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28.2.202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0" i="1" l="1"/>
  <c r="E115" i="1" l="1"/>
  <c r="D137" i="1" l="1"/>
  <c r="C137" i="1"/>
  <c r="E138" i="1"/>
  <c r="C114" i="1"/>
  <c r="C99" i="1"/>
  <c r="E102" i="1"/>
  <c r="E100" i="1"/>
  <c r="E61" i="1"/>
  <c r="E141" i="1" l="1"/>
  <c r="D140" i="1"/>
  <c r="C140" i="1"/>
  <c r="E12" i="1"/>
  <c r="D11" i="1"/>
  <c r="C11" i="1"/>
  <c r="E140" i="1" l="1"/>
  <c r="E11" i="1"/>
  <c r="D31" i="1"/>
  <c r="C14" i="1" l="1"/>
  <c r="D16" i="1" l="1"/>
  <c r="D133" i="1"/>
  <c r="D19" i="1" l="1"/>
  <c r="D125" i="1" l="1"/>
  <c r="D114" i="1"/>
  <c r="D34" i="1"/>
  <c r="E169" i="1" l="1"/>
  <c r="D168" i="1"/>
  <c r="C168" i="1"/>
  <c r="D166" i="1"/>
  <c r="C166" i="1"/>
  <c r="E167" i="1"/>
  <c r="E168" i="1" l="1"/>
  <c r="C133" i="1" l="1"/>
  <c r="E136" i="1"/>
  <c r="D119" i="1" l="1"/>
  <c r="C119" i="1"/>
  <c r="D112" i="1"/>
  <c r="C112" i="1"/>
  <c r="D109" i="1"/>
  <c r="C109" i="1"/>
  <c r="E103" i="1"/>
  <c r="C34" i="1"/>
  <c r="E35" i="1"/>
  <c r="E135" i="1"/>
  <c r="E139" i="1"/>
  <c r="E134" i="1"/>
  <c r="D122" i="1"/>
  <c r="C122" i="1"/>
  <c r="E123" i="1"/>
  <c r="E120" i="1"/>
  <c r="E113" i="1"/>
  <c r="E110" i="1"/>
  <c r="E20" i="1" l="1"/>
  <c r="D6" i="1"/>
  <c r="C6" i="1"/>
  <c r="D3" i="1" l="1"/>
  <c r="C3" i="1"/>
  <c r="C24" i="1"/>
  <c r="D21" i="1"/>
  <c r="D18" i="1" s="1"/>
  <c r="C9" i="1" l="1"/>
  <c r="D9" i="1"/>
  <c r="E111" i="1" l="1"/>
  <c r="E109" i="1" l="1"/>
  <c r="E112" i="1"/>
  <c r="E114" i="1"/>
  <c r="D24" i="1"/>
  <c r="C19" i="1"/>
  <c r="D14" i="1"/>
  <c r="D13" i="1" s="1"/>
  <c r="E19" i="1" l="1"/>
  <c r="E50" i="1"/>
  <c r="E49" i="1"/>
  <c r="D131" i="1" l="1"/>
  <c r="D99" i="1"/>
  <c r="E99" i="1" s="1"/>
  <c r="E101" i="1"/>
  <c r="D104" i="1"/>
  <c r="D129" i="1"/>
  <c r="D76" i="1" l="1"/>
  <c r="E58" i="1"/>
  <c r="E59" i="1"/>
  <c r="E60" i="1"/>
  <c r="E62" i="1"/>
  <c r="E63" i="1"/>
  <c r="E64" i="1"/>
  <c r="E67" i="1"/>
  <c r="E68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4" i="1"/>
  <c r="E85" i="1"/>
  <c r="E86" i="1"/>
  <c r="E87" i="1"/>
  <c r="E89" i="1"/>
  <c r="E90" i="1"/>
  <c r="E91" i="1"/>
  <c r="E92" i="1"/>
  <c r="E93" i="1"/>
  <c r="E94" i="1"/>
  <c r="E95" i="1"/>
  <c r="E96" i="1"/>
  <c r="E98" i="1"/>
  <c r="E105" i="1"/>
  <c r="E106" i="1"/>
  <c r="E107" i="1"/>
  <c r="E108" i="1"/>
  <c r="E116" i="1"/>
  <c r="E117" i="1"/>
  <c r="E118" i="1"/>
  <c r="E121" i="1"/>
  <c r="E126" i="1"/>
  <c r="E127" i="1"/>
  <c r="E128" i="1"/>
  <c r="E130" i="1"/>
  <c r="E132" i="1"/>
  <c r="E56" i="1"/>
  <c r="E155" i="1" l="1"/>
  <c r="E149" i="1"/>
  <c r="E147" i="1"/>
  <c r="E32" i="1"/>
  <c r="D29" i="1"/>
  <c r="D27" i="1"/>
  <c r="D26" i="1" s="1"/>
  <c r="E161" i="1"/>
  <c r="C164" i="1"/>
  <c r="C170" i="1" s="1"/>
  <c r="C97" i="1"/>
  <c r="E122" i="1" l="1"/>
  <c r="C31" i="1"/>
  <c r="E31" i="1" s="1"/>
  <c r="C29" i="1"/>
  <c r="C27" i="1"/>
  <c r="C21" i="1"/>
  <c r="C18" i="1" s="1"/>
  <c r="C16" i="1"/>
  <c r="C13" i="1" s="1"/>
  <c r="E13" i="1" l="1"/>
  <c r="C26" i="1"/>
  <c r="E133" i="1"/>
  <c r="E137" i="1"/>
  <c r="C131" i="1" l="1"/>
  <c r="E131" i="1" s="1"/>
  <c r="C37" i="1"/>
  <c r="E160" i="1" l="1"/>
  <c r="E162" i="1"/>
  <c r="E163" i="1"/>
  <c r="E164" i="1"/>
  <c r="E165" i="1"/>
  <c r="E166" i="1"/>
  <c r="E16" i="1"/>
  <c r="E17" i="1"/>
  <c r="E26" i="1" l="1"/>
  <c r="D37" i="1" l="1"/>
  <c r="D57" i="1"/>
  <c r="D143" i="1"/>
  <c r="D159" i="1"/>
  <c r="C159" i="1"/>
  <c r="C129" i="1"/>
  <c r="C57" i="1"/>
  <c r="E157" i="1"/>
  <c r="E156" i="1"/>
  <c r="E154" i="1"/>
  <c r="E153" i="1"/>
  <c r="E152" i="1"/>
  <c r="D151" i="1"/>
  <c r="C151" i="1"/>
  <c r="E148" i="1"/>
  <c r="E146" i="1"/>
  <c r="E145" i="1"/>
  <c r="E144" i="1"/>
  <c r="C143" i="1"/>
  <c r="C125" i="1"/>
  <c r="C104" i="1"/>
  <c r="E104" i="1" s="1"/>
  <c r="D97" i="1"/>
  <c r="E97" i="1" s="1"/>
  <c r="D88" i="1"/>
  <c r="C88" i="1"/>
  <c r="C76" i="1"/>
  <c r="E76" i="1" s="1"/>
  <c r="D66" i="1"/>
  <c r="C66" i="1"/>
  <c r="E55" i="1"/>
  <c r="E53" i="1"/>
  <c r="E52" i="1"/>
  <c r="E51" i="1"/>
  <c r="E48" i="1"/>
  <c r="E47" i="1"/>
  <c r="E46" i="1"/>
  <c r="E45" i="1"/>
  <c r="E44" i="1"/>
  <c r="E43" i="1"/>
  <c r="E42" i="1"/>
  <c r="E41" i="1"/>
  <c r="E40" i="1"/>
  <c r="E39" i="1"/>
  <c r="E38" i="1"/>
  <c r="E34" i="1"/>
  <c r="E30" i="1"/>
  <c r="E29" i="1"/>
  <c r="E28" i="1"/>
  <c r="E27" i="1"/>
  <c r="E25" i="1"/>
  <c r="E24" i="1"/>
  <c r="E22" i="1"/>
  <c r="E21" i="1"/>
  <c r="E15" i="1"/>
  <c r="E14" i="1"/>
  <c r="E10" i="1"/>
  <c r="E9" i="1"/>
  <c r="E7" i="1"/>
  <c r="E6" i="1"/>
  <c r="E4" i="1"/>
  <c r="E3" i="1"/>
  <c r="E66" i="1" l="1"/>
  <c r="E129" i="1"/>
  <c r="E57" i="1"/>
  <c r="E119" i="1"/>
  <c r="E88" i="1"/>
  <c r="E125" i="1"/>
  <c r="E159" i="1"/>
  <c r="E18" i="1"/>
  <c r="E37" i="1"/>
  <c r="E143" i="1"/>
  <c r="E151" i="1"/>
  <c r="E170" i="1" l="1"/>
</calcChain>
</file>

<file path=xl/sharedStrings.xml><?xml version="1.0" encoding="utf-8"?>
<sst xmlns="http://schemas.openxmlformats.org/spreadsheetml/2006/main" count="200" uniqueCount="107">
  <si>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</si>
  <si>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</si>
  <si>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</si>
  <si>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</si>
  <si>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</si>
  <si>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</si>
  <si>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</si>
  <si>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</si>
  <si>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</si>
  <si>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</si>
  <si>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</si>
  <si>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</si>
  <si>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</si>
  <si>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</si>
  <si>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</si>
  <si>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</si>
  <si>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</si>
  <si>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</si>
  <si>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</si>
  <si>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</si>
  <si>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</si>
  <si>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</si>
  <si>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</si>
  <si>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</si>
  <si>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</si>
  <si>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</si>
  <si>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</si>
  <si>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</si>
  <si>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</si>
  <si>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</si>
  <si>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</si>
  <si>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</si>
  <si>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</si>
  <si>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</si>
  <si>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</si>
  <si>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</si>
  <si>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</si>
  <si>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</si>
  <si>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</si>
  <si>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</si>
  <si>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</si>
  <si>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</si>
  <si>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</si>
  <si>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</si>
  <si>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</si>
  <si>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</si>
  <si>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</si>
  <si>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</si>
  <si>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</si>
  <si>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</si>
  <si>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</si>
  <si>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</si>
  <si>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</si>
  <si>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</si>
  <si>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</si>
  <si>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</si>
  <si>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</si>
  <si>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</si>
  <si>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</si>
  <si>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</si>
  <si>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</si>
  <si>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</si>
  <si>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</si>
  <si>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</si>
  <si>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</si>
  <si>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</si>
  <si>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</si>
  <si>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</si>
  <si>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</si>
  <si>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</si>
  <si>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</si>
  <si>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</si>
  <si>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</si>
  <si>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</si>
  <si>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</si>
  <si>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</si>
  <si>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</si>
  <si>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</si>
  <si>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</si>
  <si>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</si>
  <si>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</si>
  <si>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</si>
  <si>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</si>
  <si>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</si>
  <si>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</si>
  <si>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</si>
  <si>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</si>
  <si>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</si>
  <si>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</si>
  <si>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</si>
  <si>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</si>
  <si>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</si>
  <si>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</si>
  <si>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</si>
  <si>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</si>
  <si>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</si>
  <si>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</si>
  <si>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</si>
  <si>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</si>
  <si>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</si>
  <si>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 xml:space="preserve">Надоградња система за управљање 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</si>
  <si>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</si>
  <si>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</si>
  <si>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</si>
  <si>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</si>
  <si>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Текућа апропријација 2023. год.</t>
  </si>
  <si>
    <t xml:space="preserve">Извршено до 28.2.2023.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</si>
</sst>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86">
    <xf numFmtId="0" fontId="0" fillId="0" borderId="0" xfId="0"/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2" xfId="0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/>
    <xf numFmtId="0" fontId="4" fillId="2" borderId="3" xfId="0" quotePrefix="1" applyFont="1" applyFill="1" applyBorder="1" applyAlignment="1">
      <alignment horizontal="right"/>
    </xf>
    <xf numFmtId="0" fontId="5" fillId="2" borderId="11" xfId="0" applyFont="1" applyFill="1" applyBorder="1"/>
    <xf numFmtId="4" fontId="14" fillId="2" borderId="5" xfId="0" applyNumberFormat="1" applyFont="1" applyFill="1" applyBorder="1"/>
    <xf numFmtId="4" fontId="5" fillId="2" borderId="9" xfId="0" applyNumberFormat="1" applyFont="1" applyFill="1" applyBorder="1" applyAlignment="1">
      <alignment horizontal="right" vertical="center" wrapText="1"/>
    </xf>
    <xf numFmtId="0" fontId="6" fillId="2" borderId="16" xfId="0" applyFont="1" applyFill="1" applyBorder="1"/>
    <xf numFmtId="4" fontId="6" fillId="2" borderId="5" xfId="0" applyNumberFormat="1" applyFont="1" applyFill="1" applyBorder="1"/>
    <xf numFmtId="4" fontId="9" fillId="2" borderId="3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/>
    <xf numFmtId="4" fontId="4" fillId="2" borderId="5" xfId="0" applyNumberFormat="1" applyFont="1" applyFill="1" applyBorder="1"/>
    <xf numFmtId="4" fontId="4" fillId="2" borderId="3" xfId="0" applyNumberFormat="1" applyFont="1" applyFill="1" applyBorder="1" applyAlignment="1">
      <alignment horizontal="right" vertical="center" wrapText="1"/>
    </xf>
    <xf numFmtId="0" fontId="4" fillId="2" borderId="9" xfId="0" quotePrefix="1" applyFont="1" applyFill="1" applyBorder="1" applyAlignment="1">
      <alignment horizontal="right"/>
    </xf>
    <xf numFmtId="0" fontId="6" fillId="2" borderId="3" xfId="0" applyFont="1" applyFill="1" applyBorder="1"/>
    <xf numFmtId="4" fontId="6" fillId="2" borderId="3" xfId="0" applyNumberFormat="1" applyFont="1" applyFill="1" applyBorder="1"/>
    <xf numFmtId="0" fontId="2" fillId="2" borderId="9" xfId="0" quotePrefix="1" applyFont="1" applyFill="1" applyBorder="1" applyAlignment="1">
      <alignment vertical="top"/>
    </xf>
    <xf numFmtId="0" fontId="3" fillId="2" borderId="10" xfId="0" applyFont="1" applyFill="1" applyBorder="1"/>
    <xf numFmtId="4" fontId="14" fillId="2" borderId="9" xfId="0" applyNumberFormat="1" applyFont="1" applyFill="1" applyBorder="1"/>
    <xf numFmtId="4" fontId="4" fillId="2" borderId="9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/>
    <xf numFmtId="4" fontId="5" fillId="2" borderId="15" xfId="0" applyNumberFormat="1" applyFont="1" applyFill="1" applyBorder="1"/>
    <xf numFmtId="4" fontId="5" fillId="2" borderId="3" xfId="0" applyNumberFormat="1" applyFont="1" applyFill="1" applyBorder="1"/>
    <xf numFmtId="4" fontId="5" fillId="2" borderId="3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/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9" fillId="2" borderId="5" xfId="0" applyNumberFormat="1" applyFont="1" applyFill="1" applyBorder="1" applyAlignment="1">
      <alignment horizontal="right" vertical="center" wrapText="1"/>
    </xf>
    <xf numFmtId="0" fontId="2" fillId="2" borderId="9" xfId="0" quotePrefix="1" applyFont="1" applyFill="1" applyBorder="1" applyAlignment="1"/>
    <xf numFmtId="0" fontId="2" fillId="2" borderId="14" xfId="0" applyFont="1" applyFill="1" applyBorder="1"/>
    <xf numFmtId="4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wrapText="1"/>
    </xf>
    <xf numFmtId="4" fontId="5" fillId="2" borderId="3" xfId="0" applyNumberFormat="1" applyFont="1" applyFill="1" applyBorder="1" applyAlignment="1"/>
    <xf numFmtId="4" fontId="5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/>
    <xf numFmtId="0" fontId="6" fillId="2" borderId="13" xfId="0" applyFont="1" applyFill="1" applyBorder="1"/>
    <xf numFmtId="4" fontId="6" fillId="2" borderId="7" xfId="0" applyNumberFormat="1" applyFont="1" applyFill="1" applyBorder="1"/>
    <xf numFmtId="4" fontId="7" fillId="2" borderId="7" xfId="0" applyNumberFormat="1" applyFont="1" applyFill="1" applyBorder="1"/>
    <xf numFmtId="4" fontId="9" fillId="2" borderId="7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/>
    <xf numFmtId="0" fontId="6" fillId="2" borderId="7" xfId="0" applyFont="1" applyFill="1" applyBorder="1"/>
    <xf numFmtId="4" fontId="1" fillId="2" borderId="7" xfId="0" applyNumberFormat="1" applyFont="1" applyFill="1" applyBorder="1" applyAlignment="1">
      <alignment horizontal="right" vertical="center" wrapText="1"/>
    </xf>
    <xf numFmtId="0" fontId="2" fillId="2" borderId="2" xfId="0" quotePrefix="1" applyFont="1" applyFill="1" applyBorder="1" applyAlignment="1"/>
    <xf numFmtId="0" fontId="3" fillId="2" borderId="9" xfId="0" applyFont="1" applyFill="1" applyBorder="1" applyAlignment="1">
      <alignment horizontal="left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right"/>
    </xf>
    <xf numFmtId="0" fontId="4" fillId="2" borderId="5" xfId="0" applyFont="1" applyFill="1" applyBorder="1"/>
    <xf numFmtId="4" fontId="14" fillId="2" borderId="3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left" wrapText="1"/>
    </xf>
    <xf numFmtId="4" fontId="14" fillId="2" borderId="3" xfId="0" applyNumberFormat="1" applyFont="1" applyFill="1" applyBorder="1"/>
    <xf numFmtId="0" fontId="1" fillId="2" borderId="3" xfId="0" applyFont="1" applyFill="1" applyBorder="1"/>
    <xf numFmtId="0" fontId="6" fillId="2" borderId="15" xfId="0" applyFont="1" applyFill="1" applyBorder="1"/>
    <xf numFmtId="0" fontId="5" fillId="2" borderId="9" xfId="0" applyFont="1" applyFill="1" applyBorder="1"/>
    <xf numFmtId="4" fontId="5" fillId="2" borderId="9" xfId="0" applyNumberFormat="1" applyFont="1" applyFill="1" applyBorder="1"/>
    <xf numFmtId="0" fontId="3" fillId="2" borderId="9" xfId="0" applyFont="1" applyFill="1" applyBorder="1" applyAlignment="1">
      <alignment horizontal="left"/>
    </xf>
    <xf numFmtId="0" fontId="6" fillId="2" borderId="6" xfId="0" applyFont="1" applyFill="1" applyBorder="1"/>
    <xf numFmtId="0" fontId="2" fillId="2" borderId="9" xfId="0" applyFont="1" applyFill="1" applyBorder="1"/>
    <xf numFmtId="4" fontId="6" fillId="2" borderId="14" xfId="0" applyNumberFormat="1" applyFont="1" applyFill="1" applyBorder="1"/>
    <xf numFmtId="0" fontId="4" fillId="2" borderId="3" xfId="0" applyFont="1" applyFill="1" applyBorder="1"/>
    <xf numFmtId="4" fontId="4" fillId="2" borderId="3" xfId="0" applyNumberFormat="1" applyFont="1" applyFill="1" applyBorder="1"/>
    <xf numFmtId="0" fontId="1" fillId="2" borderId="4" xfId="0" applyFont="1" applyFill="1" applyBorder="1"/>
    <xf numFmtId="0" fontId="6" fillId="2" borderId="10" xfId="0" applyFont="1" applyFill="1" applyBorder="1"/>
    <xf numFmtId="0" fontId="1" fillId="2" borderId="23" xfId="0" applyFont="1" applyFill="1" applyBorder="1"/>
    <xf numFmtId="0" fontId="4" fillId="2" borderId="9" xfId="0" applyFont="1" applyFill="1" applyBorder="1"/>
    <xf numFmtId="4" fontId="4" fillId="2" borderId="9" xfId="0" applyNumberFormat="1" applyFont="1" applyFill="1" applyBorder="1"/>
    <xf numFmtId="4" fontId="1" fillId="2" borderId="9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 applyProtection="1">
      <alignment wrapText="1"/>
    </xf>
    <xf numFmtId="0" fontId="1" fillId="2" borderId="19" xfId="1" applyFont="1" applyFill="1" applyBorder="1"/>
    <xf numFmtId="0" fontId="6" fillId="2" borderId="14" xfId="0" applyFont="1" applyFill="1" applyBorder="1"/>
    <xf numFmtId="0" fontId="4" fillId="2" borderId="19" xfId="0" applyFont="1" applyFill="1" applyBorder="1"/>
    <xf numFmtId="0" fontId="1" fillId="2" borderId="19" xfId="0" applyFont="1" applyFill="1" applyBorder="1"/>
    <xf numFmtId="4" fontId="6" fillId="2" borderId="3" xfId="0" applyNumberFormat="1" applyFont="1" applyFill="1" applyBorder="1" applyAlignment="1">
      <alignment horizontal="right" vertical="center" wrapText="1"/>
    </xf>
    <xf numFmtId="0" fontId="6" fillId="2" borderId="20" xfId="0" applyFont="1" applyFill="1" applyBorder="1"/>
    <xf numFmtId="4" fontId="6" fillId="2" borderId="7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0" fontId="1" fillId="2" borderId="4" xfId="1" applyFont="1" applyFill="1" applyBorder="1"/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0" fontId="1" fillId="2" borderId="17" xfId="0" applyFont="1" applyFill="1" applyBorder="1"/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6" fillId="2" borderId="9" xfId="0" applyFont="1" applyFill="1" applyBorder="1"/>
    <xf numFmtId="4" fontId="7" fillId="2" borderId="7" xfId="0" applyNumberFormat="1" applyFont="1" applyFill="1" applyBorder="1" applyAlignment="1">
      <alignment horizontal="right"/>
    </xf>
    <xf numFmtId="4" fontId="5" fillId="2" borderId="9" xfId="0" applyNumberFormat="1" applyFont="1" applyFill="1" applyBorder="1" applyAlignment="1">
      <alignment horizontal="right"/>
    </xf>
    <xf numFmtId="0" fontId="5" fillId="2" borderId="4" xfId="0" applyFont="1" applyFill="1" applyBorder="1"/>
    <xf numFmtId="0" fontId="7" fillId="2" borderId="0" xfId="0" applyFont="1" applyFill="1" applyBorder="1"/>
    <xf numFmtId="4" fontId="6" fillId="2" borderId="4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/>
    </xf>
    <xf numFmtId="0" fontId="5" fillId="2" borderId="0" xfId="0" applyFont="1" applyFill="1" applyBorder="1"/>
    <xf numFmtId="4" fontId="6" fillId="2" borderId="3" xfId="0" applyNumberFormat="1" applyFont="1" applyFill="1" applyBorder="1" applyAlignment="1">
      <alignment horizontal="right"/>
    </xf>
    <xf numFmtId="0" fontId="7" fillId="2" borderId="3" xfId="0" applyFont="1" applyFill="1" applyBorder="1"/>
    <xf numFmtId="4" fontId="7" fillId="2" borderId="3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6" fillId="2" borderId="19" xfId="0" applyFont="1" applyFill="1" applyBorder="1"/>
    <xf numFmtId="4" fontId="6" fillId="2" borderId="7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4" fillId="2" borderId="9" xfId="0" applyNumberFormat="1" applyFont="1" applyFill="1" applyBorder="1" applyAlignment="1">
      <alignment horizontal="right"/>
    </xf>
    <xf numFmtId="0" fontId="5" fillId="2" borderId="18" xfId="0" applyFont="1" applyFill="1" applyBorder="1"/>
    <xf numFmtId="4" fontId="1" fillId="2" borderId="17" xfId="0" applyNumberFormat="1" applyFont="1" applyFill="1" applyBorder="1" applyAlignment="1">
      <alignment horizontal="right" vertical="center" wrapText="1"/>
    </xf>
    <xf numFmtId="0" fontId="5" fillId="2" borderId="26" xfId="0" applyFont="1" applyFill="1" applyBorder="1"/>
    <xf numFmtId="0" fontId="4" fillId="2" borderId="2" xfId="0" applyFont="1" applyFill="1" applyBorder="1"/>
    <xf numFmtId="4" fontId="1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/>
    <xf numFmtId="0" fontId="5" fillId="2" borderId="17" xfId="0" applyFont="1" applyFill="1" applyBorder="1"/>
    <xf numFmtId="4" fontId="4" fillId="2" borderId="2" xfId="0" applyNumberFormat="1" applyFont="1" applyFill="1" applyBorder="1" applyAlignment="1">
      <alignment horizontal="right"/>
    </xf>
    <xf numFmtId="0" fontId="6" fillId="2" borderId="17" xfId="0" applyFont="1" applyFill="1" applyBorder="1"/>
    <xf numFmtId="4" fontId="6" fillId="2" borderId="17" xfId="0" applyNumberFormat="1" applyFont="1" applyFill="1" applyBorder="1" applyAlignment="1">
      <alignment horizontal="right"/>
    </xf>
    <xf numFmtId="0" fontId="1" fillId="2" borderId="20" xfId="0" applyFont="1" applyFill="1" applyBorder="1"/>
    <xf numFmtId="4" fontId="1" fillId="2" borderId="4" xfId="0" applyNumberFormat="1" applyFont="1" applyFill="1" applyBorder="1" applyAlignment="1">
      <alignment horizontal="right"/>
    </xf>
    <xf numFmtId="4" fontId="7" fillId="2" borderId="25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0" fontId="7" fillId="2" borderId="23" xfId="0" applyFont="1" applyFill="1" applyBorder="1"/>
    <xf numFmtId="4" fontId="1" fillId="2" borderId="4" xfId="0" applyNumberFormat="1" applyFont="1" applyFill="1" applyBorder="1" applyAlignment="1">
      <alignment horizontal="right" vertical="center" wrapText="1"/>
    </xf>
    <xf numFmtId="0" fontId="5" fillId="2" borderId="23" xfId="0" applyFont="1" applyFill="1" applyBorder="1"/>
    <xf numFmtId="0" fontId="7" fillId="2" borderId="7" xfId="0" applyFont="1" applyFill="1" applyBorder="1"/>
    <xf numFmtId="0" fontId="2" fillId="2" borderId="9" xfId="0" applyFont="1" applyFill="1" applyBorder="1" applyAlignment="1">
      <alignment horizontal="left"/>
    </xf>
    <xf numFmtId="4" fontId="2" fillId="2" borderId="9" xfId="0" applyNumberFormat="1" applyFont="1" applyFill="1" applyBorder="1"/>
    <xf numFmtId="0" fontId="1" fillId="2" borderId="5" xfId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/>
    <xf numFmtId="4" fontId="4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4" xfId="0" applyFont="1" applyFill="1" applyBorder="1"/>
    <xf numFmtId="4" fontId="5" fillId="2" borderId="3" xfId="0" applyNumberFormat="1" applyFont="1" applyFill="1" applyBorder="1" applyAlignment="1">
      <alignment horizontal="right" wrapText="1"/>
    </xf>
    <xf numFmtId="0" fontId="1" fillId="2" borderId="5" xfId="0" applyFont="1" applyFill="1" applyBorder="1"/>
    <xf numFmtId="0" fontId="6" fillId="2" borderId="5" xfId="0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0" fontId="2" fillId="2" borderId="24" xfId="0" quotePrefix="1" applyFont="1" applyFill="1" applyBorder="1" applyAlignment="1">
      <alignment horizontal="left"/>
    </xf>
    <xf numFmtId="0" fontId="2" fillId="2" borderId="4" xfId="0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0" fontId="3" fillId="2" borderId="9" xfId="0" applyFont="1" applyFill="1" applyBorder="1"/>
    <xf numFmtId="0" fontId="5" fillId="2" borderId="5" xfId="0" applyFont="1" applyFill="1" applyBorder="1"/>
    <xf numFmtId="4" fontId="5" fillId="2" borderId="5" xfId="0" applyNumberFormat="1" applyFont="1" applyFill="1" applyBorder="1" applyAlignment="1">
      <alignment horizontal="right"/>
    </xf>
    <xf numFmtId="4" fontId="5" fillId="2" borderId="5" xfId="0" applyNumberFormat="1" applyFont="1" applyFill="1" applyBorder="1"/>
    <xf numFmtId="4" fontId="5" fillId="2" borderId="3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3" fillId="2" borderId="4" xfId="0" applyFont="1" applyFill="1" applyBorder="1"/>
    <xf numFmtId="0" fontId="4" fillId="2" borderId="11" xfId="0" quotePrefix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2" fillId="2" borderId="10" xfId="0" applyFont="1" applyFill="1" applyBorder="1"/>
    <xf numFmtId="4" fontId="4" fillId="2" borderId="11" xfId="0" applyNumberFormat="1" applyFont="1" applyFill="1" applyBorder="1"/>
    <xf numFmtId="0" fontId="4" fillId="2" borderId="12" xfId="0" applyFont="1" applyFill="1" applyBorder="1"/>
    <xf numFmtId="0" fontId="6" fillId="2" borderId="13" xfId="0" applyFont="1" applyFill="1" applyBorder="1" applyAlignment="1"/>
    <xf numFmtId="4" fontId="6" fillId="2" borderId="17" xfId="0" applyNumberFormat="1" applyFont="1" applyFill="1" applyBorder="1"/>
    <xf numFmtId="4" fontId="7" fillId="2" borderId="17" xfId="0" applyNumberFormat="1" applyFont="1" applyFill="1" applyBorder="1"/>
    <xf numFmtId="4" fontId="1" fillId="2" borderId="3" xfId="0" applyNumberFormat="1" applyFont="1" applyFill="1" applyBorder="1" applyAlignment="1">
      <alignment horizontal="right"/>
    </xf>
    <xf numFmtId="0" fontId="7" fillId="2" borderId="4" xfId="0" applyFont="1" applyFill="1" applyBorder="1"/>
    <xf numFmtId="0" fontId="1" fillId="2" borderId="18" xfId="0" applyFont="1" applyFill="1" applyBorder="1"/>
    <xf numFmtId="0" fontId="5" fillId="2" borderId="13" xfId="0" applyFont="1" applyFill="1" applyBorder="1"/>
    <xf numFmtId="0" fontId="4" fillId="2" borderId="7" xfId="0" quotePrefix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/>
    </xf>
    <xf numFmtId="0" fontId="0" fillId="2" borderId="22" xfId="0" applyFill="1" applyBorder="1"/>
    <xf numFmtId="0" fontId="12" fillId="2" borderId="1" xfId="0" applyFont="1" applyFill="1" applyBorder="1"/>
    <xf numFmtId="4" fontId="13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workbookViewId="0">
      <selection activeCell="G1" sqref="G1"/>
    </sheetView>
  </sheetViews>
  <sheetFormatPr defaultRowHeight="15" x14ac:dyDescent="0.25"/>
  <cols>
    <col min="2" max="2" width="74.125" customWidth="1"/>
    <col min="3" max="3" width="18.375" style="2" customWidth="1"/>
    <col min="4" max="4" width="15" style="2" customWidth="1"/>
    <col min="8" max="8" width="8.875" customWidth="1"/>
  </cols>
  <sheetData>
    <row r="1" spans="1:5" ht="34.5" thickBot="1" x14ac:dyDescent="0.3">
      <c r="A1" s="176" t="s">
        <v>0</v>
      </c>
      <c r="B1" s="177"/>
      <c r="C1" s="3" t="s">
        <v>105</v>
      </c>
      <c r="D1" s="1" t="s">
        <v>106</v>
      </c>
      <c r="E1" s="1" t="s">
        <v>1</v>
      </c>
    </row>
    <row r="2" spans="1:5" x14ac:dyDescent="0.25">
      <c r="A2" s="46" t="s">
        <v>2</v>
      </c>
      <c r="B2" s="47" t="s">
        <v>3</v>
      </c>
      <c r="C2" s="174"/>
      <c r="D2" s="48"/>
      <c r="E2" s="48"/>
    </row>
    <row r="3" spans="1:5" x14ac:dyDescent="0.25">
      <c r="A3" s="49" t="s">
        <v>4</v>
      </c>
      <c r="B3" s="50" t="s">
        <v>5</v>
      </c>
      <c r="C3" s="51">
        <f>C4</f>
        <v>13373307000</v>
      </c>
      <c r="D3" s="51">
        <f>D4</f>
        <v>269981597.88</v>
      </c>
      <c r="E3" s="37">
        <f>SUM(D3/C3*100)</f>
        <v>2.0188095426209838</v>
      </c>
    </row>
    <row r="4" spans="1:5" x14ac:dyDescent="0.25">
      <c r="A4" s="175"/>
      <c r="B4" s="17" t="s">
        <v>6</v>
      </c>
      <c r="C4" s="52">
        <v>13373307000</v>
      </c>
      <c r="D4" s="52">
        <v>269981597.88</v>
      </c>
      <c r="E4" s="53">
        <f t="shared" ref="E4:E73" si="0">SUM(D4/C4*100)</f>
        <v>2.0188095426209838</v>
      </c>
    </row>
    <row r="5" spans="1:5" x14ac:dyDescent="0.25">
      <c r="A5" s="31" t="s">
        <v>7</v>
      </c>
      <c r="B5" s="163" t="s">
        <v>8</v>
      </c>
      <c r="C5" s="164"/>
      <c r="D5" s="33"/>
      <c r="E5" s="9"/>
    </row>
    <row r="6" spans="1:5" x14ac:dyDescent="0.25">
      <c r="A6" s="49" t="s">
        <v>9</v>
      </c>
      <c r="B6" s="165" t="s">
        <v>10</v>
      </c>
      <c r="C6" s="55">
        <f>C7</f>
        <v>33425866000</v>
      </c>
      <c r="D6" s="55">
        <f>D7</f>
        <v>4983805695</v>
      </c>
      <c r="E6" s="26">
        <f t="shared" si="0"/>
        <v>14.910027147838145</v>
      </c>
    </row>
    <row r="7" spans="1:5" ht="15.75" thickBot="1" x14ac:dyDescent="0.3">
      <c r="A7" s="38"/>
      <c r="B7" s="166" t="s">
        <v>11</v>
      </c>
      <c r="C7" s="167">
        <v>33425866000</v>
      </c>
      <c r="D7" s="168">
        <v>4983805695</v>
      </c>
      <c r="E7" s="45">
        <f t="shared" si="0"/>
        <v>14.910027147838145</v>
      </c>
    </row>
    <row r="8" spans="1:5" ht="31.5" customHeight="1" x14ac:dyDescent="0.25">
      <c r="A8" s="19" t="s">
        <v>14</v>
      </c>
      <c r="B8" s="54" t="s">
        <v>15</v>
      </c>
      <c r="C8" s="43"/>
      <c r="D8" s="43"/>
      <c r="E8" s="9"/>
    </row>
    <row r="9" spans="1:5" x14ac:dyDescent="0.25">
      <c r="A9" s="6" t="s">
        <v>99</v>
      </c>
      <c r="B9" s="23" t="s">
        <v>16</v>
      </c>
      <c r="C9" s="55">
        <f>C10</f>
        <v>18598140000</v>
      </c>
      <c r="D9" s="55">
        <f>D10</f>
        <v>1359419635.1600001</v>
      </c>
      <c r="E9" s="26">
        <f t="shared" si="0"/>
        <v>7.309438659779957</v>
      </c>
    </row>
    <row r="10" spans="1:5" x14ac:dyDescent="0.25">
      <c r="A10" s="56"/>
      <c r="B10" s="57" t="s">
        <v>17</v>
      </c>
      <c r="C10" s="18">
        <v>18598140000</v>
      </c>
      <c r="D10" s="18">
        <v>1359419635.1600001</v>
      </c>
      <c r="E10" s="53">
        <f t="shared" si="0"/>
        <v>7.309438659779957</v>
      </c>
    </row>
    <row r="11" spans="1:5" x14ac:dyDescent="0.25">
      <c r="A11" s="6">
        <v>5073</v>
      </c>
      <c r="B11" s="23" t="s">
        <v>103</v>
      </c>
      <c r="C11" s="55">
        <f>C12</f>
        <v>7691000000</v>
      </c>
      <c r="D11" s="55">
        <f>D12</f>
        <v>193200000</v>
      </c>
      <c r="E11" s="15">
        <f t="shared" si="0"/>
        <v>2.5120270445975814</v>
      </c>
    </row>
    <row r="12" spans="1:5" ht="15.75" thickBot="1" x14ac:dyDescent="0.3">
      <c r="A12" s="38"/>
      <c r="B12" s="39" t="s">
        <v>63</v>
      </c>
      <c r="C12" s="40">
        <v>7691000000</v>
      </c>
      <c r="D12" s="40">
        <v>193200000</v>
      </c>
      <c r="E12" s="45">
        <f t="shared" si="0"/>
        <v>2.5120270445975814</v>
      </c>
    </row>
    <row r="13" spans="1:5" x14ac:dyDescent="0.25">
      <c r="A13" s="19" t="s">
        <v>18</v>
      </c>
      <c r="B13" s="20" t="s">
        <v>19</v>
      </c>
      <c r="C13" s="21">
        <f>C14+C16</f>
        <v>4385800000</v>
      </c>
      <c r="D13" s="21">
        <f>D14+D16</f>
        <v>640000000</v>
      </c>
      <c r="E13" s="22">
        <f>SUM(D13/C13*100)</f>
        <v>14.592548679830362</v>
      </c>
    </row>
    <row r="14" spans="1:5" x14ac:dyDescent="0.25">
      <c r="A14" s="6" t="s">
        <v>20</v>
      </c>
      <c r="B14" s="7" t="s">
        <v>21</v>
      </c>
      <c r="C14" s="8">
        <f>C15</f>
        <v>4245800000</v>
      </c>
      <c r="D14" s="8">
        <f>D15</f>
        <v>640000000</v>
      </c>
      <c r="E14" s="9">
        <f t="shared" si="0"/>
        <v>15.073719911441897</v>
      </c>
    </row>
    <row r="15" spans="1:5" x14ac:dyDescent="0.25">
      <c r="A15" s="6"/>
      <c r="B15" s="10" t="s">
        <v>22</v>
      </c>
      <c r="C15" s="11">
        <v>4245800000</v>
      </c>
      <c r="D15" s="11">
        <v>640000000</v>
      </c>
      <c r="E15" s="12">
        <f t="shared" si="0"/>
        <v>15.073719911441897</v>
      </c>
    </row>
    <row r="16" spans="1:5" x14ac:dyDescent="0.25">
      <c r="A16" s="6" t="s">
        <v>23</v>
      </c>
      <c r="B16" s="13" t="s">
        <v>24</v>
      </c>
      <c r="C16" s="14">
        <f>C17</f>
        <v>140000000</v>
      </c>
      <c r="D16" s="14">
        <f>D17</f>
        <v>0</v>
      </c>
      <c r="E16" s="15">
        <f t="shared" si="0"/>
        <v>0</v>
      </c>
    </row>
    <row r="17" spans="1:6" x14ac:dyDescent="0.25">
      <c r="A17" s="16"/>
      <c r="B17" s="17" t="s">
        <v>25</v>
      </c>
      <c r="C17" s="18">
        <v>140000000</v>
      </c>
      <c r="D17" s="18">
        <v>0</v>
      </c>
      <c r="E17" s="12">
        <f t="shared" si="0"/>
        <v>0</v>
      </c>
    </row>
    <row r="18" spans="1:6" x14ac:dyDescent="0.25">
      <c r="A18" s="31" t="s">
        <v>26</v>
      </c>
      <c r="B18" s="32" t="s">
        <v>27</v>
      </c>
      <c r="C18" s="21">
        <f>SUM(C19+C21)</f>
        <v>185348200000</v>
      </c>
      <c r="D18" s="33">
        <f>SUM(D19+D21)</f>
        <v>26133765966.25</v>
      </c>
      <c r="E18" s="34">
        <f t="shared" si="0"/>
        <v>14.099821830613948</v>
      </c>
    </row>
    <row r="19" spans="1:6" x14ac:dyDescent="0.25">
      <c r="A19" s="6" t="s">
        <v>9</v>
      </c>
      <c r="B19" s="23" t="s">
        <v>28</v>
      </c>
      <c r="C19" s="24">
        <f>C20</f>
        <v>156363200000</v>
      </c>
      <c r="D19" s="25">
        <f>D20</f>
        <v>21302932632.91</v>
      </c>
      <c r="E19" s="26">
        <f t="shared" si="0"/>
        <v>13.624006564786342</v>
      </c>
      <c r="F19" s="5"/>
    </row>
    <row r="20" spans="1:6" x14ac:dyDescent="0.25">
      <c r="A20" s="27"/>
      <c r="B20" s="10" t="s">
        <v>29</v>
      </c>
      <c r="C20" s="28">
        <v>156363200000</v>
      </c>
      <c r="D20" s="29">
        <v>21302932632.91</v>
      </c>
      <c r="E20" s="30">
        <f t="shared" si="0"/>
        <v>13.624006564786342</v>
      </c>
    </row>
    <row r="21" spans="1:6" ht="21.75" customHeight="1" x14ac:dyDescent="0.25">
      <c r="A21" s="6" t="s">
        <v>30</v>
      </c>
      <c r="B21" s="35" t="s">
        <v>31</v>
      </c>
      <c r="C21" s="36">
        <f>C22</f>
        <v>28985000000</v>
      </c>
      <c r="D21" s="25">
        <f>D22</f>
        <v>4830833333.3400002</v>
      </c>
      <c r="E21" s="37">
        <f t="shared" si="0"/>
        <v>16.666666666689668</v>
      </c>
    </row>
    <row r="22" spans="1:6" ht="15.75" thickBot="1" x14ac:dyDescent="0.3">
      <c r="A22" s="38"/>
      <c r="B22" s="39" t="s">
        <v>29</v>
      </c>
      <c r="C22" s="40">
        <v>28985000000</v>
      </c>
      <c r="D22" s="41">
        <v>4830833333.3400002</v>
      </c>
      <c r="E22" s="42">
        <f t="shared" si="0"/>
        <v>16.666666666689668</v>
      </c>
    </row>
    <row r="23" spans="1:6" x14ac:dyDescent="0.25">
      <c r="A23" s="31" t="s">
        <v>32</v>
      </c>
      <c r="B23" s="32" t="s">
        <v>33</v>
      </c>
      <c r="C23" s="43"/>
      <c r="D23" s="43"/>
      <c r="E23" s="9"/>
    </row>
    <row r="24" spans="1:6" x14ac:dyDescent="0.25">
      <c r="A24" s="6" t="s">
        <v>9</v>
      </c>
      <c r="B24" s="23" t="s">
        <v>34</v>
      </c>
      <c r="C24" s="25">
        <f>C25</f>
        <v>71141000000</v>
      </c>
      <c r="D24" s="25">
        <f>D25</f>
        <v>8069743310</v>
      </c>
      <c r="E24" s="26">
        <f t="shared" si="0"/>
        <v>11.343308795209515</v>
      </c>
    </row>
    <row r="25" spans="1:6" ht="15.75" thickBot="1" x14ac:dyDescent="0.3">
      <c r="A25" s="38"/>
      <c r="B25" s="44" t="s">
        <v>35</v>
      </c>
      <c r="C25" s="40">
        <v>71141000000</v>
      </c>
      <c r="D25" s="40">
        <v>8069743310</v>
      </c>
      <c r="E25" s="45">
        <f t="shared" si="0"/>
        <v>11.343308795209515</v>
      </c>
    </row>
    <row r="26" spans="1:6" x14ac:dyDescent="0.25">
      <c r="A26" s="60">
        <v>1003</v>
      </c>
      <c r="B26" s="154" t="s">
        <v>36</v>
      </c>
      <c r="C26" s="21">
        <f>SUM(C27+C29+C31)</f>
        <v>5957780000</v>
      </c>
      <c r="D26" s="70">
        <f>SUM(D27+D29+D31)</f>
        <v>4812113970.3499994</v>
      </c>
      <c r="E26" s="71">
        <f t="shared" si="0"/>
        <v>80.77025285173336</v>
      </c>
    </row>
    <row r="27" spans="1:6" x14ac:dyDescent="0.25">
      <c r="A27" s="6" t="s">
        <v>37</v>
      </c>
      <c r="B27" s="58" t="s">
        <v>38</v>
      </c>
      <c r="C27" s="59">
        <f>C28</f>
        <v>479600000</v>
      </c>
      <c r="D27" s="59">
        <f>D28</f>
        <v>79933334</v>
      </c>
      <c r="E27" s="9">
        <f t="shared" si="0"/>
        <v>16.666666805671394</v>
      </c>
    </row>
    <row r="28" spans="1:6" x14ac:dyDescent="0.25">
      <c r="A28" s="60"/>
      <c r="B28" s="61" t="s">
        <v>39</v>
      </c>
      <c r="C28" s="43">
        <v>479600000</v>
      </c>
      <c r="D28" s="43">
        <v>79933334</v>
      </c>
      <c r="E28" s="53">
        <f t="shared" si="0"/>
        <v>16.666666805671394</v>
      </c>
    </row>
    <row r="29" spans="1:6" ht="26.25" customHeight="1" x14ac:dyDescent="0.25">
      <c r="A29" s="6" t="s">
        <v>9</v>
      </c>
      <c r="B29" s="35" t="s">
        <v>40</v>
      </c>
      <c r="C29" s="25">
        <f>C30</f>
        <v>118180000</v>
      </c>
      <c r="D29" s="25">
        <f>D30</f>
        <v>18581167.82</v>
      </c>
      <c r="E29" s="144">
        <f t="shared" si="0"/>
        <v>15.722768505669318</v>
      </c>
    </row>
    <row r="30" spans="1:6" x14ac:dyDescent="0.25">
      <c r="A30" s="145"/>
      <c r="B30" s="146" t="s">
        <v>41</v>
      </c>
      <c r="C30" s="11">
        <v>118180000</v>
      </c>
      <c r="D30" s="11">
        <v>18581167.82</v>
      </c>
      <c r="E30" s="147">
        <f t="shared" si="0"/>
        <v>15.722768505669318</v>
      </c>
    </row>
    <row r="31" spans="1:6" x14ac:dyDescent="0.25">
      <c r="A31" s="148" t="s">
        <v>30</v>
      </c>
      <c r="B31" s="64" t="s">
        <v>93</v>
      </c>
      <c r="C31" s="141">
        <f>C32</f>
        <v>5360000000</v>
      </c>
      <c r="D31" s="65">
        <f>D32</f>
        <v>4713599468.5299997</v>
      </c>
      <c r="E31" s="147">
        <f t="shared" si="0"/>
        <v>87.940288591977605</v>
      </c>
    </row>
    <row r="32" spans="1:6" ht="15.75" thickBot="1" x14ac:dyDescent="0.3">
      <c r="A32" s="121"/>
      <c r="B32" s="119" t="s">
        <v>41</v>
      </c>
      <c r="C32" s="120">
        <v>5360000000</v>
      </c>
      <c r="D32" s="149">
        <v>4713599468.5299997</v>
      </c>
      <c r="E32" s="45">
        <f t="shared" si="0"/>
        <v>87.940288591977605</v>
      </c>
    </row>
    <row r="33" spans="1:5" x14ac:dyDescent="0.25">
      <c r="A33" s="150">
        <v>2101</v>
      </c>
      <c r="B33" s="151" t="s">
        <v>42</v>
      </c>
      <c r="C33" s="152"/>
      <c r="D33" s="153"/>
      <c r="E33" s="128"/>
    </row>
    <row r="34" spans="1:5" x14ac:dyDescent="0.25">
      <c r="A34" s="6" t="s">
        <v>43</v>
      </c>
      <c r="B34" s="64" t="s">
        <v>44</v>
      </c>
      <c r="C34" s="65">
        <f>C35</f>
        <v>1672440000</v>
      </c>
      <c r="D34" s="25">
        <f>D35</f>
        <v>278740000</v>
      </c>
      <c r="E34" s="26">
        <f t="shared" si="0"/>
        <v>16.666666666666664</v>
      </c>
    </row>
    <row r="35" spans="1:5" ht="15.75" thickBot="1" x14ac:dyDescent="0.3">
      <c r="A35" s="173"/>
      <c r="B35" s="44" t="s">
        <v>45</v>
      </c>
      <c r="C35" s="40">
        <v>1672440000</v>
      </c>
      <c r="D35" s="40">
        <v>278740000</v>
      </c>
      <c r="E35" s="45">
        <f t="shared" ref="E35" si="1">SUM(D35/C35*100)</f>
        <v>16.666666666666664</v>
      </c>
    </row>
    <row r="36" spans="1:5" x14ac:dyDescent="0.25">
      <c r="A36" s="181">
        <v>2301</v>
      </c>
      <c r="B36" s="62" t="s">
        <v>46</v>
      </c>
      <c r="C36" s="43"/>
      <c r="D36" s="63"/>
      <c r="E36" s="9"/>
    </row>
    <row r="37" spans="1:5" x14ac:dyDescent="0.25">
      <c r="A37" s="6" t="s">
        <v>47</v>
      </c>
      <c r="B37" s="64" t="s">
        <v>48</v>
      </c>
      <c r="C37" s="65">
        <f>SUM(C38:C56)</f>
        <v>9604860000</v>
      </c>
      <c r="D37" s="65">
        <f>SUM(D38:D56)</f>
        <v>496825701.42999995</v>
      </c>
      <c r="E37" s="26">
        <f t="shared" si="0"/>
        <v>5.1726490696376626</v>
      </c>
    </row>
    <row r="38" spans="1:5" x14ac:dyDescent="0.25">
      <c r="A38" s="66"/>
      <c r="B38" s="61" t="s">
        <v>49</v>
      </c>
      <c r="C38" s="18">
        <v>317005000</v>
      </c>
      <c r="D38" s="18">
        <v>53638306.299999997</v>
      </c>
      <c r="E38" s="53">
        <f t="shared" si="0"/>
        <v>16.920334474219647</v>
      </c>
    </row>
    <row r="39" spans="1:5" x14ac:dyDescent="0.25">
      <c r="A39" s="66"/>
      <c r="B39" s="61" t="s">
        <v>50</v>
      </c>
      <c r="C39" s="18">
        <v>48032000</v>
      </c>
      <c r="D39" s="18">
        <v>8126203.5199999996</v>
      </c>
      <c r="E39" s="53">
        <f t="shared" si="0"/>
        <v>16.918311792138574</v>
      </c>
    </row>
    <row r="40" spans="1:5" x14ac:dyDescent="0.25">
      <c r="A40" s="66"/>
      <c r="B40" s="61" t="s">
        <v>51</v>
      </c>
      <c r="C40" s="18">
        <v>2000000</v>
      </c>
      <c r="D40" s="18">
        <v>0</v>
      </c>
      <c r="E40" s="53">
        <f t="shared" si="0"/>
        <v>0</v>
      </c>
    </row>
    <row r="41" spans="1:5" x14ac:dyDescent="0.25">
      <c r="A41" s="66"/>
      <c r="B41" s="61" t="s">
        <v>52</v>
      </c>
      <c r="C41" s="18">
        <v>6246000</v>
      </c>
      <c r="D41" s="18">
        <v>-7064.19</v>
      </c>
      <c r="E41" s="53">
        <f t="shared" si="0"/>
        <v>-0.11309942363112392</v>
      </c>
    </row>
    <row r="42" spans="1:5" x14ac:dyDescent="0.25">
      <c r="A42" s="66"/>
      <c r="B42" s="61" t="s">
        <v>53</v>
      </c>
      <c r="C42" s="18">
        <v>7809000</v>
      </c>
      <c r="D42" s="18">
        <v>1935687.49</v>
      </c>
      <c r="E42" s="53">
        <f t="shared" si="0"/>
        <v>24.787904853374311</v>
      </c>
    </row>
    <row r="43" spans="1:5" x14ac:dyDescent="0.25">
      <c r="A43" s="66"/>
      <c r="B43" s="61" t="s">
        <v>54</v>
      </c>
      <c r="C43" s="18">
        <v>8124000</v>
      </c>
      <c r="D43" s="18">
        <v>1030586.42</v>
      </c>
      <c r="E43" s="53">
        <f t="shared" si="0"/>
        <v>12.685701870999507</v>
      </c>
    </row>
    <row r="44" spans="1:5" x14ac:dyDescent="0.25">
      <c r="A44" s="66"/>
      <c r="B44" s="61" t="s">
        <v>55</v>
      </c>
      <c r="C44" s="18">
        <v>41100000</v>
      </c>
      <c r="D44" s="18">
        <v>1026063.86</v>
      </c>
      <c r="E44" s="53">
        <f t="shared" si="0"/>
        <v>2.4965057420924577</v>
      </c>
    </row>
    <row r="45" spans="1:5" x14ac:dyDescent="0.25">
      <c r="A45" s="66"/>
      <c r="B45" s="61" t="s">
        <v>56</v>
      </c>
      <c r="C45" s="18">
        <v>3800000</v>
      </c>
      <c r="D45" s="18">
        <v>85804.78</v>
      </c>
      <c r="E45" s="53">
        <f t="shared" si="0"/>
        <v>2.2580205263157893</v>
      </c>
    </row>
    <row r="46" spans="1:5" x14ac:dyDescent="0.25">
      <c r="A46" s="66"/>
      <c r="B46" s="61" t="s">
        <v>57</v>
      </c>
      <c r="C46" s="18">
        <v>494634000</v>
      </c>
      <c r="D46" s="18">
        <v>13987901.130000001</v>
      </c>
      <c r="E46" s="53">
        <f t="shared" si="0"/>
        <v>2.8279295661034221</v>
      </c>
    </row>
    <row r="47" spans="1:5" x14ac:dyDescent="0.25">
      <c r="A47" s="66"/>
      <c r="B47" s="61" t="s">
        <v>39</v>
      </c>
      <c r="C47" s="18">
        <v>137000000</v>
      </c>
      <c r="D47" s="18">
        <v>4000</v>
      </c>
      <c r="E47" s="53">
        <f t="shared" si="0"/>
        <v>2.9197080291970805E-3</v>
      </c>
    </row>
    <row r="48" spans="1:5" x14ac:dyDescent="0.25">
      <c r="A48" s="66"/>
      <c r="B48" s="61" t="s">
        <v>58</v>
      </c>
      <c r="C48" s="18">
        <v>14900000</v>
      </c>
      <c r="D48" s="18">
        <v>364822.46</v>
      </c>
      <c r="E48" s="53">
        <f t="shared" si="0"/>
        <v>2.4484728859060403</v>
      </c>
    </row>
    <row r="49" spans="1:5" x14ac:dyDescent="0.25">
      <c r="A49" s="66"/>
      <c r="B49" s="61" t="s">
        <v>59</v>
      </c>
      <c r="C49" s="18">
        <v>20500000</v>
      </c>
      <c r="D49" s="18">
        <v>1599920.2</v>
      </c>
      <c r="E49" s="53">
        <f t="shared" si="0"/>
        <v>7.8044887804878043</v>
      </c>
    </row>
    <row r="50" spans="1:5" x14ac:dyDescent="0.25">
      <c r="A50" s="66"/>
      <c r="B50" s="61" t="s">
        <v>95</v>
      </c>
      <c r="C50" s="18">
        <v>7200000000</v>
      </c>
      <c r="D50" s="18">
        <v>284220389.45999998</v>
      </c>
      <c r="E50" s="53">
        <f t="shared" si="0"/>
        <v>3.9475054091666664</v>
      </c>
    </row>
    <row r="51" spans="1:5" x14ac:dyDescent="0.25">
      <c r="A51" s="66"/>
      <c r="B51" s="61" t="s">
        <v>60</v>
      </c>
      <c r="C51" s="18">
        <v>1265410000</v>
      </c>
      <c r="D51" s="18">
        <v>130813080</v>
      </c>
      <c r="E51" s="53">
        <f t="shared" si="0"/>
        <v>10.337604412799013</v>
      </c>
    </row>
    <row r="52" spans="1:5" x14ac:dyDescent="0.25">
      <c r="A52" s="66"/>
      <c r="B52" s="67" t="s">
        <v>61</v>
      </c>
      <c r="C52" s="18">
        <v>800000</v>
      </c>
      <c r="D52" s="18">
        <v>0</v>
      </c>
      <c r="E52" s="53">
        <f t="shared" si="0"/>
        <v>0</v>
      </c>
    </row>
    <row r="53" spans="1:5" x14ac:dyDescent="0.25">
      <c r="A53" s="66"/>
      <c r="B53" s="61" t="s">
        <v>62</v>
      </c>
      <c r="C53" s="18">
        <v>500000</v>
      </c>
      <c r="D53" s="18">
        <v>0</v>
      </c>
      <c r="E53" s="53">
        <f t="shared" si="0"/>
        <v>0</v>
      </c>
    </row>
    <row r="54" spans="1:5" x14ac:dyDescent="0.25">
      <c r="A54" s="66"/>
      <c r="B54" s="61" t="s">
        <v>63</v>
      </c>
      <c r="C54" s="18">
        <v>2000000</v>
      </c>
      <c r="D54" s="18">
        <v>0</v>
      </c>
      <c r="E54" s="53">
        <v>0</v>
      </c>
    </row>
    <row r="55" spans="1:5" x14ac:dyDescent="0.25">
      <c r="A55" s="66"/>
      <c r="B55" s="61" t="s">
        <v>12</v>
      </c>
      <c r="C55" s="18">
        <v>27500000</v>
      </c>
      <c r="D55" s="18">
        <v>0</v>
      </c>
      <c r="E55" s="53">
        <f t="shared" si="0"/>
        <v>0</v>
      </c>
    </row>
    <row r="56" spans="1:5" ht="15.75" thickBot="1" x14ac:dyDescent="0.3">
      <c r="A56" s="68"/>
      <c r="B56" s="44" t="s">
        <v>13</v>
      </c>
      <c r="C56" s="40">
        <v>7500000</v>
      </c>
      <c r="D56" s="40">
        <v>0</v>
      </c>
      <c r="E56" s="45">
        <f t="shared" si="0"/>
        <v>0</v>
      </c>
    </row>
    <row r="57" spans="1:5" x14ac:dyDescent="0.25">
      <c r="A57" s="16" t="s">
        <v>64</v>
      </c>
      <c r="B57" s="69" t="s">
        <v>65</v>
      </c>
      <c r="C57" s="70">
        <f>SUM(C58:C65)</f>
        <v>35202000</v>
      </c>
      <c r="D57" s="70">
        <f>SUM(D58:D65)</f>
        <v>5624003.2300000004</v>
      </c>
      <c r="E57" s="22">
        <f t="shared" si="0"/>
        <v>15.976374154877565</v>
      </c>
    </row>
    <row r="58" spans="1:5" x14ac:dyDescent="0.25">
      <c r="A58" s="66"/>
      <c r="B58" s="67" t="s">
        <v>49</v>
      </c>
      <c r="C58" s="43">
        <v>26308000</v>
      </c>
      <c r="D58" s="43">
        <v>4203105.96</v>
      </c>
      <c r="E58" s="71">
        <f t="shared" si="0"/>
        <v>15.976531701383609</v>
      </c>
    </row>
    <row r="59" spans="1:5" x14ac:dyDescent="0.25">
      <c r="A59" s="72"/>
      <c r="B59" s="61" t="s">
        <v>50</v>
      </c>
      <c r="C59" s="18">
        <v>3986000</v>
      </c>
      <c r="D59" s="18">
        <v>636770.59</v>
      </c>
      <c r="E59" s="53">
        <f t="shared" si="0"/>
        <v>15.975177872553939</v>
      </c>
    </row>
    <row r="60" spans="1:5" x14ac:dyDescent="0.25">
      <c r="A60" s="72"/>
      <c r="B60" s="61" t="s">
        <v>53</v>
      </c>
      <c r="C60" s="18">
        <v>1166000</v>
      </c>
      <c r="D60" s="18">
        <v>155811.74</v>
      </c>
      <c r="E60" s="53">
        <f t="shared" si="0"/>
        <v>13.362927958833618</v>
      </c>
    </row>
    <row r="61" spans="1:5" x14ac:dyDescent="0.25">
      <c r="A61" s="72"/>
      <c r="B61" s="61" t="s">
        <v>54</v>
      </c>
      <c r="C61" s="18">
        <v>122000</v>
      </c>
      <c r="D61" s="18">
        <v>0</v>
      </c>
      <c r="E61" s="53">
        <f t="shared" si="0"/>
        <v>0</v>
      </c>
    </row>
    <row r="62" spans="1:5" x14ac:dyDescent="0.25">
      <c r="A62" s="178"/>
      <c r="B62" s="17" t="s">
        <v>55</v>
      </c>
      <c r="C62" s="73">
        <v>20000</v>
      </c>
      <c r="D62" s="73">
        <v>0</v>
      </c>
      <c r="E62" s="53">
        <f t="shared" si="0"/>
        <v>0</v>
      </c>
    </row>
    <row r="63" spans="1:5" x14ac:dyDescent="0.25">
      <c r="A63" s="179"/>
      <c r="B63" s="17" t="s">
        <v>56</v>
      </c>
      <c r="C63" s="73">
        <v>100000</v>
      </c>
      <c r="D63" s="73">
        <v>0</v>
      </c>
      <c r="E63" s="53">
        <f t="shared" si="0"/>
        <v>0</v>
      </c>
    </row>
    <row r="64" spans="1:5" x14ac:dyDescent="0.25">
      <c r="A64" s="179"/>
      <c r="B64" s="17" t="s">
        <v>57</v>
      </c>
      <c r="C64" s="73">
        <v>2200000</v>
      </c>
      <c r="D64" s="73">
        <v>628314.93999999994</v>
      </c>
      <c r="E64" s="53">
        <f t="shared" si="0"/>
        <v>28.559769999999997</v>
      </c>
    </row>
    <row r="65" spans="1:9" ht="15.75" thickBot="1" x14ac:dyDescent="0.3">
      <c r="A65" s="180"/>
      <c r="B65" s="44" t="s">
        <v>59</v>
      </c>
      <c r="C65" s="74">
        <v>1300000</v>
      </c>
      <c r="D65" s="74">
        <v>0</v>
      </c>
      <c r="E65" s="45">
        <v>0</v>
      </c>
    </row>
    <row r="66" spans="1:9" x14ac:dyDescent="0.25">
      <c r="A66" s="16" t="s">
        <v>66</v>
      </c>
      <c r="B66" s="75" t="s">
        <v>67</v>
      </c>
      <c r="C66" s="70">
        <f>SUM(C67:C75)</f>
        <v>93816000</v>
      </c>
      <c r="D66" s="70">
        <f>SUM(D67:D75)</f>
        <v>14461856.809999999</v>
      </c>
      <c r="E66" s="22">
        <f t="shared" si="0"/>
        <v>15.415128346977061</v>
      </c>
    </row>
    <row r="67" spans="1:9" ht="14.25" customHeight="1" x14ac:dyDescent="0.25">
      <c r="A67" s="76"/>
      <c r="B67" s="77" t="s">
        <v>49</v>
      </c>
      <c r="C67" s="43">
        <v>50750000</v>
      </c>
      <c r="D67" s="43">
        <v>9716140.8499999996</v>
      </c>
      <c r="E67" s="71">
        <f t="shared" si="0"/>
        <v>19.14510512315271</v>
      </c>
    </row>
    <row r="68" spans="1:9" x14ac:dyDescent="0.25">
      <c r="A68" s="76"/>
      <c r="B68" s="57" t="s">
        <v>50</v>
      </c>
      <c r="C68" s="18">
        <v>7689000</v>
      </c>
      <c r="D68" s="18">
        <v>1471995.33</v>
      </c>
      <c r="E68" s="53">
        <f t="shared" si="0"/>
        <v>19.144171283651971</v>
      </c>
    </row>
    <row r="69" spans="1:9" x14ac:dyDescent="0.25">
      <c r="A69" s="76"/>
      <c r="B69" s="57" t="s">
        <v>53</v>
      </c>
      <c r="C69" s="18">
        <v>1320000</v>
      </c>
      <c r="D69" s="18">
        <v>197897.29</v>
      </c>
      <c r="E69" s="53">
        <f t="shared" si="0"/>
        <v>14.99221893939394</v>
      </c>
    </row>
    <row r="70" spans="1:9" x14ac:dyDescent="0.25">
      <c r="A70" s="78"/>
      <c r="B70" s="57" t="s">
        <v>54</v>
      </c>
      <c r="C70" s="18">
        <v>15186000</v>
      </c>
      <c r="D70" s="18">
        <v>1805555.44</v>
      </c>
      <c r="E70" s="53">
        <f t="shared" si="0"/>
        <v>11.88960516264981</v>
      </c>
    </row>
    <row r="71" spans="1:9" x14ac:dyDescent="0.25">
      <c r="A71" s="78"/>
      <c r="B71" s="57" t="s">
        <v>55</v>
      </c>
      <c r="C71" s="18">
        <v>24000</v>
      </c>
      <c r="D71" s="18">
        <v>0</v>
      </c>
      <c r="E71" s="53">
        <f t="shared" si="0"/>
        <v>0</v>
      </c>
    </row>
    <row r="72" spans="1:9" x14ac:dyDescent="0.25">
      <c r="A72" s="78"/>
      <c r="B72" s="57" t="s">
        <v>56</v>
      </c>
      <c r="C72" s="18">
        <v>100000</v>
      </c>
      <c r="D72" s="18">
        <v>0</v>
      </c>
      <c r="E72" s="53">
        <f t="shared" si="0"/>
        <v>0</v>
      </c>
    </row>
    <row r="73" spans="1:9" x14ac:dyDescent="0.25">
      <c r="A73" s="79"/>
      <c r="B73" s="57" t="s">
        <v>57</v>
      </c>
      <c r="C73" s="18">
        <v>15300000</v>
      </c>
      <c r="D73" s="18">
        <v>1270267.8999999999</v>
      </c>
      <c r="E73" s="53">
        <f t="shared" si="0"/>
        <v>8.3024045751633988</v>
      </c>
    </row>
    <row r="74" spans="1:9" x14ac:dyDescent="0.25">
      <c r="A74" s="66"/>
      <c r="B74" s="61" t="s">
        <v>59</v>
      </c>
      <c r="C74" s="11">
        <v>947000</v>
      </c>
      <c r="D74" s="11">
        <v>0</v>
      </c>
      <c r="E74" s="53">
        <f t="shared" ref="E74:E125" si="2">SUM(D74/C74*100)</f>
        <v>0</v>
      </c>
    </row>
    <row r="75" spans="1:9" ht="15.75" thickBot="1" x14ac:dyDescent="0.3">
      <c r="A75" s="87"/>
      <c r="B75" s="44" t="s">
        <v>12</v>
      </c>
      <c r="C75" s="82">
        <v>2500000</v>
      </c>
      <c r="D75" s="40">
        <v>0</v>
      </c>
      <c r="E75" s="45">
        <f t="shared" si="2"/>
        <v>0</v>
      </c>
    </row>
    <row r="76" spans="1:9" ht="23.25" x14ac:dyDescent="0.25">
      <c r="A76" s="16" t="s">
        <v>23</v>
      </c>
      <c r="B76" s="75" t="s">
        <v>68</v>
      </c>
      <c r="C76" s="70">
        <f>SUM(C77:C87)</f>
        <v>4989356000</v>
      </c>
      <c r="D76" s="70">
        <f>SUM(D77:D87)</f>
        <v>49018341.870000005</v>
      </c>
      <c r="E76" s="83">
        <f t="shared" si="2"/>
        <v>0.98245829461758205</v>
      </c>
    </row>
    <row r="77" spans="1:9" ht="16.5" customHeight="1" x14ac:dyDescent="0.25">
      <c r="A77" s="84"/>
      <c r="B77" s="77" t="s">
        <v>49</v>
      </c>
      <c r="C77" s="43">
        <v>227553000</v>
      </c>
      <c r="D77" s="63">
        <v>36235391.700000003</v>
      </c>
      <c r="E77" s="71">
        <f t="shared" si="2"/>
        <v>15.923934951417912</v>
      </c>
    </row>
    <row r="78" spans="1:9" x14ac:dyDescent="0.25">
      <c r="A78" s="84"/>
      <c r="B78" s="57" t="s">
        <v>50</v>
      </c>
      <c r="C78" s="18">
        <v>33683000</v>
      </c>
      <c r="D78" s="85">
        <v>5376407.3899999997</v>
      </c>
      <c r="E78" s="53">
        <f t="shared" si="2"/>
        <v>15.961783065641422</v>
      </c>
    </row>
    <row r="79" spans="1:9" x14ac:dyDescent="0.25">
      <c r="A79" s="84"/>
      <c r="B79" s="57" t="s">
        <v>53</v>
      </c>
      <c r="C79" s="18">
        <v>5048000</v>
      </c>
      <c r="D79" s="85">
        <v>898117.89</v>
      </c>
      <c r="E79" s="53">
        <f t="shared" si="2"/>
        <v>17.791558835182251</v>
      </c>
    </row>
    <row r="80" spans="1:9" x14ac:dyDescent="0.25">
      <c r="A80" s="72"/>
      <c r="B80" s="57" t="s">
        <v>54</v>
      </c>
      <c r="C80" s="18">
        <v>1028000</v>
      </c>
      <c r="D80" s="85">
        <v>0</v>
      </c>
      <c r="E80" s="53">
        <f t="shared" si="2"/>
        <v>0</v>
      </c>
      <c r="I80" s="4"/>
    </row>
    <row r="81" spans="1:5" x14ac:dyDescent="0.25">
      <c r="A81" s="72"/>
      <c r="B81" s="57" t="s">
        <v>55</v>
      </c>
      <c r="C81" s="18">
        <v>4340000</v>
      </c>
      <c r="D81" s="85">
        <v>483057.75</v>
      </c>
      <c r="E81" s="53">
        <f t="shared" si="2"/>
        <v>11.130362903225805</v>
      </c>
    </row>
    <row r="82" spans="1:5" x14ac:dyDescent="0.25">
      <c r="A82" s="72"/>
      <c r="B82" s="57" t="s">
        <v>56</v>
      </c>
      <c r="C82" s="18">
        <v>300000</v>
      </c>
      <c r="D82" s="85">
        <v>195693.59</v>
      </c>
      <c r="E82" s="53">
        <f t="shared" si="2"/>
        <v>65.231196666666662</v>
      </c>
    </row>
    <row r="83" spans="1:5" x14ac:dyDescent="0.25">
      <c r="A83" s="66"/>
      <c r="B83" s="57" t="s">
        <v>57</v>
      </c>
      <c r="C83" s="18">
        <v>64804000</v>
      </c>
      <c r="D83" s="85">
        <v>4349618.6900000004</v>
      </c>
      <c r="E83" s="53">
        <f t="shared" si="2"/>
        <v>6.7119602030738861</v>
      </c>
    </row>
    <row r="84" spans="1:5" x14ac:dyDescent="0.25">
      <c r="A84" s="66"/>
      <c r="B84" s="77" t="s">
        <v>69</v>
      </c>
      <c r="C84" s="18">
        <v>49000000</v>
      </c>
      <c r="D84" s="85">
        <v>0</v>
      </c>
      <c r="E84" s="53">
        <f t="shared" si="2"/>
        <v>0</v>
      </c>
    </row>
    <row r="85" spans="1:5" x14ac:dyDescent="0.25">
      <c r="A85" s="66"/>
      <c r="B85" s="17" t="s">
        <v>6</v>
      </c>
      <c r="C85" s="11">
        <v>3000000</v>
      </c>
      <c r="D85" s="86">
        <v>0</v>
      </c>
      <c r="E85" s="53">
        <f t="shared" si="2"/>
        <v>0</v>
      </c>
    </row>
    <row r="86" spans="1:5" x14ac:dyDescent="0.25">
      <c r="A86" s="66"/>
      <c r="B86" s="61" t="s">
        <v>62</v>
      </c>
      <c r="C86" s="11">
        <v>600000</v>
      </c>
      <c r="D86" s="86">
        <v>0</v>
      </c>
      <c r="E86" s="53">
        <f t="shared" si="2"/>
        <v>0</v>
      </c>
    </row>
    <row r="87" spans="1:5" ht="15.75" thickBot="1" x14ac:dyDescent="0.3">
      <c r="A87" s="87"/>
      <c r="B87" s="39" t="s">
        <v>70</v>
      </c>
      <c r="C87" s="40">
        <v>4600000000</v>
      </c>
      <c r="D87" s="88">
        <v>1480054.86</v>
      </c>
      <c r="E87" s="45">
        <f t="shared" si="2"/>
        <v>3.2175105652173915E-2</v>
      </c>
    </row>
    <row r="88" spans="1:5" x14ac:dyDescent="0.25">
      <c r="A88" s="16" t="s">
        <v>71</v>
      </c>
      <c r="B88" s="58" t="s">
        <v>72</v>
      </c>
      <c r="C88" s="89">
        <f>SUM(C89:C96)</f>
        <v>266102000</v>
      </c>
      <c r="D88" s="59">
        <f>SUM(D89:D96)</f>
        <v>38899548.140000001</v>
      </c>
      <c r="E88" s="22">
        <f t="shared" si="2"/>
        <v>14.618284770501539</v>
      </c>
    </row>
    <row r="89" spans="1:5" x14ac:dyDescent="0.25">
      <c r="A89" s="66"/>
      <c r="B89" s="77" t="s">
        <v>49</v>
      </c>
      <c r="C89" s="43">
        <v>173770000</v>
      </c>
      <c r="D89" s="63">
        <v>28437232.239999998</v>
      </c>
      <c r="E89" s="71">
        <f t="shared" si="2"/>
        <v>16.364868642458422</v>
      </c>
    </row>
    <row r="90" spans="1:5" x14ac:dyDescent="0.25">
      <c r="A90" s="66"/>
      <c r="B90" s="57" t="s">
        <v>50</v>
      </c>
      <c r="C90" s="18">
        <v>26327000</v>
      </c>
      <c r="D90" s="85">
        <v>4308240.76</v>
      </c>
      <c r="E90" s="53">
        <f t="shared" si="2"/>
        <v>16.364343677593343</v>
      </c>
    </row>
    <row r="91" spans="1:5" x14ac:dyDescent="0.25">
      <c r="A91" s="66"/>
      <c r="B91" s="57" t="s">
        <v>53</v>
      </c>
      <c r="C91" s="18">
        <v>3507000</v>
      </c>
      <c r="D91" s="85">
        <v>634361.42000000004</v>
      </c>
      <c r="E91" s="53">
        <f t="shared" si="2"/>
        <v>18.088435129740521</v>
      </c>
    </row>
    <row r="92" spans="1:5" x14ac:dyDescent="0.25">
      <c r="A92" s="66"/>
      <c r="B92" s="57" t="s">
        <v>54</v>
      </c>
      <c r="C92" s="18">
        <v>1098000</v>
      </c>
      <c r="D92" s="85">
        <v>0</v>
      </c>
      <c r="E92" s="53">
        <f t="shared" si="2"/>
        <v>0</v>
      </c>
    </row>
    <row r="93" spans="1:5" x14ac:dyDescent="0.25">
      <c r="A93" s="66"/>
      <c r="B93" s="57" t="s">
        <v>55</v>
      </c>
      <c r="C93" s="18">
        <v>33000000</v>
      </c>
      <c r="D93" s="85">
        <v>2554977.33</v>
      </c>
      <c r="E93" s="53">
        <f t="shared" si="2"/>
        <v>7.7423555454545463</v>
      </c>
    </row>
    <row r="94" spans="1:5" x14ac:dyDescent="0.25">
      <c r="A94" s="66"/>
      <c r="B94" s="57" t="s">
        <v>56</v>
      </c>
      <c r="C94" s="18">
        <v>100000</v>
      </c>
      <c r="D94" s="85">
        <v>0</v>
      </c>
      <c r="E94" s="53">
        <f t="shared" si="2"/>
        <v>0</v>
      </c>
    </row>
    <row r="95" spans="1:5" x14ac:dyDescent="0.25">
      <c r="A95" s="90"/>
      <c r="B95" s="17" t="s">
        <v>57</v>
      </c>
      <c r="C95" s="11">
        <v>4300000</v>
      </c>
      <c r="D95" s="86">
        <v>335101.28000000003</v>
      </c>
      <c r="E95" s="53">
        <f t="shared" si="2"/>
        <v>7.7930530232558155</v>
      </c>
    </row>
    <row r="96" spans="1:5" ht="15.75" thickBot="1" x14ac:dyDescent="0.3">
      <c r="A96" s="87"/>
      <c r="B96" s="44" t="s">
        <v>6</v>
      </c>
      <c r="C96" s="40">
        <v>24000000</v>
      </c>
      <c r="D96" s="40">
        <v>2629635.11</v>
      </c>
      <c r="E96" s="45">
        <f t="shared" si="2"/>
        <v>10.956812958333332</v>
      </c>
    </row>
    <row r="97" spans="1:5" x14ac:dyDescent="0.25">
      <c r="A97" s="58">
        <v>4003</v>
      </c>
      <c r="B97" s="58" t="s">
        <v>73</v>
      </c>
      <c r="C97" s="94">
        <f>SUM(C98:C98)</f>
        <v>16000000</v>
      </c>
      <c r="D97" s="94">
        <f>SUM(D98:D98)</f>
        <v>784512</v>
      </c>
      <c r="E97" s="22">
        <f t="shared" si="2"/>
        <v>4.9032</v>
      </c>
    </row>
    <row r="98" spans="1:5" ht="15.75" thickBot="1" x14ac:dyDescent="0.3">
      <c r="A98" s="38"/>
      <c r="B98" s="39" t="s">
        <v>57</v>
      </c>
      <c r="C98" s="93">
        <v>16000000</v>
      </c>
      <c r="D98" s="93">
        <v>784512</v>
      </c>
      <c r="E98" s="45">
        <f t="shared" si="2"/>
        <v>4.9032</v>
      </c>
    </row>
    <row r="99" spans="1:5" x14ac:dyDescent="0.25">
      <c r="A99" s="108">
        <v>4004</v>
      </c>
      <c r="B99" s="58" t="s">
        <v>74</v>
      </c>
      <c r="C99" s="94">
        <f>SUM(C100:C103)</f>
        <v>10070000</v>
      </c>
      <c r="D99" s="94">
        <f>SUM(D101:D103)</f>
        <v>5148831.5999999996</v>
      </c>
      <c r="E99" s="22">
        <f>SUM(D99/C99*100)</f>
        <v>51.130403177755703</v>
      </c>
    </row>
    <row r="100" spans="1:5" x14ac:dyDescent="0.25">
      <c r="A100" s="100"/>
      <c r="B100" s="17" t="s">
        <v>56</v>
      </c>
      <c r="C100" s="169">
        <v>1180000</v>
      </c>
      <c r="D100" s="169">
        <v>0</v>
      </c>
      <c r="E100" s="53">
        <f>SUM(D100/C100*100)</f>
        <v>0</v>
      </c>
    </row>
    <row r="101" spans="1:5" x14ac:dyDescent="0.25">
      <c r="A101" s="100"/>
      <c r="B101" s="170" t="s">
        <v>57</v>
      </c>
      <c r="C101" s="101">
        <v>6800000</v>
      </c>
      <c r="D101" s="101">
        <v>5148831.5999999996</v>
      </c>
      <c r="E101" s="98">
        <f t="shared" si="2"/>
        <v>75.718111764705881</v>
      </c>
    </row>
    <row r="102" spans="1:5" x14ac:dyDescent="0.25">
      <c r="A102" s="100"/>
      <c r="B102" s="17" t="s">
        <v>59</v>
      </c>
      <c r="C102" s="97">
        <v>590000</v>
      </c>
      <c r="D102" s="97">
        <v>0</v>
      </c>
      <c r="E102" s="98">
        <f t="shared" si="2"/>
        <v>0</v>
      </c>
    </row>
    <row r="103" spans="1:5" ht="15.75" thickBot="1" x14ac:dyDescent="0.3">
      <c r="A103" s="171"/>
      <c r="B103" s="119" t="s">
        <v>12</v>
      </c>
      <c r="C103" s="74">
        <v>1500000</v>
      </c>
      <c r="D103" s="74">
        <v>0</v>
      </c>
      <c r="E103" s="45">
        <f t="shared" si="2"/>
        <v>0</v>
      </c>
    </row>
    <row r="104" spans="1:5" x14ac:dyDescent="0.25">
      <c r="A104" s="58">
        <v>4006</v>
      </c>
      <c r="B104" s="58" t="s">
        <v>75</v>
      </c>
      <c r="C104" s="94">
        <f>SUM(C105:C108)</f>
        <v>61549000</v>
      </c>
      <c r="D104" s="94">
        <f>SUM(D105:D108)</f>
        <v>29359739.23</v>
      </c>
      <c r="E104" s="22">
        <f t="shared" si="2"/>
        <v>47.701407382735702</v>
      </c>
    </row>
    <row r="105" spans="1:5" x14ac:dyDescent="0.25">
      <c r="A105" s="7"/>
      <c r="B105" s="67" t="s">
        <v>55</v>
      </c>
      <c r="C105" s="99">
        <v>12000</v>
      </c>
      <c r="D105" s="99">
        <v>0</v>
      </c>
      <c r="E105" s="71">
        <f t="shared" si="2"/>
        <v>0</v>
      </c>
    </row>
    <row r="106" spans="1:5" x14ac:dyDescent="0.25">
      <c r="A106" s="100"/>
      <c r="B106" s="102" t="s">
        <v>57</v>
      </c>
      <c r="C106" s="101">
        <v>61321000</v>
      </c>
      <c r="D106" s="103">
        <v>29359739.23</v>
      </c>
      <c r="E106" s="53">
        <f t="shared" si="2"/>
        <v>47.878767844620931</v>
      </c>
    </row>
    <row r="107" spans="1:5" x14ac:dyDescent="0.25">
      <c r="A107" s="100"/>
      <c r="B107" s="106" t="s">
        <v>69</v>
      </c>
      <c r="C107" s="104">
        <v>204000</v>
      </c>
      <c r="D107" s="105">
        <v>0</v>
      </c>
      <c r="E107" s="53">
        <f t="shared" si="2"/>
        <v>0</v>
      </c>
    </row>
    <row r="108" spans="1:5" ht="15.75" thickBot="1" x14ac:dyDescent="0.3">
      <c r="A108" s="100"/>
      <c r="B108" s="44" t="s">
        <v>13</v>
      </c>
      <c r="C108" s="107">
        <v>12000</v>
      </c>
      <c r="D108" s="93">
        <v>0</v>
      </c>
      <c r="E108" s="45">
        <f t="shared" si="2"/>
        <v>0</v>
      </c>
    </row>
    <row r="109" spans="1:5" x14ac:dyDescent="0.25">
      <c r="A109" s="108">
        <v>4008</v>
      </c>
      <c r="B109" s="58" t="s">
        <v>97</v>
      </c>
      <c r="C109" s="109">
        <f>SUM(C110:C111)</f>
        <v>338000000</v>
      </c>
      <c r="D109" s="109">
        <f>SUM(D110:D111)</f>
        <v>0</v>
      </c>
      <c r="E109" s="22">
        <f t="shared" si="2"/>
        <v>0</v>
      </c>
    </row>
    <row r="110" spans="1:5" x14ac:dyDescent="0.25">
      <c r="A110" s="100"/>
      <c r="B110" s="102" t="s">
        <v>57</v>
      </c>
      <c r="C110" s="104">
        <v>29500000</v>
      </c>
      <c r="D110" s="105">
        <v>0</v>
      </c>
      <c r="E110" s="71">
        <f t="shared" ref="E110" si="3">SUM(D110/C110*100)</f>
        <v>0</v>
      </c>
    </row>
    <row r="111" spans="1:5" ht="15.75" thickBot="1" x14ac:dyDescent="0.3">
      <c r="A111" s="110"/>
      <c r="B111" s="44" t="s">
        <v>13</v>
      </c>
      <c r="C111" s="107">
        <v>308500000</v>
      </c>
      <c r="D111" s="93">
        <v>0</v>
      </c>
      <c r="E111" s="111">
        <f t="shared" si="2"/>
        <v>0</v>
      </c>
    </row>
    <row r="112" spans="1:5" x14ac:dyDescent="0.25">
      <c r="A112" s="112">
        <v>4009</v>
      </c>
      <c r="B112" s="113" t="s">
        <v>98</v>
      </c>
      <c r="C112" s="114">
        <f>SUM(C113:C113)</f>
        <v>18000000</v>
      </c>
      <c r="D112" s="114">
        <f>SUM(D113:D113)</f>
        <v>1799633.82</v>
      </c>
      <c r="E112" s="115">
        <f t="shared" si="2"/>
        <v>9.9979656666666674</v>
      </c>
    </row>
    <row r="113" spans="1:5" ht="15.75" thickBot="1" x14ac:dyDescent="0.3">
      <c r="A113" s="172"/>
      <c r="B113" s="130" t="s">
        <v>57</v>
      </c>
      <c r="C113" s="107">
        <v>18000000</v>
      </c>
      <c r="D113" s="93">
        <v>1799633.82</v>
      </c>
      <c r="E113" s="45">
        <f t="shared" ref="E113" si="4">SUM(D113/C113*100)</f>
        <v>9.9979656666666674</v>
      </c>
    </row>
    <row r="114" spans="1:5" x14ac:dyDescent="0.25">
      <c r="A114" s="58">
        <v>5014</v>
      </c>
      <c r="B114" s="58" t="s">
        <v>76</v>
      </c>
      <c r="C114" s="94">
        <f>SUM(C115:C118)</f>
        <v>2038100000</v>
      </c>
      <c r="D114" s="94">
        <f>SUM(D116:D118)</f>
        <v>116110597.78</v>
      </c>
      <c r="E114" s="22">
        <f t="shared" si="2"/>
        <v>5.6970020008831757</v>
      </c>
    </row>
    <row r="115" spans="1:5" x14ac:dyDescent="0.25">
      <c r="A115" s="7"/>
      <c r="B115" s="17" t="s">
        <v>56</v>
      </c>
      <c r="C115" s="169">
        <v>500000</v>
      </c>
      <c r="D115" s="169">
        <v>0</v>
      </c>
      <c r="E115" s="71">
        <f t="shared" si="2"/>
        <v>0</v>
      </c>
    </row>
    <row r="116" spans="1:5" x14ac:dyDescent="0.25">
      <c r="A116" s="7"/>
      <c r="B116" s="96" t="s">
        <v>57</v>
      </c>
      <c r="C116" s="97">
        <v>767846000</v>
      </c>
      <c r="D116" s="97">
        <v>79187557.780000001</v>
      </c>
      <c r="E116" s="71">
        <f t="shared" si="2"/>
        <v>10.312947880173889</v>
      </c>
    </row>
    <row r="117" spans="1:5" x14ac:dyDescent="0.25">
      <c r="A117" s="7"/>
      <c r="B117" s="17" t="s">
        <v>12</v>
      </c>
      <c r="C117" s="101">
        <v>86000000</v>
      </c>
      <c r="D117" s="101">
        <v>0</v>
      </c>
      <c r="E117" s="53">
        <f t="shared" si="2"/>
        <v>0</v>
      </c>
    </row>
    <row r="118" spans="1:5" ht="15.75" thickBot="1" x14ac:dyDescent="0.3">
      <c r="A118" s="121"/>
      <c r="B118" s="119" t="s">
        <v>13</v>
      </c>
      <c r="C118" s="107">
        <v>1183754000</v>
      </c>
      <c r="D118" s="107">
        <v>36923040</v>
      </c>
      <c r="E118" s="45">
        <f t="shared" si="2"/>
        <v>3.1191480662367348</v>
      </c>
    </row>
    <row r="119" spans="1:5" x14ac:dyDescent="0.25">
      <c r="A119" s="58">
        <v>5015</v>
      </c>
      <c r="B119" s="58" t="s">
        <v>77</v>
      </c>
      <c r="C119" s="94">
        <f>SUM(C120:C121)</f>
        <v>152800000</v>
      </c>
      <c r="D119" s="94">
        <f>SUM(D120:D121)</f>
        <v>14926260</v>
      </c>
      <c r="E119" s="71">
        <f t="shared" si="2"/>
        <v>9.7684947643979054</v>
      </c>
    </row>
    <row r="120" spans="1:5" x14ac:dyDescent="0.25">
      <c r="A120" s="7"/>
      <c r="B120" s="96" t="s">
        <v>57</v>
      </c>
      <c r="C120" s="97">
        <v>83800000</v>
      </c>
      <c r="D120" s="122">
        <v>14926260</v>
      </c>
      <c r="E120" s="71">
        <f t="shared" ref="E120" si="5">SUM(D120/C120*100)</f>
        <v>17.811766109785204</v>
      </c>
    </row>
    <row r="121" spans="1:5" ht="15.75" thickBot="1" x14ac:dyDescent="0.3">
      <c r="A121" s="121"/>
      <c r="B121" s="44" t="s">
        <v>13</v>
      </c>
      <c r="C121" s="107">
        <v>69000000</v>
      </c>
      <c r="D121" s="107">
        <v>0</v>
      </c>
      <c r="E121" s="45">
        <f t="shared" si="2"/>
        <v>0</v>
      </c>
    </row>
    <row r="122" spans="1:5" x14ac:dyDescent="0.25">
      <c r="A122" s="113">
        <v>5016</v>
      </c>
      <c r="B122" s="113" t="s">
        <v>88</v>
      </c>
      <c r="C122" s="118">
        <f>SUM(C123:C124)</f>
        <v>158600000</v>
      </c>
      <c r="D122" s="114">
        <f>SUM(D123:D124)</f>
        <v>0</v>
      </c>
      <c r="E122" s="115">
        <f t="shared" si="2"/>
        <v>0</v>
      </c>
    </row>
    <row r="123" spans="1:5" x14ac:dyDescent="0.25">
      <c r="A123" s="91"/>
      <c r="B123" s="102" t="s">
        <v>57</v>
      </c>
      <c r="C123" s="97">
        <v>35600000</v>
      </c>
      <c r="D123" s="122">
        <v>0</v>
      </c>
      <c r="E123" s="71">
        <f t="shared" si="2"/>
        <v>0</v>
      </c>
    </row>
    <row r="124" spans="1:5" ht="15.75" thickBot="1" x14ac:dyDescent="0.3">
      <c r="A124" s="87"/>
      <c r="B124" s="44" t="s">
        <v>13</v>
      </c>
      <c r="C124" s="107">
        <v>123000000</v>
      </c>
      <c r="D124" s="107">
        <v>0</v>
      </c>
      <c r="E124" s="45">
        <v>0</v>
      </c>
    </row>
    <row r="125" spans="1:5" x14ac:dyDescent="0.25">
      <c r="A125" s="69">
        <v>5017</v>
      </c>
      <c r="B125" s="69" t="s">
        <v>89</v>
      </c>
      <c r="C125" s="109">
        <f>SUM(C126:C128)</f>
        <v>3372151000</v>
      </c>
      <c r="D125" s="109">
        <f>SUM(D126:D128)</f>
        <v>46632464.519999996</v>
      </c>
      <c r="E125" s="22">
        <f t="shared" si="2"/>
        <v>1.382869999593731</v>
      </c>
    </row>
    <row r="126" spans="1:5" x14ac:dyDescent="0.25">
      <c r="A126" s="90"/>
      <c r="B126" s="102" t="s">
        <v>57</v>
      </c>
      <c r="C126" s="103">
        <v>760000000</v>
      </c>
      <c r="D126" s="99">
        <v>19258064.52</v>
      </c>
      <c r="E126" s="71">
        <f t="shared" ref="E126:E133" si="6">SUM(D126/C126*100)</f>
        <v>2.5339558578947368</v>
      </c>
    </row>
    <row r="127" spans="1:5" x14ac:dyDescent="0.25">
      <c r="A127" s="90"/>
      <c r="B127" s="17" t="s">
        <v>12</v>
      </c>
      <c r="C127" s="123">
        <v>90000000</v>
      </c>
      <c r="D127" s="104">
        <v>0</v>
      </c>
      <c r="E127" s="53">
        <f t="shared" si="6"/>
        <v>0</v>
      </c>
    </row>
    <row r="128" spans="1:5" ht="15.75" thickBot="1" x14ac:dyDescent="0.3">
      <c r="A128" s="68"/>
      <c r="B128" s="119" t="s">
        <v>13</v>
      </c>
      <c r="C128" s="124">
        <v>2522151000</v>
      </c>
      <c r="D128" s="107">
        <v>27374400</v>
      </c>
      <c r="E128" s="45">
        <f t="shared" si="6"/>
        <v>1.0853592826123417</v>
      </c>
    </row>
    <row r="129" spans="1:5" x14ac:dyDescent="0.25">
      <c r="A129" s="69">
        <v>5018</v>
      </c>
      <c r="B129" s="69" t="s">
        <v>90</v>
      </c>
      <c r="C129" s="109">
        <f>SUM(C130:C130)</f>
        <v>18000000</v>
      </c>
      <c r="D129" s="125">
        <f>SUM(D130:D130)</f>
        <v>0</v>
      </c>
      <c r="E129" s="22">
        <f t="shared" si="6"/>
        <v>0</v>
      </c>
    </row>
    <row r="130" spans="1:5" ht="15.75" thickBot="1" x14ac:dyDescent="0.3">
      <c r="A130" s="68"/>
      <c r="B130" s="44" t="s">
        <v>13</v>
      </c>
      <c r="C130" s="126">
        <v>18000000</v>
      </c>
      <c r="D130" s="120">
        <v>0</v>
      </c>
      <c r="E130" s="111">
        <f t="shared" si="6"/>
        <v>0</v>
      </c>
    </row>
    <row r="131" spans="1:5" x14ac:dyDescent="0.25">
      <c r="A131" s="58">
        <v>5020</v>
      </c>
      <c r="B131" s="58" t="s">
        <v>92</v>
      </c>
      <c r="C131" s="109">
        <f>SUM(C132:C132)</f>
        <v>372000000</v>
      </c>
      <c r="D131" s="125">
        <f>SUM(D132:D132)</f>
        <v>184875000</v>
      </c>
      <c r="E131" s="22">
        <f t="shared" si="6"/>
        <v>49.697580645161288</v>
      </c>
    </row>
    <row r="132" spans="1:5" ht="15.75" thickBot="1" x14ac:dyDescent="0.3">
      <c r="A132" s="121"/>
      <c r="B132" s="127" t="s">
        <v>13</v>
      </c>
      <c r="C132" s="107">
        <v>372000000</v>
      </c>
      <c r="D132" s="107">
        <v>184875000</v>
      </c>
      <c r="E132" s="45">
        <f t="shared" si="6"/>
        <v>49.697580645161288</v>
      </c>
    </row>
    <row r="133" spans="1:5" x14ac:dyDescent="0.25">
      <c r="A133" s="58">
        <v>5021</v>
      </c>
      <c r="B133" s="58" t="s">
        <v>96</v>
      </c>
      <c r="C133" s="118">
        <f>SUM(C134:C136)</f>
        <v>879099000</v>
      </c>
      <c r="D133" s="118">
        <f>SUM(D134:D136)</f>
        <v>57504709.990000002</v>
      </c>
      <c r="E133" s="115">
        <f t="shared" si="6"/>
        <v>6.5413235585525644</v>
      </c>
    </row>
    <row r="134" spans="1:5" x14ac:dyDescent="0.25">
      <c r="A134" s="116"/>
      <c r="B134" s="92" t="s">
        <v>55</v>
      </c>
      <c r="C134" s="99">
        <v>39999000</v>
      </c>
      <c r="D134" s="99">
        <v>0</v>
      </c>
      <c r="E134" s="71">
        <f t="shared" ref="E134:E136" si="7">SUM(D134/C134*100)</f>
        <v>0</v>
      </c>
    </row>
    <row r="135" spans="1:5" x14ac:dyDescent="0.25">
      <c r="A135" s="100"/>
      <c r="B135" s="17" t="s">
        <v>63</v>
      </c>
      <c r="C135" s="122">
        <v>719100000</v>
      </c>
      <c r="D135" s="122">
        <v>57504709.990000002</v>
      </c>
      <c r="E135" s="128">
        <f t="shared" si="7"/>
        <v>7.9967612279237947</v>
      </c>
    </row>
    <row r="136" spans="1:5" ht="15.75" thickBot="1" x14ac:dyDescent="0.3">
      <c r="A136" s="129"/>
      <c r="B136" s="44" t="s">
        <v>12</v>
      </c>
      <c r="C136" s="107">
        <v>120000000</v>
      </c>
      <c r="D136" s="107">
        <v>0</v>
      </c>
      <c r="E136" s="45">
        <f t="shared" si="7"/>
        <v>0</v>
      </c>
    </row>
    <row r="137" spans="1:5" x14ac:dyDescent="0.25">
      <c r="A137" s="58">
        <v>5022</v>
      </c>
      <c r="B137" s="58" t="s">
        <v>100</v>
      </c>
      <c r="C137" s="109">
        <f>SUM(C138:C139)</f>
        <v>126000000</v>
      </c>
      <c r="D137" s="109">
        <f>SUM(D138:D139)</f>
        <v>0</v>
      </c>
      <c r="E137" s="22">
        <f t="shared" ref="E137:E141" si="8">SUM(D137/C137*100)</f>
        <v>0</v>
      </c>
    </row>
    <row r="138" spans="1:5" x14ac:dyDescent="0.25">
      <c r="A138" s="95"/>
      <c r="B138" s="102" t="s">
        <v>57</v>
      </c>
      <c r="C138" s="122">
        <v>27500000</v>
      </c>
      <c r="D138" s="122">
        <v>0</v>
      </c>
      <c r="E138" s="71">
        <f t="shared" si="8"/>
        <v>0</v>
      </c>
    </row>
    <row r="139" spans="1:5" ht="15.75" thickBot="1" x14ac:dyDescent="0.3">
      <c r="A139" s="117"/>
      <c r="B139" s="130" t="s">
        <v>13</v>
      </c>
      <c r="C139" s="107">
        <v>98500000</v>
      </c>
      <c r="D139" s="107">
        <v>0</v>
      </c>
      <c r="E139" s="45">
        <f t="shared" si="8"/>
        <v>0</v>
      </c>
    </row>
    <row r="140" spans="1:5" x14ac:dyDescent="0.25">
      <c r="A140" s="58">
        <v>5028</v>
      </c>
      <c r="B140" s="58" t="s">
        <v>104</v>
      </c>
      <c r="C140" s="114">
        <f>C141</f>
        <v>840000000</v>
      </c>
      <c r="D140" s="114">
        <f>D141</f>
        <v>0</v>
      </c>
      <c r="E140" s="22">
        <f t="shared" si="8"/>
        <v>0</v>
      </c>
    </row>
    <row r="141" spans="1:5" ht="15.75" thickBot="1" x14ac:dyDescent="0.3">
      <c r="A141" s="117"/>
      <c r="B141" s="127" t="s">
        <v>13</v>
      </c>
      <c r="C141" s="120">
        <v>840000000</v>
      </c>
      <c r="D141" s="120">
        <v>0</v>
      </c>
      <c r="E141" s="45">
        <f t="shared" si="8"/>
        <v>0</v>
      </c>
    </row>
    <row r="142" spans="1:5" x14ac:dyDescent="0.25">
      <c r="A142" s="131">
        <v>2302</v>
      </c>
      <c r="B142" s="62" t="s">
        <v>78</v>
      </c>
      <c r="C142" s="132"/>
      <c r="D142" s="70"/>
      <c r="E142" s="9"/>
    </row>
    <row r="143" spans="1:5" x14ac:dyDescent="0.25">
      <c r="A143" s="6" t="s">
        <v>37</v>
      </c>
      <c r="B143" s="64" t="s">
        <v>79</v>
      </c>
      <c r="C143" s="65">
        <f>SUM(C144:C149)</f>
        <v>72065000</v>
      </c>
      <c r="D143" s="65">
        <f>SUM(D144:D149)</f>
        <v>9795911.8499999996</v>
      </c>
      <c r="E143" s="26">
        <f t="shared" ref="E143:E170" si="9">SUM(D143/C143*100)</f>
        <v>13.593161520849234</v>
      </c>
    </row>
    <row r="144" spans="1:5" x14ac:dyDescent="0.25">
      <c r="A144" s="133"/>
      <c r="B144" s="61" t="s">
        <v>49</v>
      </c>
      <c r="C144" s="101">
        <v>52277000</v>
      </c>
      <c r="D144" s="18">
        <v>7928533.7599999998</v>
      </c>
      <c r="E144" s="53">
        <f t="shared" si="9"/>
        <v>15.166390114199361</v>
      </c>
    </row>
    <row r="145" spans="1:5" x14ac:dyDescent="0.25">
      <c r="A145" s="66"/>
      <c r="B145" s="17" t="s">
        <v>50</v>
      </c>
      <c r="C145" s="101">
        <v>7920000</v>
      </c>
      <c r="D145" s="18">
        <v>1201172.93</v>
      </c>
      <c r="E145" s="53">
        <f t="shared" si="9"/>
        <v>15.166324873737372</v>
      </c>
    </row>
    <row r="146" spans="1:5" x14ac:dyDescent="0.25">
      <c r="A146" s="134"/>
      <c r="B146" s="61" t="s">
        <v>53</v>
      </c>
      <c r="C146" s="80">
        <v>1176000</v>
      </c>
      <c r="D146" s="80">
        <v>126732.32</v>
      </c>
      <c r="E146" s="53">
        <f t="shared" si="9"/>
        <v>10.776557823129252</v>
      </c>
    </row>
    <row r="147" spans="1:5" x14ac:dyDescent="0.25">
      <c r="A147" s="134"/>
      <c r="B147" s="61" t="s">
        <v>54</v>
      </c>
      <c r="C147" s="80">
        <v>992000</v>
      </c>
      <c r="D147" s="80">
        <v>0</v>
      </c>
      <c r="E147" s="53">
        <f t="shared" si="9"/>
        <v>0</v>
      </c>
    </row>
    <row r="148" spans="1:5" x14ac:dyDescent="0.25">
      <c r="A148" s="135"/>
      <c r="B148" s="61" t="s">
        <v>56</v>
      </c>
      <c r="C148" s="101">
        <v>200000</v>
      </c>
      <c r="D148" s="101">
        <v>0</v>
      </c>
      <c r="E148" s="53">
        <f t="shared" si="9"/>
        <v>0</v>
      </c>
    </row>
    <row r="149" spans="1:5" ht="15.75" thickBot="1" x14ac:dyDescent="0.3">
      <c r="A149" s="136"/>
      <c r="B149" s="44" t="s">
        <v>57</v>
      </c>
      <c r="C149" s="107">
        <v>9500000</v>
      </c>
      <c r="D149" s="107">
        <v>539472.84</v>
      </c>
      <c r="E149" s="45">
        <f t="shared" si="9"/>
        <v>5.67866147368421</v>
      </c>
    </row>
    <row r="150" spans="1:5" x14ac:dyDescent="0.25">
      <c r="A150" s="131">
        <v>2303</v>
      </c>
      <c r="B150" s="62" t="s">
        <v>80</v>
      </c>
      <c r="C150" s="137"/>
      <c r="D150" s="137"/>
      <c r="E150" s="9"/>
    </row>
    <row r="151" spans="1:5" x14ac:dyDescent="0.25">
      <c r="A151" s="6" t="s">
        <v>37</v>
      </c>
      <c r="B151" s="64" t="s">
        <v>81</v>
      </c>
      <c r="C151" s="65">
        <f>SUM(C152:C157)</f>
        <v>34089000</v>
      </c>
      <c r="D151" s="70">
        <f>SUM(D152:D157)</f>
        <v>5334605.1100000003</v>
      </c>
      <c r="E151" s="26">
        <f t="shared" si="9"/>
        <v>15.649051336208162</v>
      </c>
    </row>
    <row r="152" spans="1:5" x14ac:dyDescent="0.25">
      <c r="A152" s="66"/>
      <c r="B152" s="17" t="s">
        <v>49</v>
      </c>
      <c r="C152" s="18">
        <v>27677000</v>
      </c>
      <c r="D152" s="18">
        <v>4409711.46</v>
      </c>
      <c r="E152" s="53">
        <f t="shared" si="9"/>
        <v>15.932765328612206</v>
      </c>
    </row>
    <row r="153" spans="1:5" x14ac:dyDescent="0.25">
      <c r="A153" s="134"/>
      <c r="B153" s="17" t="s">
        <v>50</v>
      </c>
      <c r="C153" s="138">
        <v>4193000</v>
      </c>
      <c r="D153" s="138">
        <v>668071.30000000005</v>
      </c>
      <c r="E153" s="53">
        <f t="shared" si="9"/>
        <v>15.933014548056285</v>
      </c>
    </row>
    <row r="154" spans="1:5" x14ac:dyDescent="0.25">
      <c r="A154" s="66"/>
      <c r="B154" s="17" t="s">
        <v>53</v>
      </c>
      <c r="C154" s="101">
        <v>495000</v>
      </c>
      <c r="D154" s="18">
        <v>75778.710000000006</v>
      </c>
      <c r="E154" s="53">
        <f t="shared" si="9"/>
        <v>15.308830303030305</v>
      </c>
    </row>
    <row r="155" spans="1:5" x14ac:dyDescent="0.25">
      <c r="A155" s="66"/>
      <c r="B155" s="61" t="s">
        <v>94</v>
      </c>
      <c r="C155" s="101">
        <v>524000</v>
      </c>
      <c r="D155" s="18">
        <v>0</v>
      </c>
      <c r="E155" s="53">
        <f t="shared" si="9"/>
        <v>0</v>
      </c>
    </row>
    <row r="156" spans="1:5" x14ac:dyDescent="0.25">
      <c r="A156" s="66"/>
      <c r="B156" s="17" t="s">
        <v>56</v>
      </c>
      <c r="C156" s="101">
        <v>200000</v>
      </c>
      <c r="D156" s="18">
        <v>20474.28</v>
      </c>
      <c r="E156" s="53">
        <f t="shared" si="9"/>
        <v>10.237139999999998</v>
      </c>
    </row>
    <row r="157" spans="1:5" ht="15.75" thickBot="1" x14ac:dyDescent="0.3">
      <c r="A157" s="66"/>
      <c r="B157" s="81" t="s">
        <v>57</v>
      </c>
      <c r="C157" s="107">
        <v>1000000</v>
      </c>
      <c r="D157" s="40">
        <v>160569.35999999999</v>
      </c>
      <c r="E157" s="45">
        <f t="shared" si="9"/>
        <v>16.056936</v>
      </c>
    </row>
    <row r="158" spans="1:5" x14ac:dyDescent="0.25">
      <c r="A158" s="159">
        <v>2402</v>
      </c>
      <c r="B158" s="160" t="s">
        <v>82</v>
      </c>
      <c r="C158" s="97"/>
      <c r="D158" s="28"/>
      <c r="E158" s="147"/>
    </row>
    <row r="159" spans="1:5" x14ac:dyDescent="0.25">
      <c r="A159" s="139">
        <v>4002</v>
      </c>
      <c r="B159" s="140" t="s">
        <v>91</v>
      </c>
      <c r="C159" s="141">
        <f>SUM(C160:C163)</f>
        <v>4700000000</v>
      </c>
      <c r="D159" s="65">
        <f>SUM(D160:D163)</f>
        <v>0</v>
      </c>
      <c r="E159" s="15">
        <f t="shared" si="9"/>
        <v>0</v>
      </c>
    </row>
    <row r="160" spans="1:5" x14ac:dyDescent="0.25">
      <c r="A160" s="142"/>
      <c r="B160" s="17" t="s">
        <v>57</v>
      </c>
      <c r="C160" s="101">
        <v>45000000</v>
      </c>
      <c r="D160" s="18">
        <v>0</v>
      </c>
      <c r="E160" s="53">
        <f t="shared" si="9"/>
        <v>0</v>
      </c>
    </row>
    <row r="161" spans="1:5" x14ac:dyDescent="0.25">
      <c r="A161" s="142"/>
      <c r="B161" s="143" t="s">
        <v>69</v>
      </c>
      <c r="C161" s="101">
        <v>30000000</v>
      </c>
      <c r="D161" s="18">
        <v>0</v>
      </c>
      <c r="E161" s="53">
        <f t="shared" si="9"/>
        <v>0</v>
      </c>
    </row>
    <row r="162" spans="1:5" x14ac:dyDescent="0.25">
      <c r="A162" s="142"/>
      <c r="B162" s="17" t="s">
        <v>62</v>
      </c>
      <c r="C162" s="101">
        <v>84000000</v>
      </c>
      <c r="D162" s="18">
        <v>0</v>
      </c>
      <c r="E162" s="53">
        <f t="shared" si="9"/>
        <v>0</v>
      </c>
    </row>
    <row r="163" spans="1:5" x14ac:dyDescent="0.25">
      <c r="A163" s="131"/>
      <c r="B163" s="61" t="s">
        <v>63</v>
      </c>
      <c r="C163" s="101">
        <v>4541000000</v>
      </c>
      <c r="D163" s="18">
        <v>0</v>
      </c>
      <c r="E163" s="53">
        <f t="shared" si="9"/>
        <v>0</v>
      </c>
    </row>
    <row r="164" spans="1:5" x14ac:dyDescent="0.25">
      <c r="A164" s="6" t="s">
        <v>9</v>
      </c>
      <c r="B164" s="155" t="s">
        <v>83</v>
      </c>
      <c r="C164" s="156">
        <f>C165</f>
        <v>2654526000</v>
      </c>
      <c r="D164" s="157">
        <v>0</v>
      </c>
      <c r="E164" s="15">
        <f t="shared" si="9"/>
        <v>0</v>
      </c>
    </row>
    <row r="165" spans="1:5" x14ac:dyDescent="0.25">
      <c r="A165" s="6"/>
      <c r="B165" s="146" t="s">
        <v>84</v>
      </c>
      <c r="C165" s="104">
        <v>2654526000</v>
      </c>
      <c r="D165" s="11">
        <v>0</v>
      </c>
      <c r="E165" s="128">
        <f t="shared" si="9"/>
        <v>0</v>
      </c>
    </row>
    <row r="166" spans="1:5" x14ac:dyDescent="0.25">
      <c r="A166" s="6" t="s">
        <v>30</v>
      </c>
      <c r="B166" s="140" t="s">
        <v>85</v>
      </c>
      <c r="C166" s="158">
        <f>C167</f>
        <v>2000000</v>
      </c>
      <c r="D166" s="25">
        <f>D167</f>
        <v>0</v>
      </c>
      <c r="E166" s="15">
        <f t="shared" si="9"/>
        <v>0</v>
      </c>
    </row>
    <row r="167" spans="1:5" x14ac:dyDescent="0.25">
      <c r="A167" s="6"/>
      <c r="B167" s="17" t="s">
        <v>86</v>
      </c>
      <c r="C167" s="101">
        <v>2000000</v>
      </c>
      <c r="D167" s="18">
        <v>0</v>
      </c>
      <c r="E167" s="53">
        <f t="shared" ref="E167" si="10">SUM(D167/C167*100)</f>
        <v>0</v>
      </c>
    </row>
    <row r="168" spans="1:5" x14ac:dyDescent="0.25">
      <c r="A168" s="161">
        <v>4001</v>
      </c>
      <c r="B168" s="155" t="s">
        <v>101</v>
      </c>
      <c r="C168" s="162">
        <f>C169</f>
        <v>112000000000</v>
      </c>
      <c r="D168" s="152">
        <f>D169</f>
        <v>18780000000</v>
      </c>
      <c r="E168" s="22">
        <f t="shared" ref="E168:E169" si="11">SUM(D168/C168*100)</f>
        <v>16.767857142857142</v>
      </c>
    </row>
    <row r="169" spans="1:5" ht="15.75" thickBot="1" x14ac:dyDescent="0.3">
      <c r="A169" s="6"/>
      <c r="B169" s="17" t="s">
        <v>102</v>
      </c>
      <c r="C169" s="107">
        <v>112000000000</v>
      </c>
      <c r="D169" s="40">
        <v>18780000000</v>
      </c>
      <c r="E169" s="45">
        <f t="shared" si="11"/>
        <v>16.767857142857142</v>
      </c>
    </row>
    <row r="170" spans="1:5" ht="15.75" thickBot="1" x14ac:dyDescent="0.3">
      <c r="A170" s="182"/>
      <c r="B170" s="183" t="s">
        <v>87</v>
      </c>
      <c r="C170" s="184">
        <f>SUM(C168+C166+C164+C159+C151+C143+C140+C137+C131+C129+C125+C122+C119+C114+C112+C109+C104+C99+C97+C88+C76+C66+C57+C37+C34+C26+C24+C18+C13+C11+C9+C6+C3+C133)</f>
        <v>484445918000</v>
      </c>
      <c r="D170" s="184">
        <f>SUM(D168+D166+D164+D159+D151+D143+D140+D137+D131+D129+D125+D122+D119+D114+D112+D109+D104+D99+D97+D88+D76+D66+D57+D37+D34+D26+D24+D18+D13+D11+D9+D6+D3+D133)</f>
        <v>66597871892.019989</v>
      </c>
      <c r="E170" s="185">
        <f t="shared" si="9"/>
        <v>13.747225318145832</v>
      </c>
    </row>
  </sheetData>
  <mergeCells count="1">
    <mergeCell ref="A62:A6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28.2.2023.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2023-03-13T15:03:52Z</dcterms:modified>
</cp:coreProperties>
</file>