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30.9.2021.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134" i="1" l="1"/>
  <c r="C134" i="1"/>
  <c r="E131" i="1"/>
  <c r="E132" i="1"/>
  <c r="E133" i="1"/>
  <c r="E135" i="1"/>
  <c r="D131" i="1"/>
  <c r="C131" i="1"/>
  <c r="E128" i="1"/>
  <c r="E129" i="1"/>
  <c r="E130" i="1"/>
  <c r="D128" i="1"/>
  <c r="C128" i="1"/>
  <c r="E116" i="1"/>
  <c r="E134" i="1" l="1"/>
  <c r="C75" i="1"/>
  <c r="C35" i="1"/>
  <c r="D22" i="1"/>
  <c r="C22" i="1"/>
  <c r="D19" i="1"/>
  <c r="C17" i="1"/>
  <c r="D17" i="1"/>
  <c r="D12" i="1"/>
  <c r="C12" i="1"/>
  <c r="D9" i="1"/>
  <c r="C9" i="1"/>
  <c r="C6" i="1"/>
  <c r="D6" i="1"/>
  <c r="D3" i="1"/>
  <c r="E48" i="1" l="1"/>
  <c r="E47" i="1"/>
  <c r="E107" i="1" l="1"/>
  <c r="E157" i="1"/>
  <c r="E186" i="1"/>
  <c r="C185" i="1" l="1"/>
  <c r="D156" i="1"/>
  <c r="C156" i="1"/>
  <c r="C106" i="1"/>
  <c r="E156" i="1" l="1"/>
  <c r="D152" i="1"/>
  <c r="E187" i="1"/>
  <c r="D185" i="1"/>
  <c r="E185" i="1" s="1"/>
  <c r="D106" i="1"/>
  <c r="E106" i="1" s="1"/>
  <c r="E108" i="1"/>
  <c r="D110" i="1"/>
  <c r="D118" i="1"/>
  <c r="D136" i="1"/>
  <c r="D140" i="1"/>
  <c r="D143" i="1"/>
  <c r="D145" i="1"/>
  <c r="D149" i="1"/>
  <c r="D158" i="1"/>
  <c r="D160" i="1"/>
  <c r="D75" i="1" l="1"/>
  <c r="E55" i="1"/>
  <c r="E57" i="1"/>
  <c r="E58" i="1"/>
  <c r="E59" i="1"/>
  <c r="E60" i="1"/>
  <c r="E61" i="1"/>
  <c r="E62" i="1"/>
  <c r="E63" i="1"/>
  <c r="E65" i="1"/>
  <c r="E66" i="1"/>
  <c r="E67" i="1"/>
  <c r="E68" i="1"/>
  <c r="E69" i="1"/>
  <c r="E70" i="1"/>
  <c r="E71" i="1"/>
  <c r="E72" i="1"/>
  <c r="E73" i="1"/>
  <c r="E74" i="1"/>
  <c r="E76" i="1"/>
  <c r="E77" i="1"/>
  <c r="E78" i="1"/>
  <c r="E79" i="1"/>
  <c r="E80" i="1"/>
  <c r="E81" i="1"/>
  <c r="E82" i="1"/>
  <c r="E83" i="1"/>
  <c r="E84" i="1"/>
  <c r="E85" i="1"/>
  <c r="E86" i="1"/>
  <c r="E87" i="1"/>
  <c r="E88" i="1"/>
  <c r="E89" i="1"/>
  <c r="E91" i="1"/>
  <c r="E92" i="1"/>
  <c r="E93" i="1"/>
  <c r="E94" i="1"/>
  <c r="E95" i="1"/>
  <c r="E96" i="1"/>
  <c r="E97" i="1"/>
  <c r="E98" i="1"/>
  <c r="E100" i="1"/>
  <c r="E101" i="1"/>
  <c r="E102" i="1"/>
  <c r="E104" i="1"/>
  <c r="E105" i="1"/>
  <c r="E109" i="1"/>
  <c r="E111" i="1"/>
  <c r="E112" i="1"/>
  <c r="E113" i="1"/>
  <c r="E114" i="1"/>
  <c r="E115" i="1"/>
  <c r="E119" i="1"/>
  <c r="E120" i="1"/>
  <c r="E121" i="1"/>
  <c r="E122" i="1"/>
  <c r="E123" i="1"/>
  <c r="E124" i="1"/>
  <c r="E125" i="1"/>
  <c r="E126" i="1"/>
  <c r="E127" i="1"/>
  <c r="E137" i="1"/>
  <c r="E138" i="1"/>
  <c r="E139" i="1"/>
  <c r="E141" i="1"/>
  <c r="E142" i="1"/>
  <c r="E144" i="1"/>
  <c r="E146" i="1"/>
  <c r="E147" i="1"/>
  <c r="E148" i="1"/>
  <c r="E150" i="1"/>
  <c r="E151" i="1"/>
  <c r="E153" i="1"/>
  <c r="E154" i="1"/>
  <c r="E155" i="1"/>
  <c r="E159" i="1"/>
  <c r="E161" i="1"/>
  <c r="E54" i="1"/>
  <c r="E176" i="1" l="1"/>
  <c r="E169" i="1"/>
  <c r="E167" i="1"/>
  <c r="E30" i="1"/>
  <c r="D32" i="1"/>
  <c r="D29" i="1"/>
  <c r="D27" i="1"/>
  <c r="D25" i="1"/>
  <c r="D14" i="1"/>
  <c r="E182" i="1"/>
  <c r="C158" i="1"/>
  <c r="E158" i="1" s="1"/>
  <c r="C188" i="1"/>
  <c r="C160" i="1"/>
  <c r="C143" i="1"/>
  <c r="C103" i="1"/>
  <c r="D99" i="1"/>
  <c r="E99" i="1" s="1"/>
  <c r="C99" i="1"/>
  <c r="D24" i="1" l="1"/>
  <c r="E143" i="1"/>
  <c r="C32" i="1"/>
  <c r="C29" i="1"/>
  <c r="E29" i="1" s="1"/>
  <c r="C27" i="1"/>
  <c r="C25" i="1"/>
  <c r="C19" i="1"/>
  <c r="C14" i="1"/>
  <c r="C24" i="1" l="1"/>
  <c r="C152" i="1"/>
  <c r="E152" i="1" s="1"/>
  <c r="E181" i="1" l="1"/>
  <c r="E183" i="1"/>
  <c r="E184" i="1"/>
  <c r="E188" i="1"/>
  <c r="E189" i="1"/>
  <c r="E190" i="1"/>
  <c r="E191" i="1"/>
  <c r="E14" i="1"/>
  <c r="E15" i="1"/>
  <c r="E24" i="1" l="1"/>
  <c r="D16" i="1" l="1"/>
  <c r="D35" i="1"/>
  <c r="D56" i="1"/>
  <c r="E118" i="1"/>
  <c r="E160" i="1"/>
  <c r="D163" i="1"/>
  <c r="D180" i="1"/>
  <c r="C180" i="1"/>
  <c r="C149" i="1"/>
  <c r="C140" i="1"/>
  <c r="C110" i="1"/>
  <c r="C56" i="1"/>
  <c r="C16" i="1"/>
  <c r="E33" i="1"/>
  <c r="E178" i="1"/>
  <c r="E177" i="1"/>
  <c r="E175" i="1"/>
  <c r="E174" i="1"/>
  <c r="E173" i="1"/>
  <c r="D172" i="1"/>
  <c r="C172" i="1"/>
  <c r="E170" i="1"/>
  <c r="E168" i="1"/>
  <c r="E166" i="1"/>
  <c r="E165" i="1"/>
  <c r="E164" i="1"/>
  <c r="C163" i="1"/>
  <c r="C145" i="1"/>
  <c r="C136" i="1"/>
  <c r="C118" i="1"/>
  <c r="E110" i="1"/>
  <c r="D103" i="1"/>
  <c r="E103" i="1" s="1"/>
  <c r="D90" i="1"/>
  <c r="C90" i="1"/>
  <c r="E75" i="1"/>
  <c r="D64" i="1"/>
  <c r="C64" i="1"/>
  <c r="E53" i="1"/>
  <c r="E52" i="1"/>
  <c r="E51" i="1"/>
  <c r="E50" i="1"/>
  <c r="E49" i="1"/>
  <c r="E46" i="1"/>
  <c r="E45" i="1"/>
  <c r="E44" i="1"/>
  <c r="E43" i="1"/>
  <c r="E42" i="1"/>
  <c r="E41" i="1"/>
  <c r="E40" i="1"/>
  <c r="E39" i="1"/>
  <c r="E38" i="1"/>
  <c r="E37" i="1"/>
  <c r="E36" i="1"/>
  <c r="E32" i="1"/>
  <c r="E28" i="1"/>
  <c r="E27" i="1"/>
  <c r="E26" i="1"/>
  <c r="E25" i="1"/>
  <c r="E23" i="1"/>
  <c r="E22" i="1"/>
  <c r="E20" i="1"/>
  <c r="E19" i="1"/>
  <c r="E18" i="1"/>
  <c r="E17" i="1"/>
  <c r="E13" i="1"/>
  <c r="E12" i="1"/>
  <c r="E10" i="1"/>
  <c r="E9" i="1"/>
  <c r="E7" i="1"/>
  <c r="E6" i="1"/>
  <c r="E4" i="1"/>
  <c r="E3" i="1"/>
  <c r="C192" i="1" l="1"/>
  <c r="D192" i="1"/>
  <c r="E64" i="1"/>
  <c r="E149" i="1"/>
  <c r="E56" i="1"/>
  <c r="E140" i="1"/>
  <c r="E90" i="1"/>
  <c r="E136" i="1"/>
  <c r="E145" i="1"/>
  <c r="E180" i="1"/>
  <c r="E16" i="1"/>
  <c r="E35" i="1"/>
  <c r="E163" i="1"/>
  <c r="E172" i="1"/>
  <c r="E192" i="1" l="1"/>
</calcChain>
</file>

<file path=xl/sharedStrings.xml><?xml version="1.0" encoding="utf-8"?>
<sst xmlns="http://schemas.openxmlformats.org/spreadsheetml/2006/main" count="222" uniqueCount="111">
  <si>
    <t>програм/програмска активност</t>
  </si>
  <si>
    <t>у %</t>
  </si>
  <si>
    <t>0606</t>
  </si>
  <si>
    <t>Подршка раду органа јавне управе</t>
  </si>
  <si>
    <t>0039</t>
  </si>
  <si>
    <t>Извршење судских поступака</t>
  </si>
  <si>
    <t>483-Новчане казне и пенали по решењу судова</t>
  </si>
  <si>
    <t>0608</t>
  </si>
  <si>
    <t>СИСТЕМ ЛОКАЛНЕ САМОУПРАВЕ</t>
  </si>
  <si>
    <t>0001</t>
  </si>
  <si>
    <t>Подршка локалној самоуправи</t>
  </si>
  <si>
    <t>463- Трансфери осталим нивоима власти</t>
  </si>
  <si>
    <t>512-Машине и опрема</t>
  </si>
  <si>
    <t>515-Нематеријална имовина</t>
  </si>
  <si>
    <t>0702</t>
  </si>
  <si>
    <t>РЕАЛИЗАЦИЈА ИНФРАСТРУКТУРНИХ ПРОЈЕКАТА ОД ЗНАЧАЈА ЗА РЕПУБЛИКУ СРБИЈУ</t>
  </si>
  <si>
    <t>5001</t>
  </si>
  <si>
    <t>Експропријација земљишта у циљу изградње капиталних пројеката</t>
  </si>
  <si>
    <t>541-Земљиште</t>
  </si>
  <si>
    <t>0802</t>
  </si>
  <si>
    <t>УРЕЂЕЊЕ СИСТЕМА РАДА И РАДНО-ПРАВНИХ ОДНОСА</t>
  </si>
  <si>
    <t>0010</t>
  </si>
  <si>
    <t>Подршка Националној служби за запошљавање</t>
  </si>
  <si>
    <t>464-Дотације организацијама обавезног социјалног осигурања-дотација НСЗ</t>
  </si>
  <si>
    <t>0014</t>
  </si>
  <si>
    <t>Трансфер организацијама обавезног социјалног осигурања</t>
  </si>
  <si>
    <t>464-Дотације организацијама обавезног социјалног осигурања-дотација НСЗ,РФЗО и ПИО</t>
  </si>
  <si>
    <t>0901</t>
  </si>
  <si>
    <t>ОБАВЕЗНО ПЕНЗИЈСКО И ИНВАЛИДСКО ОСИГУРАЊЕ</t>
  </si>
  <si>
    <t>Подршка за исплату недостајућих средства за редовне пензије</t>
  </si>
  <si>
    <t>464-Дотације организацијама обавезног социјалног осигурања-дотација ПИО</t>
  </si>
  <si>
    <t>0002</t>
  </si>
  <si>
    <t>Подршка остварењу права корисника у складу са Законом о ПИО и посебним прописима</t>
  </si>
  <si>
    <t>0902</t>
  </si>
  <si>
    <t>СОЦИЈАЛНА ЗАШТИТА</t>
  </si>
  <si>
    <t>Подршка Републичком фонду за здравствено осигурање</t>
  </si>
  <si>
    <t>464-Дотације организацијама обавезног социјалног осигурања-дотација РФЗО</t>
  </si>
  <si>
    <t>ОТКЛАЊАЊЕ ПОСЛЕДИЦА ОДУЗИМАЊА ИМОВИНЕ</t>
  </si>
  <si>
    <t>0003</t>
  </si>
  <si>
    <t>Подршка раду Агенције за реституцију</t>
  </si>
  <si>
    <t>424-Специјализоване услуге</t>
  </si>
  <si>
    <t>Отклањање последица одузимања имовине жртвама холокауста који немају живих законских наследника</t>
  </si>
  <si>
    <t>485-Накнада штете за повреде или штету нанету од стране државних органа</t>
  </si>
  <si>
    <t>ПОЛИТИЧКИ СИСТЕМ</t>
  </si>
  <si>
    <t>0005</t>
  </si>
  <si>
    <t>Финансирање редовног рада политичких субјеката</t>
  </si>
  <si>
    <t>481-Дотације невладиним организацијама</t>
  </si>
  <si>
    <t>УРЕЂЕЊЕ, УПРАВЉАЊЕ И НАДЗОР ФИНАНСИЈСКОГ И ФИСКАЛНОГ СИСТЕМА</t>
  </si>
  <si>
    <t>0004</t>
  </si>
  <si>
    <t>Административна подршка управљању финансијским и фискалним системом</t>
  </si>
  <si>
    <t>411-Плате,додаци и накнаде запослених (зараде)</t>
  </si>
  <si>
    <t>412-Социјални доприноси на терет послодавца</t>
  </si>
  <si>
    <t>413-Накнада у натури</t>
  </si>
  <si>
    <t xml:space="preserve">414-Социјална давања запосленима </t>
  </si>
  <si>
    <t>415-Накнада трошкова за запослене</t>
  </si>
  <si>
    <t>416-Награде запосленима и остали посебни расходи-јубиларне награде</t>
  </si>
  <si>
    <t>421-Стални трошкови</t>
  </si>
  <si>
    <t>422-Трошкови путовања</t>
  </si>
  <si>
    <t>423-Услуге по уговору</t>
  </si>
  <si>
    <t>425-Трошкови поправке и одржавање</t>
  </si>
  <si>
    <t>426-Материјал</t>
  </si>
  <si>
    <t>462-Дотације међународним организацијама</t>
  </si>
  <si>
    <t>482-Порези, обавезне таксе и казне и пенали</t>
  </si>
  <si>
    <t>485- Накнада штете за повреде или штету нанету од стране државних органа</t>
  </si>
  <si>
    <t>511-Зграде и грађевински објекти</t>
  </si>
  <si>
    <t>0012</t>
  </si>
  <si>
    <t>Макроекономске и фискалне анализе и пројекције</t>
  </si>
  <si>
    <t>0013</t>
  </si>
  <si>
    <t>Припрема и анализа буџета</t>
  </si>
  <si>
    <t>Управљање средствима ЕУ и процес европских интеграција из надлежности Министарства финансија</t>
  </si>
  <si>
    <t>441-Отплата домаћих камата</t>
  </si>
  <si>
    <t>444-Пратећи трошкови задуживања-покриће негативних курсних разлика</t>
  </si>
  <si>
    <t>622-Набавка стране финансијске имовине</t>
  </si>
  <si>
    <t>0015</t>
  </si>
  <si>
    <t>Спровођење другостепеног пореског и царинског поступка</t>
  </si>
  <si>
    <t>ИПА 2008-Подршка увођењу децентрализованог система управљања фондовима ЕУ</t>
  </si>
  <si>
    <t xml:space="preserve">Унапређење и одржавање Система за припрему буџета - БИС </t>
  </si>
  <si>
    <t>ИПА програм прекограничне сарадње Мађарска-Србија</t>
  </si>
  <si>
    <t>ИПА 2013-Реформа јавне управе</t>
  </si>
  <si>
    <t>Реформа корпоративног финансијског извештавања</t>
  </si>
  <si>
    <t>Пружање подршке финансијским институцијама у већинском државном власништву</t>
  </si>
  <si>
    <t>Регистар запослених</t>
  </si>
  <si>
    <t>Интегрисани комуникациони систем</t>
  </si>
  <si>
    <t>УПРАВЉАЊЕ ПОРЕСКИМ СИСТЕМОМ И ПОРЕСКОМ АДМИНИСТРАЦИЈОМ</t>
  </si>
  <si>
    <t>Нормативно уређење фискалног система</t>
  </si>
  <si>
    <t>УПРАВЉАЊЕ ЦАРИНСКИМ СИСТЕМОМ И ЦАРИНСКОМ АДМИНИСТРАЦИЈОМ</t>
  </si>
  <si>
    <t>Нормативно уређење царинског система</t>
  </si>
  <si>
    <t>ИНТЕРВЕНЦИЈСКА СРЕДСТВА</t>
  </si>
  <si>
    <t>Текућа буџетска резерва</t>
  </si>
  <si>
    <t>499-Текућа буџетска резерва</t>
  </si>
  <si>
    <t>Стална буџетска резерва</t>
  </si>
  <si>
    <t>499-Стална буџетска резерва</t>
  </si>
  <si>
    <t>УКУПНО МИНИСТАРСТВО ФИНАНСИЈА</t>
  </si>
  <si>
    <t>Информациони систем - ПИМИС</t>
  </si>
  <si>
    <t>Централизована платформа за електронске фактуре правних лица и предузетника</t>
  </si>
  <si>
    <t>Документ менаџмент систем</t>
  </si>
  <si>
    <t xml:space="preserve">Интервенцијска средства за потребе спровођења ИПА програма </t>
  </si>
  <si>
    <t>Надоградња система за консолидацију података и пословно извештавање</t>
  </si>
  <si>
    <t>Буџет за 2021. годину</t>
  </si>
  <si>
    <t>Враћање одузете имовине и обештећење за одузету имовину</t>
  </si>
  <si>
    <t>416-Награде запосленима и остали посебни расходи</t>
  </si>
  <si>
    <t>ИПА 2014-Помоћ приступању ЕУ</t>
  </si>
  <si>
    <t xml:space="preserve">621-Набавка домаће финансијске имовине </t>
  </si>
  <si>
    <t>452-Субвенције приватним финансијским институцијама</t>
  </si>
  <si>
    <t>Превенција и ублажавање последица насталих услед болести COVID-19 изазване вирусом SARS-CoV-2</t>
  </si>
  <si>
    <t>484-Накнада штете за повреде или штету насталу услед елементарних непогода или природних узрока</t>
  </si>
  <si>
    <t xml:space="preserve">Реконструкцијаи адаптација непокретности Министарства финансија </t>
  </si>
  <si>
    <t>Платформа за надзор реализације уговора о јавним набавкама</t>
  </si>
  <si>
    <t>Апликативни систем за централизовани мониторинг ИТ система дата центра</t>
  </si>
  <si>
    <t>Систем за обрачун и евиденцију решења о обештећењу</t>
  </si>
  <si>
    <t xml:space="preserve">Извршено до 30.09.2021.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</si>
</sst>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5" x14ac:knownFonts="1">
    <font>
      <sz val="11"/>
      <color theme="1"/>
      <name val="Calibri"/>
      <family val="2"/>
      <scheme val="minor"/>
    </font>
    <font>
      <sz val="8"/>
      <name val="Arial"/>
      <family val="2"/>
    </font>
    <font>
      <b/>
      <sz val="10"/>
      <name val="Arial"/>
      <family val="2"/>
    </font>
    <font>
      <b/>
      <sz val="10"/>
      <name val="Arial"/>
      <family val="2"/>
      <charset val="238"/>
    </font>
    <font>
      <b/>
      <sz val="8"/>
      <name val="Arial"/>
      <family val="2"/>
    </font>
    <font>
      <b/>
      <sz val="8"/>
      <name val="Arial"/>
      <family val="2"/>
      <charset val="238"/>
    </font>
    <font>
      <i/>
      <sz val="8"/>
      <name val="Arial"/>
      <family val="2"/>
    </font>
    <font>
      <i/>
      <sz val="8"/>
      <name val="Arial"/>
      <family val="2"/>
      <charset val="238"/>
    </font>
    <font>
      <b/>
      <i/>
      <sz val="8"/>
      <name val="Arial"/>
      <family val="2"/>
      <charset val="238"/>
    </font>
    <font>
      <sz val="8"/>
      <name val="Arial"/>
      <family val="2"/>
      <charset val="238"/>
    </font>
    <font>
      <sz val="11"/>
      <color theme="1"/>
      <name val="Calibri"/>
      <family val="2"/>
      <charset val="238"/>
      <scheme val="minor"/>
    </font>
    <font>
      <i/>
      <sz val="8"/>
      <color theme="1"/>
      <name val="Arial"/>
      <family val="2"/>
    </font>
    <font>
      <b/>
      <sz val="11"/>
      <color theme="1"/>
      <name val="Calibri"/>
      <family val="2"/>
      <charset val="238"/>
      <scheme val="minor"/>
    </font>
    <font>
      <b/>
      <sz val="8"/>
      <color theme="1"/>
      <name val="Arial"/>
      <family val="2"/>
      <charset val="238"/>
    </font>
    <font>
      <b/>
      <i/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0" fillId="0" borderId="0"/>
  </cellStyleXfs>
  <cellXfs count="196">
    <xf numFmtId="0" fontId="0" fillId="0" borderId="0" xfId="0"/>
    <xf numFmtId="0" fontId="1" fillId="0" borderId="1" xfId="0" applyFont="1" applyFill="1" applyBorder="1" applyAlignment="1">
      <alignment horizontal="center" vertical="center" wrapText="1"/>
    </xf>
    <xf numFmtId="0" fontId="2" fillId="0" borderId="2" xfId="0" quotePrefix="1" applyFont="1" applyFill="1" applyBorder="1" applyAlignment="1"/>
    <xf numFmtId="0" fontId="4" fillId="0" borderId="4" xfId="0" quotePrefix="1" applyFont="1" applyFill="1" applyBorder="1" applyAlignment="1">
      <alignment horizontal="right"/>
    </xf>
    <xf numFmtId="0" fontId="4" fillId="0" borderId="5" xfId="0" applyFont="1" applyFill="1" applyBorder="1"/>
    <xf numFmtId="0" fontId="1" fillId="0" borderId="3" xfId="0" applyFont="1" applyFill="1" applyBorder="1" applyAlignment="1">
      <alignment horizontal="center" vertical="center" wrapText="1"/>
    </xf>
    <xf numFmtId="0" fontId="6" fillId="0" borderId="3" xfId="0" applyFont="1" applyFill="1" applyBorder="1"/>
    <xf numFmtId="0" fontId="6" fillId="0" borderId="7" xfId="0" applyFont="1" applyFill="1" applyBorder="1"/>
    <xf numFmtId="0" fontId="2" fillId="0" borderId="9" xfId="0" quotePrefix="1" applyFont="1" applyFill="1" applyBorder="1" applyAlignment="1"/>
    <xf numFmtId="0" fontId="2" fillId="0" borderId="10" xfId="0" applyFont="1" applyFill="1" applyBorder="1"/>
    <xf numFmtId="0" fontId="4" fillId="0" borderId="12" xfId="0" applyFont="1" applyFill="1" applyBorder="1"/>
    <xf numFmtId="0" fontId="1" fillId="0" borderId="7" xfId="0" applyFont="1" applyFill="1" applyBorder="1"/>
    <xf numFmtId="0" fontId="6" fillId="0" borderId="13" xfId="0" applyFont="1" applyFill="1" applyBorder="1" applyAlignment="1"/>
    <xf numFmtId="4" fontId="6" fillId="2" borderId="7" xfId="0" applyNumberFormat="1" applyFont="1" applyFill="1" applyBorder="1"/>
    <xf numFmtId="0" fontId="4" fillId="0" borderId="3" xfId="0" quotePrefix="1" applyFont="1" applyFill="1" applyBorder="1" applyAlignment="1">
      <alignment horizontal="right"/>
    </xf>
    <xf numFmtId="0" fontId="6" fillId="0" borderId="6" xfId="0" applyFont="1" applyFill="1" applyBorder="1"/>
    <xf numFmtId="0" fontId="4" fillId="0" borderId="7" xfId="0" quotePrefix="1" applyFont="1" applyFill="1" applyBorder="1" applyAlignment="1">
      <alignment horizontal="right"/>
    </xf>
    <xf numFmtId="0" fontId="2" fillId="0" borderId="9" xfId="0" quotePrefix="1" applyFont="1" applyFill="1" applyBorder="1" applyAlignment="1">
      <alignment vertical="top"/>
    </xf>
    <xf numFmtId="0" fontId="2" fillId="0" borderId="14" xfId="0" applyFont="1" applyFill="1" applyBorder="1" applyAlignment="1">
      <alignment horizontal="left" wrapText="1"/>
    </xf>
    <xf numFmtId="0" fontId="4" fillId="0" borderId="15" xfId="0" applyFont="1" applyFill="1" applyBorder="1"/>
    <xf numFmtId="0" fontId="6" fillId="0" borderId="13" xfId="0" applyFont="1" applyFill="1" applyBorder="1"/>
    <xf numFmtId="0" fontId="3" fillId="0" borderId="10" xfId="0" applyFont="1" applyFill="1" applyBorder="1"/>
    <xf numFmtId="0" fontId="5" fillId="0" borderId="11" xfId="0" applyFont="1" applyFill="1" applyBorder="1"/>
    <xf numFmtId="0" fontId="6" fillId="0" borderId="16" xfId="0" applyFont="1" applyFill="1" applyBorder="1"/>
    <xf numFmtId="0" fontId="4" fillId="0" borderId="16" xfId="0" applyFont="1" applyFill="1" applyBorder="1"/>
    <xf numFmtId="0" fontId="4" fillId="0" borderId="9" xfId="0" quotePrefix="1" applyFont="1" applyFill="1" applyBorder="1" applyAlignment="1">
      <alignment horizontal="right"/>
    </xf>
    <xf numFmtId="0" fontId="2" fillId="0" borderId="14" xfId="0" applyFont="1" applyFill="1" applyBorder="1"/>
    <xf numFmtId="0" fontId="1" fillId="0" borderId="16" xfId="0" applyFont="1" applyFill="1" applyBorder="1"/>
    <xf numFmtId="0" fontId="5" fillId="0" borderId="3" xfId="0" applyFont="1" applyFill="1" applyBorder="1" applyAlignment="1">
      <alignment horizontal="left" wrapText="1"/>
    </xf>
    <xf numFmtId="0" fontId="3" fillId="0" borderId="9" xfId="0" applyFont="1" applyFill="1" applyBorder="1" applyAlignment="1">
      <alignment horizontal="left"/>
    </xf>
    <xf numFmtId="0" fontId="3" fillId="0" borderId="9" xfId="0" applyFont="1" applyFill="1" applyBorder="1"/>
    <xf numFmtId="0" fontId="5" fillId="0" borderId="9" xfId="0" applyFont="1" applyFill="1" applyBorder="1"/>
    <xf numFmtId="0" fontId="4" fillId="0" borderId="9" xfId="0" applyFont="1" applyFill="1" applyBorder="1"/>
    <xf numFmtId="0" fontId="2" fillId="0" borderId="19" xfId="0" applyFont="1" applyFill="1" applyBorder="1" applyAlignment="1">
      <alignment horizontal="left"/>
    </xf>
    <xf numFmtId="0" fontId="2" fillId="0" borderId="9" xfId="0" applyFont="1" applyFill="1" applyBorder="1"/>
    <xf numFmtId="0" fontId="4" fillId="0" borderId="3" xfId="0" applyFont="1" applyFill="1" applyBorder="1"/>
    <xf numFmtId="0" fontId="1" fillId="0" borderId="4" xfId="0" applyFont="1" applyFill="1" applyBorder="1"/>
    <xf numFmtId="0" fontId="6" fillId="0" borderId="10" xfId="0" applyFont="1" applyFill="1" applyBorder="1"/>
    <xf numFmtId="0" fontId="1" fillId="0" borderId="11" xfId="0" applyFont="1" applyFill="1" applyBorder="1"/>
    <xf numFmtId="0" fontId="6" fillId="0" borderId="5" xfId="0" applyFont="1" applyFill="1" applyBorder="1"/>
    <xf numFmtId="0" fontId="1" fillId="0" borderId="20" xfId="0" applyFont="1" applyFill="1" applyBorder="1"/>
    <xf numFmtId="0" fontId="6" fillId="0" borderId="8" xfId="0" applyFont="1" applyFill="1" applyBorder="1"/>
    <xf numFmtId="0" fontId="4" fillId="0" borderId="4" xfId="0" applyFont="1" applyFill="1" applyBorder="1"/>
    <xf numFmtId="0" fontId="1" fillId="0" borderId="4" xfId="0" applyFont="1" applyFill="1" applyBorder="1" applyAlignment="1">
      <alignment horizontal="center" vertical="center" wrapText="1"/>
    </xf>
    <xf numFmtId="0" fontId="1" fillId="0" borderId="19" xfId="1" applyFont="1" applyFill="1" applyBorder="1"/>
    <xf numFmtId="0" fontId="6" fillId="0" borderId="14" xfId="0" applyFont="1" applyFill="1" applyBorder="1"/>
    <xf numFmtId="0" fontId="6" fillId="0" borderId="15" xfId="0" applyFont="1" applyFill="1" applyBorder="1"/>
    <xf numFmtId="0" fontId="4" fillId="0" borderId="19" xfId="0" applyFont="1" applyFill="1" applyBorder="1"/>
    <xf numFmtId="0" fontId="1" fillId="0" borderId="19" xfId="0" applyFont="1" applyFill="1" applyBorder="1"/>
    <xf numFmtId="0" fontId="1" fillId="0" borderId="17" xfId="0" applyFont="1" applyFill="1" applyBorder="1" applyAlignment="1">
      <alignment horizontal="center" vertical="center" wrapText="1"/>
    </xf>
    <xf numFmtId="0" fontId="1" fillId="0" borderId="4" xfId="1" applyFont="1" applyFill="1" applyBorder="1"/>
    <xf numFmtId="0" fontId="6" fillId="0" borderId="14" xfId="0" applyFont="1" applyFill="1" applyBorder="1" applyAlignment="1">
      <alignment horizontal="left"/>
    </xf>
    <xf numFmtId="0" fontId="1" fillId="0" borderId="17" xfId="0" applyFont="1" applyFill="1" applyBorder="1"/>
    <xf numFmtId="0" fontId="5" fillId="0" borderId="4" xfId="0" applyFont="1" applyFill="1" applyBorder="1"/>
    <xf numFmtId="0" fontId="5" fillId="0" borderId="10" xfId="0" applyFont="1" applyFill="1" applyBorder="1"/>
    <xf numFmtId="0" fontId="5" fillId="0" borderId="5" xfId="0" applyFont="1" applyFill="1" applyBorder="1"/>
    <xf numFmtId="0" fontId="7" fillId="0" borderId="0" xfId="0" applyFont="1" applyFill="1" applyBorder="1"/>
    <xf numFmtId="0" fontId="5" fillId="0" borderId="0" xfId="0" applyFont="1" applyFill="1" applyBorder="1"/>
    <xf numFmtId="0" fontId="5" fillId="0" borderId="17" xfId="0" applyFont="1" applyFill="1" applyBorder="1"/>
    <xf numFmtId="0" fontId="7" fillId="0" borderId="3" xfId="0" applyFont="1" applyFill="1" applyBorder="1"/>
    <xf numFmtId="0" fontId="5" fillId="0" borderId="18" xfId="0" applyFont="1" applyFill="1" applyBorder="1"/>
    <xf numFmtId="0" fontId="1" fillId="0" borderId="0" xfId="0" applyFont="1" applyFill="1" applyBorder="1"/>
    <xf numFmtId="0" fontId="6" fillId="0" borderId="20" xfId="0" applyFont="1" applyFill="1" applyBorder="1"/>
    <xf numFmtId="0" fontId="2" fillId="0" borderId="9" xfId="0" applyFont="1" applyFill="1" applyBorder="1" applyAlignment="1">
      <alignment horizontal="left"/>
    </xf>
    <xf numFmtId="0" fontId="1" fillId="0" borderId="5" xfId="1" applyFont="1" applyFill="1" applyBorder="1"/>
    <xf numFmtId="0" fontId="1" fillId="0" borderId="4" xfId="0" applyFont="1" applyFill="1" applyBorder="1" applyAlignment="1">
      <alignment vertical="center"/>
    </xf>
    <xf numFmtId="0" fontId="1" fillId="0" borderId="17" xfId="0" applyFont="1" applyFill="1" applyBorder="1" applyAlignment="1">
      <alignment vertical="center"/>
    </xf>
    <xf numFmtId="0" fontId="2" fillId="0" borderId="2" xfId="0" applyFont="1" applyFill="1" applyBorder="1" applyAlignment="1">
      <alignment horizontal="left"/>
    </xf>
    <xf numFmtId="0" fontId="3" fillId="0" borderId="4" xfId="0" applyFont="1" applyFill="1" applyBorder="1"/>
    <xf numFmtId="0" fontId="5" fillId="0" borderId="3" xfId="0" applyFont="1" applyFill="1" applyBorder="1"/>
    <xf numFmtId="0" fontId="6" fillId="0" borderId="19" xfId="0" applyFont="1" applyFill="1" applyBorder="1"/>
    <xf numFmtId="0" fontId="6" fillId="0" borderId="17" xfId="0" applyFont="1" applyFill="1" applyBorder="1"/>
    <xf numFmtId="0" fontId="1" fillId="0" borderId="23" xfId="0" applyFont="1" applyFill="1" applyBorder="1"/>
    <xf numFmtId="0" fontId="7" fillId="0" borderId="23" xfId="0" applyFont="1" applyFill="1" applyBorder="1"/>
    <xf numFmtId="0" fontId="5" fillId="2" borderId="2" xfId="0" applyFont="1" applyFill="1" applyBorder="1"/>
    <xf numFmtId="0" fontId="0" fillId="0" borderId="22" xfId="0" applyBorder="1"/>
    <xf numFmtId="0" fontId="12" fillId="0" borderId="1" xfId="0" applyFont="1" applyBorder="1"/>
    <xf numFmtId="0" fontId="5" fillId="2" borderId="8" xfId="0" applyFont="1" applyFill="1" applyBorder="1"/>
    <xf numFmtId="0" fontId="7" fillId="0" borderId="24" xfId="0" applyFont="1" applyFill="1" applyBorder="1"/>
    <xf numFmtId="0" fontId="6" fillId="0" borderId="4" xfId="0" applyFont="1" applyFill="1" applyBorder="1"/>
    <xf numFmtId="0" fontId="2" fillId="0" borderId="0" xfId="0" applyFont="1" applyFill="1" applyBorder="1" applyAlignment="1">
      <alignment horizontal="left"/>
    </xf>
    <xf numFmtId="0" fontId="4" fillId="0" borderId="3" xfId="0" applyFont="1" applyFill="1" applyBorder="1" applyAlignment="1">
      <alignment horizontal="right"/>
    </xf>
    <xf numFmtId="0" fontId="4" fillId="0" borderId="0" xfId="0" applyFont="1" applyFill="1" applyBorder="1"/>
    <xf numFmtId="0" fontId="3" fillId="0" borderId="9" xfId="0" applyFont="1" applyFill="1" applyBorder="1" applyAlignment="1">
      <alignment horizontal="left" vertical="center"/>
    </xf>
    <xf numFmtId="0" fontId="1" fillId="0" borderId="21" xfId="0" applyFont="1" applyFill="1" applyBorder="1" applyAlignment="1">
      <alignment horizontal="center" vertical="center"/>
    </xf>
    <xf numFmtId="4" fontId="1" fillId="0" borderId="21" xfId="0" applyNumberFormat="1" applyFont="1" applyBorder="1" applyAlignment="1">
      <alignment horizontal="center" vertical="center" wrapText="1"/>
    </xf>
    <xf numFmtId="0" fontId="1" fillId="0" borderId="5" xfId="0" applyFont="1" applyFill="1" applyBorder="1"/>
    <xf numFmtId="49" fontId="4" fillId="0" borderId="3" xfId="0" applyNumberFormat="1" applyFont="1" applyFill="1" applyBorder="1" applyAlignment="1">
      <alignment horizontal="right"/>
    </xf>
    <xf numFmtId="0" fontId="2" fillId="0" borderId="25" xfId="0" quotePrefix="1" applyFont="1" applyFill="1" applyBorder="1" applyAlignment="1">
      <alignment horizontal="left"/>
    </xf>
    <xf numFmtId="0" fontId="2" fillId="0" borderId="4" xfId="0" applyFont="1" applyFill="1" applyBorder="1"/>
    <xf numFmtId="4" fontId="1" fillId="2" borderId="1" xfId="0" applyNumberFormat="1" applyFont="1" applyFill="1" applyBorder="1" applyAlignment="1">
      <alignment horizontal="center" vertical="center" wrapText="1"/>
    </xf>
    <xf numFmtId="4" fontId="6" fillId="2" borderId="9" xfId="0" applyNumberFormat="1" applyFont="1" applyFill="1" applyBorder="1"/>
    <xf numFmtId="4" fontId="6" fillId="2" borderId="5" xfId="0" applyNumberFormat="1" applyFont="1" applyFill="1" applyBorder="1"/>
    <xf numFmtId="4" fontId="6" fillId="2" borderId="3" xfId="0" applyNumberFormat="1" applyFont="1" applyFill="1" applyBorder="1"/>
    <xf numFmtId="4" fontId="6" fillId="2" borderId="14" xfId="0" applyNumberFormat="1" applyFont="1" applyFill="1" applyBorder="1"/>
    <xf numFmtId="4" fontId="6" fillId="2" borderId="3" xfId="0" applyNumberFormat="1" applyFont="1" applyFill="1" applyBorder="1" applyAlignment="1">
      <alignment vertical="center" wrapText="1"/>
    </xf>
    <xf numFmtId="4" fontId="6" fillId="2" borderId="15" xfId="0" applyNumberFormat="1" applyFont="1" applyFill="1" applyBorder="1"/>
    <xf numFmtId="4" fontId="6" fillId="2" borderId="16" xfId="0" applyNumberFormat="1" applyFont="1" applyFill="1" applyBorder="1"/>
    <xf numFmtId="4" fontId="7" fillId="2" borderId="3" xfId="0" applyNumberFormat="1" applyFont="1" applyFill="1" applyBorder="1" applyAlignment="1">
      <alignment horizontal="right"/>
    </xf>
    <xf numFmtId="4" fontId="7" fillId="2" borderId="7" xfId="0" applyNumberFormat="1" applyFont="1" applyFill="1" applyBorder="1" applyAlignment="1">
      <alignment horizontal="right"/>
    </xf>
    <xf numFmtId="4" fontId="6" fillId="2" borderId="3" xfId="0" applyNumberFormat="1" applyFont="1" applyFill="1" applyBorder="1" applyAlignment="1">
      <alignment horizontal="right"/>
    </xf>
    <xf numFmtId="4" fontId="6" fillId="2" borderId="4" xfId="0" applyNumberFormat="1" applyFont="1" applyFill="1" applyBorder="1" applyAlignment="1">
      <alignment horizontal="right"/>
    </xf>
    <xf numFmtId="0" fontId="0" fillId="2" borderId="0" xfId="0" applyFill="1"/>
    <xf numFmtId="0" fontId="6" fillId="0" borderId="9" xfId="0" applyFont="1" applyFill="1" applyBorder="1"/>
    <xf numFmtId="0" fontId="7" fillId="0" borderId="9" xfId="0" applyFont="1" applyFill="1" applyBorder="1"/>
    <xf numFmtId="49" fontId="4" fillId="0" borderId="9" xfId="0" applyNumberFormat="1" applyFont="1" applyFill="1" applyBorder="1" applyAlignment="1" applyProtection="1">
      <alignment wrapText="1"/>
    </xf>
    <xf numFmtId="0" fontId="6" fillId="2" borderId="6" xfId="0" applyFont="1" applyFill="1" applyBorder="1"/>
    <xf numFmtId="0" fontId="1" fillId="2" borderId="22" xfId="0" applyFont="1" applyFill="1" applyBorder="1" applyAlignment="1">
      <alignment horizontal="center" vertical="center" wrapText="1"/>
    </xf>
    <xf numFmtId="0" fontId="4" fillId="0" borderId="15" xfId="0" quotePrefix="1" applyFont="1" applyFill="1" applyBorder="1" applyAlignment="1">
      <alignment horizontal="right"/>
    </xf>
    <xf numFmtId="4" fontId="1" fillId="2" borderId="3" xfId="0" applyNumberFormat="1" applyFont="1" applyFill="1" applyBorder="1" applyAlignment="1">
      <alignment horizontal="right" vertical="center" wrapText="1"/>
    </xf>
    <xf numFmtId="4" fontId="1" fillId="2" borderId="9" xfId="0" applyNumberFormat="1" applyFont="1" applyFill="1" applyBorder="1" applyAlignment="1">
      <alignment horizontal="right" vertical="center" wrapText="1"/>
    </xf>
    <xf numFmtId="4" fontId="1" fillId="2" borderId="7" xfId="0" applyNumberFormat="1" applyFont="1" applyFill="1" applyBorder="1" applyAlignment="1">
      <alignment horizontal="right" vertical="center" wrapText="1"/>
    </xf>
    <xf numFmtId="4" fontId="6" fillId="2" borderId="9" xfId="0" applyNumberFormat="1" applyFont="1" applyFill="1" applyBorder="1" applyAlignment="1">
      <alignment horizontal="right" vertical="center" wrapText="1"/>
    </xf>
    <xf numFmtId="4" fontId="7" fillId="2" borderId="9" xfId="0" applyNumberFormat="1" applyFont="1" applyFill="1" applyBorder="1" applyAlignment="1">
      <alignment horizontal="right"/>
    </xf>
    <xf numFmtId="4" fontId="6" fillId="2" borderId="9" xfId="0" applyNumberFormat="1" applyFont="1" applyFill="1" applyBorder="1" applyAlignment="1">
      <alignment horizontal="right"/>
    </xf>
    <xf numFmtId="4" fontId="7" fillId="2" borderId="8" xfId="0" applyNumberFormat="1" applyFont="1" applyFill="1" applyBorder="1" applyAlignment="1">
      <alignment horizontal="right"/>
    </xf>
    <xf numFmtId="4" fontId="6" fillId="2" borderId="7" xfId="0" applyNumberFormat="1" applyFont="1" applyFill="1" applyBorder="1" applyAlignment="1">
      <alignment horizontal="right"/>
    </xf>
    <xf numFmtId="4" fontId="7" fillId="2" borderId="10" xfId="0" applyNumberFormat="1" applyFont="1" applyFill="1" applyBorder="1" applyAlignment="1">
      <alignment horizontal="right"/>
    </xf>
    <xf numFmtId="4" fontId="6" fillId="2" borderId="3" xfId="0" applyNumberFormat="1" applyFont="1" applyFill="1" applyBorder="1" applyAlignment="1">
      <alignment horizontal="right" vertical="center" wrapText="1"/>
    </xf>
    <xf numFmtId="4" fontId="6" fillId="2" borderId="5" xfId="0" applyNumberFormat="1" applyFont="1" applyFill="1" applyBorder="1" applyAlignment="1">
      <alignment horizontal="right"/>
    </xf>
    <xf numFmtId="4" fontId="11" fillId="2" borderId="3" xfId="0" applyNumberFormat="1" applyFont="1" applyFill="1" applyBorder="1"/>
    <xf numFmtId="4" fontId="1" fillId="2" borderId="5" xfId="0" applyNumberFormat="1" applyFont="1" applyFill="1" applyBorder="1" applyAlignment="1">
      <alignment horizontal="right" vertical="center" wrapText="1"/>
    </xf>
    <xf numFmtId="4" fontId="7" fillId="2" borderId="7" xfId="0" applyNumberFormat="1" applyFont="1" applyFill="1" applyBorder="1"/>
    <xf numFmtId="4" fontId="9" fillId="2" borderId="3" xfId="0" applyNumberFormat="1" applyFont="1" applyFill="1" applyBorder="1" applyAlignment="1">
      <alignment horizontal="right" vertical="center" wrapText="1"/>
    </xf>
    <xf numFmtId="4" fontId="6" fillId="2" borderId="4" xfId="0" applyNumberFormat="1" applyFont="1" applyFill="1" applyBorder="1"/>
    <xf numFmtId="4" fontId="7" fillId="2" borderId="4" xfId="0" applyNumberFormat="1" applyFont="1" applyFill="1" applyBorder="1"/>
    <xf numFmtId="4" fontId="9" fillId="2" borderId="5" xfId="0" applyNumberFormat="1" applyFont="1" applyFill="1" applyBorder="1" applyAlignment="1">
      <alignment horizontal="right" vertical="center" wrapText="1"/>
    </xf>
    <xf numFmtId="4" fontId="9" fillId="2" borderId="7" xfId="0" applyNumberFormat="1" applyFont="1" applyFill="1" applyBorder="1" applyAlignment="1">
      <alignment horizontal="right" vertical="center" wrapText="1"/>
    </xf>
    <xf numFmtId="4" fontId="7" fillId="2" borderId="3" xfId="0" applyNumberFormat="1" applyFont="1" applyFill="1" applyBorder="1" applyAlignment="1">
      <alignment horizontal="right" vertical="center" wrapText="1"/>
    </xf>
    <xf numFmtId="4" fontId="1" fillId="2" borderId="6" xfId="0" applyNumberFormat="1" applyFont="1" applyFill="1" applyBorder="1" applyAlignment="1">
      <alignment horizontal="right" vertical="center" wrapText="1"/>
    </xf>
    <xf numFmtId="0" fontId="1" fillId="2" borderId="9" xfId="0" applyFont="1" applyFill="1" applyBorder="1" applyAlignment="1">
      <alignment horizontal="center" vertical="center" wrapText="1"/>
    </xf>
    <xf numFmtId="4" fontId="1" fillId="2" borderId="9" xfId="0" applyNumberFormat="1" applyFont="1" applyFill="1" applyBorder="1" applyAlignment="1">
      <alignment horizontal="center" vertical="center" wrapText="1"/>
    </xf>
    <xf numFmtId="4" fontId="5" fillId="2" borderId="5" xfId="0" applyNumberFormat="1" applyFont="1" applyFill="1" applyBorder="1" applyAlignment="1">
      <alignment horizontal="right" vertical="center" wrapText="1"/>
    </xf>
    <xf numFmtId="4" fontId="4" fillId="2" borderId="11" xfId="0" applyNumberFormat="1" applyFont="1" applyFill="1" applyBorder="1"/>
    <xf numFmtId="4" fontId="4" fillId="2" borderId="4" xfId="0" applyNumberFormat="1" applyFont="1" applyFill="1" applyBorder="1"/>
    <xf numFmtId="4" fontId="5" fillId="2" borderId="9" xfId="0" applyNumberFormat="1" applyFont="1" applyFill="1" applyBorder="1" applyAlignment="1">
      <alignment horizontal="right" vertical="center" wrapText="1"/>
    </xf>
    <xf numFmtId="4" fontId="5" fillId="2" borderId="3" xfId="0" applyNumberFormat="1" applyFont="1" applyFill="1" applyBorder="1"/>
    <xf numFmtId="4" fontId="5" fillId="2" borderId="3" xfId="0" applyNumberFormat="1" applyFont="1" applyFill="1" applyBorder="1" applyAlignment="1">
      <alignment horizontal="right" vertical="center" wrapText="1"/>
    </xf>
    <xf numFmtId="4" fontId="5" fillId="2" borderId="4" xfId="0" applyNumberFormat="1" applyFont="1" applyFill="1" applyBorder="1"/>
    <xf numFmtId="4" fontId="4" fillId="2" borderId="5" xfId="0" applyNumberFormat="1" applyFont="1" applyFill="1" applyBorder="1"/>
    <xf numFmtId="4" fontId="4" fillId="2" borderId="3" xfId="0" applyNumberFormat="1" applyFont="1" applyFill="1" applyBorder="1" applyAlignment="1">
      <alignment horizontal="right" vertical="center" wrapText="1"/>
    </xf>
    <xf numFmtId="4" fontId="14" fillId="2" borderId="9" xfId="0" applyNumberFormat="1" applyFont="1" applyFill="1" applyBorder="1"/>
    <xf numFmtId="4" fontId="4" fillId="2" borderId="4" xfId="0" applyNumberFormat="1" applyFont="1" applyFill="1" applyBorder="1" applyAlignment="1">
      <alignment horizontal="right" vertical="center" wrapText="1"/>
    </xf>
    <xf numFmtId="4" fontId="5" fillId="2" borderId="15" xfId="0" applyNumberFormat="1" applyFont="1" applyFill="1" applyBorder="1"/>
    <xf numFmtId="4" fontId="5" fillId="2" borderId="3" xfId="0" applyNumberFormat="1" applyFont="1" applyFill="1" applyBorder="1" applyAlignment="1"/>
    <xf numFmtId="4" fontId="5" fillId="2" borderId="9" xfId="0" applyNumberFormat="1" applyFont="1" applyFill="1" applyBorder="1"/>
    <xf numFmtId="4" fontId="5" fillId="2" borderId="3" xfId="0" applyNumberFormat="1" applyFont="1" applyFill="1" applyBorder="1" applyAlignment="1">
      <alignment horizontal="right" wrapText="1"/>
    </xf>
    <xf numFmtId="4" fontId="4" fillId="2" borderId="3" xfId="0" applyNumberFormat="1" applyFont="1" applyFill="1" applyBorder="1" applyAlignment="1">
      <alignment horizontal="right"/>
    </xf>
    <xf numFmtId="4" fontId="6" fillId="2" borderId="17" xfId="0" applyNumberFormat="1" applyFont="1" applyFill="1" applyBorder="1" applyAlignment="1">
      <alignment horizontal="right"/>
    </xf>
    <xf numFmtId="4" fontId="6" fillId="2" borderId="18" xfId="0" applyNumberFormat="1" applyFont="1" applyFill="1" applyBorder="1"/>
    <xf numFmtId="4" fontId="4" fillId="2" borderId="3" xfId="0" applyNumberFormat="1" applyFont="1" applyFill="1" applyBorder="1"/>
    <xf numFmtId="4" fontId="4" fillId="2" borderId="9" xfId="0" applyNumberFormat="1" applyFont="1" applyFill="1" applyBorder="1"/>
    <xf numFmtId="4" fontId="14" fillId="2" borderId="4" xfId="0" applyNumberFormat="1" applyFont="1" applyFill="1" applyBorder="1"/>
    <xf numFmtId="4" fontId="4" fillId="2" borderId="19" xfId="0" applyNumberFormat="1" applyFont="1" applyFill="1" applyBorder="1"/>
    <xf numFmtId="4" fontId="1" fillId="2" borderId="4" xfId="0" applyNumberFormat="1" applyFont="1" applyFill="1" applyBorder="1" applyAlignment="1">
      <alignment horizontal="right" vertical="center" wrapText="1"/>
    </xf>
    <xf numFmtId="0" fontId="6" fillId="0" borderId="3" xfId="0" applyFont="1" applyFill="1" applyBorder="1" applyAlignment="1"/>
    <xf numFmtId="4" fontId="5" fillId="2" borderId="5" xfId="0" applyNumberFormat="1" applyFont="1" applyFill="1" applyBorder="1" applyAlignment="1">
      <alignment horizontal="right"/>
    </xf>
    <xf numFmtId="4" fontId="5" fillId="2" borderId="5" xfId="0" applyNumberFormat="1" applyFont="1" applyFill="1" applyBorder="1"/>
    <xf numFmtId="4" fontId="5" fillId="2" borderId="3" xfId="0" applyNumberFormat="1" applyFont="1" applyFill="1" applyBorder="1" applyAlignment="1">
      <alignment horizontal="right"/>
    </xf>
    <xf numFmtId="4" fontId="6" fillId="2" borderId="17" xfId="0" applyNumberFormat="1" applyFont="1" applyFill="1" applyBorder="1"/>
    <xf numFmtId="4" fontId="6" fillId="2" borderId="7" xfId="0" applyNumberFormat="1" applyFont="1" applyFill="1" applyBorder="1" applyAlignment="1">
      <alignment vertical="center" wrapText="1"/>
    </xf>
    <xf numFmtId="4" fontId="4" fillId="2" borderId="9" xfId="0" applyNumberFormat="1" applyFont="1" applyFill="1" applyBorder="1" applyAlignment="1">
      <alignment horizontal="right" vertical="center" wrapText="1"/>
    </xf>
    <xf numFmtId="4" fontId="6" fillId="2" borderId="17" xfId="0" applyNumberFormat="1" applyFont="1" applyFill="1" applyBorder="1" applyAlignment="1">
      <alignment horizontal="right" vertical="center" wrapText="1"/>
    </xf>
    <xf numFmtId="4" fontId="6" fillId="2" borderId="7" xfId="0" applyNumberFormat="1" applyFont="1" applyFill="1" applyBorder="1" applyAlignment="1">
      <alignment horizontal="right" vertical="center" wrapText="1"/>
    </xf>
    <xf numFmtId="4" fontId="4" fillId="2" borderId="9" xfId="0" applyNumberFormat="1" applyFont="1" applyFill="1" applyBorder="1" applyAlignment="1">
      <alignment horizontal="right" wrapText="1"/>
    </xf>
    <xf numFmtId="4" fontId="6" fillId="2" borderId="13" xfId="0" applyNumberFormat="1" applyFont="1" applyFill="1" applyBorder="1"/>
    <xf numFmtId="4" fontId="8" fillId="2" borderId="9" xfId="0" applyNumberFormat="1" applyFont="1" applyFill="1" applyBorder="1"/>
    <xf numFmtId="4" fontId="5" fillId="2" borderId="9" xfId="0" applyNumberFormat="1" applyFont="1" applyFill="1" applyBorder="1" applyAlignment="1">
      <alignment horizontal="right"/>
    </xf>
    <xf numFmtId="4" fontId="7" fillId="2" borderId="11" xfId="0" applyNumberFormat="1" applyFont="1" applyFill="1" applyBorder="1" applyAlignment="1">
      <alignment horizontal="right"/>
    </xf>
    <xf numFmtId="4" fontId="7" fillId="2" borderId="4" xfId="0" applyNumberFormat="1" applyFont="1" applyFill="1" applyBorder="1" applyAlignment="1">
      <alignment horizontal="right"/>
    </xf>
    <xf numFmtId="4" fontId="7" fillId="2" borderId="5" xfId="0" applyNumberFormat="1" applyFont="1" applyFill="1" applyBorder="1" applyAlignment="1">
      <alignment horizontal="right"/>
    </xf>
    <xf numFmtId="4" fontId="1" fillId="2" borderId="4" xfId="0" applyNumberFormat="1" applyFont="1" applyFill="1" applyBorder="1" applyAlignment="1">
      <alignment horizontal="right"/>
    </xf>
    <xf numFmtId="4" fontId="4" fillId="2" borderId="9" xfId="0" applyNumberFormat="1" applyFont="1" applyFill="1" applyBorder="1" applyAlignment="1">
      <alignment horizontal="right"/>
    </xf>
    <xf numFmtId="4" fontId="14" fillId="2" borderId="9" xfId="0" applyNumberFormat="1" applyFont="1" applyFill="1" applyBorder="1" applyAlignment="1">
      <alignment horizontal="right"/>
    </xf>
    <xf numFmtId="4" fontId="7" fillId="2" borderId="26" xfId="0" applyNumberFormat="1" applyFont="1" applyFill="1" applyBorder="1" applyAlignment="1">
      <alignment horizontal="right"/>
    </xf>
    <xf numFmtId="4" fontId="7" fillId="2" borderId="20" xfId="0" applyNumberFormat="1" applyFont="1" applyFill="1" applyBorder="1" applyAlignment="1">
      <alignment horizontal="right"/>
    </xf>
    <xf numFmtId="4" fontId="4" fillId="2" borderId="4" xfId="0" applyNumberFormat="1" applyFont="1" applyFill="1" applyBorder="1" applyAlignment="1">
      <alignment horizontal="right"/>
    </xf>
    <xf numFmtId="4" fontId="4" fillId="2" borderId="2" xfId="0" applyNumberFormat="1" applyFont="1" applyFill="1" applyBorder="1" applyAlignment="1">
      <alignment horizontal="right" vertical="center" wrapText="1"/>
    </xf>
    <xf numFmtId="4" fontId="1" fillId="2" borderId="17" xfId="0" applyNumberFormat="1" applyFont="1" applyFill="1" applyBorder="1" applyAlignment="1">
      <alignment horizontal="right" vertical="center" wrapText="1"/>
    </xf>
    <xf numFmtId="4" fontId="7" fillId="2" borderId="9" xfId="0" applyNumberFormat="1" applyFont="1" applyFill="1" applyBorder="1"/>
    <xf numFmtId="4" fontId="4" fillId="2" borderId="2" xfId="0" applyNumberFormat="1" applyFont="1" applyFill="1" applyBorder="1" applyAlignment="1">
      <alignment horizontal="right"/>
    </xf>
    <xf numFmtId="4" fontId="2" fillId="2" borderId="9" xfId="0" applyNumberFormat="1" applyFont="1" applyFill="1" applyBorder="1"/>
    <xf numFmtId="4" fontId="1" fillId="2" borderId="14" xfId="0" applyNumberFormat="1" applyFont="1" applyFill="1" applyBorder="1"/>
    <xf numFmtId="4" fontId="6" fillId="2" borderId="6" xfId="0" applyNumberFormat="1" applyFont="1" applyFill="1" applyBorder="1" applyAlignment="1">
      <alignment horizontal="right"/>
    </xf>
    <xf numFmtId="0" fontId="0" fillId="0" borderId="0" xfId="0" applyBorder="1"/>
    <xf numFmtId="0" fontId="5" fillId="0" borderId="19" xfId="0" applyFont="1" applyFill="1" applyBorder="1"/>
    <xf numFmtId="0" fontId="5" fillId="0" borderId="2" xfId="0" applyFont="1" applyFill="1" applyBorder="1"/>
    <xf numFmtId="0" fontId="5" fillId="0" borderId="27" xfId="0" applyFont="1" applyFill="1" applyBorder="1"/>
    <xf numFmtId="0" fontId="4" fillId="0" borderId="2" xfId="0" applyFont="1" applyFill="1" applyBorder="1"/>
    <xf numFmtId="4" fontId="7" fillId="2" borderId="17" xfId="0" applyNumberFormat="1" applyFont="1" applyFill="1" applyBorder="1" applyAlignment="1">
      <alignment horizontal="right"/>
    </xf>
    <xf numFmtId="4" fontId="14" fillId="2" borderId="2" xfId="0" applyNumberFormat="1" applyFont="1" applyFill="1" applyBorder="1" applyAlignment="1">
      <alignment horizontal="right"/>
    </xf>
    <xf numFmtId="0" fontId="1" fillId="0" borderId="9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1" fillId="0" borderId="7" xfId="0" applyFont="1" applyFill="1" applyBorder="1" applyAlignment="1">
      <alignment horizontal="center" vertical="center" wrapText="1"/>
    </xf>
    <xf numFmtId="4" fontId="13" fillId="2" borderId="17" xfId="0" applyNumberFormat="1" applyFont="1" applyFill="1" applyBorder="1"/>
    <xf numFmtId="4" fontId="4" fillId="2" borderId="17" xfId="0" applyNumberFormat="1" applyFont="1" applyFill="1" applyBorder="1" applyAlignment="1">
      <alignment horizontal="right" vertical="center" wrapText="1"/>
    </xf>
  </cellXfs>
  <cellStyles count="2">
    <cellStyle name="Normal" xfId="0" builtinId="0"/>
    <cellStyle name="Normal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92"/>
  <sheetViews>
    <sheetView tabSelected="1" workbookViewId="0">
      <selection activeCell="F1" sqref="F1"/>
    </sheetView>
  </sheetViews>
  <sheetFormatPr defaultRowHeight="15" x14ac:dyDescent="0.25"/>
  <cols>
    <col min="2" max="2" width="74.125" customWidth="1"/>
    <col min="3" max="3" width="18.375" style="102" customWidth="1"/>
    <col min="4" max="4" width="15" style="102" customWidth="1"/>
  </cols>
  <sheetData>
    <row r="1" spans="1:5" ht="34.5" thickBot="1" x14ac:dyDescent="0.3">
      <c r="A1" s="1" t="s">
        <v>0</v>
      </c>
      <c r="B1" s="84"/>
      <c r="C1" s="107" t="s">
        <v>98</v>
      </c>
      <c r="D1" s="90" t="s">
        <v>110</v>
      </c>
      <c r="E1" s="85" t="s">
        <v>1</v>
      </c>
    </row>
    <row r="2" spans="1:5" x14ac:dyDescent="0.25">
      <c r="A2" s="2" t="s">
        <v>2</v>
      </c>
      <c r="B2" s="83" t="s">
        <v>3</v>
      </c>
      <c r="C2" s="130"/>
      <c r="D2" s="131"/>
      <c r="E2" s="131"/>
    </row>
    <row r="3" spans="1:5" x14ac:dyDescent="0.25">
      <c r="A3" s="3" t="s">
        <v>4</v>
      </c>
      <c r="B3" s="4" t="s">
        <v>5</v>
      </c>
      <c r="C3" s="132">
        <v>4165119000</v>
      </c>
      <c r="D3" s="132">
        <f>D4</f>
        <v>807045906.02999997</v>
      </c>
      <c r="E3" s="132">
        <f>SUM(D3/C3*100)</f>
        <v>19.376298877174939</v>
      </c>
    </row>
    <row r="4" spans="1:5" x14ac:dyDescent="0.25">
      <c r="A4" s="5"/>
      <c r="B4" s="6" t="s">
        <v>6</v>
      </c>
      <c r="C4" s="128">
        <v>4165119000</v>
      </c>
      <c r="D4" s="128">
        <v>807045906.02999997</v>
      </c>
      <c r="E4" s="129">
        <f t="shared" ref="E4:E71" si="0">SUM(D4/C4*100)</f>
        <v>19.376298877174939</v>
      </c>
    </row>
    <row r="5" spans="1:5" x14ac:dyDescent="0.25">
      <c r="A5" s="8" t="s">
        <v>7</v>
      </c>
      <c r="B5" s="9" t="s">
        <v>8</v>
      </c>
      <c r="C5" s="133"/>
      <c r="D5" s="134"/>
      <c r="E5" s="135"/>
    </row>
    <row r="6" spans="1:5" x14ac:dyDescent="0.25">
      <c r="A6" s="3" t="s">
        <v>9</v>
      </c>
      <c r="B6" s="10" t="s">
        <v>10</v>
      </c>
      <c r="C6" s="136">
        <f>C7</f>
        <v>36178478000</v>
      </c>
      <c r="D6" s="136">
        <f>D7</f>
        <v>27185480515</v>
      </c>
      <c r="E6" s="137">
        <f t="shared" si="0"/>
        <v>75.142687083187965</v>
      </c>
    </row>
    <row r="7" spans="1:5" ht="15.75" thickBot="1" x14ac:dyDescent="0.3">
      <c r="A7" s="11"/>
      <c r="B7" s="12" t="s">
        <v>11</v>
      </c>
      <c r="C7" s="13">
        <v>36178478000</v>
      </c>
      <c r="D7" s="122">
        <v>27185480515</v>
      </c>
      <c r="E7" s="111">
        <f t="shared" si="0"/>
        <v>75.142687083187965</v>
      </c>
    </row>
    <row r="8" spans="1:5" ht="31.5" customHeight="1" x14ac:dyDescent="0.25">
      <c r="A8" s="17" t="s">
        <v>14</v>
      </c>
      <c r="B8" s="18" t="s">
        <v>15</v>
      </c>
      <c r="C8" s="91"/>
      <c r="D8" s="91"/>
      <c r="E8" s="135"/>
    </row>
    <row r="9" spans="1:5" x14ac:dyDescent="0.25">
      <c r="A9" s="14" t="s">
        <v>16</v>
      </c>
      <c r="B9" s="19" t="s">
        <v>17</v>
      </c>
      <c r="C9" s="136">
        <f>C10</f>
        <v>15289364000</v>
      </c>
      <c r="D9" s="136">
        <f>D10</f>
        <v>8057801276.1300001</v>
      </c>
      <c r="E9" s="137">
        <f t="shared" si="0"/>
        <v>52.702004322285745</v>
      </c>
    </row>
    <row r="10" spans="1:5" ht="15.75" thickBot="1" x14ac:dyDescent="0.3">
      <c r="A10" s="11"/>
      <c r="B10" s="20" t="s">
        <v>18</v>
      </c>
      <c r="C10" s="13">
        <v>15289364000</v>
      </c>
      <c r="D10" s="13">
        <v>8057801276.1300001</v>
      </c>
      <c r="E10" s="111">
        <f t="shared" si="0"/>
        <v>52.702004322285745</v>
      </c>
    </row>
    <row r="11" spans="1:5" x14ac:dyDescent="0.25">
      <c r="A11" s="17" t="s">
        <v>19</v>
      </c>
      <c r="B11" s="21" t="s">
        <v>20</v>
      </c>
      <c r="C11" s="91"/>
      <c r="D11" s="91"/>
      <c r="E11" s="132"/>
    </row>
    <row r="12" spans="1:5" x14ac:dyDescent="0.25">
      <c r="A12" s="14" t="s">
        <v>21</v>
      </c>
      <c r="B12" s="22" t="s">
        <v>22</v>
      </c>
      <c r="C12" s="138">
        <f>C13</f>
        <v>12296760000</v>
      </c>
      <c r="D12" s="138">
        <f>D13</f>
        <v>8602309992.0200005</v>
      </c>
      <c r="E12" s="137">
        <f t="shared" si="0"/>
        <v>69.955907019572635</v>
      </c>
    </row>
    <row r="13" spans="1:5" x14ac:dyDescent="0.25">
      <c r="A13" s="14"/>
      <c r="B13" s="23" t="s">
        <v>23</v>
      </c>
      <c r="C13" s="92">
        <v>12296760000</v>
      </c>
      <c r="D13" s="92">
        <v>8602309992.0200005</v>
      </c>
      <c r="E13" s="123">
        <f t="shared" si="0"/>
        <v>69.955907019572635</v>
      </c>
    </row>
    <row r="14" spans="1:5" x14ac:dyDescent="0.25">
      <c r="A14" s="14" t="s">
        <v>24</v>
      </c>
      <c r="B14" s="24" t="s">
        <v>25</v>
      </c>
      <c r="C14" s="139">
        <f>C15</f>
        <v>62000000</v>
      </c>
      <c r="D14" s="139">
        <f>D15</f>
        <v>46706737.719999999</v>
      </c>
      <c r="E14" s="140">
        <f t="shared" si="0"/>
        <v>75.333447935483861</v>
      </c>
    </row>
    <row r="15" spans="1:5" x14ac:dyDescent="0.25">
      <c r="A15" s="25"/>
      <c r="B15" s="6" t="s">
        <v>26</v>
      </c>
      <c r="C15" s="93">
        <v>62000000</v>
      </c>
      <c r="D15" s="93">
        <v>46706737.719999999</v>
      </c>
      <c r="E15" s="123">
        <f t="shared" si="0"/>
        <v>75.333447935483861</v>
      </c>
    </row>
    <row r="16" spans="1:5" x14ac:dyDescent="0.25">
      <c r="A16" s="8" t="s">
        <v>27</v>
      </c>
      <c r="B16" s="26" t="s">
        <v>28</v>
      </c>
      <c r="C16" s="141">
        <f>SUM(C17+C19)</f>
        <v>141455620000</v>
      </c>
      <c r="D16" s="134">
        <f>SUM(D17+D19)</f>
        <v>80683642790.720001</v>
      </c>
      <c r="E16" s="142">
        <f t="shared" si="0"/>
        <v>57.038131670357103</v>
      </c>
    </row>
    <row r="17" spans="1:5" x14ac:dyDescent="0.25">
      <c r="A17" s="14" t="s">
        <v>9</v>
      </c>
      <c r="B17" s="19" t="s">
        <v>29</v>
      </c>
      <c r="C17" s="143">
        <f>C18</f>
        <v>116855620000</v>
      </c>
      <c r="D17" s="136">
        <f>D18</f>
        <v>62233642790.639999</v>
      </c>
      <c r="E17" s="137">
        <f t="shared" si="0"/>
        <v>53.256867569261971</v>
      </c>
    </row>
    <row r="18" spans="1:5" x14ac:dyDescent="0.25">
      <c r="A18" s="27"/>
      <c r="B18" s="23" t="s">
        <v>30</v>
      </c>
      <c r="C18" s="124">
        <v>116855620000</v>
      </c>
      <c r="D18" s="125">
        <v>62233642790.639999</v>
      </c>
      <c r="E18" s="126">
        <f t="shared" si="0"/>
        <v>53.256867569261971</v>
      </c>
    </row>
    <row r="19" spans="1:5" ht="21.75" customHeight="1" x14ac:dyDescent="0.25">
      <c r="A19" s="14" t="s">
        <v>31</v>
      </c>
      <c r="B19" s="28" t="s">
        <v>32</v>
      </c>
      <c r="C19" s="144">
        <f>C20</f>
        <v>24600000000</v>
      </c>
      <c r="D19" s="136">
        <f>D20</f>
        <v>18450000000.080002</v>
      </c>
      <c r="E19" s="132">
        <f t="shared" si="0"/>
        <v>75.000000000325201</v>
      </c>
    </row>
    <row r="20" spans="1:5" ht="15.75" thickBot="1" x14ac:dyDescent="0.3">
      <c r="A20" s="11"/>
      <c r="B20" s="20" t="s">
        <v>30</v>
      </c>
      <c r="C20" s="13">
        <v>24600000000</v>
      </c>
      <c r="D20" s="122">
        <v>18450000000.080002</v>
      </c>
      <c r="E20" s="127">
        <f t="shared" si="0"/>
        <v>75.000000000325201</v>
      </c>
    </row>
    <row r="21" spans="1:5" x14ac:dyDescent="0.25">
      <c r="A21" s="8" t="s">
        <v>33</v>
      </c>
      <c r="B21" s="26" t="s">
        <v>34</v>
      </c>
      <c r="C21" s="91"/>
      <c r="D21" s="91"/>
      <c r="E21" s="135"/>
    </row>
    <row r="22" spans="1:5" x14ac:dyDescent="0.25">
      <c r="A22" s="14" t="s">
        <v>9</v>
      </c>
      <c r="B22" s="19" t="s">
        <v>35</v>
      </c>
      <c r="C22" s="136">
        <f>C23</f>
        <v>65778920000</v>
      </c>
      <c r="D22" s="136">
        <f>D23</f>
        <v>41673838319</v>
      </c>
      <c r="E22" s="137">
        <f t="shared" si="0"/>
        <v>63.354397303877896</v>
      </c>
    </row>
    <row r="23" spans="1:5" ht="15.75" thickBot="1" x14ac:dyDescent="0.3">
      <c r="A23" s="11"/>
      <c r="B23" s="7" t="s">
        <v>36</v>
      </c>
      <c r="C23" s="13">
        <v>65778920000</v>
      </c>
      <c r="D23" s="13">
        <v>41673838319</v>
      </c>
      <c r="E23" s="111">
        <f t="shared" si="0"/>
        <v>63.354397303877896</v>
      </c>
    </row>
    <row r="24" spans="1:5" x14ac:dyDescent="0.25">
      <c r="A24" s="29">
        <v>1003</v>
      </c>
      <c r="B24" s="30" t="s">
        <v>37</v>
      </c>
      <c r="C24" s="141">
        <f>SUM(C25+C27+C29)</f>
        <v>675755000</v>
      </c>
      <c r="D24" s="151">
        <f>SUM(D25+D27+D29)</f>
        <v>426952737.31</v>
      </c>
      <c r="E24" s="110">
        <f t="shared" si="0"/>
        <v>63.181587603495345</v>
      </c>
    </row>
    <row r="25" spans="1:5" x14ac:dyDescent="0.25">
      <c r="A25" s="14" t="s">
        <v>38</v>
      </c>
      <c r="B25" s="31" t="s">
        <v>39</v>
      </c>
      <c r="C25" s="145">
        <f>C26</f>
        <v>457575000</v>
      </c>
      <c r="D25" s="145">
        <f>D26</f>
        <v>343181250</v>
      </c>
      <c r="E25" s="135">
        <f t="shared" si="0"/>
        <v>75</v>
      </c>
    </row>
    <row r="26" spans="1:5" x14ac:dyDescent="0.25">
      <c r="A26" s="29"/>
      <c r="B26" s="15" t="s">
        <v>40</v>
      </c>
      <c r="C26" s="91">
        <v>457575000</v>
      </c>
      <c r="D26" s="91">
        <v>343181250</v>
      </c>
      <c r="E26" s="109">
        <f t="shared" si="0"/>
        <v>75</v>
      </c>
    </row>
    <row r="27" spans="1:5" ht="26.25" customHeight="1" x14ac:dyDescent="0.25">
      <c r="A27" s="14" t="s">
        <v>9</v>
      </c>
      <c r="B27" s="28" t="s">
        <v>41</v>
      </c>
      <c r="C27" s="136">
        <f>C28</f>
        <v>118180000</v>
      </c>
      <c r="D27" s="136">
        <f>D28</f>
        <v>83771487.310000002</v>
      </c>
      <c r="E27" s="146">
        <f t="shared" si="0"/>
        <v>70.884656718564898</v>
      </c>
    </row>
    <row r="28" spans="1:5" x14ac:dyDescent="0.25">
      <c r="A28" s="86"/>
      <c r="B28" s="39" t="s">
        <v>42</v>
      </c>
      <c r="C28" s="92">
        <v>118180000</v>
      </c>
      <c r="D28" s="92">
        <v>83771487.310000002</v>
      </c>
      <c r="E28" s="121">
        <f t="shared" si="0"/>
        <v>70.884656718564898</v>
      </c>
    </row>
    <row r="29" spans="1:5" x14ac:dyDescent="0.25">
      <c r="A29" s="87" t="s">
        <v>31</v>
      </c>
      <c r="B29" s="35" t="s">
        <v>99</v>
      </c>
      <c r="C29" s="147">
        <f>C30</f>
        <v>100000000</v>
      </c>
      <c r="D29" s="150">
        <f>D30</f>
        <v>0</v>
      </c>
      <c r="E29" s="121">
        <f t="shared" si="0"/>
        <v>0</v>
      </c>
    </row>
    <row r="30" spans="1:5" ht="15.75" thickBot="1" x14ac:dyDescent="0.3">
      <c r="A30" s="40"/>
      <c r="B30" s="71" t="s">
        <v>42</v>
      </c>
      <c r="C30" s="148">
        <v>100000000</v>
      </c>
      <c r="D30" s="149">
        <v>0</v>
      </c>
      <c r="E30" s="111">
        <f t="shared" si="0"/>
        <v>0</v>
      </c>
    </row>
    <row r="31" spans="1:5" x14ac:dyDescent="0.25">
      <c r="A31" s="88">
        <v>2101</v>
      </c>
      <c r="B31" s="89" t="s">
        <v>43</v>
      </c>
      <c r="C31" s="152"/>
      <c r="D31" s="153"/>
      <c r="E31" s="154"/>
    </row>
    <row r="32" spans="1:5" x14ac:dyDescent="0.25">
      <c r="A32" s="14" t="s">
        <v>44</v>
      </c>
      <c r="B32" s="35" t="s">
        <v>45</v>
      </c>
      <c r="C32" s="150">
        <f>C33</f>
        <v>1226715000</v>
      </c>
      <c r="D32" s="136">
        <f>D33</f>
        <v>917854462.29999995</v>
      </c>
      <c r="E32" s="137">
        <f t="shared" si="0"/>
        <v>74.822143880200372</v>
      </c>
    </row>
    <row r="33" spans="1:6" ht="15.75" thickBot="1" x14ac:dyDescent="0.3">
      <c r="A33" s="16"/>
      <c r="B33" s="7" t="s">
        <v>46</v>
      </c>
      <c r="C33" s="13">
        <v>1226715000</v>
      </c>
      <c r="D33" s="13">
        <v>917854462.29999995</v>
      </c>
      <c r="E33" s="111">
        <f t="shared" si="0"/>
        <v>74.822143880200372</v>
      </c>
    </row>
    <row r="34" spans="1:6" x14ac:dyDescent="0.25">
      <c r="A34" s="33">
        <v>2301</v>
      </c>
      <c r="B34" s="34" t="s">
        <v>47</v>
      </c>
      <c r="C34" s="91"/>
      <c r="D34" s="94"/>
      <c r="E34" s="135"/>
    </row>
    <row r="35" spans="1:6" x14ac:dyDescent="0.25">
      <c r="A35" s="14" t="s">
        <v>48</v>
      </c>
      <c r="B35" s="35" t="s">
        <v>49</v>
      </c>
      <c r="C35" s="150">
        <f>SUM(C36:C55)</f>
        <v>4455799000</v>
      </c>
      <c r="D35" s="150">
        <f>SUM(D36:D55)</f>
        <v>1725636304.79</v>
      </c>
      <c r="E35" s="137">
        <f t="shared" si="0"/>
        <v>38.727875848753499</v>
      </c>
    </row>
    <row r="36" spans="1:6" x14ac:dyDescent="0.25">
      <c r="A36" s="36"/>
      <c r="B36" s="15" t="s">
        <v>50</v>
      </c>
      <c r="C36" s="93">
        <v>223390000</v>
      </c>
      <c r="D36" s="93">
        <v>187301509.27000001</v>
      </c>
      <c r="E36" s="109">
        <f t="shared" si="0"/>
        <v>83.845073311249379</v>
      </c>
    </row>
    <row r="37" spans="1:6" x14ac:dyDescent="0.25">
      <c r="A37" s="36"/>
      <c r="B37" s="15" t="s">
        <v>51</v>
      </c>
      <c r="C37" s="93">
        <v>37453000</v>
      </c>
      <c r="D37" s="93">
        <v>31187709.98</v>
      </c>
      <c r="E37" s="109">
        <f t="shared" si="0"/>
        <v>83.271593677409015</v>
      </c>
    </row>
    <row r="38" spans="1:6" x14ac:dyDescent="0.25">
      <c r="A38" s="36"/>
      <c r="B38" s="15" t="s">
        <v>52</v>
      </c>
      <c r="C38" s="93">
        <v>1900000</v>
      </c>
      <c r="D38" s="93">
        <v>3000</v>
      </c>
      <c r="E38" s="109">
        <f t="shared" si="0"/>
        <v>0.15789473684210525</v>
      </c>
    </row>
    <row r="39" spans="1:6" x14ac:dyDescent="0.25">
      <c r="A39" s="36"/>
      <c r="B39" s="15" t="s">
        <v>53</v>
      </c>
      <c r="C39" s="93">
        <v>3952000</v>
      </c>
      <c r="D39" s="93">
        <v>2210944.9</v>
      </c>
      <c r="E39" s="109">
        <f t="shared" si="0"/>
        <v>55.944962044534407</v>
      </c>
    </row>
    <row r="40" spans="1:6" x14ac:dyDescent="0.25">
      <c r="A40" s="36"/>
      <c r="B40" s="15" t="s">
        <v>54</v>
      </c>
      <c r="C40" s="93">
        <v>9609000</v>
      </c>
      <c r="D40" s="93">
        <v>4921111.74</v>
      </c>
      <c r="E40" s="109">
        <f t="shared" si="0"/>
        <v>51.213567905088986</v>
      </c>
    </row>
    <row r="41" spans="1:6" x14ac:dyDescent="0.25">
      <c r="A41" s="36"/>
      <c r="B41" s="15" t="s">
        <v>55</v>
      </c>
      <c r="C41" s="93">
        <v>8124000</v>
      </c>
      <c r="D41" s="93">
        <v>5625010.46</v>
      </c>
      <c r="E41" s="109">
        <f t="shared" si="0"/>
        <v>69.239419743968483</v>
      </c>
    </row>
    <row r="42" spans="1:6" x14ac:dyDescent="0.25">
      <c r="A42" s="36"/>
      <c r="B42" s="15" t="s">
        <v>56</v>
      </c>
      <c r="C42" s="93">
        <v>16958000</v>
      </c>
      <c r="D42" s="93">
        <v>7298928.6200000001</v>
      </c>
      <c r="E42" s="109">
        <f t="shared" si="0"/>
        <v>43.041211345677553</v>
      </c>
    </row>
    <row r="43" spans="1:6" x14ac:dyDescent="0.25">
      <c r="A43" s="36"/>
      <c r="B43" s="15" t="s">
        <v>57</v>
      </c>
      <c r="C43" s="93">
        <v>12713000</v>
      </c>
      <c r="D43" s="93">
        <v>495211.19</v>
      </c>
      <c r="E43" s="109">
        <f t="shared" si="0"/>
        <v>3.8953133800047195</v>
      </c>
    </row>
    <row r="44" spans="1:6" x14ac:dyDescent="0.25">
      <c r="A44" s="36"/>
      <c r="B44" s="15" t="s">
        <v>58</v>
      </c>
      <c r="C44" s="93">
        <v>731339000</v>
      </c>
      <c r="D44" s="93">
        <v>488746943.05000001</v>
      </c>
      <c r="E44" s="109">
        <f t="shared" si="0"/>
        <v>66.829055068853165</v>
      </c>
    </row>
    <row r="45" spans="1:6" x14ac:dyDescent="0.25">
      <c r="A45" s="36"/>
      <c r="B45" s="15" t="s">
        <v>40</v>
      </c>
      <c r="C45" s="93">
        <v>79400000</v>
      </c>
      <c r="D45" s="93">
        <v>3280944</v>
      </c>
      <c r="E45" s="109">
        <f t="shared" si="0"/>
        <v>4.1321712846347607</v>
      </c>
    </row>
    <row r="46" spans="1:6" x14ac:dyDescent="0.25">
      <c r="A46" s="36"/>
      <c r="B46" s="15" t="s">
        <v>59</v>
      </c>
      <c r="C46" s="93">
        <v>11800000</v>
      </c>
      <c r="D46" s="93">
        <v>3219170.38</v>
      </c>
      <c r="E46" s="109">
        <f t="shared" si="0"/>
        <v>27.281104915254232</v>
      </c>
    </row>
    <row r="47" spans="1:6" x14ac:dyDescent="0.25">
      <c r="A47" s="36"/>
      <c r="B47" s="15" t="s">
        <v>60</v>
      </c>
      <c r="C47" s="93">
        <v>25640000</v>
      </c>
      <c r="D47" s="93">
        <v>7439546.21</v>
      </c>
      <c r="E47" s="109">
        <f t="shared" si="0"/>
        <v>29.015390834633386</v>
      </c>
      <c r="F47" s="102"/>
    </row>
    <row r="48" spans="1:6" x14ac:dyDescent="0.25">
      <c r="A48" s="36"/>
      <c r="B48" s="106" t="s">
        <v>103</v>
      </c>
      <c r="C48" s="93">
        <v>2800000000</v>
      </c>
      <c r="D48" s="93">
        <v>790540477.08000004</v>
      </c>
      <c r="E48" s="109">
        <f t="shared" si="0"/>
        <v>28.233588467142855</v>
      </c>
      <c r="F48" s="102"/>
    </row>
    <row r="49" spans="1:5" x14ac:dyDescent="0.25">
      <c r="A49" s="36"/>
      <c r="B49" s="15" t="s">
        <v>61</v>
      </c>
      <c r="C49" s="93">
        <v>105010000</v>
      </c>
      <c r="D49" s="93">
        <v>83123373.469999999</v>
      </c>
      <c r="E49" s="109">
        <f t="shared" si="0"/>
        <v>79.15757877345014</v>
      </c>
    </row>
    <row r="50" spans="1:5" x14ac:dyDescent="0.25">
      <c r="A50" s="36"/>
      <c r="B50" s="37" t="s">
        <v>62</v>
      </c>
      <c r="C50" s="93">
        <v>600000</v>
      </c>
      <c r="D50" s="93">
        <v>210394</v>
      </c>
      <c r="E50" s="109">
        <f t="shared" si="0"/>
        <v>35.065666666666665</v>
      </c>
    </row>
    <row r="51" spans="1:5" x14ac:dyDescent="0.25">
      <c r="A51" s="36"/>
      <c r="B51" s="15" t="s">
        <v>63</v>
      </c>
      <c r="C51" s="93">
        <v>1000000</v>
      </c>
      <c r="D51" s="93">
        <v>435472.04</v>
      </c>
      <c r="E51" s="109">
        <f t="shared" si="0"/>
        <v>43.547204000000001</v>
      </c>
    </row>
    <row r="52" spans="1:5" x14ac:dyDescent="0.25">
      <c r="A52" s="36"/>
      <c r="B52" s="15" t="s">
        <v>64</v>
      </c>
      <c r="C52" s="93">
        <v>75100000</v>
      </c>
      <c r="D52" s="93">
        <v>1200000</v>
      </c>
      <c r="E52" s="109">
        <f t="shared" si="0"/>
        <v>1.5978695073235687</v>
      </c>
    </row>
    <row r="53" spans="1:5" x14ac:dyDescent="0.25">
      <c r="A53" s="36"/>
      <c r="B53" s="15" t="s">
        <v>12</v>
      </c>
      <c r="C53" s="93">
        <v>193611000</v>
      </c>
      <c r="D53" s="93">
        <v>5821761.8399999999</v>
      </c>
      <c r="E53" s="109">
        <f t="shared" si="0"/>
        <v>3.006937539705905</v>
      </c>
    </row>
    <row r="54" spans="1:5" x14ac:dyDescent="0.25">
      <c r="A54" s="61"/>
      <c r="B54" s="6" t="s">
        <v>13</v>
      </c>
      <c r="C54" s="93">
        <v>18200000</v>
      </c>
      <c r="D54" s="93">
        <v>2574796.56</v>
      </c>
      <c r="E54" s="109">
        <f t="shared" si="0"/>
        <v>14.147233846153847</v>
      </c>
    </row>
    <row r="55" spans="1:5" ht="15.75" thickBot="1" x14ac:dyDescent="0.3">
      <c r="A55" s="72"/>
      <c r="B55" s="71" t="s">
        <v>102</v>
      </c>
      <c r="C55" s="159">
        <v>100000000</v>
      </c>
      <c r="D55" s="13">
        <v>100000000</v>
      </c>
      <c r="E55" s="111">
        <f t="shared" si="0"/>
        <v>100</v>
      </c>
    </row>
    <row r="56" spans="1:5" x14ac:dyDescent="0.25">
      <c r="A56" s="25" t="s">
        <v>65</v>
      </c>
      <c r="B56" s="32" t="s">
        <v>66</v>
      </c>
      <c r="C56" s="151">
        <f>SUM(C57:C63)</f>
        <v>31007000</v>
      </c>
      <c r="D56" s="151">
        <f>SUM(D57:D63)</f>
        <v>21102316.059999999</v>
      </c>
      <c r="E56" s="161">
        <f t="shared" si="0"/>
        <v>68.056619666526913</v>
      </c>
    </row>
    <row r="57" spans="1:5" x14ac:dyDescent="0.25">
      <c r="A57" s="36"/>
      <c r="B57" s="37" t="s">
        <v>50</v>
      </c>
      <c r="C57" s="91">
        <v>21813000</v>
      </c>
      <c r="D57" s="91">
        <v>16286945.289999999</v>
      </c>
      <c r="E57" s="110">
        <f t="shared" si="0"/>
        <v>74.666232476046389</v>
      </c>
    </row>
    <row r="58" spans="1:5" x14ac:dyDescent="0.25">
      <c r="A58" s="42"/>
      <c r="B58" s="15" t="s">
        <v>51</v>
      </c>
      <c r="C58" s="93">
        <v>3634000</v>
      </c>
      <c r="D58" s="93">
        <v>2711776.31</v>
      </c>
      <c r="E58" s="109">
        <f t="shared" si="0"/>
        <v>74.622353054485416</v>
      </c>
    </row>
    <row r="59" spans="1:5" x14ac:dyDescent="0.25">
      <c r="A59" s="42"/>
      <c r="B59" s="15" t="s">
        <v>54</v>
      </c>
      <c r="C59" s="93">
        <v>1466000</v>
      </c>
      <c r="D59" s="93">
        <v>494689.45</v>
      </c>
      <c r="E59" s="109">
        <f t="shared" si="0"/>
        <v>33.744164392905866</v>
      </c>
    </row>
    <row r="60" spans="1:5" x14ac:dyDescent="0.25">
      <c r="A60" s="191"/>
      <c r="B60" s="6" t="s">
        <v>56</v>
      </c>
      <c r="C60" s="95">
        <v>20000</v>
      </c>
      <c r="D60" s="95">
        <v>0</v>
      </c>
      <c r="E60" s="109">
        <f t="shared" si="0"/>
        <v>0</v>
      </c>
    </row>
    <row r="61" spans="1:5" x14ac:dyDescent="0.25">
      <c r="A61" s="192"/>
      <c r="B61" s="6" t="s">
        <v>57</v>
      </c>
      <c r="C61" s="95">
        <v>910000</v>
      </c>
      <c r="D61" s="95">
        <v>0</v>
      </c>
      <c r="E61" s="109">
        <f t="shared" si="0"/>
        <v>0</v>
      </c>
    </row>
    <row r="62" spans="1:5" x14ac:dyDescent="0.25">
      <c r="A62" s="192"/>
      <c r="B62" s="6" t="s">
        <v>58</v>
      </c>
      <c r="C62" s="95">
        <v>1864000</v>
      </c>
      <c r="D62" s="95">
        <v>1608905.01</v>
      </c>
      <c r="E62" s="109">
        <f t="shared" si="0"/>
        <v>86.314646459227475</v>
      </c>
    </row>
    <row r="63" spans="1:5" ht="15.75" thickBot="1" x14ac:dyDescent="0.3">
      <c r="A63" s="193"/>
      <c r="B63" s="7" t="s">
        <v>60</v>
      </c>
      <c r="C63" s="160">
        <v>1300000</v>
      </c>
      <c r="D63" s="160">
        <v>0</v>
      </c>
      <c r="E63" s="111">
        <f t="shared" si="0"/>
        <v>0</v>
      </c>
    </row>
    <row r="64" spans="1:5" x14ac:dyDescent="0.25">
      <c r="A64" s="25" t="s">
        <v>67</v>
      </c>
      <c r="B64" s="105" t="s">
        <v>68</v>
      </c>
      <c r="C64" s="151">
        <f>SUM(C65:C74)</f>
        <v>91613000</v>
      </c>
      <c r="D64" s="151">
        <f>SUM(D65:D74)</f>
        <v>61002865.360000007</v>
      </c>
      <c r="E64" s="161">
        <f t="shared" si="0"/>
        <v>66.587564384967209</v>
      </c>
    </row>
    <row r="65" spans="1:11" ht="14.25" customHeight="1" x14ac:dyDescent="0.25">
      <c r="A65" s="44"/>
      <c r="B65" s="45" t="s">
        <v>50</v>
      </c>
      <c r="C65" s="91">
        <v>47410000</v>
      </c>
      <c r="D65" s="91">
        <v>34298386.450000003</v>
      </c>
      <c r="E65" s="110">
        <f t="shared" si="0"/>
        <v>72.344202594389373</v>
      </c>
    </row>
    <row r="66" spans="1:11" x14ac:dyDescent="0.25">
      <c r="A66" s="44"/>
      <c r="B66" s="46" t="s">
        <v>51</v>
      </c>
      <c r="C66" s="93">
        <v>8087000</v>
      </c>
      <c r="D66" s="93">
        <v>5710681.2999999998</v>
      </c>
      <c r="E66" s="109">
        <f t="shared" si="0"/>
        <v>70.615571905527389</v>
      </c>
    </row>
    <row r="67" spans="1:11" x14ac:dyDescent="0.25">
      <c r="A67" s="44"/>
      <c r="B67" s="46" t="s">
        <v>54</v>
      </c>
      <c r="C67" s="93">
        <v>1620000</v>
      </c>
      <c r="D67" s="93">
        <v>628352.52</v>
      </c>
      <c r="E67" s="109">
        <f t="shared" si="0"/>
        <v>38.787192592592596</v>
      </c>
    </row>
    <row r="68" spans="1:11" x14ac:dyDescent="0.25">
      <c r="A68" s="47"/>
      <c r="B68" s="46" t="s">
        <v>55</v>
      </c>
      <c r="C68" s="93">
        <v>15186000</v>
      </c>
      <c r="D68" s="93">
        <v>9552323.8100000005</v>
      </c>
      <c r="E68" s="109">
        <f t="shared" si="0"/>
        <v>62.902171802976426</v>
      </c>
    </row>
    <row r="69" spans="1:11" x14ac:dyDescent="0.25">
      <c r="A69" s="47"/>
      <c r="B69" s="46" t="s">
        <v>56</v>
      </c>
      <c r="C69" s="93">
        <v>24000</v>
      </c>
      <c r="D69" s="93">
        <v>0</v>
      </c>
      <c r="E69" s="109">
        <f t="shared" si="0"/>
        <v>0</v>
      </c>
    </row>
    <row r="70" spans="1:11" x14ac:dyDescent="0.25">
      <c r="A70" s="47"/>
      <c r="B70" s="46" t="s">
        <v>57</v>
      </c>
      <c r="C70" s="93">
        <v>2488000</v>
      </c>
      <c r="D70" s="93">
        <v>0</v>
      </c>
      <c r="E70" s="109">
        <f t="shared" si="0"/>
        <v>0</v>
      </c>
    </row>
    <row r="71" spans="1:11" x14ac:dyDescent="0.25">
      <c r="A71" s="48"/>
      <c r="B71" s="46" t="s">
        <v>58</v>
      </c>
      <c r="C71" s="93">
        <v>13000000</v>
      </c>
      <c r="D71" s="93">
        <v>9256610.6799999997</v>
      </c>
      <c r="E71" s="109">
        <f t="shared" si="0"/>
        <v>71.204697538461531</v>
      </c>
    </row>
    <row r="72" spans="1:11" x14ac:dyDescent="0.25">
      <c r="A72" s="36"/>
      <c r="B72" s="15" t="s">
        <v>60</v>
      </c>
      <c r="C72" s="92">
        <v>1097000</v>
      </c>
      <c r="D72" s="92">
        <v>0</v>
      </c>
      <c r="E72" s="109">
        <f t="shared" ref="E72:E145" si="1">SUM(D72/C72*100)</f>
        <v>0</v>
      </c>
    </row>
    <row r="73" spans="1:11" x14ac:dyDescent="0.25">
      <c r="A73" s="36"/>
      <c r="B73" s="6" t="s">
        <v>12</v>
      </c>
      <c r="C73" s="118">
        <v>2500000</v>
      </c>
      <c r="D73" s="92">
        <v>1389945.6</v>
      </c>
      <c r="E73" s="109">
        <f t="shared" si="1"/>
        <v>55.59782400000001</v>
      </c>
    </row>
    <row r="74" spans="1:11" ht="15.75" thickBot="1" x14ac:dyDescent="0.3">
      <c r="A74" s="49"/>
      <c r="B74" s="62" t="s">
        <v>13</v>
      </c>
      <c r="C74" s="162">
        <v>201000</v>
      </c>
      <c r="D74" s="163">
        <v>166565</v>
      </c>
      <c r="E74" s="111">
        <f t="shared" si="1"/>
        <v>82.868159203980099</v>
      </c>
    </row>
    <row r="75" spans="1:11" ht="23.25" x14ac:dyDescent="0.25">
      <c r="A75" s="25" t="s">
        <v>24</v>
      </c>
      <c r="B75" s="105" t="s">
        <v>69</v>
      </c>
      <c r="C75" s="151">
        <f>SUM(C76:C89)</f>
        <v>3912900000</v>
      </c>
      <c r="D75" s="151">
        <f>SUM(D76:D89)</f>
        <v>168555295.81</v>
      </c>
      <c r="E75" s="164">
        <f t="shared" si="1"/>
        <v>4.3076821746019576</v>
      </c>
    </row>
    <row r="76" spans="1:11" ht="16.5" customHeight="1" x14ac:dyDescent="0.25">
      <c r="A76" s="50"/>
      <c r="B76" s="45" t="s">
        <v>50</v>
      </c>
      <c r="C76" s="91">
        <v>132681000</v>
      </c>
      <c r="D76" s="94">
        <v>113010158.48</v>
      </c>
      <c r="E76" s="110">
        <f t="shared" si="1"/>
        <v>85.174334290516356</v>
      </c>
    </row>
    <row r="77" spans="1:11" x14ac:dyDescent="0.25">
      <c r="A77" s="50"/>
      <c r="B77" s="46" t="s">
        <v>51</v>
      </c>
      <c r="C77" s="93">
        <v>21515000</v>
      </c>
      <c r="D77" s="96">
        <v>18290895.870000001</v>
      </c>
      <c r="E77" s="109">
        <f t="shared" si="1"/>
        <v>85.014621752265867</v>
      </c>
    </row>
    <row r="78" spans="1:11" x14ac:dyDescent="0.25">
      <c r="A78" s="50"/>
      <c r="B78" s="46" t="s">
        <v>54</v>
      </c>
      <c r="C78" s="93">
        <v>5048000</v>
      </c>
      <c r="D78" s="96">
        <v>2580928.64</v>
      </c>
      <c r="E78" s="109">
        <f t="shared" si="1"/>
        <v>51.127746434231383</v>
      </c>
    </row>
    <row r="79" spans="1:11" x14ac:dyDescent="0.25">
      <c r="A79" s="42"/>
      <c r="B79" s="46" t="s">
        <v>55</v>
      </c>
      <c r="C79" s="93">
        <v>871000</v>
      </c>
      <c r="D79" s="96">
        <v>284765.32</v>
      </c>
      <c r="E79" s="109">
        <f t="shared" si="1"/>
        <v>32.69406659012629</v>
      </c>
      <c r="K79" s="184"/>
    </row>
    <row r="80" spans="1:11" x14ac:dyDescent="0.25">
      <c r="A80" s="42"/>
      <c r="B80" s="46" t="s">
        <v>56</v>
      </c>
      <c r="C80" s="93">
        <v>18350000</v>
      </c>
      <c r="D80" s="96">
        <v>8098023.5199999996</v>
      </c>
      <c r="E80" s="109">
        <f t="shared" si="1"/>
        <v>44.130918365122611</v>
      </c>
    </row>
    <row r="81" spans="1:5" x14ac:dyDescent="0.25">
      <c r="A81" s="42"/>
      <c r="B81" s="46" t="s">
        <v>57</v>
      </c>
      <c r="C81" s="93">
        <v>7775000</v>
      </c>
      <c r="D81" s="96">
        <v>6827.21</v>
      </c>
      <c r="E81" s="109">
        <f t="shared" si="1"/>
        <v>8.7809774919614156E-2</v>
      </c>
    </row>
    <row r="82" spans="1:5" x14ac:dyDescent="0.25">
      <c r="A82" s="36"/>
      <c r="B82" s="46" t="s">
        <v>58</v>
      </c>
      <c r="C82" s="93">
        <v>42200000</v>
      </c>
      <c r="D82" s="96">
        <v>19664470.579999998</v>
      </c>
      <c r="E82" s="109">
        <f t="shared" si="1"/>
        <v>46.598271516587673</v>
      </c>
    </row>
    <row r="83" spans="1:5" x14ac:dyDescent="0.25">
      <c r="A83" s="36"/>
      <c r="B83" s="15" t="s">
        <v>59</v>
      </c>
      <c r="C83" s="93">
        <v>100000</v>
      </c>
      <c r="D83" s="96">
        <v>0</v>
      </c>
      <c r="E83" s="109">
        <f t="shared" si="1"/>
        <v>0</v>
      </c>
    </row>
    <row r="84" spans="1:5" x14ac:dyDescent="0.25">
      <c r="A84" s="36"/>
      <c r="B84" s="51" t="s">
        <v>70</v>
      </c>
      <c r="C84" s="93">
        <v>3660000</v>
      </c>
      <c r="D84" s="96">
        <v>0</v>
      </c>
      <c r="E84" s="109">
        <f t="shared" si="1"/>
        <v>0</v>
      </c>
    </row>
    <row r="85" spans="1:5" x14ac:dyDescent="0.25">
      <c r="A85" s="36"/>
      <c r="B85" s="45" t="s">
        <v>71</v>
      </c>
      <c r="C85" s="93">
        <v>75000000</v>
      </c>
      <c r="D85" s="96">
        <v>328.27</v>
      </c>
      <c r="E85" s="109">
        <f t="shared" si="1"/>
        <v>4.3769333333333328E-4</v>
      </c>
    </row>
    <row r="86" spans="1:5" x14ac:dyDescent="0.25">
      <c r="A86" s="36"/>
      <c r="B86" s="6" t="s">
        <v>6</v>
      </c>
      <c r="C86" s="92">
        <v>3000000</v>
      </c>
      <c r="D86" s="97">
        <v>0</v>
      </c>
      <c r="E86" s="109">
        <f t="shared" si="1"/>
        <v>0</v>
      </c>
    </row>
    <row r="87" spans="1:5" x14ac:dyDescent="0.25">
      <c r="A87" s="36"/>
      <c r="B87" s="15" t="s">
        <v>63</v>
      </c>
      <c r="C87" s="92">
        <v>1200000</v>
      </c>
      <c r="D87" s="97">
        <v>0</v>
      </c>
      <c r="E87" s="109">
        <f t="shared" si="1"/>
        <v>0</v>
      </c>
    </row>
    <row r="88" spans="1:5" x14ac:dyDescent="0.25">
      <c r="A88" s="36"/>
      <c r="B88" s="15" t="s">
        <v>12</v>
      </c>
      <c r="C88" s="92">
        <v>1500000</v>
      </c>
      <c r="D88" s="97">
        <v>0</v>
      </c>
      <c r="E88" s="109">
        <f t="shared" si="1"/>
        <v>0</v>
      </c>
    </row>
    <row r="89" spans="1:5" ht="15.75" thickBot="1" x14ac:dyDescent="0.3">
      <c r="A89" s="52"/>
      <c r="B89" s="20" t="s">
        <v>72</v>
      </c>
      <c r="C89" s="13">
        <v>3600000000</v>
      </c>
      <c r="D89" s="165">
        <v>6618897.9199999999</v>
      </c>
      <c r="E89" s="111">
        <f t="shared" si="1"/>
        <v>0.18385827555555553</v>
      </c>
    </row>
    <row r="90" spans="1:5" x14ac:dyDescent="0.25">
      <c r="A90" s="25" t="s">
        <v>73</v>
      </c>
      <c r="B90" s="31" t="s">
        <v>74</v>
      </c>
      <c r="C90" s="166">
        <f>SUM(C91:C98)</f>
        <v>216844000</v>
      </c>
      <c r="D90" s="145">
        <f>SUM(D91:D98)</f>
        <v>150325585.39000002</v>
      </c>
      <c r="E90" s="161">
        <f t="shared" si="1"/>
        <v>69.324300137425993</v>
      </c>
    </row>
    <row r="91" spans="1:5" x14ac:dyDescent="0.25">
      <c r="A91" s="36"/>
      <c r="B91" s="45" t="s">
        <v>50</v>
      </c>
      <c r="C91" s="91">
        <v>141137000</v>
      </c>
      <c r="D91" s="94">
        <v>108605453.29000001</v>
      </c>
      <c r="E91" s="110">
        <f t="shared" si="1"/>
        <v>76.950376789927518</v>
      </c>
    </row>
    <row r="92" spans="1:5" x14ac:dyDescent="0.25">
      <c r="A92" s="36"/>
      <c r="B92" s="46" t="s">
        <v>51</v>
      </c>
      <c r="C92" s="93">
        <v>24206000</v>
      </c>
      <c r="D92" s="96">
        <v>18082808.09</v>
      </c>
      <c r="E92" s="109">
        <f t="shared" si="1"/>
        <v>74.703825869619095</v>
      </c>
    </row>
    <row r="93" spans="1:5" x14ac:dyDescent="0.25">
      <c r="A93" s="36"/>
      <c r="B93" s="46" t="s">
        <v>54</v>
      </c>
      <c r="C93" s="93">
        <v>4307000</v>
      </c>
      <c r="D93" s="96">
        <v>1951039.48</v>
      </c>
      <c r="E93" s="109">
        <f t="shared" si="1"/>
        <v>45.299268168098443</v>
      </c>
    </row>
    <row r="94" spans="1:5" x14ac:dyDescent="0.25">
      <c r="A94" s="36"/>
      <c r="B94" s="46" t="s">
        <v>55</v>
      </c>
      <c r="C94" s="93">
        <v>894000</v>
      </c>
      <c r="D94" s="96">
        <v>543912.42000000004</v>
      </c>
      <c r="E94" s="109">
        <f t="shared" si="1"/>
        <v>60.840315436241625</v>
      </c>
    </row>
    <row r="95" spans="1:5" x14ac:dyDescent="0.25">
      <c r="A95" s="36"/>
      <c r="B95" s="46" t="s">
        <v>56</v>
      </c>
      <c r="C95" s="93">
        <v>21000000</v>
      </c>
      <c r="D95" s="96">
        <v>11584182.949999999</v>
      </c>
      <c r="E95" s="109">
        <f t="shared" si="1"/>
        <v>55.162775952380947</v>
      </c>
    </row>
    <row r="96" spans="1:5" x14ac:dyDescent="0.25">
      <c r="A96" s="36"/>
      <c r="B96" s="46" t="s">
        <v>57</v>
      </c>
      <c r="C96" s="93">
        <v>1000000</v>
      </c>
      <c r="D96" s="96">
        <v>0</v>
      </c>
      <c r="E96" s="109">
        <f t="shared" si="1"/>
        <v>0</v>
      </c>
    </row>
    <row r="97" spans="1:5" x14ac:dyDescent="0.25">
      <c r="A97" s="61"/>
      <c r="B97" s="6" t="s">
        <v>58</v>
      </c>
      <c r="C97" s="92">
        <v>2300000</v>
      </c>
      <c r="D97" s="97">
        <v>677162.38</v>
      </c>
      <c r="E97" s="109">
        <f t="shared" si="1"/>
        <v>29.441842608695652</v>
      </c>
    </row>
    <row r="98" spans="1:5" ht="15.75" thickBot="1" x14ac:dyDescent="0.3">
      <c r="A98" s="52"/>
      <c r="B98" s="7" t="s">
        <v>6</v>
      </c>
      <c r="C98" s="13">
        <v>22000000</v>
      </c>
      <c r="D98" s="13">
        <v>8881026.7799999993</v>
      </c>
      <c r="E98" s="111">
        <f t="shared" si="1"/>
        <v>40.368303545454545</v>
      </c>
    </row>
    <row r="99" spans="1:5" x14ac:dyDescent="0.25">
      <c r="A99" s="32">
        <v>4001</v>
      </c>
      <c r="B99" s="32" t="s">
        <v>75</v>
      </c>
      <c r="C99" s="151">
        <f>SUM(C100:C102)</f>
        <v>141001000</v>
      </c>
      <c r="D99" s="145">
        <f>SUM(D100:D102)</f>
        <v>24449836.800000001</v>
      </c>
      <c r="E99" s="161">
        <f t="shared" si="1"/>
        <v>17.340186807185766</v>
      </c>
    </row>
    <row r="100" spans="1:5" x14ac:dyDescent="0.25">
      <c r="A100" s="82"/>
      <c r="B100" s="103" t="s">
        <v>58</v>
      </c>
      <c r="C100" s="179">
        <v>18000000</v>
      </c>
      <c r="D100" s="179">
        <v>0</v>
      </c>
      <c r="E100" s="110">
        <f t="shared" si="1"/>
        <v>0</v>
      </c>
    </row>
    <row r="101" spans="1:5" x14ac:dyDescent="0.25">
      <c r="A101" s="82"/>
      <c r="B101" s="6" t="s">
        <v>12</v>
      </c>
      <c r="C101" s="179">
        <v>1000</v>
      </c>
      <c r="D101" s="179">
        <v>0</v>
      </c>
      <c r="E101" s="109">
        <f t="shared" si="1"/>
        <v>0</v>
      </c>
    </row>
    <row r="102" spans="1:5" ht="15.75" thickBot="1" x14ac:dyDescent="0.3">
      <c r="A102" s="52"/>
      <c r="B102" s="7" t="s">
        <v>13</v>
      </c>
      <c r="C102" s="99">
        <v>123000000</v>
      </c>
      <c r="D102" s="99">
        <v>24449836.800000001</v>
      </c>
      <c r="E102" s="111">
        <f t="shared" si="1"/>
        <v>19.877916097560977</v>
      </c>
    </row>
    <row r="103" spans="1:5" x14ac:dyDescent="0.25">
      <c r="A103" s="31">
        <v>4003</v>
      </c>
      <c r="B103" s="31" t="s">
        <v>76</v>
      </c>
      <c r="C103" s="167">
        <f>SUM(C104:C105)</f>
        <v>34714000</v>
      </c>
      <c r="D103" s="167">
        <f>SUM(D104:D105)</f>
        <v>11234657</v>
      </c>
      <c r="E103" s="161">
        <f t="shared" si="1"/>
        <v>32.363475831076798</v>
      </c>
    </row>
    <row r="104" spans="1:5" x14ac:dyDescent="0.25">
      <c r="A104" s="36"/>
      <c r="B104" s="45" t="s">
        <v>58</v>
      </c>
      <c r="C104" s="113">
        <v>30714000</v>
      </c>
      <c r="D104" s="113">
        <v>11234657</v>
      </c>
      <c r="E104" s="110">
        <f t="shared" si="1"/>
        <v>36.578293286449174</v>
      </c>
    </row>
    <row r="105" spans="1:5" ht="15.75" thickBot="1" x14ac:dyDescent="0.3">
      <c r="A105" s="52"/>
      <c r="B105" s="41" t="s">
        <v>12</v>
      </c>
      <c r="C105" s="99">
        <v>4000000</v>
      </c>
      <c r="D105" s="99">
        <v>0</v>
      </c>
      <c r="E105" s="111">
        <f t="shared" si="1"/>
        <v>0</v>
      </c>
    </row>
    <row r="106" spans="1:5" x14ac:dyDescent="0.25">
      <c r="A106" s="31">
        <v>4004</v>
      </c>
      <c r="B106" s="31" t="s">
        <v>77</v>
      </c>
      <c r="C106" s="167">
        <f>C107+C108+C109</f>
        <v>6201000</v>
      </c>
      <c r="D106" s="167">
        <f>SUM(D108:D109)</f>
        <v>2695762.98</v>
      </c>
      <c r="E106" s="161">
        <f>SUM(D106/C106*100)</f>
        <v>43.473036284470247</v>
      </c>
    </row>
    <row r="107" spans="1:5" x14ac:dyDescent="0.25">
      <c r="A107" s="53"/>
      <c r="B107" s="46" t="s">
        <v>57</v>
      </c>
      <c r="C107" s="100">
        <v>100000</v>
      </c>
      <c r="D107" s="98">
        <v>0</v>
      </c>
      <c r="E107" s="110">
        <f>SUM(D107/C107*100)</f>
        <v>0</v>
      </c>
    </row>
    <row r="108" spans="1:5" x14ac:dyDescent="0.25">
      <c r="A108" s="53"/>
      <c r="B108" s="56" t="s">
        <v>58</v>
      </c>
      <c r="C108" s="101">
        <v>4001000</v>
      </c>
      <c r="D108" s="101">
        <v>2695762.98</v>
      </c>
      <c r="E108" s="112">
        <f t="shared" si="1"/>
        <v>67.37723019245189</v>
      </c>
    </row>
    <row r="109" spans="1:5" ht="15.75" thickBot="1" x14ac:dyDescent="0.3">
      <c r="A109" s="11"/>
      <c r="B109" s="41" t="s">
        <v>12</v>
      </c>
      <c r="C109" s="99">
        <v>2100000</v>
      </c>
      <c r="D109" s="99">
        <v>0</v>
      </c>
      <c r="E109" s="111">
        <f t="shared" si="1"/>
        <v>0</v>
      </c>
    </row>
    <row r="110" spans="1:5" x14ac:dyDescent="0.25">
      <c r="A110" s="31">
        <v>4005</v>
      </c>
      <c r="B110" s="31" t="s">
        <v>79</v>
      </c>
      <c r="C110" s="167">
        <f>SUM(C111:C117)</f>
        <v>21826000</v>
      </c>
      <c r="D110" s="167">
        <f>SUM(D111:D117)</f>
        <v>15894552.6</v>
      </c>
      <c r="E110" s="161">
        <f t="shared" si="1"/>
        <v>72.823937505727116</v>
      </c>
    </row>
    <row r="111" spans="1:5" x14ac:dyDescent="0.25">
      <c r="A111" s="22"/>
      <c r="B111" s="45" t="s">
        <v>56</v>
      </c>
      <c r="C111" s="113">
        <v>12000</v>
      </c>
      <c r="D111" s="114">
        <v>0</v>
      </c>
      <c r="E111" s="110">
        <f t="shared" si="1"/>
        <v>0</v>
      </c>
    </row>
    <row r="112" spans="1:5" x14ac:dyDescent="0.25">
      <c r="A112" s="22"/>
      <c r="B112" s="15" t="s">
        <v>57</v>
      </c>
      <c r="C112" s="168">
        <v>447972</v>
      </c>
      <c r="D112" s="169">
        <v>0</v>
      </c>
      <c r="E112" s="109">
        <f t="shared" si="1"/>
        <v>0</v>
      </c>
    </row>
    <row r="113" spans="1:5" x14ac:dyDescent="0.25">
      <c r="A113" s="53"/>
      <c r="B113" s="56" t="s">
        <v>58</v>
      </c>
      <c r="C113" s="98">
        <v>20391000</v>
      </c>
      <c r="D113" s="98">
        <v>14991030.619999999</v>
      </c>
      <c r="E113" s="109">
        <f t="shared" si="1"/>
        <v>73.517878573880637</v>
      </c>
    </row>
    <row r="114" spans="1:5" x14ac:dyDescent="0.25">
      <c r="A114" s="53"/>
      <c r="B114" s="39" t="s">
        <v>60</v>
      </c>
      <c r="C114" s="170">
        <v>59000</v>
      </c>
      <c r="D114" s="170">
        <v>0</v>
      </c>
      <c r="E114" s="109">
        <f t="shared" si="1"/>
        <v>0</v>
      </c>
    </row>
    <row r="115" spans="1:5" x14ac:dyDescent="0.25">
      <c r="A115" s="57"/>
      <c r="B115" s="6" t="s">
        <v>71</v>
      </c>
      <c r="C115" s="98">
        <v>12000</v>
      </c>
      <c r="D115" s="98">
        <v>0</v>
      </c>
      <c r="E115" s="109">
        <f t="shared" si="1"/>
        <v>0</v>
      </c>
    </row>
    <row r="116" spans="1:5" x14ac:dyDescent="0.25">
      <c r="A116" s="57"/>
      <c r="B116" s="39" t="s">
        <v>12</v>
      </c>
      <c r="C116" s="169">
        <v>904028</v>
      </c>
      <c r="D116" s="98">
        <v>903521.98</v>
      </c>
      <c r="E116" s="109">
        <f t="shared" si="1"/>
        <v>99.944026069988979</v>
      </c>
    </row>
    <row r="117" spans="1:5" ht="15.75" thickBot="1" x14ac:dyDescent="0.3">
      <c r="A117" s="58"/>
      <c r="B117" s="7" t="s">
        <v>13</v>
      </c>
      <c r="C117" s="99">
        <v>0</v>
      </c>
      <c r="D117" s="99">
        <v>0</v>
      </c>
      <c r="E117" s="111">
        <v>0</v>
      </c>
    </row>
    <row r="118" spans="1:5" x14ac:dyDescent="0.25">
      <c r="A118" s="31">
        <v>4006</v>
      </c>
      <c r="B118" s="31" t="s">
        <v>80</v>
      </c>
      <c r="C118" s="167">
        <f>SUM(C119:C127)</f>
        <v>200922000</v>
      </c>
      <c r="D118" s="167">
        <f>SUM(D119:D127)</f>
        <v>31198180.169999998</v>
      </c>
      <c r="E118" s="161">
        <f t="shared" si="1"/>
        <v>15.527508271866694</v>
      </c>
    </row>
    <row r="119" spans="1:5" x14ac:dyDescent="0.25">
      <c r="A119" s="22"/>
      <c r="B119" s="37" t="s">
        <v>56</v>
      </c>
      <c r="C119" s="114">
        <v>36000</v>
      </c>
      <c r="D119" s="114">
        <v>0</v>
      </c>
      <c r="E119" s="110">
        <f t="shared" si="1"/>
        <v>0</v>
      </c>
    </row>
    <row r="120" spans="1:5" x14ac:dyDescent="0.25">
      <c r="A120" s="57"/>
      <c r="B120" s="46" t="s">
        <v>57</v>
      </c>
      <c r="C120" s="100">
        <v>6096000</v>
      </c>
      <c r="D120" s="100">
        <v>0</v>
      </c>
      <c r="E120" s="109">
        <f t="shared" si="1"/>
        <v>0</v>
      </c>
    </row>
    <row r="121" spans="1:5" x14ac:dyDescent="0.25">
      <c r="A121" s="57"/>
      <c r="B121" s="59" t="s">
        <v>58</v>
      </c>
      <c r="C121" s="100">
        <v>189210000</v>
      </c>
      <c r="D121" s="98">
        <v>31088144.379999999</v>
      </c>
      <c r="E121" s="109">
        <f t="shared" si="1"/>
        <v>16.430497531842924</v>
      </c>
    </row>
    <row r="122" spans="1:5" x14ac:dyDescent="0.25">
      <c r="A122" s="57"/>
      <c r="B122" s="6" t="s">
        <v>40</v>
      </c>
      <c r="C122" s="119">
        <v>1800000</v>
      </c>
      <c r="D122" s="170">
        <v>0</v>
      </c>
      <c r="E122" s="109">
        <f t="shared" si="1"/>
        <v>0</v>
      </c>
    </row>
    <row r="123" spans="1:5" x14ac:dyDescent="0.25">
      <c r="A123" s="22"/>
      <c r="B123" s="15" t="s">
        <v>59</v>
      </c>
      <c r="C123" s="119">
        <v>60000</v>
      </c>
      <c r="D123" s="170">
        <v>0</v>
      </c>
      <c r="E123" s="109">
        <f t="shared" si="1"/>
        <v>0</v>
      </c>
    </row>
    <row r="124" spans="1:5" x14ac:dyDescent="0.25">
      <c r="A124" s="57"/>
      <c r="B124" s="6" t="s">
        <v>60</v>
      </c>
      <c r="C124" s="119">
        <v>240000</v>
      </c>
      <c r="D124" s="170">
        <v>0</v>
      </c>
      <c r="E124" s="109">
        <f t="shared" si="1"/>
        <v>0</v>
      </c>
    </row>
    <row r="125" spans="1:5" x14ac:dyDescent="0.25">
      <c r="A125" s="57"/>
      <c r="B125" s="70" t="s">
        <v>71</v>
      </c>
      <c r="C125" s="119">
        <v>240000</v>
      </c>
      <c r="D125" s="170">
        <v>110035.79</v>
      </c>
      <c r="E125" s="109">
        <f t="shared" si="1"/>
        <v>45.84824583333333</v>
      </c>
    </row>
    <row r="126" spans="1:5" x14ac:dyDescent="0.25">
      <c r="A126" s="57"/>
      <c r="B126" s="6" t="s">
        <v>12</v>
      </c>
      <c r="C126" s="119">
        <v>3000000</v>
      </c>
      <c r="D126" s="170">
        <v>0</v>
      </c>
      <c r="E126" s="109">
        <f t="shared" si="1"/>
        <v>0</v>
      </c>
    </row>
    <row r="127" spans="1:5" ht="15.75" thickBot="1" x14ac:dyDescent="0.3">
      <c r="A127" s="60"/>
      <c r="B127" s="71" t="s">
        <v>13</v>
      </c>
      <c r="C127" s="116">
        <v>240000</v>
      </c>
      <c r="D127" s="99">
        <v>0</v>
      </c>
      <c r="E127" s="111">
        <f t="shared" si="1"/>
        <v>0</v>
      </c>
    </row>
    <row r="128" spans="1:5" x14ac:dyDescent="0.25">
      <c r="A128" s="186">
        <v>4008</v>
      </c>
      <c r="B128" s="31" t="s">
        <v>107</v>
      </c>
      <c r="C128" s="180">
        <f>SUM(C129:C130)</f>
        <v>480002000</v>
      </c>
      <c r="D128" s="180">
        <f>SUM(D129:D130)</f>
        <v>0</v>
      </c>
      <c r="E128" s="177">
        <f t="shared" si="1"/>
        <v>0</v>
      </c>
    </row>
    <row r="129" spans="1:5" x14ac:dyDescent="0.25">
      <c r="A129" s="57"/>
      <c r="B129" s="59" t="s">
        <v>58</v>
      </c>
      <c r="C129" s="119">
        <v>96001000</v>
      </c>
      <c r="D129" s="170">
        <v>0</v>
      </c>
      <c r="E129" s="110">
        <f t="shared" si="1"/>
        <v>0</v>
      </c>
    </row>
    <row r="130" spans="1:5" ht="15.75" thickBot="1" x14ac:dyDescent="0.3">
      <c r="A130" s="60"/>
      <c r="B130" s="7" t="s">
        <v>13</v>
      </c>
      <c r="C130" s="116">
        <v>384001000</v>
      </c>
      <c r="D130" s="99">
        <v>0</v>
      </c>
      <c r="E130" s="178">
        <f t="shared" si="1"/>
        <v>0</v>
      </c>
    </row>
    <row r="131" spans="1:5" x14ac:dyDescent="0.25">
      <c r="A131" s="187">
        <v>4009</v>
      </c>
      <c r="B131" s="188" t="s">
        <v>108</v>
      </c>
      <c r="C131" s="190">
        <f>SUM(C132:C133)</f>
        <v>60002000</v>
      </c>
      <c r="D131" s="190">
        <f>SUM(D132:D133)</f>
        <v>0</v>
      </c>
      <c r="E131" s="177">
        <f t="shared" si="1"/>
        <v>0</v>
      </c>
    </row>
    <row r="132" spans="1:5" x14ac:dyDescent="0.25">
      <c r="A132" s="185"/>
      <c r="B132" s="59" t="s">
        <v>58</v>
      </c>
      <c r="C132" s="119">
        <v>48001000</v>
      </c>
      <c r="D132" s="170">
        <v>0</v>
      </c>
      <c r="E132" s="109">
        <f t="shared" si="1"/>
        <v>0</v>
      </c>
    </row>
    <row r="133" spans="1:5" ht="15.75" thickBot="1" x14ac:dyDescent="0.3">
      <c r="A133" s="58"/>
      <c r="B133" s="7" t="s">
        <v>13</v>
      </c>
      <c r="C133" s="116">
        <v>12001000</v>
      </c>
      <c r="D133" s="99">
        <v>0</v>
      </c>
      <c r="E133" s="178">
        <f t="shared" si="1"/>
        <v>0</v>
      </c>
    </row>
    <row r="134" spans="1:5" x14ac:dyDescent="0.25">
      <c r="A134" s="187">
        <v>4010</v>
      </c>
      <c r="B134" s="188" t="s">
        <v>109</v>
      </c>
      <c r="C134" s="180">
        <f>C135</f>
        <v>60001000</v>
      </c>
      <c r="D134" s="180">
        <f>D135</f>
        <v>0</v>
      </c>
      <c r="E134" s="177">
        <f t="shared" si="1"/>
        <v>0</v>
      </c>
    </row>
    <row r="135" spans="1:5" ht="15.75" thickBot="1" x14ac:dyDescent="0.3">
      <c r="A135" s="60"/>
      <c r="B135" s="71" t="s">
        <v>13</v>
      </c>
      <c r="C135" s="148">
        <v>60001000</v>
      </c>
      <c r="D135" s="189">
        <v>0</v>
      </c>
      <c r="E135" s="178">
        <f t="shared" si="1"/>
        <v>0</v>
      </c>
    </row>
    <row r="136" spans="1:5" x14ac:dyDescent="0.25">
      <c r="A136" s="31">
        <v>5014</v>
      </c>
      <c r="B136" s="31" t="s">
        <v>81</v>
      </c>
      <c r="C136" s="167">
        <f>SUM(C137:C139)</f>
        <v>1646800000</v>
      </c>
      <c r="D136" s="167">
        <f>SUM(D137:D139)</f>
        <v>1334800395.9200001</v>
      </c>
      <c r="E136" s="161">
        <f t="shared" si="1"/>
        <v>81.05418969638086</v>
      </c>
    </row>
    <row r="137" spans="1:5" x14ac:dyDescent="0.25">
      <c r="A137" s="22"/>
      <c r="B137" s="56" t="s">
        <v>58</v>
      </c>
      <c r="C137" s="101">
        <v>290000000</v>
      </c>
      <c r="D137" s="101">
        <v>113962990.88</v>
      </c>
      <c r="E137" s="110">
        <f t="shared" si="1"/>
        <v>39.297583062068966</v>
      </c>
    </row>
    <row r="138" spans="1:5" x14ac:dyDescent="0.25">
      <c r="A138" s="22"/>
      <c r="B138" s="6" t="s">
        <v>12</v>
      </c>
      <c r="C138" s="100">
        <v>43800000</v>
      </c>
      <c r="D138" s="100">
        <v>39553373.399999999</v>
      </c>
      <c r="E138" s="109">
        <f t="shared" si="1"/>
        <v>90.304505479452047</v>
      </c>
    </row>
    <row r="139" spans="1:5" ht="15.75" thickBot="1" x14ac:dyDescent="0.3">
      <c r="A139" s="40"/>
      <c r="B139" s="71" t="s">
        <v>13</v>
      </c>
      <c r="C139" s="116">
        <v>1313000000</v>
      </c>
      <c r="D139" s="116">
        <v>1181284031.6400001</v>
      </c>
      <c r="E139" s="111">
        <f t="shared" si="1"/>
        <v>89.968319241431843</v>
      </c>
    </row>
    <row r="140" spans="1:5" x14ac:dyDescent="0.25">
      <c r="A140" s="31">
        <v>5015</v>
      </c>
      <c r="B140" s="31" t="s">
        <v>82</v>
      </c>
      <c r="C140" s="167">
        <f>SUM(C141:C142)</f>
        <v>552160000</v>
      </c>
      <c r="D140" s="167">
        <f>SUM(D141:D142)</f>
        <v>252454596</v>
      </c>
      <c r="E140" s="110">
        <f t="shared" si="1"/>
        <v>45.721275717183424</v>
      </c>
    </row>
    <row r="141" spans="1:5" x14ac:dyDescent="0.25">
      <c r="A141" s="22"/>
      <c r="B141" s="56" t="s">
        <v>58</v>
      </c>
      <c r="C141" s="101">
        <v>384000000</v>
      </c>
      <c r="D141" s="171">
        <v>160568758</v>
      </c>
      <c r="E141" s="110">
        <f t="shared" si="1"/>
        <v>41.814780729166671</v>
      </c>
    </row>
    <row r="142" spans="1:5" ht="15.75" thickBot="1" x14ac:dyDescent="0.3">
      <c r="A142" s="40"/>
      <c r="B142" s="7" t="s">
        <v>13</v>
      </c>
      <c r="C142" s="116">
        <v>168160000</v>
      </c>
      <c r="D142" s="116">
        <v>91885838</v>
      </c>
      <c r="E142" s="111">
        <f t="shared" si="1"/>
        <v>54.641911274976216</v>
      </c>
    </row>
    <row r="143" spans="1:5" x14ac:dyDescent="0.25">
      <c r="A143" s="32">
        <v>5016</v>
      </c>
      <c r="B143" s="32" t="s">
        <v>93</v>
      </c>
      <c r="C143" s="172">
        <f>C144</f>
        <v>211200000</v>
      </c>
      <c r="D143" s="173">
        <f>D144</f>
        <v>45600000</v>
      </c>
      <c r="E143" s="161">
        <f t="shared" si="1"/>
        <v>21.59090909090909</v>
      </c>
    </row>
    <row r="144" spans="1:5" ht="15.75" thickBot="1" x14ac:dyDescent="0.3">
      <c r="A144" s="11"/>
      <c r="B144" s="7" t="s">
        <v>13</v>
      </c>
      <c r="C144" s="116">
        <v>211200000</v>
      </c>
      <c r="D144" s="116">
        <v>45600000</v>
      </c>
      <c r="E144" s="111">
        <f t="shared" si="1"/>
        <v>21.59090909090909</v>
      </c>
    </row>
    <row r="145" spans="1:6" x14ac:dyDescent="0.25">
      <c r="A145" s="32">
        <v>5017</v>
      </c>
      <c r="B145" s="32" t="s">
        <v>94</v>
      </c>
      <c r="C145" s="172">
        <f>SUM(C146:C148)</f>
        <v>1589500000</v>
      </c>
      <c r="D145" s="172">
        <f>SUM(D146:D148)</f>
        <v>617264989.55999994</v>
      </c>
      <c r="E145" s="161">
        <f t="shared" si="1"/>
        <v>38.833909377791755</v>
      </c>
    </row>
    <row r="146" spans="1:6" x14ac:dyDescent="0.25">
      <c r="A146" s="38"/>
      <c r="B146" s="56" t="s">
        <v>58</v>
      </c>
      <c r="C146" s="113">
        <v>689600000</v>
      </c>
      <c r="D146" s="114">
        <v>304811869.56</v>
      </c>
      <c r="E146" s="110">
        <f t="shared" ref="E146:E161" si="2">SUM(D146/C146*100)</f>
        <v>44.201257186774946</v>
      </c>
    </row>
    <row r="147" spans="1:6" x14ac:dyDescent="0.25">
      <c r="A147" s="61"/>
      <c r="B147" s="6" t="s">
        <v>12</v>
      </c>
      <c r="C147" s="174">
        <v>99500000</v>
      </c>
      <c r="D147" s="119">
        <v>94173120</v>
      </c>
      <c r="E147" s="109">
        <f t="shared" si="2"/>
        <v>94.646351758793969</v>
      </c>
    </row>
    <row r="148" spans="1:6" ht="15.75" thickBot="1" x14ac:dyDescent="0.3">
      <c r="A148" s="72"/>
      <c r="B148" s="71" t="s">
        <v>13</v>
      </c>
      <c r="C148" s="115">
        <v>800400000</v>
      </c>
      <c r="D148" s="116">
        <v>218280000</v>
      </c>
      <c r="E148" s="111">
        <f t="shared" si="2"/>
        <v>27.27136431784108</v>
      </c>
      <c r="F148" s="102"/>
    </row>
    <row r="149" spans="1:6" x14ac:dyDescent="0.25">
      <c r="A149" s="32">
        <v>5018</v>
      </c>
      <c r="B149" s="32" t="s">
        <v>95</v>
      </c>
      <c r="C149" s="172">
        <f>SUM(C150:C151)</f>
        <v>35931000</v>
      </c>
      <c r="D149" s="173">
        <f>SUM(D150:D151)</f>
        <v>5638500</v>
      </c>
      <c r="E149" s="161">
        <f t="shared" si="2"/>
        <v>15.692577440093514</v>
      </c>
    </row>
    <row r="150" spans="1:6" x14ac:dyDescent="0.25">
      <c r="A150" s="61"/>
      <c r="B150" s="104" t="s">
        <v>58</v>
      </c>
      <c r="C150" s="117">
        <v>30931000</v>
      </c>
      <c r="D150" s="114">
        <v>5638500</v>
      </c>
      <c r="E150" s="110">
        <f t="shared" si="2"/>
        <v>18.229284536549091</v>
      </c>
    </row>
    <row r="151" spans="1:6" ht="15.75" thickBot="1" x14ac:dyDescent="0.3">
      <c r="A151" s="72"/>
      <c r="B151" s="7" t="s">
        <v>13</v>
      </c>
      <c r="C151" s="175">
        <v>5000000</v>
      </c>
      <c r="D151" s="148">
        <v>0</v>
      </c>
      <c r="E151" s="111">
        <f t="shared" si="2"/>
        <v>0</v>
      </c>
    </row>
    <row r="152" spans="1:6" x14ac:dyDescent="0.25">
      <c r="A152" s="31">
        <v>5020</v>
      </c>
      <c r="B152" s="31" t="s">
        <v>97</v>
      </c>
      <c r="C152" s="172">
        <f>SUM(C153:C155)</f>
        <v>514600000</v>
      </c>
      <c r="D152" s="173">
        <f>SUM(D153:D155)</f>
        <v>114179777.40000001</v>
      </c>
      <c r="E152" s="161">
        <f t="shared" si="2"/>
        <v>22.18806401088224</v>
      </c>
    </row>
    <row r="153" spans="1:6" x14ac:dyDescent="0.25">
      <c r="A153" s="57"/>
      <c r="B153" s="103" t="s">
        <v>58</v>
      </c>
      <c r="C153" s="114">
        <v>145200000</v>
      </c>
      <c r="D153" s="114">
        <v>0</v>
      </c>
      <c r="E153" s="110">
        <f t="shared" si="2"/>
        <v>0</v>
      </c>
    </row>
    <row r="154" spans="1:6" x14ac:dyDescent="0.25">
      <c r="A154" s="57"/>
      <c r="B154" s="6" t="s">
        <v>12</v>
      </c>
      <c r="C154" s="100">
        <v>26400000</v>
      </c>
      <c r="D154" s="100">
        <v>11972958</v>
      </c>
      <c r="E154" s="109">
        <f t="shared" si="2"/>
        <v>45.35211363636364</v>
      </c>
    </row>
    <row r="155" spans="1:6" ht="15.75" thickBot="1" x14ac:dyDescent="0.3">
      <c r="A155" s="40"/>
      <c r="B155" s="73" t="s">
        <v>13</v>
      </c>
      <c r="C155" s="116">
        <v>343000000</v>
      </c>
      <c r="D155" s="116">
        <v>102206819.40000001</v>
      </c>
      <c r="E155" s="111">
        <f t="shared" si="2"/>
        <v>29.797906530612245</v>
      </c>
    </row>
    <row r="156" spans="1:6" x14ac:dyDescent="0.25">
      <c r="A156" s="31">
        <v>5021</v>
      </c>
      <c r="B156" s="31" t="s">
        <v>106</v>
      </c>
      <c r="C156" s="176">
        <f>C157</f>
        <v>82500000</v>
      </c>
      <c r="D156" s="176">
        <f>D157</f>
        <v>0</v>
      </c>
      <c r="E156" s="177">
        <f t="shared" si="2"/>
        <v>0</v>
      </c>
    </row>
    <row r="157" spans="1:6" ht="15.75" thickBot="1" x14ac:dyDescent="0.3">
      <c r="A157" s="31"/>
      <c r="B157" s="7" t="s">
        <v>64</v>
      </c>
      <c r="C157" s="119">
        <v>82500000</v>
      </c>
      <c r="D157" s="116">
        <v>0</v>
      </c>
      <c r="E157" s="178">
        <f t="shared" si="2"/>
        <v>0</v>
      </c>
    </row>
    <row r="158" spans="1:6" x14ac:dyDescent="0.25">
      <c r="A158" s="74">
        <v>7003</v>
      </c>
      <c r="B158" s="31" t="s">
        <v>78</v>
      </c>
      <c r="C158" s="180">
        <f>C159</f>
        <v>136622000</v>
      </c>
      <c r="D158" s="173">
        <f>SUM(D159:D159)</f>
        <v>48219703.979999997</v>
      </c>
      <c r="E158" s="161">
        <f t="shared" si="2"/>
        <v>35.294245421674397</v>
      </c>
    </row>
    <row r="159" spans="1:6" ht="15.75" thickBot="1" x14ac:dyDescent="0.3">
      <c r="A159" s="77"/>
      <c r="B159" s="78" t="s">
        <v>58</v>
      </c>
      <c r="C159" s="99">
        <v>136622000</v>
      </c>
      <c r="D159" s="116">
        <v>48219703.979999997</v>
      </c>
      <c r="E159" s="111">
        <f t="shared" si="2"/>
        <v>35.294245421674397</v>
      </c>
    </row>
    <row r="160" spans="1:6" x14ac:dyDescent="0.25">
      <c r="A160" s="74">
        <v>7061</v>
      </c>
      <c r="B160" s="54" t="s">
        <v>101</v>
      </c>
      <c r="C160" s="172">
        <f>C161</f>
        <v>29181000</v>
      </c>
      <c r="D160" s="173">
        <f>SUM(D161:D161)</f>
        <v>0</v>
      </c>
      <c r="E160" s="161">
        <f t="shared" si="2"/>
        <v>0</v>
      </c>
    </row>
    <row r="161" spans="1:5" ht="15.75" thickBot="1" x14ac:dyDescent="0.3">
      <c r="A161" s="77"/>
      <c r="B161" s="78" t="s">
        <v>58</v>
      </c>
      <c r="C161" s="99">
        <v>29181000</v>
      </c>
      <c r="D161" s="116">
        <v>0</v>
      </c>
      <c r="E161" s="111">
        <f t="shared" si="2"/>
        <v>0</v>
      </c>
    </row>
    <row r="162" spans="1:5" x14ac:dyDescent="0.25">
      <c r="A162" s="63">
        <v>2302</v>
      </c>
      <c r="B162" s="34" t="s">
        <v>83</v>
      </c>
      <c r="C162" s="181"/>
      <c r="D162" s="151"/>
      <c r="E162" s="135"/>
    </row>
    <row r="163" spans="1:5" x14ac:dyDescent="0.25">
      <c r="A163" s="14" t="s">
        <v>38</v>
      </c>
      <c r="B163" s="35" t="s">
        <v>84</v>
      </c>
      <c r="C163" s="150">
        <f>SUM(C164:C170)</f>
        <v>62418000</v>
      </c>
      <c r="D163" s="150">
        <f>SUM(D164:D170)</f>
        <v>42234613.229999997</v>
      </c>
      <c r="E163" s="137">
        <f t="shared" ref="E163:E192" si="3">SUM(D163/C163*100)</f>
        <v>67.664156541382297</v>
      </c>
    </row>
    <row r="164" spans="1:5" x14ac:dyDescent="0.25">
      <c r="A164" s="64"/>
      <c r="B164" s="15" t="s">
        <v>50</v>
      </c>
      <c r="C164" s="100">
        <v>39952000</v>
      </c>
      <c r="D164" s="93">
        <v>32293198.390000001</v>
      </c>
      <c r="E164" s="109">
        <f t="shared" si="3"/>
        <v>80.829991965358431</v>
      </c>
    </row>
    <row r="165" spans="1:5" x14ac:dyDescent="0.25">
      <c r="A165" s="36"/>
      <c r="B165" s="6" t="s">
        <v>51</v>
      </c>
      <c r="C165" s="100">
        <v>6645000</v>
      </c>
      <c r="D165" s="93">
        <v>5377062.5800000001</v>
      </c>
      <c r="E165" s="109">
        <f t="shared" si="3"/>
        <v>80.918925206922495</v>
      </c>
    </row>
    <row r="166" spans="1:5" x14ac:dyDescent="0.25">
      <c r="A166" s="43"/>
      <c r="B166" s="15" t="s">
        <v>54</v>
      </c>
      <c r="C166" s="118">
        <v>1676000</v>
      </c>
      <c r="D166" s="118">
        <v>550192.82999999996</v>
      </c>
      <c r="E166" s="109">
        <f t="shared" si="3"/>
        <v>32.827734486873503</v>
      </c>
    </row>
    <row r="167" spans="1:5" x14ac:dyDescent="0.25">
      <c r="A167" s="43"/>
      <c r="B167" s="15" t="s">
        <v>55</v>
      </c>
      <c r="C167" s="118">
        <v>492000</v>
      </c>
      <c r="D167" s="118">
        <v>401529.76</v>
      </c>
      <c r="E167" s="109">
        <f t="shared" si="3"/>
        <v>81.611739837398375</v>
      </c>
    </row>
    <row r="168" spans="1:5" x14ac:dyDescent="0.25">
      <c r="A168" s="65"/>
      <c r="B168" s="15" t="s">
        <v>57</v>
      </c>
      <c r="C168" s="100">
        <v>4943000</v>
      </c>
      <c r="D168" s="100">
        <v>0</v>
      </c>
      <c r="E168" s="109">
        <f t="shared" si="3"/>
        <v>0</v>
      </c>
    </row>
    <row r="169" spans="1:5" x14ac:dyDescent="0.25">
      <c r="A169" s="65"/>
      <c r="B169" s="6" t="s">
        <v>58</v>
      </c>
      <c r="C169" s="119">
        <v>8500000</v>
      </c>
      <c r="D169" s="119">
        <v>3612629.67</v>
      </c>
      <c r="E169" s="109">
        <f t="shared" si="3"/>
        <v>42.501525529411765</v>
      </c>
    </row>
    <row r="170" spans="1:5" ht="15.75" thickBot="1" x14ac:dyDescent="0.3">
      <c r="A170" s="66"/>
      <c r="B170" s="62" t="s">
        <v>60</v>
      </c>
      <c r="C170" s="116">
        <v>210000</v>
      </c>
      <c r="D170" s="116">
        <v>0</v>
      </c>
      <c r="E170" s="111">
        <f t="shared" si="3"/>
        <v>0</v>
      </c>
    </row>
    <row r="171" spans="1:5" x14ac:dyDescent="0.25">
      <c r="A171" s="63">
        <v>2303</v>
      </c>
      <c r="B171" s="34" t="s">
        <v>85</v>
      </c>
      <c r="C171" s="182"/>
      <c r="D171" s="182"/>
      <c r="E171" s="135"/>
    </row>
    <row r="172" spans="1:5" x14ac:dyDescent="0.25">
      <c r="A172" s="14" t="s">
        <v>38</v>
      </c>
      <c r="B172" s="35" t="s">
        <v>86</v>
      </c>
      <c r="C172" s="150">
        <f>SUM(C173:C178)</f>
        <v>27203000</v>
      </c>
      <c r="D172" s="151">
        <f>SUM(D173:D178)</f>
        <v>19971180.210000005</v>
      </c>
      <c r="E172" s="137">
        <f t="shared" si="3"/>
        <v>73.41535937212808</v>
      </c>
    </row>
    <row r="173" spans="1:5" x14ac:dyDescent="0.25">
      <c r="A173" s="36"/>
      <c r="B173" s="6" t="s">
        <v>50</v>
      </c>
      <c r="C173" s="93">
        <v>20110000</v>
      </c>
      <c r="D173" s="93">
        <v>16335044.77</v>
      </c>
      <c r="E173" s="109">
        <f t="shared" si="3"/>
        <v>81.228467279960213</v>
      </c>
    </row>
    <row r="174" spans="1:5" x14ac:dyDescent="0.25">
      <c r="A174" s="43"/>
      <c r="B174" s="6" t="s">
        <v>51</v>
      </c>
      <c r="C174" s="120">
        <v>3337000</v>
      </c>
      <c r="D174" s="120">
        <v>2719785.01</v>
      </c>
      <c r="E174" s="109">
        <f t="shared" si="3"/>
        <v>81.503896014384168</v>
      </c>
    </row>
    <row r="175" spans="1:5" x14ac:dyDescent="0.25">
      <c r="A175" s="36"/>
      <c r="B175" s="6" t="s">
        <v>54</v>
      </c>
      <c r="C175" s="100">
        <v>595000</v>
      </c>
      <c r="D175" s="93">
        <v>275207.92</v>
      </c>
      <c r="E175" s="109">
        <f t="shared" si="3"/>
        <v>46.253431932773111</v>
      </c>
    </row>
    <row r="176" spans="1:5" x14ac:dyDescent="0.25">
      <c r="A176" s="36"/>
      <c r="B176" s="15" t="s">
        <v>100</v>
      </c>
      <c r="C176" s="100">
        <v>88000</v>
      </c>
      <c r="D176" s="93">
        <v>0</v>
      </c>
      <c r="E176" s="109">
        <f t="shared" si="3"/>
        <v>0</v>
      </c>
    </row>
    <row r="177" spans="1:5" x14ac:dyDescent="0.25">
      <c r="A177" s="36"/>
      <c r="B177" s="6" t="s">
        <v>57</v>
      </c>
      <c r="C177" s="100">
        <v>2209000</v>
      </c>
      <c r="D177" s="93">
        <v>150</v>
      </c>
      <c r="E177" s="109">
        <f t="shared" si="3"/>
        <v>6.7904028972385691E-3</v>
      </c>
    </row>
    <row r="178" spans="1:5" ht="15.75" thickBot="1" x14ac:dyDescent="0.3">
      <c r="A178" s="36"/>
      <c r="B178" s="62" t="s">
        <v>58</v>
      </c>
      <c r="C178" s="116">
        <v>864000</v>
      </c>
      <c r="D178" s="13">
        <v>640992.51</v>
      </c>
      <c r="E178" s="111">
        <f t="shared" si="3"/>
        <v>74.188947916666663</v>
      </c>
    </row>
    <row r="179" spans="1:5" x14ac:dyDescent="0.25">
      <c r="A179" s="67">
        <v>2402</v>
      </c>
      <c r="B179" s="68" t="s">
        <v>87</v>
      </c>
      <c r="C179" s="101"/>
      <c r="D179" s="124"/>
      <c r="E179" s="121"/>
    </row>
    <row r="180" spans="1:5" x14ac:dyDescent="0.25">
      <c r="A180" s="81">
        <v>4002</v>
      </c>
      <c r="B180" s="69" t="s">
        <v>96</v>
      </c>
      <c r="C180" s="147">
        <f>SUM(C181:C184)</f>
        <v>992400000</v>
      </c>
      <c r="D180" s="150">
        <f>SUM(D181:D184)</f>
        <v>0</v>
      </c>
      <c r="E180" s="140">
        <f t="shared" si="3"/>
        <v>0</v>
      </c>
    </row>
    <row r="181" spans="1:5" x14ac:dyDescent="0.25">
      <c r="A181" s="80"/>
      <c r="B181" s="6" t="s">
        <v>58</v>
      </c>
      <c r="C181" s="100">
        <v>68400000</v>
      </c>
      <c r="D181" s="93">
        <v>0</v>
      </c>
      <c r="E181" s="109">
        <f t="shared" si="3"/>
        <v>0</v>
      </c>
    </row>
    <row r="182" spans="1:5" x14ac:dyDescent="0.25">
      <c r="A182" s="80"/>
      <c r="B182" s="79" t="s">
        <v>71</v>
      </c>
      <c r="C182" s="100">
        <v>30000000</v>
      </c>
      <c r="D182" s="93">
        <v>0</v>
      </c>
      <c r="E182" s="109">
        <f t="shared" si="3"/>
        <v>0</v>
      </c>
    </row>
    <row r="183" spans="1:5" x14ac:dyDescent="0.25">
      <c r="A183" s="80"/>
      <c r="B183" s="6" t="s">
        <v>63</v>
      </c>
      <c r="C183" s="100">
        <v>144000000</v>
      </c>
      <c r="D183" s="93">
        <v>0</v>
      </c>
      <c r="E183" s="109">
        <f t="shared" si="3"/>
        <v>0</v>
      </c>
    </row>
    <row r="184" spans="1:5" x14ac:dyDescent="0.25">
      <c r="A184" s="63"/>
      <c r="B184" s="15" t="s">
        <v>64</v>
      </c>
      <c r="C184" s="100">
        <v>750000000</v>
      </c>
      <c r="D184" s="93">
        <v>0</v>
      </c>
      <c r="E184" s="109">
        <f t="shared" si="3"/>
        <v>0</v>
      </c>
    </row>
    <row r="185" spans="1:5" x14ac:dyDescent="0.25">
      <c r="A185" s="14">
        <v>7078</v>
      </c>
      <c r="B185" s="55" t="s">
        <v>104</v>
      </c>
      <c r="C185" s="147">
        <f>C186+C187</f>
        <v>46649681000</v>
      </c>
      <c r="D185" s="150">
        <f>D187</f>
        <v>27491837090.209999</v>
      </c>
      <c r="E185" s="140">
        <f t="shared" si="3"/>
        <v>58.932529656976641</v>
      </c>
    </row>
    <row r="186" spans="1:5" x14ac:dyDescent="0.25">
      <c r="A186" s="108"/>
      <c r="B186" s="155" t="s">
        <v>11</v>
      </c>
      <c r="C186" s="183">
        <v>5000000000</v>
      </c>
      <c r="D186" s="93">
        <v>0</v>
      </c>
      <c r="E186" s="109">
        <f t="shared" si="3"/>
        <v>0</v>
      </c>
    </row>
    <row r="187" spans="1:5" x14ac:dyDescent="0.25">
      <c r="A187" s="14"/>
      <c r="B187" s="79" t="s">
        <v>105</v>
      </c>
      <c r="C187" s="100">
        <v>41649681000</v>
      </c>
      <c r="D187" s="93">
        <v>27491837090.209999</v>
      </c>
      <c r="E187" s="109">
        <f t="shared" si="3"/>
        <v>66.007317295443386</v>
      </c>
    </row>
    <row r="188" spans="1:5" x14ac:dyDescent="0.25">
      <c r="A188" s="14" t="s">
        <v>9</v>
      </c>
      <c r="B188" s="55" t="s">
        <v>88</v>
      </c>
      <c r="C188" s="156">
        <f>C189</f>
        <v>4232342000</v>
      </c>
      <c r="D188" s="157">
        <v>0</v>
      </c>
      <c r="E188" s="140">
        <f t="shared" si="3"/>
        <v>0</v>
      </c>
    </row>
    <row r="189" spans="1:5" x14ac:dyDescent="0.25">
      <c r="A189" s="14"/>
      <c r="B189" s="39" t="s">
        <v>89</v>
      </c>
      <c r="C189" s="119">
        <v>4232342000</v>
      </c>
      <c r="D189" s="92">
        <v>0</v>
      </c>
      <c r="E189" s="154">
        <f t="shared" si="3"/>
        <v>0</v>
      </c>
    </row>
    <row r="190" spans="1:5" x14ac:dyDescent="0.25">
      <c r="A190" s="14" t="s">
        <v>31</v>
      </c>
      <c r="B190" s="69" t="s">
        <v>90</v>
      </c>
      <c r="C190" s="158">
        <v>2000000</v>
      </c>
      <c r="D190" s="136">
        <v>0</v>
      </c>
      <c r="E190" s="140">
        <f t="shared" si="3"/>
        <v>0</v>
      </c>
    </row>
    <row r="191" spans="1:5" ht="15.75" thickBot="1" x14ac:dyDescent="0.3">
      <c r="A191" s="14"/>
      <c r="B191" s="6" t="s">
        <v>91</v>
      </c>
      <c r="C191" s="116">
        <v>2000000</v>
      </c>
      <c r="D191" s="13">
        <v>0</v>
      </c>
      <c r="E191" s="111">
        <f t="shared" si="3"/>
        <v>0</v>
      </c>
    </row>
    <row r="192" spans="1:5" ht="15.75" thickBot="1" x14ac:dyDescent="0.3">
      <c r="A192" s="75"/>
      <c r="B192" s="76" t="s">
        <v>92</v>
      </c>
      <c r="C192" s="194">
        <f>SUM(C190+C188+C180+C172+C163+C160+C158+C152+C149+C145+C143+C140+C136+C118+C110+C106+C103+C99+C90+C75+C64+C56+C35+C32+C24+C22+C16+C14+C12+C9+C6+C3+C156+C185+C134+C131+C128)</f>
        <v>343606101000</v>
      </c>
      <c r="D192" s="194">
        <f>SUM(D190+D188+D185+D180+D172+D163+D160+D158+D156+D152+D149+D145+D143+D140+D136+D134+D131+D128+D118+D110+D106+D103+D99+D90+D75+D64+D56+D35+D32+D24+D22+D16+D14+D12+D9+D6+D3)</f>
        <v>200585928939.69998</v>
      </c>
      <c r="E192" s="195">
        <f t="shared" si="3"/>
        <v>58.376707618384216</v>
      </c>
    </row>
  </sheetData>
  <mergeCells count="1">
    <mergeCell ref="A60:A63"/>
  </mergeCells>
  <pageMargins left="0.7" right="0.7" top="0.75" bottom="0.75" header="0.3" footer="0.3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30.9.2021.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2021-10-04T11:45:45Z</dcterms:modified>
</cp:coreProperties>
</file>