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31.8.202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C19" i="1"/>
  <c r="E126" i="1" l="1"/>
  <c r="E66" i="1"/>
  <c r="D3" i="1" l="1"/>
  <c r="D170" i="1" l="1"/>
  <c r="E109" i="1"/>
  <c r="C9" i="1" l="1"/>
  <c r="E117" i="1" l="1"/>
  <c r="D139" i="1" l="1"/>
  <c r="C139" i="1"/>
  <c r="E140" i="1"/>
  <c r="C116" i="1"/>
  <c r="C100" i="1"/>
  <c r="E103" i="1"/>
  <c r="E101" i="1"/>
  <c r="E62" i="1"/>
  <c r="E143" i="1" l="1"/>
  <c r="D142" i="1"/>
  <c r="C142" i="1"/>
  <c r="E12" i="1"/>
  <c r="D11" i="1"/>
  <c r="C11" i="1"/>
  <c r="E142" i="1" l="1"/>
  <c r="E11" i="1"/>
  <c r="D31" i="1"/>
  <c r="C14" i="1" l="1"/>
  <c r="D16" i="1" l="1"/>
  <c r="D135" i="1"/>
  <c r="D19" i="1" l="1"/>
  <c r="D127" i="1" l="1"/>
  <c r="D116" i="1"/>
  <c r="D34" i="1"/>
  <c r="E171" i="1" l="1"/>
  <c r="C170" i="1"/>
  <c r="D168" i="1"/>
  <c r="C168" i="1"/>
  <c r="E169" i="1"/>
  <c r="E170" i="1" l="1"/>
  <c r="C135" i="1" l="1"/>
  <c r="E138" i="1"/>
  <c r="D121" i="1" l="1"/>
  <c r="C121" i="1"/>
  <c r="D114" i="1"/>
  <c r="C114" i="1"/>
  <c r="D111" i="1"/>
  <c r="C111" i="1"/>
  <c r="E104" i="1"/>
  <c r="C34" i="1"/>
  <c r="E35" i="1"/>
  <c r="E137" i="1"/>
  <c r="E141" i="1"/>
  <c r="E136" i="1"/>
  <c r="D124" i="1"/>
  <c r="C124" i="1"/>
  <c r="E125" i="1"/>
  <c r="E122" i="1"/>
  <c r="E115" i="1"/>
  <c r="E112" i="1"/>
  <c r="E20" i="1" l="1"/>
  <c r="D6" i="1"/>
  <c r="C6" i="1"/>
  <c r="C3" i="1" l="1"/>
  <c r="C24" i="1"/>
  <c r="D21" i="1"/>
  <c r="D18" i="1" s="1"/>
  <c r="D9" i="1" l="1"/>
  <c r="E113" i="1" l="1"/>
  <c r="E111" i="1" l="1"/>
  <c r="E114" i="1"/>
  <c r="E116" i="1"/>
  <c r="D24" i="1"/>
  <c r="D14" i="1"/>
  <c r="D13" i="1" s="1"/>
  <c r="E19" i="1" l="1"/>
  <c r="E50" i="1"/>
  <c r="E49" i="1"/>
  <c r="D133" i="1" l="1"/>
  <c r="D100" i="1"/>
  <c r="E100" i="1" s="1"/>
  <c r="E102" i="1"/>
  <c r="D105" i="1"/>
  <c r="D131" i="1"/>
  <c r="D77" i="1" l="1"/>
  <c r="E59" i="1"/>
  <c r="E60" i="1"/>
  <c r="E61" i="1"/>
  <c r="E63" i="1"/>
  <c r="E64" i="1"/>
  <c r="E65" i="1"/>
  <c r="E68" i="1"/>
  <c r="E69" i="1"/>
  <c r="E70" i="1"/>
  <c r="E71" i="1"/>
  <c r="E72" i="1"/>
  <c r="E73" i="1"/>
  <c r="E74" i="1"/>
  <c r="E75" i="1"/>
  <c r="E76" i="1"/>
  <c r="E78" i="1"/>
  <c r="E79" i="1"/>
  <c r="E80" i="1"/>
  <c r="E81" i="1"/>
  <c r="E82" i="1"/>
  <c r="E83" i="1"/>
  <c r="E84" i="1"/>
  <c r="E85" i="1"/>
  <c r="E86" i="1"/>
  <c r="E87" i="1"/>
  <c r="E88" i="1"/>
  <c r="E90" i="1"/>
  <c r="E91" i="1"/>
  <c r="E92" i="1"/>
  <c r="E93" i="1"/>
  <c r="E94" i="1"/>
  <c r="E95" i="1"/>
  <c r="E96" i="1"/>
  <c r="E97" i="1"/>
  <c r="E99" i="1"/>
  <c r="E106" i="1"/>
  <c r="E107" i="1"/>
  <c r="E108" i="1"/>
  <c r="E110" i="1"/>
  <c r="E118" i="1"/>
  <c r="E119" i="1"/>
  <c r="E120" i="1"/>
  <c r="E123" i="1"/>
  <c r="E128" i="1"/>
  <c r="E129" i="1"/>
  <c r="E130" i="1"/>
  <c r="E132" i="1"/>
  <c r="E134" i="1"/>
  <c r="E57" i="1"/>
  <c r="E157" i="1" l="1"/>
  <c r="E151" i="1"/>
  <c r="E149" i="1"/>
  <c r="E32" i="1"/>
  <c r="D29" i="1"/>
  <c r="D27" i="1"/>
  <c r="E163" i="1"/>
  <c r="C166" i="1"/>
  <c r="C98" i="1"/>
  <c r="D26" i="1" l="1"/>
  <c r="E124" i="1"/>
  <c r="C31" i="1"/>
  <c r="E31" i="1" s="1"/>
  <c r="C29" i="1"/>
  <c r="C27" i="1"/>
  <c r="C21" i="1"/>
  <c r="C18" i="1" s="1"/>
  <c r="C16" i="1"/>
  <c r="C13" i="1" s="1"/>
  <c r="E13" i="1" l="1"/>
  <c r="C26" i="1"/>
  <c r="E135" i="1"/>
  <c r="E139" i="1"/>
  <c r="C133" i="1" l="1"/>
  <c r="E133" i="1" s="1"/>
  <c r="C37" i="1"/>
  <c r="E162" i="1" l="1"/>
  <c r="E164" i="1"/>
  <c r="E165" i="1"/>
  <c r="E166" i="1"/>
  <c r="E167" i="1"/>
  <c r="E168" i="1"/>
  <c r="E16" i="1"/>
  <c r="E17" i="1"/>
  <c r="E26" i="1" l="1"/>
  <c r="D37" i="1" l="1"/>
  <c r="D58" i="1"/>
  <c r="D145" i="1"/>
  <c r="D161" i="1"/>
  <c r="C161" i="1"/>
  <c r="C131" i="1"/>
  <c r="C58" i="1"/>
  <c r="E159" i="1"/>
  <c r="E158" i="1"/>
  <c r="E156" i="1"/>
  <c r="E155" i="1"/>
  <c r="E154" i="1"/>
  <c r="D153" i="1"/>
  <c r="C153" i="1"/>
  <c r="E150" i="1"/>
  <c r="E148" i="1"/>
  <c r="E147" i="1"/>
  <c r="E146" i="1"/>
  <c r="C145" i="1"/>
  <c r="C127" i="1"/>
  <c r="C105" i="1"/>
  <c r="E105" i="1" s="1"/>
  <c r="D98" i="1"/>
  <c r="E98" i="1" s="1"/>
  <c r="D89" i="1"/>
  <c r="C89" i="1"/>
  <c r="C77" i="1"/>
  <c r="D67" i="1"/>
  <c r="C67" i="1"/>
  <c r="E55" i="1"/>
  <c r="E53" i="1"/>
  <c r="E52" i="1"/>
  <c r="E51" i="1"/>
  <c r="E48" i="1"/>
  <c r="E47" i="1"/>
  <c r="E46" i="1"/>
  <c r="E45" i="1"/>
  <c r="E44" i="1"/>
  <c r="E43" i="1"/>
  <c r="E42" i="1"/>
  <c r="E41" i="1"/>
  <c r="E40" i="1"/>
  <c r="E39" i="1"/>
  <c r="E38" i="1"/>
  <c r="E34" i="1"/>
  <c r="E30" i="1"/>
  <c r="E29" i="1"/>
  <c r="E28" i="1"/>
  <c r="E27" i="1"/>
  <c r="E25" i="1"/>
  <c r="E24" i="1"/>
  <c r="E22" i="1"/>
  <c r="E21" i="1"/>
  <c r="E15" i="1"/>
  <c r="E14" i="1"/>
  <c r="E10" i="1"/>
  <c r="E9" i="1"/>
  <c r="E7" i="1"/>
  <c r="E6" i="1"/>
  <c r="E4" i="1"/>
  <c r="E3" i="1"/>
  <c r="C172" i="1" l="1"/>
  <c r="D172" i="1"/>
  <c r="E77" i="1"/>
  <c r="E67" i="1"/>
  <c r="E131" i="1"/>
  <c r="E58" i="1"/>
  <c r="E121" i="1"/>
  <c r="E89" i="1"/>
  <c r="E127" i="1"/>
  <c r="E161" i="1"/>
  <c r="E18" i="1"/>
  <c r="E37" i="1"/>
  <c r="E145" i="1"/>
  <c r="E153" i="1"/>
  <c r="E172" i="1" l="1"/>
</calcChain>
</file>

<file path=xl/sharedStrings.xml><?xml version="1.0" encoding="utf-8"?>
<sst xmlns="http://schemas.openxmlformats.org/spreadsheetml/2006/main" count="202" uniqueCount="107">
  <si>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</si>
  <si>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</si>
  <si>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</si>
  <si>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</si>
  <si>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</si>
  <si>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</si>
  <si>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</si>
  <si>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</si>
  <si>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</si>
  <si>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</si>
  <si>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</si>
  <si>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</si>
  <si>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</si>
  <si>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</si>
  <si>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</si>
  <si>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</si>
  <si>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</si>
  <si>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</si>
  <si>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</si>
  <si>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</si>
  <si>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</si>
  <si>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</si>
  <si>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</si>
  <si>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</si>
  <si>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</si>
  <si>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</si>
  <si>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</si>
  <si>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</si>
  <si>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</si>
  <si>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</si>
  <si>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</si>
  <si>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</si>
  <si>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</si>
  <si>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</si>
  <si>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</si>
  <si>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</si>
  <si>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</si>
  <si>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</si>
  <si>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</si>
  <si>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</si>
  <si>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</si>
  <si>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</si>
  <si>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</si>
  <si>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</si>
  <si>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</si>
  <si>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</si>
  <si>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</si>
  <si>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</si>
  <si>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</si>
  <si>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</si>
  <si>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</si>
  <si>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</si>
  <si>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</si>
  <si>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</si>
  <si>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</si>
  <si>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</si>
  <si>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</si>
  <si>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</si>
  <si>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</si>
  <si>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</si>
  <si>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</si>
  <si>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</si>
  <si>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</si>
  <si>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</si>
  <si>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</si>
  <si>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</si>
  <si>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</si>
  <si>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</si>
  <si>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</si>
  <si>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</si>
  <si>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</si>
  <si>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</si>
  <si>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</si>
  <si>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</si>
  <si>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</si>
  <si>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</si>
  <si>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</si>
  <si>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</si>
  <si>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</si>
  <si>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</si>
  <si>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</si>
  <si>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</si>
  <si>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</si>
  <si>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</si>
  <si>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</si>
  <si>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</si>
  <si>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</si>
  <si>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</si>
  <si>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</si>
  <si>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</si>
  <si>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</si>
  <si>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</si>
  <si>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</si>
  <si>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</si>
  <si>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</si>
  <si>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</si>
  <si>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</si>
  <si>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</si>
  <si>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</si>
  <si>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</si>
  <si>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 xml:space="preserve">Надоградња система за управљање 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</si>
  <si>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</si>
  <si>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</si>
  <si>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</si>
  <si>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</si>
  <si>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Текућа апропријација 2023. год.</t>
  </si>
  <si>
    <t xml:space="preserve">Извршено до 31.08.2023.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</si>
</sst>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97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/>
    <xf numFmtId="0" fontId="4" fillId="2" borderId="3" xfId="0" quotePrefix="1" applyFont="1" applyFill="1" applyBorder="1" applyAlignment="1">
      <alignment horizontal="right"/>
    </xf>
    <xf numFmtId="0" fontId="5" fillId="2" borderId="11" xfId="0" applyFont="1" applyFill="1" applyBorder="1"/>
    <xf numFmtId="4" fontId="14" fillId="2" borderId="5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 wrapText="1"/>
    </xf>
    <xf numFmtId="0" fontId="6" fillId="2" borderId="16" xfId="0" applyFont="1" applyFill="1" applyBorder="1"/>
    <xf numFmtId="4" fontId="6" fillId="2" borderId="5" xfId="0" applyNumberFormat="1" applyFont="1" applyFill="1" applyBorder="1"/>
    <xf numFmtId="0" fontId="4" fillId="2" borderId="16" xfId="0" applyFont="1" applyFill="1" applyBorder="1"/>
    <xf numFmtId="4" fontId="4" fillId="2" borderId="5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 wrapText="1"/>
    </xf>
    <xf numFmtId="0" fontId="4" fillId="2" borderId="9" xfId="0" quotePrefix="1" applyFont="1" applyFill="1" applyBorder="1" applyAlignment="1">
      <alignment horizontal="right"/>
    </xf>
    <xf numFmtId="0" fontId="6" fillId="2" borderId="3" xfId="0" applyFont="1" applyFill="1" applyBorder="1"/>
    <xf numFmtId="4" fontId="6" fillId="2" borderId="3" xfId="0" applyNumberFormat="1" applyFont="1" applyFill="1" applyBorder="1"/>
    <xf numFmtId="0" fontId="2" fillId="2" borderId="9" xfId="0" quotePrefix="1" applyFont="1" applyFill="1" applyBorder="1" applyAlignment="1">
      <alignment vertical="top"/>
    </xf>
    <xf numFmtId="4" fontId="14" fillId="2" borderId="9" xfId="0" applyNumberFormat="1" applyFont="1" applyFill="1" applyBorder="1"/>
    <xf numFmtId="4" fontId="4" fillId="2" borderId="9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/>
    <xf numFmtId="4" fontId="6" fillId="2" borderId="4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/>
    <xf numFmtId="0" fontId="2" fillId="2" borderId="14" xfId="0" applyFont="1" applyFill="1" applyBorder="1"/>
    <xf numFmtId="4" fontId="4" fillId="2" borderId="4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wrapText="1"/>
    </xf>
    <xf numFmtId="4" fontId="5" fillId="2" borderId="3" xfId="0" applyNumberFormat="1" applyFont="1" applyFill="1" applyBorder="1" applyAlignment="1"/>
    <xf numFmtId="4" fontId="5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/>
    <xf numFmtId="0" fontId="6" fillId="2" borderId="13" xfId="0" applyFont="1" applyFill="1" applyBorder="1"/>
    <xf numFmtId="4" fontId="6" fillId="2" borderId="7" xfId="0" applyNumberFormat="1" applyFont="1" applyFill="1" applyBorder="1"/>
    <xf numFmtId="4" fontId="9" fillId="2" borderId="7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/>
    <xf numFmtId="0" fontId="6" fillId="2" borderId="7" xfId="0" applyFont="1" applyFill="1" applyBorder="1"/>
    <xf numFmtId="4" fontId="1" fillId="2" borderId="7" xfId="0" applyNumberFormat="1" applyFont="1" applyFill="1" applyBorder="1" applyAlignment="1">
      <alignment horizontal="right" vertical="center" wrapText="1"/>
    </xf>
    <xf numFmtId="0" fontId="2" fillId="2" borderId="2" xfId="0" quotePrefix="1" applyFont="1" applyFill="1" applyBorder="1" applyAlignment="1"/>
    <xf numFmtId="0" fontId="3" fillId="2" borderId="9" xfId="0" applyFont="1" applyFill="1" applyBorder="1" applyAlignment="1">
      <alignment horizontal="left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right"/>
    </xf>
    <xf numFmtId="0" fontId="4" fillId="2" borderId="5" xfId="0" applyFont="1" applyFill="1" applyBorder="1"/>
    <xf numFmtId="4" fontId="14" fillId="2" borderId="3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left" wrapText="1"/>
    </xf>
    <xf numFmtId="4" fontId="14" fillId="2" borderId="3" xfId="0" applyNumberFormat="1" applyFont="1" applyFill="1" applyBorder="1"/>
    <xf numFmtId="0" fontId="1" fillId="2" borderId="3" xfId="0" applyFont="1" applyFill="1" applyBorder="1"/>
    <xf numFmtId="0" fontId="6" fillId="2" borderId="15" xfId="0" applyFont="1" applyFill="1" applyBorder="1"/>
    <xf numFmtId="0" fontId="5" fillId="2" borderId="9" xfId="0" applyFont="1" applyFill="1" applyBorder="1"/>
    <xf numFmtId="4" fontId="5" fillId="2" borderId="9" xfId="0" applyNumberFormat="1" applyFont="1" applyFill="1" applyBorder="1"/>
    <xf numFmtId="0" fontId="3" fillId="2" borderId="9" xfId="0" applyFont="1" applyFill="1" applyBorder="1" applyAlignment="1">
      <alignment horizontal="left"/>
    </xf>
    <xf numFmtId="0" fontId="6" fillId="2" borderId="6" xfId="0" applyFont="1" applyFill="1" applyBorder="1"/>
    <xf numFmtId="0" fontId="2" fillId="2" borderId="9" xfId="0" applyFont="1" applyFill="1" applyBorder="1"/>
    <xf numFmtId="0" fontId="4" fillId="2" borderId="3" xfId="0" applyFont="1" applyFill="1" applyBorder="1"/>
    <xf numFmtId="4" fontId="4" fillId="2" borderId="3" xfId="0" applyNumberFormat="1" applyFont="1" applyFill="1" applyBorder="1"/>
    <xf numFmtId="0" fontId="1" fillId="2" borderId="4" xfId="0" applyFont="1" applyFill="1" applyBorder="1"/>
    <xf numFmtId="0" fontId="6" fillId="2" borderId="10" xfId="0" applyFont="1" applyFill="1" applyBorder="1"/>
    <xf numFmtId="0" fontId="1" fillId="2" borderId="23" xfId="0" applyFont="1" applyFill="1" applyBorder="1"/>
    <xf numFmtId="0" fontId="4" fillId="2" borderId="9" xfId="0" applyFont="1" applyFill="1" applyBorder="1"/>
    <xf numFmtId="4" fontId="4" fillId="2" borderId="9" xfId="0" applyNumberFormat="1" applyFont="1" applyFill="1" applyBorder="1"/>
    <xf numFmtId="4" fontId="1" fillId="2" borderId="9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 applyProtection="1">
      <alignment wrapText="1"/>
    </xf>
    <xf numFmtId="0" fontId="1" fillId="2" borderId="19" xfId="1" applyFont="1" applyFill="1" applyBorder="1"/>
    <xf numFmtId="0" fontId="6" fillId="2" borderId="14" xfId="0" applyFont="1" applyFill="1" applyBorder="1"/>
    <xf numFmtId="0" fontId="4" fillId="2" borderId="19" xfId="0" applyFont="1" applyFill="1" applyBorder="1"/>
    <xf numFmtId="0" fontId="1" fillId="2" borderId="19" xfId="0" applyFont="1" applyFill="1" applyBorder="1"/>
    <xf numFmtId="4" fontId="6" fillId="2" borderId="3" xfId="0" applyNumberFormat="1" applyFont="1" applyFill="1" applyBorder="1" applyAlignment="1">
      <alignment horizontal="right" vertical="center" wrapText="1"/>
    </xf>
    <xf numFmtId="0" fontId="6" fillId="2" borderId="20" xfId="0" applyFont="1" applyFill="1" applyBorder="1"/>
    <xf numFmtId="4" fontId="6" fillId="2" borderId="7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0" fontId="1" fillId="2" borderId="4" xfId="1" applyFont="1" applyFill="1" applyBorder="1"/>
    <xf numFmtId="0" fontId="1" fillId="2" borderId="17" xfId="0" applyFont="1" applyFill="1" applyBorder="1"/>
    <xf numFmtId="4" fontId="8" fillId="2" borderId="9" xfId="0" applyNumberFormat="1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6" fillId="2" borderId="9" xfId="0" applyFont="1" applyFill="1" applyBorder="1"/>
    <xf numFmtId="4" fontId="7" fillId="2" borderId="7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0" fontId="5" fillId="2" borderId="4" xfId="0" applyFont="1" applyFill="1" applyBorder="1"/>
    <xf numFmtId="0" fontId="7" fillId="2" borderId="0" xfId="0" applyFont="1" applyFill="1" applyBorder="1"/>
    <xf numFmtId="4" fontId="6" fillId="2" borderId="4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/>
    </xf>
    <xf numFmtId="0" fontId="5" fillId="2" borderId="0" xfId="0" applyFont="1" applyFill="1" applyBorder="1"/>
    <xf numFmtId="4" fontId="6" fillId="2" borderId="3" xfId="0" applyNumberFormat="1" applyFont="1" applyFill="1" applyBorder="1" applyAlignment="1">
      <alignment horizontal="right"/>
    </xf>
    <xf numFmtId="0" fontId="7" fillId="2" borderId="3" xfId="0" applyFont="1" applyFill="1" applyBorder="1"/>
    <xf numFmtId="4" fontId="7" fillId="2" borderId="3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0" fontId="6" fillId="2" borderId="19" xfId="0" applyFont="1" applyFill="1" applyBorder="1"/>
    <xf numFmtId="4" fontId="6" fillId="2" borderId="7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4" fillId="2" borderId="9" xfId="0" applyNumberFormat="1" applyFont="1" applyFill="1" applyBorder="1" applyAlignment="1">
      <alignment horizontal="right"/>
    </xf>
    <xf numFmtId="0" fontId="5" fillId="2" borderId="18" xfId="0" applyFont="1" applyFill="1" applyBorder="1"/>
    <xf numFmtId="4" fontId="1" fillId="2" borderId="17" xfId="0" applyNumberFormat="1" applyFont="1" applyFill="1" applyBorder="1" applyAlignment="1">
      <alignment horizontal="right" vertical="center" wrapText="1"/>
    </xf>
    <xf numFmtId="0" fontId="5" fillId="2" borderId="26" xfId="0" applyFont="1" applyFill="1" applyBorder="1"/>
    <xf numFmtId="0" fontId="4" fillId="2" borderId="2" xfId="0" applyFont="1" applyFill="1" applyBorder="1"/>
    <xf numFmtId="4" fontId="1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/>
    <xf numFmtId="0" fontId="5" fillId="2" borderId="17" xfId="0" applyFont="1" applyFill="1" applyBorder="1"/>
    <xf numFmtId="4" fontId="4" fillId="2" borderId="2" xfId="0" applyNumberFormat="1" applyFont="1" applyFill="1" applyBorder="1" applyAlignment="1">
      <alignment horizontal="right"/>
    </xf>
    <xf numFmtId="0" fontId="6" fillId="2" borderId="17" xfId="0" applyFont="1" applyFill="1" applyBorder="1"/>
    <xf numFmtId="4" fontId="6" fillId="2" borderId="17" xfId="0" applyNumberFormat="1" applyFont="1" applyFill="1" applyBorder="1" applyAlignment="1">
      <alignment horizontal="right"/>
    </xf>
    <xf numFmtId="0" fontId="1" fillId="2" borderId="20" xfId="0" applyFont="1" applyFill="1" applyBorder="1"/>
    <xf numFmtId="4" fontId="1" fillId="2" borderId="4" xfId="0" applyNumberFormat="1" applyFont="1" applyFill="1" applyBorder="1" applyAlignment="1">
      <alignment horizontal="right"/>
    </xf>
    <xf numFmtId="4" fontId="7" fillId="2" borderId="25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0" fontId="7" fillId="2" borderId="23" xfId="0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0" fontId="5" fillId="2" borderId="23" xfId="0" applyFont="1" applyFill="1" applyBorder="1"/>
    <xf numFmtId="0" fontId="7" fillId="2" borderId="7" xfId="0" applyFont="1" applyFill="1" applyBorder="1"/>
    <xf numFmtId="0" fontId="2" fillId="2" borderId="9" xfId="0" applyFont="1" applyFill="1" applyBorder="1" applyAlignment="1">
      <alignment horizontal="left"/>
    </xf>
    <xf numFmtId="4" fontId="2" fillId="2" borderId="9" xfId="0" applyNumberFormat="1" applyFont="1" applyFill="1" applyBorder="1"/>
    <xf numFmtId="0" fontId="1" fillId="2" borderId="5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/>
    <xf numFmtId="4" fontId="4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4" xfId="0" applyFont="1" applyFill="1" applyBorder="1"/>
    <xf numFmtId="4" fontId="5" fillId="2" borderId="3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6" fillId="2" borderId="5" xfId="0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right"/>
    </xf>
    <xf numFmtId="0" fontId="2" fillId="2" borderId="24" xfId="0" quotePrefix="1" applyFont="1" applyFill="1" applyBorder="1" applyAlignment="1">
      <alignment horizontal="left"/>
    </xf>
    <xf numFmtId="0" fontId="2" fillId="2" borderId="4" xfId="0" applyFont="1" applyFill="1" applyBorder="1"/>
    <xf numFmtId="4" fontId="14" fillId="2" borderId="4" xfId="0" applyNumberFormat="1" applyFont="1" applyFill="1" applyBorder="1"/>
    <xf numFmtId="0" fontId="3" fillId="2" borderId="9" xfId="0" applyFont="1" applyFill="1" applyBorder="1"/>
    <xf numFmtId="0" fontId="5" fillId="2" borderId="5" xfId="0" applyFont="1" applyFill="1" applyBorder="1"/>
    <xf numFmtId="4" fontId="5" fillId="2" borderId="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/>
    <xf numFmtId="0" fontId="4" fillId="2" borderId="11" xfId="0" quotePrefix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2" fillId="2" borderId="10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/>
    <xf numFmtId="0" fontId="6" fillId="2" borderId="13" xfId="0" applyFont="1" applyFill="1" applyBorder="1" applyAlignment="1"/>
    <xf numFmtId="4" fontId="6" fillId="2" borderId="17" xfId="0" applyNumberFormat="1" applyFont="1" applyFill="1" applyBorder="1"/>
    <xf numFmtId="4" fontId="1" fillId="2" borderId="3" xfId="0" applyNumberFormat="1" applyFont="1" applyFill="1" applyBorder="1" applyAlignment="1">
      <alignment horizontal="right"/>
    </xf>
    <xf numFmtId="0" fontId="7" fillId="2" borderId="4" xfId="0" applyFont="1" applyFill="1" applyBorder="1"/>
    <xf numFmtId="0" fontId="1" fillId="2" borderId="18" xfId="0" applyFont="1" applyFill="1" applyBorder="1"/>
    <xf numFmtId="0" fontId="5" fillId="2" borderId="13" xfId="0" applyFont="1" applyFill="1" applyBorder="1"/>
    <xf numFmtId="0" fontId="4" fillId="2" borderId="7" xfId="0" quotePrefix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0" fillId="2" borderId="22" xfId="0" applyFill="1" applyBorder="1"/>
    <xf numFmtId="0" fontId="12" fillId="2" borderId="1" xfId="0" applyFont="1" applyFill="1" applyBorder="1"/>
    <xf numFmtId="4" fontId="13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  <xf numFmtId="0" fontId="2" fillId="2" borderId="27" xfId="0" quotePrefix="1" applyFont="1" applyFill="1" applyBorder="1" applyAlignment="1">
      <alignment vertical="top"/>
    </xf>
    <xf numFmtId="0" fontId="3" fillId="2" borderId="28" xfId="0" applyFont="1" applyFill="1" applyBorder="1"/>
    <xf numFmtId="4" fontId="14" fillId="2" borderId="2" xfId="0" applyNumberFormat="1" applyFont="1" applyFill="1" applyBorder="1"/>
    <xf numFmtId="4" fontId="4" fillId="2" borderId="29" xfId="0" applyNumberFormat="1" applyFont="1" applyFill="1" applyBorder="1" applyAlignment="1">
      <alignment horizontal="right" vertical="center" wrapText="1"/>
    </xf>
    <xf numFmtId="0" fontId="4" fillId="2" borderId="30" xfId="0" quotePrefix="1" applyFont="1" applyFill="1" applyBorder="1" applyAlignment="1">
      <alignment horizontal="right"/>
    </xf>
    <xf numFmtId="4" fontId="5" fillId="2" borderId="31" xfId="0" applyNumberFormat="1" applyFont="1" applyFill="1" applyBorder="1" applyAlignment="1">
      <alignment horizontal="right" vertical="center" wrapText="1"/>
    </xf>
    <xf numFmtId="4" fontId="9" fillId="2" borderId="32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0" fontId="4" fillId="2" borderId="33" xfId="0" quotePrefix="1" applyFont="1" applyFill="1" applyBorder="1" applyAlignment="1">
      <alignment horizontal="right"/>
    </xf>
    <xf numFmtId="4" fontId="9" fillId="2" borderId="34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7" fillId="2" borderId="4" xfId="0" applyNumberFormat="1" applyFont="1" applyFill="1" applyBorder="1"/>
    <xf numFmtId="4" fontId="7" fillId="2" borderId="7" xfId="0" applyNumberFormat="1" applyFont="1" applyFill="1" applyBorder="1"/>
    <xf numFmtId="4" fontId="4" fillId="2" borderId="4" xfId="0" applyNumberFormat="1" applyFont="1" applyFill="1" applyBorder="1"/>
    <xf numFmtId="4" fontId="6" fillId="2" borderId="14" xfId="0" applyNumberFormat="1" applyFont="1" applyFill="1" applyBorder="1"/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6" fillId="2" borderId="13" xfId="0" applyNumberFormat="1" applyFont="1" applyFill="1" applyBorder="1"/>
    <xf numFmtId="4" fontId="7" fillId="2" borderId="4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4" fontId="4" fillId="2" borderId="19" xfId="0" applyNumberFormat="1" applyFont="1" applyFill="1" applyBorder="1"/>
    <xf numFmtId="4" fontId="5" fillId="2" borderId="4" xfId="0" applyNumberFormat="1" applyFont="1" applyFill="1" applyBorder="1"/>
    <xf numFmtId="4" fontId="7" fillId="2" borderId="17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topLeftCell="A135" zoomScaleNormal="100" workbookViewId="0">
      <selection activeCell="J166" sqref="I165:J166"/>
    </sheetView>
  </sheetViews>
  <sheetFormatPr defaultRowHeight="15" x14ac:dyDescent="0.25"/>
  <cols>
    <col min="2" max="2" width="74.140625" customWidth="1"/>
    <col min="3" max="3" width="18.42578125" style="2" customWidth="1"/>
    <col min="4" max="4" width="15" style="177" customWidth="1"/>
    <col min="8" max="8" width="8.85546875" customWidth="1"/>
  </cols>
  <sheetData>
    <row r="1" spans="1:5" ht="34.5" thickBot="1" x14ac:dyDescent="0.3">
      <c r="A1" s="157" t="s">
        <v>0</v>
      </c>
      <c r="B1" s="158"/>
      <c r="C1" s="3" t="s">
        <v>105</v>
      </c>
      <c r="D1" s="176" t="s">
        <v>106</v>
      </c>
      <c r="E1" s="1" t="s">
        <v>1</v>
      </c>
    </row>
    <row r="2" spans="1:5" x14ac:dyDescent="0.25">
      <c r="A2" s="41" t="s">
        <v>2</v>
      </c>
      <c r="B2" s="42" t="s">
        <v>3</v>
      </c>
      <c r="C2" s="192"/>
      <c r="D2" s="43"/>
      <c r="E2" s="43"/>
    </row>
    <row r="3" spans="1:5" x14ac:dyDescent="0.25">
      <c r="A3" s="44" t="s">
        <v>4</v>
      </c>
      <c r="B3" s="45" t="s">
        <v>5</v>
      </c>
      <c r="C3" s="46">
        <f>C4</f>
        <v>12331602000</v>
      </c>
      <c r="D3" s="46">
        <f>D4</f>
        <v>3178361667.7199998</v>
      </c>
      <c r="E3" s="33">
        <f>SUM(D3/C3*100)</f>
        <v>25.774118137448809</v>
      </c>
    </row>
    <row r="4" spans="1:5" ht="15.75" thickBot="1" x14ac:dyDescent="0.3">
      <c r="A4" s="193"/>
      <c r="B4" s="39" t="s">
        <v>6</v>
      </c>
      <c r="C4" s="174">
        <v>12331602000</v>
      </c>
      <c r="D4" s="174">
        <v>3178361667.7199998</v>
      </c>
      <c r="E4" s="40">
        <f t="shared" ref="E4:E74" si="0">SUM(D4/C4*100)</f>
        <v>25.774118137448809</v>
      </c>
    </row>
    <row r="5" spans="1:5" x14ac:dyDescent="0.25">
      <c r="A5" s="28" t="s">
        <v>7</v>
      </c>
      <c r="B5" s="147" t="s">
        <v>8</v>
      </c>
      <c r="C5" s="148"/>
      <c r="D5" s="180"/>
      <c r="E5" s="9"/>
    </row>
    <row r="6" spans="1:5" x14ac:dyDescent="0.25">
      <c r="A6" s="44" t="s">
        <v>9</v>
      </c>
      <c r="B6" s="149" t="s">
        <v>10</v>
      </c>
      <c r="C6" s="49">
        <f>C7</f>
        <v>34765463000</v>
      </c>
      <c r="D6" s="49">
        <f>D7</f>
        <v>23279852257</v>
      </c>
      <c r="E6" s="24">
        <f t="shared" si="0"/>
        <v>66.962583691176505</v>
      </c>
    </row>
    <row r="7" spans="1:5" ht="15.75" thickBot="1" x14ac:dyDescent="0.3">
      <c r="A7" s="34"/>
      <c r="B7" s="150" t="s">
        <v>11</v>
      </c>
      <c r="C7" s="151">
        <v>34765463000</v>
      </c>
      <c r="D7" s="191">
        <v>23279852257</v>
      </c>
      <c r="E7" s="40">
        <f t="shared" si="0"/>
        <v>66.962583691176505</v>
      </c>
    </row>
    <row r="8" spans="1:5" ht="31.5" customHeight="1" x14ac:dyDescent="0.25">
      <c r="A8" s="18" t="s">
        <v>14</v>
      </c>
      <c r="B8" s="48" t="s">
        <v>15</v>
      </c>
      <c r="C8" s="38"/>
      <c r="D8" s="38"/>
      <c r="E8" s="9"/>
    </row>
    <row r="9" spans="1:5" x14ac:dyDescent="0.25">
      <c r="A9" s="6" t="s">
        <v>99</v>
      </c>
      <c r="B9" s="21" t="s">
        <v>16</v>
      </c>
      <c r="C9" s="49">
        <f>C10</f>
        <v>17103040000</v>
      </c>
      <c r="D9" s="49">
        <f>D10</f>
        <v>7103871604.79</v>
      </c>
      <c r="E9" s="24">
        <f t="shared" si="0"/>
        <v>41.535724671111105</v>
      </c>
    </row>
    <row r="10" spans="1:5" x14ac:dyDescent="0.25">
      <c r="A10" s="50"/>
      <c r="B10" s="51" t="s">
        <v>17</v>
      </c>
      <c r="C10" s="17">
        <v>17103040000</v>
      </c>
      <c r="D10" s="17">
        <v>7103871604.79</v>
      </c>
      <c r="E10" s="47">
        <f t="shared" si="0"/>
        <v>41.535724671111105</v>
      </c>
    </row>
    <row r="11" spans="1:5" x14ac:dyDescent="0.25">
      <c r="A11" s="6">
        <v>5073</v>
      </c>
      <c r="B11" s="21" t="s">
        <v>103</v>
      </c>
      <c r="C11" s="49">
        <f>C12</f>
        <v>7691000000</v>
      </c>
      <c r="D11" s="49">
        <f>D12</f>
        <v>198540000</v>
      </c>
      <c r="E11" s="14">
        <f t="shared" si="0"/>
        <v>2.5814588480041607</v>
      </c>
    </row>
    <row r="12" spans="1:5" ht="15.75" thickBot="1" x14ac:dyDescent="0.3">
      <c r="A12" s="34"/>
      <c r="B12" s="35" t="s">
        <v>63</v>
      </c>
      <c r="C12" s="36">
        <v>7691000000</v>
      </c>
      <c r="D12" s="36">
        <v>198540000</v>
      </c>
      <c r="E12" s="40">
        <f t="shared" si="0"/>
        <v>2.5814588480041607</v>
      </c>
    </row>
    <row r="13" spans="1:5" x14ac:dyDescent="0.25">
      <c r="A13" s="164" t="s">
        <v>18</v>
      </c>
      <c r="B13" s="165" t="s">
        <v>19</v>
      </c>
      <c r="C13" s="166">
        <f>C14+C16</f>
        <v>5438800000</v>
      </c>
      <c r="D13" s="166">
        <f>D14+D16</f>
        <v>4182144851.3299999</v>
      </c>
      <c r="E13" s="167">
        <f>SUM(D13/C13*100)</f>
        <v>76.894624757850991</v>
      </c>
    </row>
    <row r="14" spans="1:5" x14ac:dyDescent="0.25">
      <c r="A14" s="168" t="s">
        <v>20</v>
      </c>
      <c r="B14" s="7" t="s">
        <v>21</v>
      </c>
      <c r="C14" s="8">
        <f>C15</f>
        <v>4245800000</v>
      </c>
      <c r="D14" s="8">
        <f>D15</f>
        <v>2990000000</v>
      </c>
      <c r="E14" s="169">
        <f t="shared" si="0"/>
        <v>70.422535211267601</v>
      </c>
    </row>
    <row r="15" spans="1:5" x14ac:dyDescent="0.25">
      <c r="A15" s="168"/>
      <c r="B15" s="10" t="s">
        <v>22</v>
      </c>
      <c r="C15" s="11">
        <v>4245800000</v>
      </c>
      <c r="D15" s="11">
        <v>2990000000</v>
      </c>
      <c r="E15" s="170">
        <f t="shared" si="0"/>
        <v>70.422535211267601</v>
      </c>
    </row>
    <row r="16" spans="1:5" x14ac:dyDescent="0.25">
      <c r="A16" s="168" t="s">
        <v>23</v>
      </c>
      <c r="B16" s="12" t="s">
        <v>24</v>
      </c>
      <c r="C16" s="13">
        <f>C17</f>
        <v>1193000000</v>
      </c>
      <c r="D16" s="13">
        <f>D17</f>
        <v>1192144851.3299999</v>
      </c>
      <c r="E16" s="171">
        <f t="shared" si="0"/>
        <v>99.92831947443419</v>
      </c>
    </row>
    <row r="17" spans="1:6" ht="15.75" thickBot="1" x14ac:dyDescent="0.3">
      <c r="A17" s="172"/>
      <c r="B17" s="39" t="s">
        <v>25</v>
      </c>
      <c r="C17" s="36">
        <v>1193000000</v>
      </c>
      <c r="D17" s="36">
        <v>1192144851.3299999</v>
      </c>
      <c r="E17" s="173">
        <f t="shared" si="0"/>
        <v>99.92831947443419</v>
      </c>
    </row>
    <row r="18" spans="1:6" x14ac:dyDescent="0.25">
      <c r="A18" s="28" t="s">
        <v>26</v>
      </c>
      <c r="B18" s="29" t="s">
        <v>27</v>
      </c>
      <c r="C18" s="19">
        <f>SUM(C19+C21)</f>
        <v>184295200000</v>
      </c>
      <c r="D18" s="180">
        <f>SUM(D19+D21)</f>
        <v>102809779607.83</v>
      </c>
      <c r="E18" s="30">
        <f t="shared" si="0"/>
        <v>55.785381066804781</v>
      </c>
    </row>
    <row r="19" spans="1:6" x14ac:dyDescent="0.25">
      <c r="A19" s="6" t="s">
        <v>9</v>
      </c>
      <c r="B19" s="21" t="s">
        <v>28</v>
      </c>
      <c r="C19" s="22">
        <f>C20</f>
        <v>155310200000</v>
      </c>
      <c r="D19" s="23">
        <f>D20</f>
        <v>83486446274.470001</v>
      </c>
      <c r="E19" s="24">
        <f t="shared" si="0"/>
        <v>53.754644752546845</v>
      </c>
      <c r="F19" s="5"/>
    </row>
    <row r="20" spans="1:6" x14ac:dyDescent="0.25">
      <c r="A20" s="25"/>
      <c r="B20" s="10" t="s">
        <v>29</v>
      </c>
      <c r="C20" s="26">
        <v>155310200000</v>
      </c>
      <c r="D20" s="178">
        <v>83486446274.470001</v>
      </c>
      <c r="E20" s="27">
        <f t="shared" si="0"/>
        <v>53.754644752546845</v>
      </c>
    </row>
    <row r="21" spans="1:6" ht="21.75" customHeight="1" x14ac:dyDescent="0.25">
      <c r="A21" s="6" t="s">
        <v>30</v>
      </c>
      <c r="B21" s="31" t="s">
        <v>31</v>
      </c>
      <c r="C21" s="32">
        <f>C22</f>
        <v>28985000000</v>
      </c>
      <c r="D21" s="23">
        <f>D22</f>
        <v>19323333333.360001</v>
      </c>
      <c r="E21" s="33">
        <f t="shared" si="0"/>
        <v>66.666666666758672</v>
      </c>
    </row>
    <row r="22" spans="1:6" ht="15.75" thickBot="1" x14ac:dyDescent="0.3">
      <c r="A22" s="34"/>
      <c r="B22" s="35" t="s">
        <v>29</v>
      </c>
      <c r="C22" s="36">
        <v>28985000000</v>
      </c>
      <c r="D22" s="179">
        <v>19323333333.360001</v>
      </c>
      <c r="E22" s="37">
        <f t="shared" si="0"/>
        <v>66.666666666758672</v>
      </c>
    </row>
    <row r="23" spans="1:6" x14ac:dyDescent="0.25">
      <c r="A23" s="28" t="s">
        <v>32</v>
      </c>
      <c r="B23" s="29" t="s">
        <v>33</v>
      </c>
      <c r="C23" s="38"/>
      <c r="D23" s="38"/>
      <c r="E23" s="9"/>
    </row>
    <row r="24" spans="1:6" x14ac:dyDescent="0.25">
      <c r="A24" s="6" t="s">
        <v>9</v>
      </c>
      <c r="B24" s="21" t="s">
        <v>34</v>
      </c>
      <c r="C24" s="23">
        <f>C25</f>
        <v>71141000000</v>
      </c>
      <c r="D24" s="23">
        <f>D25</f>
        <v>44220375350</v>
      </c>
      <c r="E24" s="24">
        <f t="shared" si="0"/>
        <v>62.15877672509523</v>
      </c>
    </row>
    <row r="25" spans="1:6" ht="15.75" thickBot="1" x14ac:dyDescent="0.3">
      <c r="A25" s="34"/>
      <c r="B25" s="39" t="s">
        <v>35</v>
      </c>
      <c r="C25" s="36">
        <v>71141000000</v>
      </c>
      <c r="D25" s="36">
        <v>44220375350</v>
      </c>
      <c r="E25" s="40">
        <f t="shared" si="0"/>
        <v>62.15877672509523</v>
      </c>
    </row>
    <row r="26" spans="1:6" x14ac:dyDescent="0.25">
      <c r="A26" s="54">
        <v>1003</v>
      </c>
      <c r="B26" s="140" t="s">
        <v>36</v>
      </c>
      <c r="C26" s="19">
        <f>SUM(C27+C29+C31)</f>
        <v>5957780000</v>
      </c>
      <c r="D26" s="63">
        <f>SUM(D27+D29+D31)</f>
        <v>5414692830.04</v>
      </c>
      <c r="E26" s="64">
        <f t="shared" si="0"/>
        <v>90.884403755089977</v>
      </c>
    </row>
    <row r="27" spans="1:6" x14ac:dyDescent="0.25">
      <c r="A27" s="6" t="s">
        <v>37</v>
      </c>
      <c r="B27" s="52" t="s">
        <v>38</v>
      </c>
      <c r="C27" s="53">
        <f>C28</f>
        <v>479600000</v>
      </c>
      <c r="D27" s="53">
        <f>D28</f>
        <v>319733336</v>
      </c>
      <c r="E27" s="9">
        <f t="shared" si="0"/>
        <v>66.666667222685575</v>
      </c>
    </row>
    <row r="28" spans="1:6" x14ac:dyDescent="0.25">
      <c r="A28" s="54"/>
      <c r="B28" s="55" t="s">
        <v>39</v>
      </c>
      <c r="C28" s="38">
        <v>479600000</v>
      </c>
      <c r="D28" s="38">
        <v>319733336</v>
      </c>
      <c r="E28" s="47">
        <f t="shared" si="0"/>
        <v>66.666667222685575</v>
      </c>
    </row>
    <row r="29" spans="1:6" ht="26.25" customHeight="1" x14ac:dyDescent="0.25">
      <c r="A29" s="6" t="s">
        <v>9</v>
      </c>
      <c r="B29" s="31" t="s">
        <v>40</v>
      </c>
      <c r="C29" s="23">
        <f>C30</f>
        <v>118180000</v>
      </c>
      <c r="D29" s="23">
        <f>D30</f>
        <v>74281422.379999995</v>
      </c>
      <c r="E29" s="132">
        <f t="shared" si="0"/>
        <v>62.85447823658825</v>
      </c>
    </row>
    <row r="30" spans="1:6" x14ac:dyDescent="0.25">
      <c r="A30" s="133"/>
      <c r="B30" s="134" t="s">
        <v>41</v>
      </c>
      <c r="C30" s="11">
        <v>118180000</v>
      </c>
      <c r="D30" s="11">
        <v>74281422.379999995</v>
      </c>
      <c r="E30" s="135">
        <f t="shared" si="0"/>
        <v>62.85447823658825</v>
      </c>
    </row>
    <row r="31" spans="1:6" x14ac:dyDescent="0.25">
      <c r="A31" s="136" t="s">
        <v>30</v>
      </c>
      <c r="B31" s="57" t="s">
        <v>93</v>
      </c>
      <c r="C31" s="129">
        <f>C32</f>
        <v>5360000000</v>
      </c>
      <c r="D31" s="58">
        <f>D32</f>
        <v>5020678071.6599998</v>
      </c>
      <c r="E31" s="135">
        <f t="shared" si="0"/>
        <v>93.669367008582086</v>
      </c>
    </row>
    <row r="32" spans="1:6" ht="15.75" thickBot="1" x14ac:dyDescent="0.3">
      <c r="A32" s="110"/>
      <c r="B32" s="108" t="s">
        <v>41</v>
      </c>
      <c r="C32" s="109">
        <v>5360000000</v>
      </c>
      <c r="D32" s="188">
        <v>5020678071.6599998</v>
      </c>
      <c r="E32" s="40">
        <f t="shared" si="0"/>
        <v>93.669367008582086</v>
      </c>
    </row>
    <row r="33" spans="1:5" x14ac:dyDescent="0.25">
      <c r="A33" s="137">
        <v>2101</v>
      </c>
      <c r="B33" s="138" t="s">
        <v>42</v>
      </c>
      <c r="C33" s="139"/>
      <c r="D33" s="189"/>
      <c r="E33" s="116"/>
    </row>
    <row r="34" spans="1:5" x14ac:dyDescent="0.25">
      <c r="A34" s="6" t="s">
        <v>43</v>
      </c>
      <c r="B34" s="57" t="s">
        <v>44</v>
      </c>
      <c r="C34" s="58">
        <f>C35</f>
        <v>1672440000</v>
      </c>
      <c r="D34" s="23">
        <f>D35</f>
        <v>1114960000</v>
      </c>
      <c r="E34" s="24">
        <f t="shared" si="0"/>
        <v>66.666666666666657</v>
      </c>
    </row>
    <row r="35" spans="1:5" ht="15.75" thickBot="1" x14ac:dyDescent="0.3">
      <c r="A35" s="156"/>
      <c r="B35" s="39" t="s">
        <v>45</v>
      </c>
      <c r="C35" s="36">
        <v>1672440000</v>
      </c>
      <c r="D35" s="36">
        <v>1114960000</v>
      </c>
      <c r="E35" s="40">
        <f t="shared" ref="E35" si="1">SUM(D35/C35*100)</f>
        <v>66.666666666666657</v>
      </c>
    </row>
    <row r="36" spans="1:5" x14ac:dyDescent="0.25">
      <c r="A36" s="159">
        <v>2301</v>
      </c>
      <c r="B36" s="56" t="s">
        <v>46</v>
      </c>
      <c r="C36" s="38"/>
      <c r="D36" s="181"/>
      <c r="E36" s="9"/>
    </row>
    <row r="37" spans="1:5" x14ac:dyDescent="0.25">
      <c r="A37" s="6" t="s">
        <v>47</v>
      </c>
      <c r="B37" s="57" t="s">
        <v>48</v>
      </c>
      <c r="C37" s="58">
        <f>SUM(C38:C57)</f>
        <v>14619861000</v>
      </c>
      <c r="D37" s="58">
        <f>SUM(D38:D57)</f>
        <v>7795244681.6300001</v>
      </c>
      <c r="E37" s="24">
        <f t="shared" si="0"/>
        <v>53.319554006908817</v>
      </c>
    </row>
    <row r="38" spans="1:5" x14ac:dyDescent="0.25">
      <c r="A38" s="59"/>
      <c r="B38" s="55" t="s">
        <v>49</v>
      </c>
      <c r="C38" s="17">
        <v>317005000</v>
      </c>
      <c r="D38" s="17">
        <v>243133525.50999999</v>
      </c>
      <c r="E38" s="47">
        <f t="shared" si="0"/>
        <v>76.697063298686146</v>
      </c>
    </row>
    <row r="39" spans="1:5" x14ac:dyDescent="0.25">
      <c r="A39" s="59"/>
      <c r="B39" s="55" t="s">
        <v>50</v>
      </c>
      <c r="C39" s="17">
        <v>48032000</v>
      </c>
      <c r="D39" s="17">
        <v>36834729.600000001</v>
      </c>
      <c r="E39" s="47">
        <f t="shared" si="0"/>
        <v>76.687894736842111</v>
      </c>
    </row>
    <row r="40" spans="1:5" x14ac:dyDescent="0.25">
      <c r="A40" s="59"/>
      <c r="B40" s="55" t="s">
        <v>51</v>
      </c>
      <c r="C40" s="17">
        <v>2000000</v>
      </c>
      <c r="D40" s="17">
        <v>0</v>
      </c>
      <c r="E40" s="47">
        <f t="shared" si="0"/>
        <v>0</v>
      </c>
    </row>
    <row r="41" spans="1:5" x14ac:dyDescent="0.25">
      <c r="A41" s="59"/>
      <c r="B41" s="55" t="s">
        <v>52</v>
      </c>
      <c r="C41" s="17">
        <v>6246000</v>
      </c>
      <c r="D41" s="17">
        <v>2095202.93</v>
      </c>
      <c r="E41" s="47">
        <f t="shared" si="0"/>
        <v>33.544715497918666</v>
      </c>
    </row>
    <row r="42" spans="1:5" x14ac:dyDescent="0.25">
      <c r="A42" s="59"/>
      <c r="B42" s="55" t="s">
        <v>53</v>
      </c>
      <c r="C42" s="17">
        <v>8809000</v>
      </c>
      <c r="D42" s="17">
        <v>7737694.6200000001</v>
      </c>
      <c r="E42" s="47">
        <f t="shared" si="0"/>
        <v>87.838513111590416</v>
      </c>
    </row>
    <row r="43" spans="1:5" x14ac:dyDescent="0.25">
      <c r="A43" s="59"/>
      <c r="B43" s="55" t="s">
        <v>54</v>
      </c>
      <c r="C43" s="17">
        <v>8124000</v>
      </c>
      <c r="D43" s="17">
        <v>5628121.7800000003</v>
      </c>
      <c r="E43" s="47">
        <f t="shared" si="0"/>
        <v>69.277717626784835</v>
      </c>
    </row>
    <row r="44" spans="1:5" x14ac:dyDescent="0.25">
      <c r="A44" s="59"/>
      <c r="B44" s="55" t="s">
        <v>55</v>
      </c>
      <c r="C44" s="17">
        <v>41100000</v>
      </c>
      <c r="D44" s="17">
        <v>10176863.779999999</v>
      </c>
      <c r="E44" s="47">
        <f t="shared" si="0"/>
        <v>24.761225742092456</v>
      </c>
    </row>
    <row r="45" spans="1:5" x14ac:dyDescent="0.25">
      <c r="A45" s="59"/>
      <c r="B45" s="55" t="s">
        <v>56</v>
      </c>
      <c r="C45" s="17">
        <v>3800000</v>
      </c>
      <c r="D45" s="17">
        <v>2584887.7400000002</v>
      </c>
      <c r="E45" s="47">
        <f t="shared" si="0"/>
        <v>68.023361578947373</v>
      </c>
    </row>
    <row r="46" spans="1:5" x14ac:dyDescent="0.25">
      <c r="A46" s="59"/>
      <c r="B46" s="55" t="s">
        <v>57</v>
      </c>
      <c r="C46" s="17">
        <v>494634000</v>
      </c>
      <c r="D46" s="17">
        <v>431637995.22000003</v>
      </c>
      <c r="E46" s="47">
        <f t="shared" si="0"/>
        <v>87.264117553585081</v>
      </c>
    </row>
    <row r="47" spans="1:5" x14ac:dyDescent="0.25">
      <c r="A47" s="59"/>
      <c r="B47" s="55" t="s">
        <v>39</v>
      </c>
      <c r="C47" s="17">
        <v>153000000</v>
      </c>
      <c r="D47" s="17">
        <v>92584869.799999997</v>
      </c>
      <c r="E47" s="47">
        <f t="shared" si="0"/>
        <v>60.512986797385615</v>
      </c>
    </row>
    <row r="48" spans="1:5" x14ac:dyDescent="0.25">
      <c r="A48" s="59"/>
      <c r="B48" s="55" t="s">
        <v>58</v>
      </c>
      <c r="C48" s="17">
        <v>14900000</v>
      </c>
      <c r="D48" s="17">
        <v>2407031.77</v>
      </c>
      <c r="E48" s="47">
        <f t="shared" si="0"/>
        <v>16.154575637583893</v>
      </c>
    </row>
    <row r="49" spans="1:5" x14ac:dyDescent="0.25">
      <c r="A49" s="59"/>
      <c r="B49" s="55" t="s">
        <v>59</v>
      </c>
      <c r="C49" s="17">
        <v>20500000</v>
      </c>
      <c r="D49" s="17">
        <v>7978371.5099999998</v>
      </c>
      <c r="E49" s="47">
        <f t="shared" si="0"/>
        <v>38.918885414634147</v>
      </c>
    </row>
    <row r="50" spans="1:5" x14ac:dyDescent="0.25">
      <c r="A50" s="59"/>
      <c r="B50" s="55" t="s">
        <v>95</v>
      </c>
      <c r="C50" s="17">
        <v>7060000000</v>
      </c>
      <c r="D50" s="17">
        <v>1339385169.52</v>
      </c>
      <c r="E50" s="47">
        <f t="shared" si="0"/>
        <v>18.97146132464589</v>
      </c>
    </row>
    <row r="51" spans="1:5" x14ac:dyDescent="0.25">
      <c r="A51" s="59"/>
      <c r="B51" s="55" t="s">
        <v>60</v>
      </c>
      <c r="C51" s="17">
        <v>1265410000</v>
      </c>
      <c r="D51" s="17">
        <v>523070145.5</v>
      </c>
      <c r="E51" s="47">
        <f t="shared" si="0"/>
        <v>41.336021171003864</v>
      </c>
    </row>
    <row r="52" spans="1:5" x14ac:dyDescent="0.25">
      <c r="A52" s="59"/>
      <c r="B52" s="60" t="s">
        <v>61</v>
      </c>
      <c r="C52" s="17">
        <v>1800000</v>
      </c>
      <c r="D52" s="17">
        <v>1015393.96</v>
      </c>
      <c r="E52" s="47">
        <f t="shared" si="0"/>
        <v>56.41077555555556</v>
      </c>
    </row>
    <row r="53" spans="1:5" x14ac:dyDescent="0.25">
      <c r="A53" s="59"/>
      <c r="B53" s="55" t="s">
        <v>62</v>
      </c>
      <c r="C53" s="17">
        <v>500000</v>
      </c>
      <c r="D53" s="17">
        <v>0</v>
      </c>
      <c r="E53" s="47">
        <f t="shared" si="0"/>
        <v>0</v>
      </c>
    </row>
    <row r="54" spans="1:5" x14ac:dyDescent="0.25">
      <c r="A54" s="59"/>
      <c r="B54" s="55" t="s">
        <v>63</v>
      </c>
      <c r="C54" s="17">
        <v>2000000</v>
      </c>
      <c r="D54" s="17">
        <v>0</v>
      </c>
      <c r="E54" s="47">
        <v>0</v>
      </c>
    </row>
    <row r="55" spans="1:5" x14ac:dyDescent="0.25">
      <c r="A55" s="59"/>
      <c r="B55" s="55" t="s">
        <v>12</v>
      </c>
      <c r="C55" s="17">
        <v>27500000</v>
      </c>
      <c r="D55" s="17">
        <v>1221504</v>
      </c>
      <c r="E55" s="47">
        <f t="shared" si="0"/>
        <v>4.4418327272727272</v>
      </c>
    </row>
    <row r="56" spans="1:5" x14ac:dyDescent="0.25">
      <c r="A56" s="80"/>
      <c r="B56" s="16" t="s">
        <v>13</v>
      </c>
      <c r="C56" s="11">
        <v>44500000</v>
      </c>
      <c r="D56" s="11">
        <v>0</v>
      </c>
      <c r="E56" s="135">
        <f t="shared" si="0"/>
        <v>0</v>
      </c>
    </row>
    <row r="57" spans="1:5" ht="15.75" thickBot="1" x14ac:dyDescent="0.3">
      <c r="A57" s="61"/>
      <c r="B57" s="108" t="s">
        <v>102</v>
      </c>
      <c r="C57" s="36">
        <v>5100001000</v>
      </c>
      <c r="D57" s="36">
        <v>5087753174.3900003</v>
      </c>
      <c r="E57" s="40">
        <f t="shared" si="0"/>
        <v>99.759846603755577</v>
      </c>
    </row>
    <row r="58" spans="1:5" x14ac:dyDescent="0.25">
      <c r="A58" s="15" t="s">
        <v>64</v>
      </c>
      <c r="B58" s="62" t="s">
        <v>65</v>
      </c>
      <c r="C58" s="63">
        <f>SUM(C59:C66)</f>
        <v>35202000</v>
      </c>
      <c r="D58" s="63">
        <f>SUM(D59:D66)</f>
        <v>23001456.16</v>
      </c>
      <c r="E58" s="20">
        <f t="shared" si="0"/>
        <v>65.341333333333324</v>
      </c>
    </row>
    <row r="59" spans="1:5" x14ac:dyDescent="0.25">
      <c r="A59" s="59"/>
      <c r="B59" s="60" t="s">
        <v>49</v>
      </c>
      <c r="C59" s="38">
        <v>26308000</v>
      </c>
      <c r="D59" s="38">
        <v>17515348.850000001</v>
      </c>
      <c r="E59" s="64">
        <f t="shared" si="0"/>
        <v>66.5780327276874</v>
      </c>
    </row>
    <row r="60" spans="1:5" x14ac:dyDescent="0.25">
      <c r="A60" s="65"/>
      <c r="B60" s="55" t="s">
        <v>50</v>
      </c>
      <c r="C60" s="17">
        <v>3986000</v>
      </c>
      <c r="D60" s="17">
        <v>2653575.5</v>
      </c>
      <c r="E60" s="47">
        <f t="shared" si="0"/>
        <v>66.572390868038127</v>
      </c>
    </row>
    <row r="61" spans="1:5" x14ac:dyDescent="0.25">
      <c r="A61" s="65"/>
      <c r="B61" s="55" t="s">
        <v>53</v>
      </c>
      <c r="C61" s="17">
        <v>1166000</v>
      </c>
      <c r="D61" s="17">
        <v>549681.06999999995</v>
      </c>
      <c r="E61" s="47">
        <f t="shared" si="0"/>
        <v>47.142458833619202</v>
      </c>
    </row>
    <row r="62" spans="1:5" x14ac:dyDescent="0.25">
      <c r="A62" s="65"/>
      <c r="B62" s="55" t="s">
        <v>54</v>
      </c>
      <c r="C62" s="17">
        <v>122000</v>
      </c>
      <c r="D62" s="17">
        <v>118873.89</v>
      </c>
      <c r="E62" s="47">
        <f t="shared" si="0"/>
        <v>97.437614754098362</v>
      </c>
    </row>
    <row r="63" spans="1:5" x14ac:dyDescent="0.25">
      <c r="A63" s="194"/>
      <c r="B63" s="16" t="s">
        <v>55</v>
      </c>
      <c r="C63" s="66">
        <v>20000</v>
      </c>
      <c r="D63" s="66">
        <v>0</v>
      </c>
      <c r="E63" s="47">
        <f t="shared" si="0"/>
        <v>0</v>
      </c>
    </row>
    <row r="64" spans="1:5" x14ac:dyDescent="0.25">
      <c r="A64" s="195"/>
      <c r="B64" s="16" t="s">
        <v>56</v>
      </c>
      <c r="C64" s="66">
        <v>100000</v>
      </c>
      <c r="D64" s="66">
        <v>69812.63</v>
      </c>
      <c r="E64" s="47">
        <f t="shared" si="0"/>
        <v>69.812630000000013</v>
      </c>
    </row>
    <row r="65" spans="1:5" x14ac:dyDescent="0.25">
      <c r="A65" s="195"/>
      <c r="B65" s="16" t="s">
        <v>57</v>
      </c>
      <c r="C65" s="66">
        <v>2200000</v>
      </c>
      <c r="D65" s="66">
        <v>2094164.22</v>
      </c>
      <c r="E65" s="47">
        <f t="shared" si="0"/>
        <v>95.189282727272726</v>
      </c>
    </row>
    <row r="66" spans="1:5" ht="15.75" thickBot="1" x14ac:dyDescent="0.3">
      <c r="A66" s="196"/>
      <c r="B66" s="39" t="s">
        <v>59</v>
      </c>
      <c r="C66" s="67">
        <v>1300000</v>
      </c>
      <c r="D66" s="67">
        <v>0</v>
      </c>
      <c r="E66" s="40">
        <f t="shared" si="0"/>
        <v>0</v>
      </c>
    </row>
    <row r="67" spans="1:5" x14ac:dyDescent="0.25">
      <c r="A67" s="15" t="s">
        <v>66</v>
      </c>
      <c r="B67" s="68" t="s">
        <v>67</v>
      </c>
      <c r="C67" s="63">
        <f>SUM(C68:C76)</f>
        <v>93816000</v>
      </c>
      <c r="D67" s="63">
        <f>SUM(D68:D76)</f>
        <v>56382032.939999998</v>
      </c>
      <c r="E67" s="20">
        <f t="shared" si="0"/>
        <v>60.098525773855208</v>
      </c>
    </row>
    <row r="68" spans="1:5" ht="14.25" customHeight="1" x14ac:dyDescent="0.25">
      <c r="A68" s="69"/>
      <c r="B68" s="70" t="s">
        <v>49</v>
      </c>
      <c r="C68" s="38">
        <v>50750000</v>
      </c>
      <c r="D68" s="38">
        <v>37433650.229999997</v>
      </c>
      <c r="E68" s="64">
        <f t="shared" si="0"/>
        <v>73.760887152709358</v>
      </c>
    </row>
    <row r="69" spans="1:5" x14ac:dyDescent="0.25">
      <c r="A69" s="69"/>
      <c r="B69" s="51" t="s">
        <v>50</v>
      </c>
      <c r="C69" s="17">
        <v>7689000</v>
      </c>
      <c r="D69" s="17">
        <v>5671198.1799999997</v>
      </c>
      <c r="E69" s="47">
        <f t="shared" si="0"/>
        <v>73.757291975549478</v>
      </c>
    </row>
    <row r="70" spans="1:5" x14ac:dyDescent="0.25">
      <c r="A70" s="69"/>
      <c r="B70" s="51" t="s">
        <v>53</v>
      </c>
      <c r="C70" s="17">
        <v>1320000</v>
      </c>
      <c r="D70" s="17">
        <v>681574.65</v>
      </c>
      <c r="E70" s="47">
        <f t="shared" si="0"/>
        <v>51.634443181818177</v>
      </c>
    </row>
    <row r="71" spans="1:5" x14ac:dyDescent="0.25">
      <c r="A71" s="71"/>
      <c r="B71" s="51" t="s">
        <v>54</v>
      </c>
      <c r="C71" s="17">
        <v>15186000</v>
      </c>
      <c r="D71" s="17">
        <v>8564358.9100000001</v>
      </c>
      <c r="E71" s="47">
        <f t="shared" si="0"/>
        <v>56.396410575530098</v>
      </c>
    </row>
    <row r="72" spans="1:5" x14ac:dyDescent="0.25">
      <c r="A72" s="71"/>
      <c r="B72" s="51" t="s">
        <v>55</v>
      </c>
      <c r="C72" s="17">
        <v>24000</v>
      </c>
      <c r="D72" s="17">
        <v>0</v>
      </c>
      <c r="E72" s="47">
        <f t="shared" si="0"/>
        <v>0</v>
      </c>
    </row>
    <row r="73" spans="1:5" x14ac:dyDescent="0.25">
      <c r="A73" s="71"/>
      <c r="B73" s="51" t="s">
        <v>56</v>
      </c>
      <c r="C73" s="17">
        <v>100000</v>
      </c>
      <c r="D73" s="17">
        <v>21260.46</v>
      </c>
      <c r="E73" s="47">
        <f t="shared" si="0"/>
        <v>21.260460000000002</v>
      </c>
    </row>
    <row r="74" spans="1:5" x14ac:dyDescent="0.25">
      <c r="A74" s="72"/>
      <c r="B74" s="51" t="s">
        <v>57</v>
      </c>
      <c r="C74" s="17">
        <v>15300000</v>
      </c>
      <c r="D74" s="17">
        <v>3859990.51</v>
      </c>
      <c r="E74" s="47">
        <f t="shared" si="0"/>
        <v>25.228696143790845</v>
      </c>
    </row>
    <row r="75" spans="1:5" x14ac:dyDescent="0.25">
      <c r="A75" s="59"/>
      <c r="B75" s="55" t="s">
        <v>59</v>
      </c>
      <c r="C75" s="11">
        <v>947000</v>
      </c>
      <c r="D75" s="11">
        <v>150000</v>
      </c>
      <c r="E75" s="47">
        <f t="shared" ref="E75:E127" si="2">SUM(D75/C75*100)</f>
        <v>15.839493136219641</v>
      </c>
    </row>
    <row r="76" spans="1:5" ht="15.75" thickBot="1" x14ac:dyDescent="0.3">
      <c r="A76" s="78"/>
      <c r="B76" s="39" t="s">
        <v>12</v>
      </c>
      <c r="C76" s="75">
        <v>2500000</v>
      </c>
      <c r="D76" s="36">
        <v>0</v>
      </c>
      <c r="E76" s="40">
        <f t="shared" si="2"/>
        <v>0</v>
      </c>
    </row>
    <row r="77" spans="1:5" ht="23.25" x14ac:dyDescent="0.25">
      <c r="A77" s="15" t="s">
        <v>23</v>
      </c>
      <c r="B77" s="68" t="s">
        <v>68</v>
      </c>
      <c r="C77" s="63">
        <f>SUM(C78:C88)</f>
        <v>5013356000</v>
      </c>
      <c r="D77" s="63">
        <f>SUM(D78:D88)</f>
        <v>952712322.25</v>
      </c>
      <c r="E77" s="76">
        <f t="shared" si="2"/>
        <v>19.003484337637303</v>
      </c>
    </row>
    <row r="78" spans="1:5" ht="16.5" customHeight="1" x14ac:dyDescent="0.25">
      <c r="A78" s="77"/>
      <c r="B78" s="70" t="s">
        <v>49</v>
      </c>
      <c r="C78" s="38">
        <v>227553000</v>
      </c>
      <c r="D78" s="181">
        <v>155889394.09</v>
      </c>
      <c r="E78" s="64">
        <f t="shared" si="2"/>
        <v>68.506850751253552</v>
      </c>
    </row>
    <row r="79" spans="1:5" x14ac:dyDescent="0.25">
      <c r="A79" s="77"/>
      <c r="B79" s="51" t="s">
        <v>50</v>
      </c>
      <c r="C79" s="17">
        <v>33683000</v>
      </c>
      <c r="D79" s="182">
        <v>23160709.379999999</v>
      </c>
      <c r="E79" s="47">
        <f t="shared" si="2"/>
        <v>68.760827064097612</v>
      </c>
    </row>
    <row r="80" spans="1:5" x14ac:dyDescent="0.25">
      <c r="A80" s="77"/>
      <c r="B80" s="51" t="s">
        <v>53</v>
      </c>
      <c r="C80" s="17">
        <v>5048000</v>
      </c>
      <c r="D80" s="182">
        <v>3244308.87</v>
      </c>
      <c r="E80" s="47">
        <f t="shared" si="2"/>
        <v>64.269193145800315</v>
      </c>
    </row>
    <row r="81" spans="1:9" x14ac:dyDescent="0.25">
      <c r="A81" s="65"/>
      <c r="B81" s="51" t="s">
        <v>54</v>
      </c>
      <c r="C81" s="17">
        <v>1028000</v>
      </c>
      <c r="D81" s="182">
        <v>663663.87</v>
      </c>
      <c r="E81" s="47">
        <f t="shared" si="2"/>
        <v>64.558742217898839</v>
      </c>
      <c r="I81" s="4"/>
    </row>
    <row r="82" spans="1:9" x14ac:dyDescent="0.25">
      <c r="A82" s="65"/>
      <c r="B82" s="51" t="s">
        <v>55</v>
      </c>
      <c r="C82" s="17">
        <v>4340000</v>
      </c>
      <c r="D82" s="182">
        <v>2115568.75</v>
      </c>
      <c r="E82" s="47">
        <f t="shared" si="2"/>
        <v>48.745823732718897</v>
      </c>
    </row>
    <row r="83" spans="1:9" x14ac:dyDescent="0.25">
      <c r="A83" s="65"/>
      <c r="B83" s="51" t="s">
        <v>56</v>
      </c>
      <c r="C83" s="17">
        <v>1300000</v>
      </c>
      <c r="D83" s="182">
        <v>746800.27</v>
      </c>
      <c r="E83" s="47">
        <f t="shared" si="2"/>
        <v>57.446174615384614</v>
      </c>
    </row>
    <row r="84" spans="1:9" x14ac:dyDescent="0.25">
      <c r="A84" s="59"/>
      <c r="B84" s="51" t="s">
        <v>57</v>
      </c>
      <c r="C84" s="17">
        <v>64804000</v>
      </c>
      <c r="D84" s="182">
        <v>20308797.140000001</v>
      </c>
      <c r="E84" s="47">
        <f t="shared" si="2"/>
        <v>31.33880183322017</v>
      </c>
    </row>
    <row r="85" spans="1:9" x14ac:dyDescent="0.25">
      <c r="A85" s="59"/>
      <c r="B85" s="70" t="s">
        <v>69</v>
      </c>
      <c r="C85" s="17">
        <v>48000000</v>
      </c>
      <c r="D85" s="182">
        <v>4334507.9400000004</v>
      </c>
      <c r="E85" s="47">
        <f t="shared" si="2"/>
        <v>9.030224875</v>
      </c>
    </row>
    <row r="86" spans="1:9" x14ac:dyDescent="0.25">
      <c r="A86" s="59"/>
      <c r="B86" s="16" t="s">
        <v>6</v>
      </c>
      <c r="C86" s="11">
        <v>3000000</v>
      </c>
      <c r="D86" s="183">
        <v>0</v>
      </c>
      <c r="E86" s="47">
        <f t="shared" si="2"/>
        <v>0</v>
      </c>
    </row>
    <row r="87" spans="1:9" x14ac:dyDescent="0.25">
      <c r="A87" s="59"/>
      <c r="B87" s="55" t="s">
        <v>62</v>
      </c>
      <c r="C87" s="11">
        <v>24600000</v>
      </c>
      <c r="D87" s="183">
        <v>3162757.34</v>
      </c>
      <c r="E87" s="47">
        <f t="shared" si="2"/>
        <v>12.856737154471546</v>
      </c>
    </row>
    <row r="88" spans="1:9" ht="15.75" thickBot="1" x14ac:dyDescent="0.3">
      <c r="A88" s="78"/>
      <c r="B88" s="35" t="s">
        <v>70</v>
      </c>
      <c r="C88" s="36">
        <v>4600000000</v>
      </c>
      <c r="D88" s="184">
        <v>739085814.60000002</v>
      </c>
      <c r="E88" s="40">
        <f t="shared" si="2"/>
        <v>16.067082926086957</v>
      </c>
    </row>
    <row r="89" spans="1:9" x14ac:dyDescent="0.25">
      <c r="A89" s="15" t="s">
        <v>71</v>
      </c>
      <c r="B89" s="52" t="s">
        <v>72</v>
      </c>
      <c r="C89" s="79">
        <f>SUM(C90:C97)</f>
        <v>264102000</v>
      </c>
      <c r="D89" s="53">
        <f>SUM(D90:D97)</f>
        <v>157367178.87</v>
      </c>
      <c r="E89" s="20">
        <f t="shared" si="2"/>
        <v>59.585758104823142</v>
      </c>
    </row>
    <row r="90" spans="1:9" x14ac:dyDescent="0.25">
      <c r="A90" s="59"/>
      <c r="B90" s="70" t="s">
        <v>49</v>
      </c>
      <c r="C90" s="38">
        <v>173770000</v>
      </c>
      <c r="D90" s="181">
        <v>119154050.16</v>
      </c>
      <c r="E90" s="64">
        <f t="shared" si="2"/>
        <v>68.569977648615989</v>
      </c>
    </row>
    <row r="91" spans="1:9" x14ac:dyDescent="0.25">
      <c r="A91" s="59"/>
      <c r="B91" s="51" t="s">
        <v>50</v>
      </c>
      <c r="C91" s="17">
        <v>26327000</v>
      </c>
      <c r="D91" s="182">
        <v>18051838.899999999</v>
      </c>
      <c r="E91" s="47">
        <f t="shared" si="2"/>
        <v>68.567777946594745</v>
      </c>
    </row>
    <row r="92" spans="1:9" x14ac:dyDescent="0.25">
      <c r="A92" s="59"/>
      <c r="B92" s="51" t="s">
        <v>53</v>
      </c>
      <c r="C92" s="17">
        <v>3507000</v>
      </c>
      <c r="D92" s="182">
        <v>2277743.96</v>
      </c>
      <c r="E92" s="47">
        <f t="shared" si="2"/>
        <v>64.948501853435985</v>
      </c>
    </row>
    <row r="93" spans="1:9" x14ac:dyDescent="0.25">
      <c r="A93" s="59"/>
      <c r="B93" s="51" t="s">
        <v>54</v>
      </c>
      <c r="C93" s="17">
        <v>1098000</v>
      </c>
      <c r="D93" s="182">
        <v>336969.44</v>
      </c>
      <c r="E93" s="47">
        <f t="shared" si="2"/>
        <v>30.689384335154831</v>
      </c>
    </row>
    <row r="94" spans="1:9" x14ac:dyDescent="0.25">
      <c r="A94" s="59"/>
      <c r="B94" s="51" t="s">
        <v>55</v>
      </c>
      <c r="C94" s="17">
        <v>32000000</v>
      </c>
      <c r="D94" s="182">
        <v>5032210.28</v>
      </c>
      <c r="E94" s="47">
        <f t="shared" si="2"/>
        <v>15.725657125</v>
      </c>
    </row>
    <row r="95" spans="1:9" x14ac:dyDescent="0.25">
      <c r="A95" s="59"/>
      <c r="B95" s="51" t="s">
        <v>56</v>
      </c>
      <c r="C95" s="17">
        <v>100000</v>
      </c>
      <c r="D95" s="182">
        <v>0</v>
      </c>
      <c r="E95" s="47">
        <f t="shared" si="2"/>
        <v>0</v>
      </c>
    </row>
    <row r="96" spans="1:9" x14ac:dyDescent="0.25">
      <c r="A96" s="80"/>
      <c r="B96" s="16" t="s">
        <v>57</v>
      </c>
      <c r="C96" s="11">
        <v>4300000</v>
      </c>
      <c r="D96" s="183">
        <v>1293429.6200000001</v>
      </c>
      <c r="E96" s="47">
        <f t="shared" si="2"/>
        <v>30.079758604651165</v>
      </c>
    </row>
    <row r="97" spans="1:5" ht="15.75" thickBot="1" x14ac:dyDescent="0.3">
      <c r="A97" s="78"/>
      <c r="B97" s="39" t="s">
        <v>6</v>
      </c>
      <c r="C97" s="36">
        <v>23000000</v>
      </c>
      <c r="D97" s="36">
        <v>11220936.51</v>
      </c>
      <c r="E97" s="40">
        <f t="shared" si="2"/>
        <v>48.78668047826087</v>
      </c>
    </row>
    <row r="98" spans="1:5" x14ac:dyDescent="0.25">
      <c r="A98" s="52">
        <v>4003</v>
      </c>
      <c r="B98" s="52" t="s">
        <v>73</v>
      </c>
      <c r="C98" s="84">
        <f>SUM(C99:C99)</f>
        <v>16000000</v>
      </c>
      <c r="D98" s="84">
        <f>SUM(D99:D99)</f>
        <v>7274376</v>
      </c>
      <c r="E98" s="20">
        <f t="shared" si="2"/>
        <v>45.464849999999998</v>
      </c>
    </row>
    <row r="99" spans="1:5" ht="15.75" thickBot="1" x14ac:dyDescent="0.3">
      <c r="A99" s="34"/>
      <c r="B99" s="35" t="s">
        <v>57</v>
      </c>
      <c r="C99" s="83">
        <v>16000000</v>
      </c>
      <c r="D99" s="83">
        <v>7274376</v>
      </c>
      <c r="E99" s="40">
        <f t="shared" si="2"/>
        <v>45.464849999999998</v>
      </c>
    </row>
    <row r="100" spans="1:5" x14ac:dyDescent="0.25">
      <c r="A100" s="97">
        <v>4004</v>
      </c>
      <c r="B100" s="52" t="s">
        <v>74</v>
      </c>
      <c r="C100" s="84">
        <f>SUM(C101:C104)</f>
        <v>10070000</v>
      </c>
      <c r="D100" s="84">
        <f>SUM(D102:D104)</f>
        <v>5148831.5999999996</v>
      </c>
      <c r="E100" s="20">
        <f>SUM(D100/C100*100)</f>
        <v>51.130403177755703</v>
      </c>
    </row>
    <row r="101" spans="1:5" x14ac:dyDescent="0.25">
      <c r="A101" s="90"/>
      <c r="B101" s="16" t="s">
        <v>56</v>
      </c>
      <c r="C101" s="152">
        <v>1180000</v>
      </c>
      <c r="D101" s="152">
        <v>0</v>
      </c>
      <c r="E101" s="47">
        <f>SUM(D101/C101*100)</f>
        <v>0</v>
      </c>
    </row>
    <row r="102" spans="1:5" x14ac:dyDescent="0.25">
      <c r="A102" s="90"/>
      <c r="B102" s="153" t="s">
        <v>57</v>
      </c>
      <c r="C102" s="91">
        <v>6800000</v>
      </c>
      <c r="D102" s="91">
        <v>5148831.5999999996</v>
      </c>
      <c r="E102" s="88">
        <f t="shared" si="2"/>
        <v>75.718111764705881</v>
      </c>
    </row>
    <row r="103" spans="1:5" x14ac:dyDescent="0.25">
      <c r="A103" s="90"/>
      <c r="B103" s="16" t="s">
        <v>59</v>
      </c>
      <c r="C103" s="87">
        <v>590000</v>
      </c>
      <c r="D103" s="87">
        <v>0</v>
      </c>
      <c r="E103" s="88">
        <f t="shared" si="2"/>
        <v>0</v>
      </c>
    </row>
    <row r="104" spans="1:5" ht="15.75" thickBot="1" x14ac:dyDescent="0.3">
      <c r="A104" s="154"/>
      <c r="B104" s="108" t="s">
        <v>12</v>
      </c>
      <c r="C104" s="67">
        <v>1500000</v>
      </c>
      <c r="D104" s="67">
        <v>0</v>
      </c>
      <c r="E104" s="40">
        <f t="shared" si="2"/>
        <v>0</v>
      </c>
    </row>
    <row r="105" spans="1:5" x14ac:dyDescent="0.25">
      <c r="A105" s="52">
        <v>4006</v>
      </c>
      <c r="B105" s="52" t="s">
        <v>75</v>
      </c>
      <c r="C105" s="84">
        <f>SUM(C106:C110)</f>
        <v>102186698</v>
      </c>
      <c r="D105" s="84">
        <f>SUM(D106:D110)</f>
        <v>101974498.59999999</v>
      </c>
      <c r="E105" s="20">
        <f t="shared" si="2"/>
        <v>99.792341465030987</v>
      </c>
    </row>
    <row r="106" spans="1:5" x14ac:dyDescent="0.25">
      <c r="A106" s="7"/>
      <c r="B106" s="60" t="s">
        <v>55</v>
      </c>
      <c r="C106" s="89">
        <v>12000</v>
      </c>
      <c r="D106" s="89">
        <v>8437.99</v>
      </c>
      <c r="E106" s="64">
        <f t="shared" si="2"/>
        <v>70.316583333333327</v>
      </c>
    </row>
    <row r="107" spans="1:5" x14ac:dyDescent="0.25">
      <c r="A107" s="90"/>
      <c r="B107" s="92" t="s">
        <v>57</v>
      </c>
      <c r="C107" s="91">
        <v>100095298</v>
      </c>
      <c r="D107" s="93">
        <v>100095297.33</v>
      </c>
      <c r="E107" s="47">
        <f t="shared" si="2"/>
        <v>99.999999330637891</v>
      </c>
    </row>
    <row r="108" spans="1:5" x14ac:dyDescent="0.25">
      <c r="A108" s="90"/>
      <c r="B108" s="16" t="s">
        <v>69</v>
      </c>
      <c r="C108" s="91">
        <v>204000</v>
      </c>
      <c r="D108" s="93">
        <v>82043.28</v>
      </c>
      <c r="E108" s="47">
        <f t="shared" si="2"/>
        <v>40.217294117647057</v>
      </c>
    </row>
    <row r="109" spans="1:5" x14ac:dyDescent="0.25">
      <c r="A109" s="90"/>
      <c r="B109" s="95" t="s">
        <v>12</v>
      </c>
      <c r="C109" s="87">
        <v>1000000</v>
      </c>
      <c r="D109" s="185">
        <v>913320</v>
      </c>
      <c r="E109" s="47">
        <f t="shared" si="2"/>
        <v>91.332000000000008</v>
      </c>
    </row>
    <row r="110" spans="1:5" ht="15.75" thickBot="1" x14ac:dyDescent="0.3">
      <c r="A110" s="90"/>
      <c r="B110" s="39" t="s">
        <v>13</v>
      </c>
      <c r="C110" s="96">
        <v>875400</v>
      </c>
      <c r="D110" s="83">
        <v>875400</v>
      </c>
      <c r="E110" s="40">
        <f t="shared" si="2"/>
        <v>100</v>
      </c>
    </row>
    <row r="111" spans="1:5" x14ac:dyDescent="0.25">
      <c r="A111" s="97">
        <v>4008</v>
      </c>
      <c r="B111" s="52" t="s">
        <v>97</v>
      </c>
      <c r="C111" s="98">
        <f>SUM(C112:C113)</f>
        <v>338000000</v>
      </c>
      <c r="D111" s="98">
        <f>SUM(D112:D113)</f>
        <v>29490000</v>
      </c>
      <c r="E111" s="20">
        <f t="shared" si="2"/>
        <v>8.7248520710059179</v>
      </c>
    </row>
    <row r="112" spans="1:5" x14ac:dyDescent="0.25">
      <c r="A112" s="90"/>
      <c r="B112" s="92" t="s">
        <v>57</v>
      </c>
      <c r="C112" s="94">
        <v>29500000</v>
      </c>
      <c r="D112" s="186">
        <v>29490000</v>
      </c>
      <c r="E112" s="64">
        <f t="shared" ref="E112" si="3">SUM(D112/C112*100)</f>
        <v>99.966101694915253</v>
      </c>
    </row>
    <row r="113" spans="1:9" ht="15.75" thickBot="1" x14ac:dyDescent="0.3">
      <c r="A113" s="99"/>
      <c r="B113" s="39" t="s">
        <v>13</v>
      </c>
      <c r="C113" s="96">
        <v>308500000</v>
      </c>
      <c r="D113" s="83">
        <v>0</v>
      </c>
      <c r="E113" s="100">
        <f t="shared" si="2"/>
        <v>0</v>
      </c>
    </row>
    <row r="114" spans="1:9" x14ac:dyDescent="0.25">
      <c r="A114" s="101">
        <v>4009</v>
      </c>
      <c r="B114" s="102" t="s">
        <v>98</v>
      </c>
      <c r="C114" s="103">
        <f>SUM(C115:C115)</f>
        <v>18000000</v>
      </c>
      <c r="D114" s="103">
        <f>SUM(D115:D115)</f>
        <v>8622418.4000000004</v>
      </c>
      <c r="E114" s="104">
        <f t="shared" si="2"/>
        <v>47.902324444444446</v>
      </c>
    </row>
    <row r="115" spans="1:9" ht="15.75" thickBot="1" x14ac:dyDescent="0.3">
      <c r="A115" s="155"/>
      <c r="B115" s="118" t="s">
        <v>57</v>
      </c>
      <c r="C115" s="96">
        <v>18000000</v>
      </c>
      <c r="D115" s="83">
        <v>8622418.4000000004</v>
      </c>
      <c r="E115" s="40">
        <f t="shared" ref="E115" si="4">SUM(D115/C115*100)</f>
        <v>47.902324444444446</v>
      </c>
    </row>
    <row r="116" spans="1:9" x14ac:dyDescent="0.25">
      <c r="A116" s="52">
        <v>5014</v>
      </c>
      <c r="B116" s="52" t="s">
        <v>76</v>
      </c>
      <c r="C116" s="84">
        <f>SUM(C117:C120)</f>
        <v>2038100000</v>
      </c>
      <c r="D116" s="84">
        <f>SUM(D118:D120)</f>
        <v>881664305.53999996</v>
      </c>
      <c r="E116" s="20">
        <f t="shared" si="2"/>
        <v>43.259128871988615</v>
      </c>
    </row>
    <row r="117" spans="1:9" x14ac:dyDescent="0.25">
      <c r="A117" s="7"/>
      <c r="B117" s="16" t="s">
        <v>56</v>
      </c>
      <c r="C117" s="152">
        <v>500000</v>
      </c>
      <c r="D117" s="152">
        <v>0</v>
      </c>
      <c r="E117" s="64">
        <f t="shared" si="2"/>
        <v>0</v>
      </c>
    </row>
    <row r="118" spans="1:9" x14ac:dyDescent="0.25">
      <c r="A118" s="7"/>
      <c r="B118" s="86" t="s">
        <v>57</v>
      </c>
      <c r="C118" s="87">
        <v>767846000</v>
      </c>
      <c r="D118" s="87">
        <v>537173180.13</v>
      </c>
      <c r="E118" s="64">
        <f t="shared" si="2"/>
        <v>69.958452623312482</v>
      </c>
    </row>
    <row r="119" spans="1:9" x14ac:dyDescent="0.25">
      <c r="A119" s="7"/>
      <c r="B119" s="16" t="s">
        <v>12</v>
      </c>
      <c r="C119" s="91">
        <v>86000000</v>
      </c>
      <c r="D119" s="91">
        <v>85594320</v>
      </c>
      <c r="E119" s="47">
        <f t="shared" si="2"/>
        <v>99.52827906976745</v>
      </c>
    </row>
    <row r="120" spans="1:9" ht="15.75" thickBot="1" x14ac:dyDescent="0.3">
      <c r="A120" s="110"/>
      <c r="B120" s="108" t="s">
        <v>13</v>
      </c>
      <c r="C120" s="96">
        <v>1183754000</v>
      </c>
      <c r="D120" s="96">
        <v>258896805.41</v>
      </c>
      <c r="E120" s="40">
        <f t="shared" si="2"/>
        <v>21.870828348626489</v>
      </c>
    </row>
    <row r="121" spans="1:9" x14ac:dyDescent="0.25">
      <c r="A121" s="52">
        <v>5015</v>
      </c>
      <c r="B121" s="52" t="s">
        <v>77</v>
      </c>
      <c r="C121" s="84">
        <f>SUM(C122:C123)</f>
        <v>152800000</v>
      </c>
      <c r="D121" s="84">
        <f>SUM(D122:D123)</f>
        <v>130898340</v>
      </c>
      <c r="E121" s="64">
        <f t="shared" si="2"/>
        <v>85.666452879581158</v>
      </c>
    </row>
    <row r="122" spans="1:9" x14ac:dyDescent="0.25">
      <c r="A122" s="7"/>
      <c r="B122" s="86" t="s">
        <v>57</v>
      </c>
      <c r="C122" s="87">
        <v>83800000</v>
      </c>
      <c r="D122" s="111">
        <v>62618340</v>
      </c>
      <c r="E122" s="64">
        <f t="shared" ref="E122" si="5">SUM(D122/C122*100)</f>
        <v>74.723556085918858</v>
      </c>
      <c r="I122" s="2"/>
    </row>
    <row r="123" spans="1:9" ht="15.75" thickBot="1" x14ac:dyDescent="0.3">
      <c r="A123" s="110"/>
      <c r="B123" s="39" t="s">
        <v>13</v>
      </c>
      <c r="C123" s="96">
        <v>69000000</v>
      </c>
      <c r="D123" s="96">
        <v>68280000</v>
      </c>
      <c r="E123" s="40">
        <f t="shared" si="2"/>
        <v>98.956521739130437</v>
      </c>
    </row>
    <row r="124" spans="1:9" x14ac:dyDescent="0.25">
      <c r="A124" s="102">
        <v>5016</v>
      </c>
      <c r="B124" s="102" t="s">
        <v>88</v>
      </c>
      <c r="C124" s="107">
        <f>SUM(C125:C126)</f>
        <v>158600000</v>
      </c>
      <c r="D124" s="103">
        <f>SUM(D125:D126)</f>
        <v>15960000</v>
      </c>
      <c r="E124" s="104">
        <f t="shared" si="2"/>
        <v>10.063051702395963</v>
      </c>
    </row>
    <row r="125" spans="1:9" x14ac:dyDescent="0.25">
      <c r="A125" s="81"/>
      <c r="B125" s="92" t="s">
        <v>57</v>
      </c>
      <c r="C125" s="87">
        <v>35600000</v>
      </c>
      <c r="D125" s="111">
        <v>15960000</v>
      </c>
      <c r="E125" s="64">
        <f t="shared" si="2"/>
        <v>44.831460674157306</v>
      </c>
    </row>
    <row r="126" spans="1:9" ht="15.75" thickBot="1" x14ac:dyDescent="0.3">
      <c r="A126" s="78"/>
      <c r="B126" s="39" t="s">
        <v>13</v>
      </c>
      <c r="C126" s="96">
        <v>123000000</v>
      </c>
      <c r="D126" s="96">
        <v>0</v>
      </c>
      <c r="E126" s="64">
        <f t="shared" si="2"/>
        <v>0</v>
      </c>
    </row>
    <row r="127" spans="1:9" x14ac:dyDescent="0.25">
      <c r="A127" s="62">
        <v>5017</v>
      </c>
      <c r="B127" s="62" t="s">
        <v>89</v>
      </c>
      <c r="C127" s="98">
        <f>SUM(C128:C130)</f>
        <v>3372151000</v>
      </c>
      <c r="D127" s="98">
        <f>SUM(D128:D130)</f>
        <v>683148464.51999998</v>
      </c>
      <c r="E127" s="20">
        <f t="shared" si="2"/>
        <v>20.258537192432961</v>
      </c>
    </row>
    <row r="128" spans="1:9" x14ac:dyDescent="0.25">
      <c r="A128" s="80"/>
      <c r="B128" s="92" t="s">
        <v>57</v>
      </c>
      <c r="C128" s="93">
        <v>760000000</v>
      </c>
      <c r="D128" s="89">
        <v>135958064.52000001</v>
      </c>
      <c r="E128" s="64">
        <f t="shared" ref="E128:E135" si="6">SUM(D128/C128*100)</f>
        <v>17.889219015789475</v>
      </c>
    </row>
    <row r="129" spans="1:5" x14ac:dyDescent="0.25">
      <c r="A129" s="80"/>
      <c r="B129" s="16" t="s">
        <v>12</v>
      </c>
      <c r="C129" s="112">
        <v>90000000</v>
      </c>
      <c r="D129" s="94">
        <v>89280000</v>
      </c>
      <c r="E129" s="47">
        <f t="shared" si="6"/>
        <v>99.2</v>
      </c>
    </row>
    <row r="130" spans="1:5" ht="15.75" thickBot="1" x14ac:dyDescent="0.3">
      <c r="A130" s="61"/>
      <c r="B130" s="108" t="s">
        <v>13</v>
      </c>
      <c r="C130" s="113">
        <v>2522151000</v>
      </c>
      <c r="D130" s="96">
        <v>457910400</v>
      </c>
      <c r="E130" s="40">
        <f t="shared" si="6"/>
        <v>18.155550559819773</v>
      </c>
    </row>
    <row r="131" spans="1:5" x14ac:dyDescent="0.25">
      <c r="A131" s="62">
        <v>5018</v>
      </c>
      <c r="B131" s="62" t="s">
        <v>90</v>
      </c>
      <c r="C131" s="98">
        <f>SUM(C132:C132)</f>
        <v>18000000</v>
      </c>
      <c r="D131" s="187">
        <f>SUM(D132:D132)</f>
        <v>0</v>
      </c>
      <c r="E131" s="20">
        <f t="shared" si="6"/>
        <v>0</v>
      </c>
    </row>
    <row r="132" spans="1:5" ht="15.75" thickBot="1" x14ac:dyDescent="0.3">
      <c r="A132" s="61"/>
      <c r="B132" s="39" t="s">
        <v>13</v>
      </c>
      <c r="C132" s="114">
        <v>18000000</v>
      </c>
      <c r="D132" s="109">
        <v>0</v>
      </c>
      <c r="E132" s="100">
        <f t="shared" si="6"/>
        <v>0</v>
      </c>
    </row>
    <row r="133" spans="1:5" x14ac:dyDescent="0.25">
      <c r="A133" s="52">
        <v>5020</v>
      </c>
      <c r="B133" s="52" t="s">
        <v>92</v>
      </c>
      <c r="C133" s="98">
        <f>SUM(C134:C134)</f>
        <v>372000000</v>
      </c>
      <c r="D133" s="187">
        <f>SUM(D134:D134)</f>
        <v>184875000</v>
      </c>
      <c r="E133" s="20">
        <f t="shared" si="6"/>
        <v>49.697580645161288</v>
      </c>
    </row>
    <row r="134" spans="1:5" ht="15.75" thickBot="1" x14ac:dyDescent="0.3">
      <c r="A134" s="110"/>
      <c r="B134" s="115" t="s">
        <v>13</v>
      </c>
      <c r="C134" s="96">
        <v>372000000</v>
      </c>
      <c r="D134" s="96">
        <v>184875000</v>
      </c>
      <c r="E134" s="40">
        <f t="shared" si="6"/>
        <v>49.697580645161288</v>
      </c>
    </row>
    <row r="135" spans="1:5" x14ac:dyDescent="0.25">
      <c r="A135" s="52">
        <v>5021</v>
      </c>
      <c r="B135" s="52" t="s">
        <v>96</v>
      </c>
      <c r="C135" s="107">
        <f>SUM(C136:C138)</f>
        <v>879099000</v>
      </c>
      <c r="D135" s="107">
        <f>SUM(D136:D138)</f>
        <v>414180702.36000001</v>
      </c>
      <c r="E135" s="104">
        <f t="shared" si="6"/>
        <v>47.114227448785634</v>
      </c>
    </row>
    <row r="136" spans="1:5" x14ac:dyDescent="0.25">
      <c r="A136" s="105"/>
      <c r="B136" s="82" t="s">
        <v>55</v>
      </c>
      <c r="C136" s="89">
        <v>39999000</v>
      </c>
      <c r="D136" s="89">
        <v>1183019.97</v>
      </c>
      <c r="E136" s="64">
        <f t="shared" ref="E136:E138" si="7">SUM(D136/C136*100)</f>
        <v>2.9576238655966396</v>
      </c>
    </row>
    <row r="137" spans="1:5" x14ac:dyDescent="0.25">
      <c r="A137" s="90"/>
      <c r="B137" s="16" t="s">
        <v>63</v>
      </c>
      <c r="C137" s="111">
        <v>719100000</v>
      </c>
      <c r="D137" s="111">
        <v>412997682.38999999</v>
      </c>
      <c r="E137" s="116">
        <f t="shared" si="7"/>
        <v>57.432579945765539</v>
      </c>
    </row>
    <row r="138" spans="1:5" ht="15.75" thickBot="1" x14ac:dyDescent="0.3">
      <c r="A138" s="117"/>
      <c r="B138" s="39" t="s">
        <v>12</v>
      </c>
      <c r="C138" s="96">
        <v>120000000</v>
      </c>
      <c r="D138" s="96">
        <v>0</v>
      </c>
      <c r="E138" s="40">
        <f t="shared" si="7"/>
        <v>0</v>
      </c>
    </row>
    <row r="139" spans="1:5" x14ac:dyDescent="0.25">
      <c r="A139" s="52">
        <v>5022</v>
      </c>
      <c r="B139" s="52" t="s">
        <v>100</v>
      </c>
      <c r="C139" s="98">
        <f>SUM(C140:C141)</f>
        <v>126000000</v>
      </c>
      <c r="D139" s="98">
        <f>SUM(D140:D141)</f>
        <v>0</v>
      </c>
      <c r="E139" s="20">
        <f t="shared" ref="E139:E143" si="8">SUM(D139/C139*100)</f>
        <v>0</v>
      </c>
    </row>
    <row r="140" spans="1:5" x14ac:dyDescent="0.25">
      <c r="A140" s="85"/>
      <c r="B140" s="92" t="s">
        <v>57</v>
      </c>
      <c r="C140" s="111">
        <v>27500000</v>
      </c>
      <c r="D140" s="111">
        <v>0</v>
      </c>
      <c r="E140" s="64">
        <f t="shared" si="8"/>
        <v>0</v>
      </c>
    </row>
    <row r="141" spans="1:5" ht="15.75" thickBot="1" x14ac:dyDescent="0.3">
      <c r="A141" s="106"/>
      <c r="B141" s="118" t="s">
        <v>13</v>
      </c>
      <c r="C141" s="96">
        <v>98500000</v>
      </c>
      <c r="D141" s="96">
        <v>0</v>
      </c>
      <c r="E141" s="40">
        <f t="shared" si="8"/>
        <v>0</v>
      </c>
    </row>
    <row r="142" spans="1:5" x14ac:dyDescent="0.25">
      <c r="A142" s="52">
        <v>5028</v>
      </c>
      <c r="B142" s="52" t="s">
        <v>104</v>
      </c>
      <c r="C142" s="103">
        <f>C143</f>
        <v>840000000</v>
      </c>
      <c r="D142" s="103">
        <f>D143</f>
        <v>597456000</v>
      </c>
      <c r="E142" s="20">
        <f t="shared" si="8"/>
        <v>71.125714285714281</v>
      </c>
    </row>
    <row r="143" spans="1:5" ht="15.75" thickBot="1" x14ac:dyDescent="0.3">
      <c r="A143" s="106"/>
      <c r="B143" s="115" t="s">
        <v>13</v>
      </c>
      <c r="C143" s="109">
        <v>840000000</v>
      </c>
      <c r="D143" s="109">
        <v>597456000</v>
      </c>
      <c r="E143" s="40">
        <f t="shared" si="8"/>
        <v>71.125714285714281</v>
      </c>
    </row>
    <row r="144" spans="1:5" x14ac:dyDescent="0.25">
      <c r="A144" s="119">
        <v>2302</v>
      </c>
      <c r="B144" s="56" t="s">
        <v>78</v>
      </c>
      <c r="C144" s="120"/>
      <c r="D144" s="63"/>
      <c r="E144" s="9"/>
    </row>
    <row r="145" spans="1:8" x14ac:dyDescent="0.25">
      <c r="A145" s="6" t="s">
        <v>37</v>
      </c>
      <c r="B145" s="57" t="s">
        <v>79</v>
      </c>
      <c r="C145" s="58">
        <f>SUM(C146:C151)</f>
        <v>72065000</v>
      </c>
      <c r="D145" s="58">
        <f>SUM(D146:D151)</f>
        <v>42110883.880000003</v>
      </c>
      <c r="E145" s="24">
        <f t="shared" ref="E145:E172" si="9">SUM(D145/C145*100)</f>
        <v>58.434585277180332</v>
      </c>
    </row>
    <row r="146" spans="1:8" x14ac:dyDescent="0.25">
      <c r="A146" s="121"/>
      <c r="B146" s="55" t="s">
        <v>49</v>
      </c>
      <c r="C146" s="91">
        <v>52277000</v>
      </c>
      <c r="D146" s="17">
        <v>33845322.82</v>
      </c>
      <c r="E146" s="47">
        <f t="shared" si="9"/>
        <v>64.742282112592548</v>
      </c>
    </row>
    <row r="147" spans="1:8" x14ac:dyDescent="0.25">
      <c r="A147" s="59"/>
      <c r="B147" s="16" t="s">
        <v>50</v>
      </c>
      <c r="C147" s="91">
        <v>7920000</v>
      </c>
      <c r="D147" s="17">
        <v>5127566.66</v>
      </c>
      <c r="E147" s="47">
        <f t="shared" si="9"/>
        <v>64.742003282828293</v>
      </c>
    </row>
    <row r="148" spans="1:8" x14ac:dyDescent="0.25">
      <c r="A148" s="122"/>
      <c r="B148" s="55" t="s">
        <v>53</v>
      </c>
      <c r="C148" s="73">
        <v>1176000</v>
      </c>
      <c r="D148" s="73">
        <v>484111.71</v>
      </c>
      <c r="E148" s="47">
        <f t="shared" si="9"/>
        <v>41.16596173469388</v>
      </c>
      <c r="H148" s="2"/>
    </row>
    <row r="149" spans="1:8" x14ac:dyDescent="0.25">
      <c r="A149" s="122"/>
      <c r="B149" s="55" t="s">
        <v>54</v>
      </c>
      <c r="C149" s="73">
        <v>992000</v>
      </c>
      <c r="D149" s="73">
        <v>237747.78</v>
      </c>
      <c r="E149" s="47">
        <f t="shared" si="9"/>
        <v>23.966510080645161</v>
      </c>
    </row>
    <row r="150" spans="1:8" x14ac:dyDescent="0.25">
      <c r="A150" s="123"/>
      <c r="B150" s="55" t="s">
        <v>56</v>
      </c>
      <c r="C150" s="91">
        <v>200000</v>
      </c>
      <c r="D150" s="91">
        <v>169806.36</v>
      </c>
      <c r="E150" s="47">
        <f t="shared" si="9"/>
        <v>84.903179999999992</v>
      </c>
    </row>
    <row r="151" spans="1:8" ht="15.75" thickBot="1" x14ac:dyDescent="0.3">
      <c r="A151" s="124"/>
      <c r="B151" s="39" t="s">
        <v>57</v>
      </c>
      <c r="C151" s="96">
        <v>9500000</v>
      </c>
      <c r="D151" s="96">
        <v>2246328.5499999998</v>
      </c>
      <c r="E151" s="40">
        <f t="shared" si="9"/>
        <v>23.645563684210526</v>
      </c>
    </row>
    <row r="152" spans="1:8" x14ac:dyDescent="0.25">
      <c r="A152" s="119">
        <v>2303</v>
      </c>
      <c r="B152" s="56" t="s">
        <v>80</v>
      </c>
      <c r="C152" s="125"/>
      <c r="D152" s="125"/>
      <c r="E152" s="9"/>
    </row>
    <row r="153" spans="1:8" x14ac:dyDescent="0.25">
      <c r="A153" s="6" t="s">
        <v>37</v>
      </c>
      <c r="B153" s="57" t="s">
        <v>81</v>
      </c>
      <c r="C153" s="58">
        <f>SUM(C154:C159)</f>
        <v>34089000</v>
      </c>
      <c r="D153" s="63">
        <f>SUM(D154:D159)</f>
        <v>22739759.639999993</v>
      </c>
      <c r="E153" s="24">
        <f t="shared" si="9"/>
        <v>66.707030537710082</v>
      </c>
    </row>
    <row r="154" spans="1:8" x14ac:dyDescent="0.25">
      <c r="A154" s="59"/>
      <c r="B154" s="16" t="s">
        <v>49</v>
      </c>
      <c r="C154" s="17">
        <v>27677000</v>
      </c>
      <c r="D154" s="17">
        <v>18714209.129999999</v>
      </c>
      <c r="E154" s="47">
        <f t="shared" si="9"/>
        <v>67.616465404487485</v>
      </c>
    </row>
    <row r="155" spans="1:8" x14ac:dyDescent="0.25">
      <c r="A155" s="122"/>
      <c r="B155" s="16" t="s">
        <v>50</v>
      </c>
      <c r="C155" s="126">
        <v>4193000</v>
      </c>
      <c r="D155" s="126">
        <v>2835202.75</v>
      </c>
      <c r="E155" s="47">
        <f t="shared" si="9"/>
        <v>67.617523253040773</v>
      </c>
    </row>
    <row r="156" spans="1:8" x14ac:dyDescent="0.25">
      <c r="A156" s="59"/>
      <c r="B156" s="16" t="s">
        <v>53</v>
      </c>
      <c r="C156" s="91">
        <v>495000</v>
      </c>
      <c r="D156" s="17">
        <v>265570.31</v>
      </c>
      <c r="E156" s="47">
        <f t="shared" si="9"/>
        <v>53.650567676767679</v>
      </c>
    </row>
    <row r="157" spans="1:8" x14ac:dyDescent="0.25">
      <c r="A157" s="59"/>
      <c r="B157" s="55" t="s">
        <v>94</v>
      </c>
      <c r="C157" s="91">
        <v>524000</v>
      </c>
      <c r="D157" s="17">
        <v>90798.33</v>
      </c>
      <c r="E157" s="47">
        <f t="shared" si="9"/>
        <v>17.327925572519085</v>
      </c>
    </row>
    <row r="158" spans="1:8" x14ac:dyDescent="0.25">
      <c r="A158" s="59"/>
      <c r="B158" s="16" t="s">
        <v>56</v>
      </c>
      <c r="C158" s="91">
        <v>200000</v>
      </c>
      <c r="D158" s="17">
        <v>163365.9</v>
      </c>
      <c r="E158" s="47">
        <f t="shared" si="9"/>
        <v>81.682950000000005</v>
      </c>
    </row>
    <row r="159" spans="1:8" ht="15.75" thickBot="1" x14ac:dyDescent="0.3">
      <c r="A159" s="59"/>
      <c r="B159" s="74" t="s">
        <v>57</v>
      </c>
      <c r="C159" s="96">
        <v>1000000</v>
      </c>
      <c r="D159" s="36">
        <v>670613.22</v>
      </c>
      <c r="E159" s="40">
        <f t="shared" si="9"/>
        <v>67.061322000000004</v>
      </c>
    </row>
    <row r="160" spans="1:8" x14ac:dyDescent="0.25">
      <c r="A160" s="143">
        <v>2402</v>
      </c>
      <c r="B160" s="144" t="s">
        <v>82</v>
      </c>
      <c r="C160" s="87"/>
      <c r="D160" s="26"/>
      <c r="E160" s="135"/>
    </row>
    <row r="161" spans="1:5" x14ac:dyDescent="0.25">
      <c r="A161" s="127">
        <v>4002</v>
      </c>
      <c r="B161" s="128" t="s">
        <v>91</v>
      </c>
      <c r="C161" s="129">
        <f>SUM(C162:C165)</f>
        <v>4700000000</v>
      </c>
      <c r="D161" s="58">
        <f>SUM(D162:D165)</f>
        <v>6985656.9199999999</v>
      </c>
      <c r="E161" s="14">
        <f t="shared" si="9"/>
        <v>0.14863099829787235</v>
      </c>
    </row>
    <row r="162" spans="1:5" x14ac:dyDescent="0.25">
      <c r="A162" s="130"/>
      <c r="B162" s="16" t="s">
        <v>57</v>
      </c>
      <c r="C162" s="91">
        <v>45000000</v>
      </c>
      <c r="D162" s="17">
        <v>0</v>
      </c>
      <c r="E162" s="47">
        <f t="shared" si="9"/>
        <v>0</v>
      </c>
    </row>
    <row r="163" spans="1:5" x14ac:dyDescent="0.25">
      <c r="A163" s="130"/>
      <c r="B163" s="131" t="s">
        <v>69</v>
      </c>
      <c r="C163" s="91">
        <v>30000000</v>
      </c>
      <c r="D163" s="17">
        <v>0</v>
      </c>
      <c r="E163" s="47">
        <f t="shared" si="9"/>
        <v>0</v>
      </c>
    </row>
    <row r="164" spans="1:5" x14ac:dyDescent="0.25">
      <c r="A164" s="130"/>
      <c r="B164" s="16" t="s">
        <v>62</v>
      </c>
      <c r="C164" s="91">
        <v>84000000</v>
      </c>
      <c r="D164" s="17">
        <v>6985656.9199999999</v>
      </c>
      <c r="E164" s="47">
        <f t="shared" si="9"/>
        <v>8.3162582380952372</v>
      </c>
    </row>
    <row r="165" spans="1:5" ht="15.75" thickBot="1" x14ac:dyDescent="0.3">
      <c r="A165" s="119"/>
      <c r="B165" s="39" t="s">
        <v>63</v>
      </c>
      <c r="C165" s="96">
        <v>4541000000</v>
      </c>
      <c r="D165" s="36">
        <v>0</v>
      </c>
      <c r="E165" s="40">
        <f t="shared" si="9"/>
        <v>0</v>
      </c>
    </row>
    <row r="166" spans="1:5" x14ac:dyDescent="0.25">
      <c r="A166" s="6" t="s">
        <v>9</v>
      </c>
      <c r="B166" s="85" t="s">
        <v>83</v>
      </c>
      <c r="C166" s="175">
        <f>C167</f>
        <v>2376613000</v>
      </c>
      <c r="D166" s="190">
        <v>0</v>
      </c>
      <c r="E166" s="20">
        <f t="shared" si="9"/>
        <v>0</v>
      </c>
    </row>
    <row r="167" spans="1:5" x14ac:dyDescent="0.25">
      <c r="A167" s="6"/>
      <c r="B167" s="134" t="s">
        <v>84</v>
      </c>
      <c r="C167" s="94">
        <v>2376613000</v>
      </c>
      <c r="D167" s="11">
        <v>0</v>
      </c>
      <c r="E167" s="116">
        <f t="shared" si="9"/>
        <v>0</v>
      </c>
    </row>
    <row r="168" spans="1:5" x14ac:dyDescent="0.25">
      <c r="A168" s="6" t="s">
        <v>30</v>
      </c>
      <c r="B168" s="128" t="s">
        <v>85</v>
      </c>
      <c r="C168" s="142">
        <f>C169</f>
        <v>2000000</v>
      </c>
      <c r="D168" s="23">
        <f>D169</f>
        <v>0</v>
      </c>
      <c r="E168" s="14">
        <f t="shared" si="9"/>
        <v>0</v>
      </c>
    </row>
    <row r="169" spans="1:5" x14ac:dyDescent="0.25">
      <c r="A169" s="6"/>
      <c r="B169" s="16" t="s">
        <v>86</v>
      </c>
      <c r="C169" s="91">
        <v>2000000</v>
      </c>
      <c r="D169" s="17">
        <v>0</v>
      </c>
      <c r="E169" s="47">
        <f t="shared" ref="E169" si="10">SUM(D169/C169*100)</f>
        <v>0</v>
      </c>
    </row>
    <row r="170" spans="1:5" x14ac:dyDescent="0.25">
      <c r="A170" s="145">
        <v>4001</v>
      </c>
      <c r="B170" s="141" t="s">
        <v>101</v>
      </c>
      <c r="C170" s="146">
        <f>C171</f>
        <v>112000000000</v>
      </c>
      <c r="D170" s="139">
        <f>D171</f>
        <v>49413795307.790001</v>
      </c>
      <c r="E170" s="20">
        <f t="shared" ref="E170:E171" si="11">SUM(D170/C170*100)</f>
        <v>44.11946009624107</v>
      </c>
    </row>
    <row r="171" spans="1:5" ht="15.75" thickBot="1" x14ac:dyDescent="0.3">
      <c r="A171" s="6"/>
      <c r="B171" s="16" t="s">
        <v>102</v>
      </c>
      <c r="C171" s="96">
        <v>112000000000</v>
      </c>
      <c r="D171" s="36">
        <v>49413795307.790001</v>
      </c>
      <c r="E171" s="40">
        <f t="shared" si="11"/>
        <v>44.11946009624107</v>
      </c>
    </row>
    <row r="172" spans="1:5" ht="15.75" thickBot="1" x14ac:dyDescent="0.3">
      <c r="A172" s="160"/>
      <c r="B172" s="161" t="s">
        <v>87</v>
      </c>
      <c r="C172" s="162">
        <f>SUM(C170+C168+C166+C161+C153+C145+C142+C139+C133+C131+C127+C124+C121+C116+C114+C111+C105+C100+C98+C89+C77+C67+C58+C37+C34+C26+C24+C18+C13+C11+C9+C6+C3+C135)</f>
        <v>488048435698</v>
      </c>
      <c r="D172" s="162">
        <f>SUM(D170+D168+D166+D161+D153+D145+D142+D139+D133+D131+D127+D124+D121+D116+D114+D111+D105+D100+D98+D89+D77+D67+D58+D37+D34+D26+D24+D18+D13+D11+D9+D6+D3+D135)</f>
        <v>253033610385.80997</v>
      </c>
      <c r="E172" s="163">
        <f t="shared" si="9"/>
        <v>51.84600377295029</v>
      </c>
    </row>
  </sheetData>
  <mergeCells count="1">
    <mergeCell ref="A63:A6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31.8.2023.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2023-09-08T13:00:11Z</dcterms:modified>
</cp:coreProperties>
</file>