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10" windowHeight="11670"/>
  </bookViews>
  <sheets>
    <sheet name="31.03.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179" i="1" l="1"/>
  <c r="E164" i="1"/>
  <c r="E165" i="1"/>
  <c r="E166" i="1"/>
  <c r="E167" i="1"/>
  <c r="E168" i="1"/>
  <c r="E169" i="1"/>
  <c r="E161" i="1"/>
  <c r="D160" i="1"/>
  <c r="C160" i="1"/>
  <c r="E151" i="1"/>
  <c r="E152" i="1"/>
  <c r="E153" i="1"/>
  <c r="E154" i="1"/>
  <c r="E155" i="1"/>
  <c r="E156" i="1"/>
  <c r="E157" i="1"/>
  <c r="E158" i="1"/>
  <c r="E159" i="1"/>
  <c r="D150" i="1"/>
  <c r="C150" i="1"/>
  <c r="E146" i="1"/>
  <c r="E147" i="1"/>
  <c r="D126" i="1"/>
  <c r="D122" i="1"/>
  <c r="E117" i="1"/>
  <c r="D112" i="1"/>
  <c r="C112" i="1"/>
  <c r="E120" i="1"/>
  <c r="E115" i="1"/>
  <c r="E118" i="1"/>
  <c r="E114" i="1"/>
  <c r="E113" i="1"/>
  <c r="D109" i="1"/>
  <c r="C109" i="1"/>
  <c r="E94" i="1"/>
  <c r="E90" i="1"/>
  <c r="E92" i="1"/>
  <c r="D63" i="1"/>
  <c r="C63" i="1"/>
  <c r="E71" i="1"/>
  <c r="E67" i="1"/>
  <c r="E45" i="1"/>
  <c r="D18" i="1"/>
  <c r="E160" i="1" l="1"/>
  <c r="E150" i="1"/>
  <c r="C40" i="1"/>
  <c r="E39" i="1"/>
  <c r="D38" i="1"/>
  <c r="C38" i="1"/>
  <c r="D105" i="1"/>
  <c r="D15" i="1"/>
  <c r="E38" i="1" l="1"/>
  <c r="E116" i="1"/>
  <c r="E119" i="1"/>
  <c r="E112" i="1" l="1"/>
  <c r="E143" i="1"/>
  <c r="D11" i="1"/>
  <c r="D9" i="1"/>
  <c r="C9" i="1"/>
  <c r="C11" i="1"/>
  <c r="E16" i="1"/>
  <c r="C15" i="1"/>
  <c r="E15" i="1" s="1"/>
  <c r="E12" i="1"/>
  <c r="E11" i="1" l="1"/>
  <c r="E61" i="1"/>
  <c r="C23" i="1"/>
  <c r="E132" i="1" l="1"/>
  <c r="D3" i="1" l="1"/>
  <c r="E123" i="1" l="1"/>
  <c r="D145" i="1" l="1"/>
  <c r="C145" i="1"/>
  <c r="C122" i="1"/>
  <c r="C105" i="1"/>
  <c r="E149" i="1" l="1"/>
  <c r="D148" i="1"/>
  <c r="C148" i="1"/>
  <c r="E14" i="1"/>
  <c r="D13" i="1"/>
  <c r="C13" i="1"/>
  <c r="E13" i="1" l="1"/>
  <c r="E148" i="1"/>
  <c r="D35" i="1"/>
  <c r="C18" i="1" l="1"/>
  <c r="D20" i="1" l="1"/>
  <c r="D141" i="1"/>
  <c r="D23" i="1" l="1"/>
  <c r="D133" i="1" l="1"/>
  <c r="D40" i="1"/>
  <c r="E189" i="1" l="1"/>
  <c r="C188" i="1"/>
  <c r="D186" i="1"/>
  <c r="C186" i="1"/>
  <c r="E187" i="1"/>
  <c r="E188" i="1" l="1"/>
  <c r="C141" i="1" l="1"/>
  <c r="C126" i="1" l="1"/>
  <c r="D107" i="1"/>
  <c r="C107" i="1"/>
  <c r="E41" i="1"/>
  <c r="E144" i="1"/>
  <c r="E142" i="1"/>
  <c r="D130" i="1"/>
  <c r="C130" i="1"/>
  <c r="E131" i="1"/>
  <c r="E127" i="1"/>
  <c r="E110" i="1"/>
  <c r="E24" i="1" l="1"/>
  <c r="D6" i="1"/>
  <c r="C3" i="1" l="1"/>
  <c r="C28" i="1"/>
  <c r="D25" i="1"/>
  <c r="D22" i="1" s="1"/>
  <c r="E108" i="1" l="1"/>
  <c r="E107" i="1" l="1"/>
  <c r="E109" i="1"/>
  <c r="E122" i="1"/>
  <c r="D28" i="1"/>
  <c r="D17" i="1"/>
  <c r="E23" i="1" l="1"/>
  <c r="E56" i="1"/>
  <c r="E55" i="1"/>
  <c r="D139" i="1" l="1"/>
  <c r="E105" i="1"/>
  <c r="E106" i="1"/>
  <c r="D137" i="1"/>
  <c r="D82" i="1" l="1"/>
  <c r="E64" i="1"/>
  <c r="E65" i="1"/>
  <c r="E66" i="1"/>
  <c r="E68" i="1"/>
  <c r="E69" i="1"/>
  <c r="E70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91" i="1"/>
  <c r="E93" i="1"/>
  <c r="E95" i="1"/>
  <c r="E97" i="1"/>
  <c r="E98" i="1"/>
  <c r="E99" i="1"/>
  <c r="E100" i="1"/>
  <c r="E101" i="1"/>
  <c r="E102" i="1"/>
  <c r="E103" i="1"/>
  <c r="E104" i="1"/>
  <c r="E124" i="1"/>
  <c r="E125" i="1"/>
  <c r="E129" i="1"/>
  <c r="E134" i="1"/>
  <c r="E135" i="1"/>
  <c r="E136" i="1"/>
  <c r="E138" i="1"/>
  <c r="E140" i="1"/>
  <c r="E62" i="1"/>
  <c r="E175" i="1" l="1"/>
  <c r="E36" i="1"/>
  <c r="D33" i="1"/>
  <c r="D31" i="1"/>
  <c r="E181" i="1"/>
  <c r="C184" i="1"/>
  <c r="C190" i="1" s="1"/>
  <c r="D30" i="1" l="1"/>
  <c r="E130" i="1"/>
  <c r="C35" i="1"/>
  <c r="E35" i="1" s="1"/>
  <c r="C33" i="1"/>
  <c r="C31" i="1"/>
  <c r="C25" i="1"/>
  <c r="C22" i="1" s="1"/>
  <c r="C20" i="1"/>
  <c r="C17" i="1" s="1"/>
  <c r="E17" i="1" l="1"/>
  <c r="C30" i="1"/>
  <c r="E141" i="1"/>
  <c r="E145" i="1"/>
  <c r="C139" i="1" l="1"/>
  <c r="E139" i="1" s="1"/>
  <c r="C43" i="1"/>
  <c r="E180" i="1" l="1"/>
  <c r="E182" i="1"/>
  <c r="E183" i="1"/>
  <c r="E184" i="1"/>
  <c r="E185" i="1"/>
  <c r="E186" i="1"/>
  <c r="E20" i="1"/>
  <c r="E21" i="1"/>
  <c r="E30" i="1" l="1"/>
  <c r="D43" i="1" l="1"/>
  <c r="D163" i="1"/>
  <c r="C179" i="1"/>
  <c r="C137" i="1"/>
  <c r="E177" i="1"/>
  <c r="E176" i="1"/>
  <c r="E174" i="1"/>
  <c r="E173" i="1"/>
  <c r="E172" i="1"/>
  <c r="D171" i="1"/>
  <c r="C171" i="1"/>
  <c r="C163" i="1"/>
  <c r="C133" i="1"/>
  <c r="D96" i="1"/>
  <c r="C96" i="1"/>
  <c r="C82" i="1"/>
  <c r="D72" i="1"/>
  <c r="C72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4" i="1"/>
  <c r="E40" i="1"/>
  <c r="E34" i="1"/>
  <c r="E33" i="1"/>
  <c r="E32" i="1"/>
  <c r="E31" i="1"/>
  <c r="E29" i="1"/>
  <c r="E28" i="1"/>
  <c r="E26" i="1"/>
  <c r="E25" i="1"/>
  <c r="E19" i="1"/>
  <c r="E18" i="1"/>
  <c r="E10" i="1"/>
  <c r="E9" i="1"/>
  <c r="E7" i="1"/>
  <c r="E6" i="1"/>
  <c r="E4" i="1"/>
  <c r="E3" i="1"/>
  <c r="D190" i="1" l="1"/>
  <c r="E190" i="1" s="1"/>
  <c r="E82" i="1"/>
  <c r="E72" i="1"/>
  <c r="E137" i="1"/>
  <c r="E63" i="1"/>
  <c r="E126" i="1"/>
  <c r="E96" i="1"/>
  <c r="E133" i="1"/>
  <c r="E179" i="1"/>
  <c r="E22" i="1"/>
  <c r="E43" i="1"/>
  <c r="E163" i="1"/>
  <c r="E171" i="1"/>
</calcChain>
</file>

<file path=xl/sharedStrings.xml><?xml version="1.0" encoding="utf-8"?>
<sst xmlns="http://schemas.openxmlformats.org/spreadsheetml/2006/main" count="220" uniqueCount="113">
  <si>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</si>
  <si>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</si>
  <si>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</si>
  <si>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</si>
  <si>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</si>
  <si>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</si>
  <si>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</si>
  <si>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</si>
  <si>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</si>
  <si>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</si>
  <si>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</si>
  <si>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</si>
  <si>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</si>
  <si>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</si>
  <si>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</si>
  <si>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</si>
  <si>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</si>
  <si>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</si>
  <si>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</si>
  <si>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</si>
  <si>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</si>
  <si>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</si>
  <si>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</si>
  <si>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</si>
  <si>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</si>
  <si>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</si>
  <si>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</si>
  <si>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</si>
  <si>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</si>
  <si>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</si>
  <si>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</si>
  <si>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</si>
  <si>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</si>
  <si>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</si>
  <si>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</si>
  <si>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</si>
  <si>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</si>
  <si>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</si>
  <si>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</si>
  <si>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</si>
  <si>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</si>
  <si>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</si>
  <si>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</si>
  <si>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</si>
  <si>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</si>
  <si>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</si>
  <si>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</si>
  <si>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</si>
  <si>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</si>
  <si>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</si>
  <si>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</si>
  <si>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</si>
  <si>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</si>
  <si>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</si>
  <si>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</si>
  <si>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</si>
  <si>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</si>
  <si>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</si>
  <si>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</si>
  <si>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</si>
  <si>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</si>
  <si>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</si>
  <si>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</si>
  <si>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</si>
  <si>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</si>
  <si>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</si>
  <si>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</si>
  <si>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</si>
  <si>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</si>
  <si>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</si>
  <si>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</si>
  <si>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</si>
  <si>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</si>
  <si>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програм прекограничне сарадње Мађарска-Србија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</si>
  <si>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</si>
  <si>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</si>
  <si>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</si>
  <si>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</si>
  <si>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</si>
  <si>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</si>
  <si>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</si>
  <si>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</si>
  <si>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</si>
  <si>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</si>
  <si>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</si>
  <si>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</si>
  <si>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</si>
  <si>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</si>
  <si>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</si>
  <si>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</si>
  <si>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</si>
  <si>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</si>
  <si>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</si>
  <si>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</si>
  <si>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</si>
  <si>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</si>
  <si>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</si>
  <si>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</si>
  <si>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</si>
  <si>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</si>
  <si>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</si>
  <si>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EXPO Београд 2027</t>
  </si>
  <si>
    <t>425-Текуће поправке и одржавање зграда и објеката</t>
  </si>
  <si>
    <t>Пројекат за изградњу тунелске везе од Карађорђеве до Дунавске улице</t>
  </si>
  <si>
    <t>Централни информациони систем за обрачун примања запослених у јавном сектору - Искра</t>
  </si>
  <si>
    <t xml:space="preserve">Пројеката развоја тржишта капитала </t>
  </si>
  <si>
    <t>Парламентарни и локални избори</t>
  </si>
  <si>
    <t>Текућа апропријација 2024. год.</t>
  </si>
  <si>
    <t>441-Отплата домаћих камата</t>
  </si>
  <si>
    <t>Надоградња система за управљање претприступне помоћи ЕУ</t>
  </si>
  <si>
    <t>Пројекат унапређења управљања јавним финанасијама за зелену транзицију</t>
  </si>
  <si>
    <t>Подршка реализацији ЕXPO Београд 2027</t>
  </si>
  <si>
    <t xml:space="preserve">Извршено до 31.03.2024.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</si>
</sst>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16">
    <xf numFmtId="0" fontId="0" fillId="0" borderId="0" xfId="0"/>
    <xf numFmtId="0" fontId="0" fillId="2" borderId="0" xfId="0" applyFill="1"/>
    <xf numFmtId="0" fontId="1" fillId="2" borderId="22" xfId="0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/>
    <xf numFmtId="0" fontId="5" fillId="2" borderId="3" xfId="0" applyFont="1" applyFill="1" applyBorder="1" applyAlignment="1">
      <alignment horizontal="left" wrapText="1"/>
    </xf>
    <xf numFmtId="0" fontId="2" fillId="2" borderId="24" xfId="0" quotePrefix="1" applyFont="1" applyFill="1" applyBorder="1" applyAlignment="1">
      <alignment horizontal="left"/>
    </xf>
    <xf numFmtId="0" fontId="0" fillId="2" borderId="22" xfId="0" applyFill="1" applyBorder="1"/>
    <xf numFmtId="0" fontId="4" fillId="2" borderId="27" xfId="0" quotePrefix="1" applyFont="1" applyFill="1" applyBorder="1" applyAlignment="1">
      <alignment horizontal="right"/>
    </xf>
    <xf numFmtId="0" fontId="4" fillId="2" borderId="30" xfId="0" quotePrefix="1" applyFont="1" applyFill="1" applyBorder="1" applyAlignment="1">
      <alignment horizontal="right"/>
    </xf>
    <xf numFmtId="0" fontId="2" fillId="2" borderId="32" xfId="0" quotePrefix="1" applyFont="1" applyFill="1" applyBorder="1" applyAlignment="1">
      <alignment vertical="top"/>
    </xf>
    <xf numFmtId="0" fontId="2" fillId="2" borderId="33" xfId="0" quotePrefix="1" applyFont="1" applyFill="1" applyBorder="1" applyAlignment="1"/>
    <xf numFmtId="0" fontId="4" fillId="2" borderId="24" xfId="0" quotePrefix="1" applyFont="1" applyFill="1" applyBorder="1" applyAlignment="1">
      <alignment horizontal="right"/>
    </xf>
    <xf numFmtId="0" fontId="1" fillId="2" borderId="35" xfId="0" applyFont="1" applyFill="1" applyBorder="1" applyAlignment="1">
      <alignment horizontal="center" vertical="center" wrapText="1"/>
    </xf>
    <xf numFmtId="0" fontId="2" fillId="2" borderId="32" xfId="0" quotePrefix="1" applyFont="1" applyFill="1" applyBorder="1" applyAlignment="1"/>
    <xf numFmtId="0" fontId="1" fillId="2" borderId="35" xfId="0" applyFont="1" applyFill="1" applyBorder="1"/>
    <xf numFmtId="0" fontId="1" fillId="2" borderId="27" xfId="0" applyFont="1" applyFill="1" applyBorder="1"/>
    <xf numFmtId="0" fontId="4" fillId="2" borderId="32" xfId="0" quotePrefix="1" applyFont="1" applyFill="1" applyBorder="1" applyAlignment="1">
      <alignment horizontal="right"/>
    </xf>
    <xf numFmtId="0" fontId="1" fillId="2" borderId="36" xfId="0" applyFont="1" applyFill="1" applyBorder="1"/>
    <xf numFmtId="0" fontId="4" fillId="2" borderId="27" xfId="0" applyFont="1" applyFill="1" applyBorder="1"/>
    <xf numFmtId="0" fontId="1" fillId="2" borderId="38" xfId="0" applyFont="1" applyFill="1" applyBorder="1"/>
    <xf numFmtId="0" fontId="3" fillId="2" borderId="32" xfId="0" applyFont="1" applyFill="1" applyBorder="1" applyAlignment="1">
      <alignment horizontal="left"/>
    </xf>
    <xf numFmtId="49" fontId="4" fillId="2" borderId="27" xfId="0" applyNumberFormat="1" applyFont="1" applyFill="1" applyBorder="1" applyAlignment="1">
      <alignment horizontal="right"/>
    </xf>
    <xf numFmtId="0" fontId="1" fillId="2" borderId="30" xfId="0" applyFont="1" applyFill="1" applyBorder="1"/>
    <xf numFmtId="0" fontId="4" fillId="2" borderId="35" xfId="0" quotePrefix="1" applyFont="1" applyFill="1" applyBorder="1" applyAlignment="1">
      <alignment horizontal="right"/>
    </xf>
    <xf numFmtId="0" fontId="2" fillId="2" borderId="39" xfId="0" applyFont="1" applyFill="1" applyBorder="1" applyAlignment="1">
      <alignment horizontal="left"/>
    </xf>
    <xf numFmtId="0" fontId="1" fillId="2" borderId="24" xfId="0" applyFont="1" applyFill="1" applyBorder="1"/>
    <xf numFmtId="0" fontId="4" fillId="2" borderId="24" xfId="0" applyFont="1" applyFill="1" applyBorder="1"/>
    <xf numFmtId="0" fontId="1" fillId="2" borderId="41" xfId="1" applyFont="1" applyFill="1" applyBorder="1"/>
    <xf numFmtId="0" fontId="4" fillId="2" borderId="41" xfId="0" applyFont="1" applyFill="1" applyBorder="1"/>
    <xf numFmtId="0" fontId="1" fillId="2" borderId="41" xfId="0" applyFont="1" applyFill="1" applyBorder="1"/>
    <xf numFmtId="0" fontId="5" fillId="2" borderId="32" xfId="0" applyFont="1" applyFill="1" applyBorder="1"/>
    <xf numFmtId="0" fontId="5" fillId="2" borderId="33" xfId="0" applyFont="1" applyFill="1" applyBorder="1"/>
    <xf numFmtId="0" fontId="5" fillId="2" borderId="41" xfId="0" applyFont="1" applyFill="1" applyBorder="1"/>
    <xf numFmtId="0" fontId="1" fillId="2" borderId="42" xfId="0" applyFont="1" applyFill="1" applyBorder="1"/>
    <xf numFmtId="0" fontId="5" fillId="2" borderId="24" xfId="0" applyFont="1" applyFill="1" applyBorder="1"/>
    <xf numFmtId="0" fontId="5" fillId="2" borderId="42" xfId="0" applyFont="1" applyFill="1" applyBorder="1"/>
    <xf numFmtId="0" fontId="5" fillId="2" borderId="44" xfId="0" applyFont="1" applyFill="1" applyBorder="1"/>
    <xf numFmtId="0" fontId="4" fillId="2" borderId="33" xfId="0" applyFont="1" applyFill="1" applyBorder="1"/>
    <xf numFmtId="0" fontId="4" fillId="2" borderId="32" xfId="0" applyFont="1" applyFill="1" applyBorder="1"/>
    <xf numFmtId="0" fontId="5" fillId="2" borderId="30" xfId="0" applyFont="1" applyFill="1" applyBorder="1"/>
    <xf numFmtId="0" fontId="2" fillId="2" borderId="32" xfId="0" applyFont="1" applyFill="1" applyBorder="1" applyAlignment="1">
      <alignment horizontal="left"/>
    </xf>
    <xf numFmtId="0" fontId="1" fillId="2" borderId="36" xfId="1" applyFont="1" applyFill="1" applyBorder="1"/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right"/>
    </xf>
    <xf numFmtId="0" fontId="2" fillId="2" borderId="41" xfId="0" applyFont="1" applyFill="1" applyBorder="1" applyAlignment="1">
      <alignment horizontal="left"/>
    </xf>
    <xf numFmtId="0" fontId="2" fillId="2" borderId="33" xfId="0" quotePrefix="1" applyFont="1" applyFill="1" applyBorder="1" applyAlignment="1">
      <alignment vertical="top"/>
    </xf>
    <xf numFmtId="0" fontId="2" fillId="2" borderId="26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2" borderId="23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6" fillId="2" borderId="20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/>
    <xf numFmtId="4" fontId="0" fillId="0" borderId="0" xfId="0" applyNumberFormat="1"/>
    <xf numFmtId="0" fontId="1" fillId="0" borderId="22" xfId="0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4" fontId="1" fillId="0" borderId="9" xfId="0" applyNumberFormat="1" applyFont="1" applyFill="1" applyBorder="1" applyAlignment="1">
      <alignment horizontal="center" wrapText="1"/>
    </xf>
    <xf numFmtId="4" fontId="1" fillId="0" borderId="28" xfId="0" applyNumberFormat="1" applyFont="1" applyFill="1" applyBorder="1" applyAlignment="1">
      <alignment horizontal="center" wrapText="1"/>
    </xf>
    <xf numFmtId="4" fontId="14" fillId="0" borderId="3" xfId="0" applyNumberFormat="1" applyFont="1" applyFill="1" applyBorder="1" applyAlignment="1">
      <alignment horizontal="right" wrapText="1"/>
    </xf>
    <xf numFmtId="4" fontId="5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4" fontId="1" fillId="0" borderId="31" xfId="0" applyNumberFormat="1" applyFont="1" applyFill="1" applyBorder="1" applyAlignment="1">
      <alignment horizontal="right" wrapText="1"/>
    </xf>
    <xf numFmtId="4" fontId="4" fillId="0" borderId="11" xfId="0" applyNumberFormat="1" applyFont="1" applyFill="1" applyBorder="1" applyAlignment="1"/>
    <xf numFmtId="4" fontId="4" fillId="0" borderId="4" xfId="0" applyNumberFormat="1" applyFont="1" applyFill="1" applyBorder="1" applyAlignment="1"/>
    <xf numFmtId="4" fontId="5" fillId="0" borderId="28" xfId="0" applyNumberFormat="1" applyFont="1" applyFill="1" applyBorder="1" applyAlignment="1">
      <alignment horizontal="right" wrapText="1"/>
    </xf>
    <xf numFmtId="4" fontId="14" fillId="0" borderId="3" xfId="0" applyNumberFormat="1" applyFont="1" applyFill="1" applyBorder="1" applyAlignment="1"/>
    <xf numFmtId="4" fontId="5" fillId="0" borderId="29" xfId="0" applyNumberFormat="1" applyFont="1" applyFill="1" applyBorder="1" applyAlignment="1">
      <alignment horizontal="right" wrapText="1"/>
    </xf>
    <xf numFmtId="4" fontId="6" fillId="0" borderId="17" xfId="0" applyNumberFormat="1" applyFont="1" applyFill="1" applyBorder="1" applyAlignment="1"/>
    <xf numFmtId="4" fontId="7" fillId="0" borderId="17" xfId="0" applyNumberFormat="1" applyFont="1" applyFill="1" applyBorder="1" applyAlignment="1"/>
    <xf numFmtId="4" fontId="6" fillId="0" borderId="2" xfId="0" applyNumberFormat="1" applyFont="1" applyFill="1" applyBorder="1" applyAlignment="1"/>
    <xf numFmtId="4" fontId="5" fillId="0" borderId="40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/>
    <xf numFmtId="4" fontId="1" fillId="0" borderId="29" xfId="0" applyNumberFormat="1" applyFont="1" applyFill="1" applyBorder="1" applyAlignment="1">
      <alignment horizontal="right" wrapText="1"/>
    </xf>
    <xf numFmtId="4" fontId="14" fillId="0" borderId="9" xfId="0" applyNumberFormat="1" applyFont="1" applyFill="1" applyBorder="1" applyAlignment="1"/>
    <xf numFmtId="4" fontId="6" fillId="0" borderId="5" xfId="0" applyNumberFormat="1" applyFont="1" applyFill="1" applyBorder="1" applyAlignment="1"/>
    <xf numFmtId="4" fontId="1" fillId="0" borderId="34" xfId="0" applyNumberFormat="1" applyFont="1" applyFill="1" applyBorder="1" applyAlignment="1">
      <alignment horizontal="right" wrapText="1"/>
    </xf>
    <xf numFmtId="4" fontId="14" fillId="0" borderId="5" xfId="0" applyNumberFormat="1" applyFont="1" applyFill="1" applyBorder="1" applyAlignment="1"/>
    <xf numFmtId="4" fontId="6" fillId="0" borderId="7" xfId="0" applyNumberFormat="1" applyFont="1" applyFill="1" applyBorder="1" applyAlignment="1"/>
    <xf numFmtId="4" fontId="6" fillId="0" borderId="9" xfId="0" applyNumberFormat="1" applyFont="1" applyFill="1" applyBorder="1" applyAlignment="1"/>
    <xf numFmtId="4" fontId="4" fillId="0" borderId="28" xfId="0" applyNumberFormat="1" applyFont="1" applyFill="1" applyBorder="1" applyAlignment="1">
      <alignment horizontal="right" wrapText="1"/>
    </xf>
    <xf numFmtId="4" fontId="9" fillId="0" borderId="29" xfId="0" applyNumberFormat="1" applyFont="1" applyFill="1" applyBorder="1" applyAlignment="1">
      <alignment horizontal="right" wrapText="1"/>
    </xf>
    <xf numFmtId="4" fontId="4" fillId="0" borderId="5" xfId="0" applyNumberFormat="1" applyFont="1" applyFill="1" applyBorder="1" applyAlignment="1"/>
    <xf numFmtId="4" fontId="4" fillId="0" borderId="29" xfId="0" applyNumberFormat="1" applyFont="1" applyFill="1" applyBorder="1" applyAlignment="1">
      <alignment horizontal="right" wrapText="1"/>
    </xf>
    <xf numFmtId="4" fontId="9" fillId="0" borderId="31" xfId="0" applyNumberFormat="1" applyFont="1" applyFill="1" applyBorder="1" applyAlignment="1">
      <alignment horizontal="right" wrapText="1"/>
    </xf>
    <xf numFmtId="4" fontId="4" fillId="0" borderId="37" xfId="0" applyNumberFormat="1" applyFont="1" applyFill="1" applyBorder="1" applyAlignment="1">
      <alignment horizontal="right" wrapText="1"/>
    </xf>
    <xf numFmtId="4" fontId="5" fillId="0" borderId="15" xfId="0" applyNumberFormat="1" applyFont="1" applyFill="1" applyBorder="1" applyAlignment="1"/>
    <xf numFmtId="4" fontId="5" fillId="0" borderId="3" xfId="0" applyNumberFormat="1" applyFont="1" applyFill="1" applyBorder="1" applyAlignment="1"/>
    <xf numFmtId="4" fontId="6" fillId="0" borderId="4" xfId="0" applyNumberFormat="1" applyFont="1" applyFill="1" applyBorder="1" applyAlignment="1"/>
    <xf numFmtId="4" fontId="7" fillId="0" borderId="4" xfId="0" applyNumberFormat="1" applyFont="1" applyFill="1" applyBorder="1" applyAlignment="1"/>
    <xf numFmtId="4" fontId="9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/>
    <xf numFmtId="4" fontId="4" fillId="0" borderId="9" xfId="0" applyNumberFormat="1" applyFont="1" applyFill="1" applyBorder="1" applyAlignment="1"/>
    <xf numFmtId="4" fontId="1" fillId="0" borderId="28" xfId="0" applyNumberFormat="1" applyFont="1" applyFill="1" applyBorder="1" applyAlignment="1">
      <alignment horizontal="right" wrapText="1"/>
    </xf>
    <xf numFmtId="4" fontId="5" fillId="0" borderId="9" xfId="0" applyNumberFormat="1" applyFont="1" applyFill="1" applyBorder="1" applyAlignment="1"/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/>
    <xf numFmtId="4" fontId="6" fillId="0" borderId="17" xfId="0" applyNumberFormat="1" applyFont="1" applyFill="1" applyBorder="1" applyAlignment="1">
      <alignment horizontal="right"/>
    </xf>
    <xf numFmtId="4" fontId="6" fillId="0" borderId="18" xfId="0" applyNumberFormat="1" applyFont="1" applyFill="1" applyBorder="1" applyAlignment="1"/>
    <xf numFmtId="4" fontId="14" fillId="0" borderId="4" xfId="0" applyNumberFormat="1" applyFont="1" applyFill="1" applyBorder="1" applyAlignment="1"/>
    <xf numFmtId="4" fontId="4" fillId="0" borderId="19" xfId="0" applyNumberFormat="1" applyFont="1" applyFill="1" applyBorder="1" applyAlignment="1"/>
    <xf numFmtId="4" fontId="1" fillId="0" borderId="37" xfId="0" applyNumberFormat="1" applyFont="1" applyFill="1" applyBorder="1" applyAlignment="1">
      <alignment horizontal="right" wrapText="1"/>
    </xf>
    <xf numFmtId="4" fontId="6" fillId="0" borderId="26" xfId="0" applyNumberFormat="1" applyFont="1" applyFill="1" applyBorder="1" applyAlignment="1"/>
    <xf numFmtId="4" fontId="6" fillId="0" borderId="3" xfId="0" applyNumberFormat="1" applyFont="1" applyFill="1" applyBorder="1" applyAlignment="1">
      <alignment wrapText="1"/>
    </xf>
    <xf numFmtId="4" fontId="6" fillId="0" borderId="7" xfId="0" applyNumberFormat="1" applyFont="1" applyFill="1" applyBorder="1" applyAlignment="1">
      <alignment horizontal="right" wrapText="1"/>
    </xf>
    <xf numFmtId="4" fontId="6" fillId="0" borderId="14" xfId="0" applyNumberFormat="1" applyFont="1" applyFill="1" applyBorder="1" applyAlignment="1"/>
    <xf numFmtId="4" fontId="6" fillId="0" borderId="15" xfId="0" applyNumberFormat="1" applyFont="1" applyFill="1" applyBorder="1" applyAlignment="1"/>
    <xf numFmtId="4" fontId="6" fillId="0" borderId="16" xfId="0" applyNumberFormat="1" applyFont="1" applyFill="1" applyBorder="1" applyAlignment="1"/>
    <xf numFmtId="4" fontId="6" fillId="0" borderId="13" xfId="0" applyNumberFormat="1" applyFont="1" applyFill="1" applyBorder="1" applyAlignment="1"/>
    <xf numFmtId="4" fontId="8" fillId="0" borderId="9" xfId="0" applyNumberFormat="1" applyFont="1" applyFill="1" applyBorder="1" applyAlignment="1"/>
    <xf numFmtId="4" fontId="5" fillId="0" borderId="9" xfId="0" applyNumberFormat="1" applyFont="1" applyFill="1" applyBorder="1" applyAlignment="1">
      <alignment horizontal="right"/>
    </xf>
    <xf numFmtId="4" fontId="7" fillId="0" borderId="7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1" fillId="0" borderId="43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/>
    </xf>
    <xf numFmtId="4" fontId="4" fillId="0" borderId="40" xfId="0" applyNumberFormat="1" applyFont="1" applyFill="1" applyBorder="1" applyAlignment="1">
      <alignment horizontal="right" wrapText="1"/>
    </xf>
    <xf numFmtId="4" fontId="1" fillId="0" borderId="4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 wrapText="1"/>
    </xf>
    <xf numFmtId="4" fontId="1" fillId="0" borderId="14" xfId="0" applyNumberFormat="1" applyFont="1" applyFill="1" applyBorder="1" applyAlignment="1"/>
    <xf numFmtId="4" fontId="11" fillId="0" borderId="3" xfId="0" applyNumberFormat="1" applyFont="1" applyFill="1" applyBorder="1" applyAlignment="1"/>
    <xf numFmtId="4" fontId="5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/>
    <xf numFmtId="4" fontId="5" fillId="0" borderId="3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13" fillId="0" borderId="17" xfId="0" applyNumberFormat="1" applyFont="1" applyFill="1" applyBorder="1" applyAlignment="1"/>
    <xf numFmtId="4" fontId="4" fillId="0" borderId="43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4" fontId="6" fillId="0" borderId="5" xfId="0" applyNumberFormat="1" applyFont="1" applyFill="1" applyBorder="1" applyAlignment="1">
      <alignment wrapText="1"/>
    </xf>
    <xf numFmtId="0" fontId="4" fillId="2" borderId="33" xfId="0" quotePrefix="1" applyFont="1" applyFill="1" applyBorder="1" applyAlignment="1">
      <alignment horizontal="right"/>
    </xf>
    <xf numFmtId="49" fontId="4" fillId="2" borderId="2" xfId="0" applyNumberFormat="1" applyFont="1" applyFill="1" applyBorder="1" applyAlignment="1" applyProtection="1">
      <alignment wrapText="1"/>
    </xf>
    <xf numFmtId="4" fontId="4" fillId="0" borderId="2" xfId="0" applyNumberFormat="1" applyFont="1" applyFill="1" applyBorder="1" applyAlignment="1"/>
    <xf numFmtId="0" fontId="0" fillId="0" borderId="0" xfId="0" applyBorder="1" applyAlignment="1">
      <alignment wrapText="1"/>
    </xf>
    <xf numFmtId="4" fontId="13" fillId="0" borderId="0" xfId="0" applyNumberFormat="1" applyFont="1" applyFill="1" applyBorder="1" applyAlignment="1"/>
    <xf numFmtId="4" fontId="0" fillId="0" borderId="0" xfId="0" applyNumberFormat="1" applyFill="1" applyBorder="1" applyAlignment="1"/>
    <xf numFmtId="0" fontId="0" fillId="0" borderId="0" xfId="0" applyFill="1" applyBorder="1" applyAlignment="1"/>
    <xf numFmtId="0" fontId="6" fillId="2" borderId="1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/>
    </xf>
    <xf numFmtId="0" fontId="7" fillId="2" borderId="17" xfId="0" applyFont="1" applyFill="1" applyBorder="1" applyAlignment="1">
      <alignment wrapText="1"/>
    </xf>
    <xf numFmtId="4" fontId="6" fillId="0" borderId="43" xfId="0" applyNumberFormat="1" applyFont="1" applyFill="1" applyBorder="1" applyAlignment="1">
      <alignment horizontal="right" wrapText="1"/>
    </xf>
    <xf numFmtId="4" fontId="14" fillId="0" borderId="7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 wrapText="1"/>
    </xf>
    <xf numFmtId="0" fontId="7" fillId="2" borderId="5" xfId="0" applyFont="1" applyFill="1" applyBorder="1" applyAlignment="1">
      <alignment wrapText="1"/>
    </xf>
    <xf numFmtId="4" fontId="1" fillId="0" borderId="9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0" fontId="4" fillId="2" borderId="45" xfId="0" applyFont="1" applyFill="1" applyBorder="1" applyAlignment="1">
      <alignment wrapText="1"/>
    </xf>
    <xf numFmtId="4" fontId="14" fillId="0" borderId="45" xfId="0" applyNumberFormat="1" applyFont="1" applyFill="1" applyBorder="1" applyAlignment="1">
      <alignment horizontal="right"/>
    </xf>
    <xf numFmtId="4" fontId="4" fillId="0" borderId="46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/>
    <xf numFmtId="4" fontId="5" fillId="0" borderId="31" xfId="0" applyNumberFormat="1" applyFont="1" applyFill="1" applyBorder="1" applyAlignment="1">
      <alignment horizontal="right" wrapText="1"/>
    </xf>
    <xf numFmtId="0" fontId="1" fillId="2" borderId="38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6" xfId="1" applyFont="1" applyFill="1" applyBorder="1" applyAlignment="1">
      <alignment horizontal="center"/>
    </xf>
    <xf numFmtId="0" fontId="1" fillId="2" borderId="24" xfId="1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zoomScaleNormal="100" workbookViewId="0">
      <selection activeCell="C190" sqref="C190"/>
    </sheetView>
  </sheetViews>
  <sheetFormatPr defaultRowHeight="15" x14ac:dyDescent="0.25"/>
  <cols>
    <col min="2" max="2" width="44" style="90" customWidth="1"/>
    <col min="3" max="3" width="19.140625" style="92" customWidth="1"/>
    <col min="4" max="4" width="21.42578125" style="92" customWidth="1"/>
    <col min="5" max="5" width="16" style="92" customWidth="1"/>
    <col min="8" max="8" width="8.85546875" customWidth="1"/>
  </cols>
  <sheetData>
    <row r="1" spans="1:5" ht="34.5" thickBot="1" x14ac:dyDescent="0.3">
      <c r="A1" s="2" t="s">
        <v>0</v>
      </c>
      <c r="B1" s="52"/>
      <c r="C1" s="94" t="s">
        <v>107</v>
      </c>
      <c r="D1" s="91" t="s">
        <v>112</v>
      </c>
      <c r="E1" s="95" t="s">
        <v>1</v>
      </c>
    </row>
    <row r="2" spans="1:5" x14ac:dyDescent="0.25">
      <c r="A2" s="11" t="s">
        <v>2</v>
      </c>
      <c r="B2" s="53" t="s">
        <v>3</v>
      </c>
      <c r="C2" s="96"/>
      <c r="D2" s="97"/>
      <c r="E2" s="98"/>
    </row>
    <row r="3" spans="1:5" x14ac:dyDescent="0.25">
      <c r="A3" s="12" t="s">
        <v>4</v>
      </c>
      <c r="B3" s="54" t="s">
        <v>5</v>
      </c>
      <c r="C3" s="99">
        <f>C4</f>
        <v>10854307000</v>
      </c>
      <c r="D3" s="99">
        <f>D4</f>
        <v>385825780.37</v>
      </c>
      <c r="E3" s="100">
        <f>SUM(D3/C3*100)</f>
        <v>3.5545869521656241</v>
      </c>
    </row>
    <row r="4" spans="1:5" ht="15.75" thickBot="1" x14ac:dyDescent="0.3">
      <c r="A4" s="13"/>
      <c r="B4" s="55" t="s">
        <v>6</v>
      </c>
      <c r="C4" s="101">
        <v>10854307000</v>
      </c>
      <c r="D4" s="101">
        <v>385825780.37</v>
      </c>
      <c r="E4" s="102">
        <f t="shared" ref="E4:E79" si="0">SUM(D4/C4*100)</f>
        <v>3.5545869521656241</v>
      </c>
    </row>
    <row r="5" spans="1:5" x14ac:dyDescent="0.25">
      <c r="A5" s="14" t="s">
        <v>7</v>
      </c>
      <c r="B5" s="56" t="s">
        <v>8</v>
      </c>
      <c r="C5" s="103"/>
      <c r="D5" s="104"/>
      <c r="E5" s="105"/>
    </row>
    <row r="6" spans="1:5" x14ac:dyDescent="0.25">
      <c r="A6" s="12" t="s">
        <v>9</v>
      </c>
      <c r="B6" s="57" t="s">
        <v>10</v>
      </c>
      <c r="C6" s="106">
        <f>C7</f>
        <v>33453866000</v>
      </c>
      <c r="D6" s="106">
        <f>D7</f>
        <v>7713544920</v>
      </c>
      <c r="E6" s="107">
        <f t="shared" si="0"/>
        <v>23.057260168376352</v>
      </c>
    </row>
    <row r="7" spans="1:5" ht="15.75" thickBot="1" x14ac:dyDescent="0.3">
      <c r="A7" s="15"/>
      <c r="B7" s="58" t="s">
        <v>11</v>
      </c>
      <c r="C7" s="108">
        <v>33453866000</v>
      </c>
      <c r="D7" s="109">
        <v>7713544920</v>
      </c>
      <c r="E7" s="102">
        <f t="shared" si="0"/>
        <v>23.057260168376352</v>
      </c>
    </row>
    <row r="8" spans="1:5" ht="38.25" customHeight="1" x14ac:dyDescent="0.25">
      <c r="A8" s="49" t="s">
        <v>14</v>
      </c>
      <c r="B8" s="50" t="s">
        <v>15</v>
      </c>
      <c r="C8" s="110"/>
      <c r="D8" s="110"/>
      <c r="E8" s="111"/>
    </row>
    <row r="9" spans="1:5" ht="23.25" x14ac:dyDescent="0.25">
      <c r="A9" s="8" t="s">
        <v>96</v>
      </c>
      <c r="B9" s="59" t="s">
        <v>16</v>
      </c>
      <c r="C9" s="106">
        <f>+C10</f>
        <v>16837586000</v>
      </c>
      <c r="D9" s="106">
        <f>+D10</f>
        <v>2829047960.96</v>
      </c>
      <c r="E9" s="107">
        <f t="shared" si="0"/>
        <v>16.801980764701067</v>
      </c>
    </row>
    <row r="10" spans="1:5" x14ac:dyDescent="0.25">
      <c r="A10" s="16"/>
      <c r="B10" s="60" t="s">
        <v>17</v>
      </c>
      <c r="C10" s="112">
        <v>16837586000</v>
      </c>
      <c r="D10" s="112">
        <v>2829047960.96</v>
      </c>
      <c r="E10" s="113">
        <f t="shared" si="0"/>
        <v>16.801980764701067</v>
      </c>
    </row>
    <row r="11" spans="1:5" ht="23.25" x14ac:dyDescent="0.25">
      <c r="A11" s="8">
        <v>4010</v>
      </c>
      <c r="B11" s="64" t="s">
        <v>103</v>
      </c>
      <c r="C11" s="106">
        <f>+C12</f>
        <v>100000000</v>
      </c>
      <c r="D11" s="106">
        <f>+D12</f>
        <v>0</v>
      </c>
      <c r="E11" s="107">
        <f t="shared" si="0"/>
        <v>0</v>
      </c>
    </row>
    <row r="12" spans="1:5" x14ac:dyDescent="0.25">
      <c r="A12" s="16"/>
      <c r="B12" s="60" t="s">
        <v>63</v>
      </c>
      <c r="C12" s="112">
        <v>100000000</v>
      </c>
      <c r="D12" s="112">
        <v>0</v>
      </c>
      <c r="E12" s="113">
        <f t="shared" si="0"/>
        <v>0</v>
      </c>
    </row>
    <row r="13" spans="1:5" ht="23.25" x14ac:dyDescent="0.25">
      <c r="A13" s="17">
        <v>5073</v>
      </c>
      <c r="B13" s="64" t="s">
        <v>99</v>
      </c>
      <c r="C13" s="114">
        <f>C14</f>
        <v>13000000000</v>
      </c>
      <c r="D13" s="114">
        <f>D14</f>
        <v>90941814.200000003</v>
      </c>
      <c r="E13" s="105">
        <f t="shared" si="0"/>
        <v>0.6995524169230769</v>
      </c>
    </row>
    <row r="14" spans="1:5" x14ac:dyDescent="0.25">
      <c r="A14" s="18"/>
      <c r="B14" s="61" t="s">
        <v>63</v>
      </c>
      <c r="C14" s="115">
        <v>13000000000</v>
      </c>
      <c r="D14" s="115">
        <v>90941814.200000003</v>
      </c>
      <c r="E14" s="116">
        <f t="shared" si="0"/>
        <v>0.6995524169230769</v>
      </c>
    </row>
    <row r="15" spans="1:5" x14ac:dyDescent="0.25">
      <c r="A15" s="19">
        <v>5081</v>
      </c>
      <c r="B15" s="64" t="s">
        <v>101</v>
      </c>
      <c r="C15" s="117">
        <f>+C16</f>
        <v>22600000000</v>
      </c>
      <c r="D15" s="106">
        <f>+D16</f>
        <v>566003684.15999997</v>
      </c>
      <c r="E15" s="116">
        <f t="shared" si="0"/>
        <v>2.5044410803539821</v>
      </c>
    </row>
    <row r="16" spans="1:5" ht="15.75" thickBot="1" x14ac:dyDescent="0.3">
      <c r="A16" s="15"/>
      <c r="B16" s="55" t="s">
        <v>63</v>
      </c>
      <c r="C16" s="118">
        <v>22600000000</v>
      </c>
      <c r="D16" s="118">
        <v>566003684.15999997</v>
      </c>
      <c r="E16" s="102">
        <f t="shared" si="0"/>
        <v>2.5044410803539821</v>
      </c>
    </row>
    <row r="17" spans="1:6" ht="26.25" x14ac:dyDescent="0.25">
      <c r="A17" s="10" t="s">
        <v>18</v>
      </c>
      <c r="B17" s="62" t="s">
        <v>19</v>
      </c>
      <c r="C17" s="119">
        <f>C18+C20</f>
        <v>4541844000</v>
      </c>
      <c r="D17" s="119">
        <f>D18+D20</f>
        <v>590217419.25</v>
      </c>
      <c r="E17" s="120">
        <f>SUM(D17/C17*100)</f>
        <v>12.995105495697343</v>
      </c>
    </row>
    <row r="18" spans="1:6" x14ac:dyDescent="0.25">
      <c r="A18" s="8" t="s">
        <v>20</v>
      </c>
      <c r="B18" s="63" t="s">
        <v>21</v>
      </c>
      <c r="C18" s="117">
        <f>C19</f>
        <v>2832844000</v>
      </c>
      <c r="D18" s="117">
        <f>+D19</f>
        <v>440000000</v>
      </c>
      <c r="E18" s="105">
        <f t="shared" si="0"/>
        <v>15.532094248747901</v>
      </c>
    </row>
    <row r="19" spans="1:6" ht="23.25" x14ac:dyDescent="0.25">
      <c r="A19" s="8"/>
      <c r="B19" s="61" t="s">
        <v>22</v>
      </c>
      <c r="C19" s="115">
        <v>2832844000</v>
      </c>
      <c r="D19" s="115">
        <v>440000000</v>
      </c>
      <c r="E19" s="121">
        <f t="shared" si="0"/>
        <v>15.532094248747901</v>
      </c>
    </row>
    <row r="20" spans="1:6" ht="23.25" x14ac:dyDescent="0.25">
      <c r="A20" s="8" t="s">
        <v>23</v>
      </c>
      <c r="B20" s="64" t="s">
        <v>24</v>
      </c>
      <c r="C20" s="122">
        <f>C21</f>
        <v>1709000000</v>
      </c>
      <c r="D20" s="122">
        <f>D21</f>
        <v>150217419.25</v>
      </c>
      <c r="E20" s="123">
        <f t="shared" si="0"/>
        <v>8.7897846255119951</v>
      </c>
    </row>
    <row r="21" spans="1:6" ht="24" thickBot="1" x14ac:dyDescent="0.3">
      <c r="A21" s="9"/>
      <c r="B21" s="55" t="s">
        <v>25</v>
      </c>
      <c r="C21" s="118">
        <v>1709000000</v>
      </c>
      <c r="D21" s="118">
        <v>150217419.25</v>
      </c>
      <c r="E21" s="124">
        <f t="shared" si="0"/>
        <v>8.7897846255119951</v>
      </c>
    </row>
    <row r="22" spans="1:6" ht="26.25" x14ac:dyDescent="0.25">
      <c r="A22" s="14" t="s">
        <v>26</v>
      </c>
      <c r="B22" s="65" t="s">
        <v>27</v>
      </c>
      <c r="C22" s="114">
        <f>SUM(C23+C25)</f>
        <v>237600000000</v>
      </c>
      <c r="D22" s="104">
        <f>SUM(D23+D25)</f>
        <v>61619165638.339996</v>
      </c>
      <c r="E22" s="125">
        <f t="shared" si="0"/>
        <v>25.933992272028618</v>
      </c>
    </row>
    <row r="23" spans="1:6" ht="23.25" x14ac:dyDescent="0.25">
      <c r="A23" s="8" t="s">
        <v>9</v>
      </c>
      <c r="B23" s="59" t="s">
        <v>28</v>
      </c>
      <c r="C23" s="126">
        <f>C24</f>
        <v>202754000000</v>
      </c>
      <c r="D23" s="127">
        <f>D24</f>
        <v>52907665638.32</v>
      </c>
      <c r="E23" s="107">
        <f t="shared" si="0"/>
        <v>26.094511397220277</v>
      </c>
      <c r="F23" s="4"/>
    </row>
    <row r="24" spans="1:6" ht="23.25" x14ac:dyDescent="0.25">
      <c r="A24" s="20"/>
      <c r="B24" s="61" t="s">
        <v>29</v>
      </c>
      <c r="C24" s="128">
        <v>202754000000</v>
      </c>
      <c r="D24" s="129">
        <v>52907665638.32</v>
      </c>
      <c r="E24" s="130">
        <f t="shared" si="0"/>
        <v>26.094511397220277</v>
      </c>
    </row>
    <row r="25" spans="1:6" ht="21.75" customHeight="1" x14ac:dyDescent="0.25">
      <c r="A25" s="8" t="s">
        <v>30</v>
      </c>
      <c r="B25" s="5" t="s">
        <v>31</v>
      </c>
      <c r="C25" s="127">
        <f>C26</f>
        <v>34846000000</v>
      </c>
      <c r="D25" s="127">
        <f>D26</f>
        <v>8711500000.0200005</v>
      </c>
      <c r="E25" s="100">
        <f t="shared" si="0"/>
        <v>25.000000000057398</v>
      </c>
    </row>
    <row r="26" spans="1:6" ht="24" thickBot="1" x14ac:dyDescent="0.3">
      <c r="A26" s="15"/>
      <c r="B26" s="58" t="s">
        <v>29</v>
      </c>
      <c r="C26" s="118">
        <v>34846000000</v>
      </c>
      <c r="D26" s="131">
        <v>8711500000.0200005</v>
      </c>
      <c r="E26" s="124">
        <f t="shared" si="0"/>
        <v>25.000000000057398</v>
      </c>
    </row>
    <row r="27" spans="1:6" x14ac:dyDescent="0.25">
      <c r="A27" s="14" t="s">
        <v>32</v>
      </c>
      <c r="B27" s="65" t="s">
        <v>33</v>
      </c>
      <c r="C27" s="119"/>
      <c r="D27" s="119"/>
      <c r="E27" s="105"/>
    </row>
    <row r="28" spans="1:6" ht="23.25" x14ac:dyDescent="0.25">
      <c r="A28" s="8" t="s">
        <v>9</v>
      </c>
      <c r="B28" s="59" t="s">
        <v>34</v>
      </c>
      <c r="C28" s="127">
        <f>C29</f>
        <v>48969908000</v>
      </c>
      <c r="D28" s="127">
        <f>D29</f>
        <v>10312392640</v>
      </c>
      <c r="E28" s="107">
        <f t="shared" si="0"/>
        <v>21.058631843866237</v>
      </c>
    </row>
    <row r="29" spans="1:6" ht="24" thickBot="1" x14ac:dyDescent="0.3">
      <c r="A29" s="15"/>
      <c r="B29" s="55" t="s">
        <v>35</v>
      </c>
      <c r="C29" s="118">
        <v>48969908000</v>
      </c>
      <c r="D29" s="118">
        <v>10312392640</v>
      </c>
      <c r="E29" s="102">
        <f t="shared" si="0"/>
        <v>21.058631843866237</v>
      </c>
    </row>
    <row r="30" spans="1:6" ht="26.25" x14ac:dyDescent="0.25">
      <c r="A30" s="21">
        <v>1003</v>
      </c>
      <c r="B30" s="66" t="s">
        <v>36</v>
      </c>
      <c r="C30" s="114">
        <f>SUM(C31+C33+C35)</f>
        <v>6976980000</v>
      </c>
      <c r="D30" s="132">
        <f>SUM(D31+D33+D35)</f>
        <v>5794558302.6800003</v>
      </c>
      <c r="E30" s="133">
        <f t="shared" si="0"/>
        <v>83.0525284962835</v>
      </c>
    </row>
    <row r="31" spans="1:6" x14ac:dyDescent="0.25">
      <c r="A31" s="8" t="s">
        <v>37</v>
      </c>
      <c r="B31" s="67" t="s">
        <v>38</v>
      </c>
      <c r="C31" s="134">
        <f>C32</f>
        <v>481200000</v>
      </c>
      <c r="D31" s="134">
        <f>D32</f>
        <v>120300000</v>
      </c>
      <c r="E31" s="105">
        <f t="shared" si="0"/>
        <v>25</v>
      </c>
    </row>
    <row r="32" spans="1:6" x14ac:dyDescent="0.25">
      <c r="A32" s="21"/>
      <c r="B32" s="68" t="s">
        <v>39</v>
      </c>
      <c r="C32" s="119">
        <v>481200000</v>
      </c>
      <c r="D32" s="119">
        <v>120300000</v>
      </c>
      <c r="E32" s="113">
        <f t="shared" si="0"/>
        <v>25</v>
      </c>
    </row>
    <row r="33" spans="1:5" ht="26.25" customHeight="1" x14ac:dyDescent="0.25">
      <c r="A33" s="8" t="s">
        <v>9</v>
      </c>
      <c r="B33" s="5" t="s">
        <v>40</v>
      </c>
      <c r="C33" s="127">
        <f>C34</f>
        <v>118180000</v>
      </c>
      <c r="D33" s="127">
        <f>D34</f>
        <v>27831926.77</v>
      </c>
      <c r="E33" s="107">
        <f t="shared" si="0"/>
        <v>23.550454196987648</v>
      </c>
    </row>
    <row r="34" spans="1:5" ht="23.25" x14ac:dyDescent="0.25">
      <c r="A34" s="18"/>
      <c r="B34" s="69" t="s">
        <v>41</v>
      </c>
      <c r="C34" s="115">
        <v>118180000</v>
      </c>
      <c r="D34" s="115">
        <v>27831926.77</v>
      </c>
      <c r="E34" s="116">
        <f t="shared" si="0"/>
        <v>23.550454196987648</v>
      </c>
    </row>
    <row r="35" spans="1:5" ht="23.25" x14ac:dyDescent="0.25">
      <c r="A35" s="22" t="s">
        <v>30</v>
      </c>
      <c r="B35" s="70" t="s">
        <v>90</v>
      </c>
      <c r="C35" s="135">
        <f>C36</f>
        <v>6377600000</v>
      </c>
      <c r="D35" s="136">
        <f>D36</f>
        <v>5646426375.9099998</v>
      </c>
      <c r="E35" s="116">
        <f t="shared" si="0"/>
        <v>88.5352856232752</v>
      </c>
    </row>
    <row r="36" spans="1:5" ht="24" thickBot="1" x14ac:dyDescent="0.3">
      <c r="A36" s="23"/>
      <c r="B36" s="71" t="s">
        <v>41</v>
      </c>
      <c r="C36" s="137">
        <v>6377600000</v>
      </c>
      <c r="D36" s="138">
        <v>5646426375.9099998</v>
      </c>
      <c r="E36" s="102">
        <f t="shared" si="0"/>
        <v>88.5352856232752</v>
      </c>
    </row>
    <row r="37" spans="1:5" x14ac:dyDescent="0.25">
      <c r="A37" s="6">
        <v>2101</v>
      </c>
      <c r="B37" s="72" t="s">
        <v>42</v>
      </c>
      <c r="C37" s="139"/>
      <c r="D37" s="140"/>
      <c r="E37" s="141"/>
    </row>
    <row r="38" spans="1:5" x14ac:dyDescent="0.25">
      <c r="A38" s="8" t="s">
        <v>43</v>
      </c>
      <c r="B38" s="70" t="s">
        <v>44</v>
      </c>
      <c r="C38" s="136">
        <f>C39</f>
        <v>1846530000</v>
      </c>
      <c r="D38" s="127">
        <f>D39</f>
        <v>455233255.5</v>
      </c>
      <c r="E38" s="107">
        <f t="shared" ref="E38" si="1">SUM(D38/C38*100)</f>
        <v>24.653444866858379</v>
      </c>
    </row>
    <row r="39" spans="1:5" ht="15.75" thickBot="1" x14ac:dyDescent="0.3">
      <c r="A39" s="24"/>
      <c r="B39" s="55" t="s">
        <v>45</v>
      </c>
      <c r="C39" s="118">
        <v>1846530000</v>
      </c>
      <c r="D39" s="118">
        <v>455233255.5</v>
      </c>
      <c r="E39" s="102">
        <f t="shared" ref="E39" si="2">SUM(D39/C39*100)</f>
        <v>24.653444866858379</v>
      </c>
    </row>
    <row r="40" spans="1:5" x14ac:dyDescent="0.25">
      <c r="A40" s="8">
        <v>7066</v>
      </c>
      <c r="B40" s="70" t="s">
        <v>106</v>
      </c>
      <c r="C40" s="136">
        <f>+C41</f>
        <v>990385000</v>
      </c>
      <c r="D40" s="127">
        <f>D41</f>
        <v>929587682.52999997</v>
      </c>
      <c r="E40" s="107">
        <f t="shared" si="0"/>
        <v>93.861244115167324</v>
      </c>
    </row>
    <row r="41" spans="1:5" ht="15.75" thickBot="1" x14ac:dyDescent="0.3">
      <c r="A41" s="24"/>
      <c r="B41" s="55" t="s">
        <v>45</v>
      </c>
      <c r="C41" s="118">
        <v>990385000</v>
      </c>
      <c r="D41" s="118">
        <v>929587682.52999997</v>
      </c>
      <c r="E41" s="102">
        <f t="shared" ref="E41" si="3">SUM(D41/C41*100)</f>
        <v>93.861244115167324</v>
      </c>
    </row>
    <row r="42" spans="1:5" ht="26.25" x14ac:dyDescent="0.25">
      <c r="A42" s="25">
        <v>2301</v>
      </c>
      <c r="B42" s="73" t="s">
        <v>46</v>
      </c>
      <c r="C42" s="110"/>
      <c r="D42" s="142"/>
      <c r="E42" s="111"/>
    </row>
    <row r="43" spans="1:5" ht="23.25" x14ac:dyDescent="0.25">
      <c r="A43" s="8" t="s">
        <v>47</v>
      </c>
      <c r="B43" s="70" t="s">
        <v>48</v>
      </c>
      <c r="C43" s="136">
        <f>SUM(C44:C62)</f>
        <v>5506447000</v>
      </c>
      <c r="D43" s="136">
        <f>SUM(D44:D62)</f>
        <v>525948003.14000005</v>
      </c>
      <c r="E43" s="107">
        <f t="shared" si="0"/>
        <v>9.5514948775498993</v>
      </c>
    </row>
    <row r="44" spans="1:5" x14ac:dyDescent="0.25">
      <c r="A44" s="208"/>
      <c r="B44" s="68" t="s">
        <v>49</v>
      </c>
      <c r="C44" s="112">
        <v>412791000</v>
      </c>
      <c r="D44" s="112">
        <v>103598141.78</v>
      </c>
      <c r="E44" s="113">
        <f t="shared" si="0"/>
        <v>25.096996247495706</v>
      </c>
    </row>
    <row r="45" spans="1:5" x14ac:dyDescent="0.25">
      <c r="A45" s="209"/>
      <c r="B45" s="68" t="s">
        <v>50</v>
      </c>
      <c r="C45" s="112">
        <v>62538000</v>
      </c>
      <c r="D45" s="112">
        <v>15698484.390000001</v>
      </c>
      <c r="E45" s="113">
        <f>SUM(D45/C45*100)</f>
        <v>25.102312817806776</v>
      </c>
    </row>
    <row r="46" spans="1:5" x14ac:dyDescent="0.25">
      <c r="A46" s="209"/>
      <c r="B46" s="68" t="s">
        <v>51</v>
      </c>
      <c r="C46" s="112">
        <v>2000000</v>
      </c>
      <c r="D46" s="112">
        <v>0</v>
      </c>
      <c r="E46" s="113">
        <f t="shared" si="0"/>
        <v>0</v>
      </c>
    </row>
    <row r="47" spans="1:5" x14ac:dyDescent="0.25">
      <c r="A47" s="209"/>
      <c r="B47" s="68" t="s">
        <v>52</v>
      </c>
      <c r="C47" s="112">
        <v>6246000</v>
      </c>
      <c r="D47" s="112">
        <v>1557930.74</v>
      </c>
      <c r="E47" s="113">
        <f t="shared" si="0"/>
        <v>24.942855267371115</v>
      </c>
    </row>
    <row r="48" spans="1:5" x14ac:dyDescent="0.25">
      <c r="A48" s="209"/>
      <c r="B48" s="68" t="s">
        <v>53</v>
      </c>
      <c r="C48" s="112">
        <v>12000000</v>
      </c>
      <c r="D48" s="112">
        <v>2845068.9</v>
      </c>
      <c r="E48" s="113">
        <f t="shared" si="0"/>
        <v>23.708907499999999</v>
      </c>
    </row>
    <row r="49" spans="1:5" ht="23.25" x14ac:dyDescent="0.25">
      <c r="A49" s="209"/>
      <c r="B49" s="68" t="s">
        <v>54</v>
      </c>
      <c r="C49" s="112">
        <v>9358000</v>
      </c>
      <c r="D49" s="112">
        <v>2485739.02</v>
      </c>
      <c r="E49" s="113">
        <f t="shared" si="0"/>
        <v>26.562716606112417</v>
      </c>
    </row>
    <row r="50" spans="1:5" x14ac:dyDescent="0.25">
      <c r="A50" s="209"/>
      <c r="B50" s="68" t="s">
        <v>55</v>
      </c>
      <c r="C50" s="112">
        <v>42025000</v>
      </c>
      <c r="D50" s="112">
        <v>3227750.31</v>
      </c>
      <c r="E50" s="113">
        <f t="shared" si="0"/>
        <v>7.6805480309339673</v>
      </c>
    </row>
    <row r="51" spans="1:5" x14ac:dyDescent="0.25">
      <c r="A51" s="209"/>
      <c r="B51" s="68" t="s">
        <v>56</v>
      </c>
      <c r="C51" s="112">
        <v>4000000</v>
      </c>
      <c r="D51" s="112">
        <v>746882.89</v>
      </c>
      <c r="E51" s="113">
        <f t="shared" si="0"/>
        <v>18.672072249999999</v>
      </c>
    </row>
    <row r="52" spans="1:5" x14ac:dyDescent="0.25">
      <c r="A52" s="209"/>
      <c r="B52" s="68" t="s">
        <v>57</v>
      </c>
      <c r="C52" s="112">
        <v>385819000</v>
      </c>
      <c r="D52" s="112">
        <v>44240373.950000003</v>
      </c>
      <c r="E52" s="113">
        <f t="shared" si="0"/>
        <v>11.466613606380195</v>
      </c>
    </row>
    <row r="53" spans="1:5" x14ac:dyDescent="0.25">
      <c r="A53" s="209"/>
      <c r="B53" s="68" t="s">
        <v>39</v>
      </c>
      <c r="C53" s="112">
        <v>249000000</v>
      </c>
      <c r="D53" s="112">
        <v>2068250</v>
      </c>
      <c r="E53" s="113">
        <f t="shared" si="0"/>
        <v>0.83062248995983934</v>
      </c>
    </row>
    <row r="54" spans="1:5" x14ac:dyDescent="0.25">
      <c r="A54" s="209"/>
      <c r="B54" s="68" t="s">
        <v>58</v>
      </c>
      <c r="C54" s="112">
        <v>15750000</v>
      </c>
      <c r="D54" s="112">
        <v>285571.49</v>
      </c>
      <c r="E54" s="113">
        <f t="shared" si="0"/>
        <v>1.8131523174603172</v>
      </c>
    </row>
    <row r="55" spans="1:5" x14ac:dyDescent="0.25">
      <c r="A55" s="209"/>
      <c r="B55" s="68" t="s">
        <v>59</v>
      </c>
      <c r="C55" s="112">
        <v>24478000</v>
      </c>
      <c r="D55" s="112">
        <v>4243860.1500000004</v>
      </c>
      <c r="E55" s="113">
        <f t="shared" si="0"/>
        <v>17.337446482555766</v>
      </c>
    </row>
    <row r="56" spans="1:5" ht="29.25" customHeight="1" x14ac:dyDescent="0.25">
      <c r="A56" s="209"/>
      <c r="B56" s="68" t="s">
        <v>92</v>
      </c>
      <c r="C56" s="112">
        <v>2280000000</v>
      </c>
      <c r="D56" s="112">
        <v>213269530.08000001</v>
      </c>
      <c r="E56" s="113">
        <f t="shared" si="0"/>
        <v>9.3539267578947367</v>
      </c>
    </row>
    <row r="57" spans="1:5" x14ac:dyDescent="0.25">
      <c r="A57" s="209"/>
      <c r="B57" s="68" t="s">
        <v>60</v>
      </c>
      <c r="C57" s="112">
        <v>1350602000</v>
      </c>
      <c r="D57" s="112">
        <v>131556923.44</v>
      </c>
      <c r="E57" s="113">
        <f t="shared" si="0"/>
        <v>9.7406136996687405</v>
      </c>
    </row>
    <row r="58" spans="1:5" x14ac:dyDescent="0.25">
      <c r="A58" s="209"/>
      <c r="B58" s="74" t="s">
        <v>61</v>
      </c>
      <c r="C58" s="112">
        <v>800000</v>
      </c>
      <c r="D58" s="112">
        <v>123496</v>
      </c>
      <c r="E58" s="113">
        <f t="shared" si="0"/>
        <v>15.437000000000001</v>
      </c>
    </row>
    <row r="59" spans="1:5" ht="23.25" x14ac:dyDescent="0.25">
      <c r="A59" s="209"/>
      <c r="B59" s="68" t="s">
        <v>62</v>
      </c>
      <c r="C59" s="112">
        <v>500000</v>
      </c>
      <c r="D59" s="112">
        <v>0</v>
      </c>
      <c r="E59" s="113">
        <f t="shared" si="0"/>
        <v>0</v>
      </c>
    </row>
    <row r="60" spans="1:5" x14ac:dyDescent="0.25">
      <c r="A60" s="209"/>
      <c r="B60" s="68" t="s">
        <v>12</v>
      </c>
      <c r="C60" s="112">
        <v>25000000</v>
      </c>
      <c r="D60" s="112">
        <v>0</v>
      </c>
      <c r="E60" s="113">
        <f t="shared" si="0"/>
        <v>0</v>
      </c>
    </row>
    <row r="61" spans="1:5" x14ac:dyDescent="0.25">
      <c r="A61" s="209"/>
      <c r="B61" s="75" t="s">
        <v>13</v>
      </c>
      <c r="C61" s="115">
        <v>29000000</v>
      </c>
      <c r="D61" s="115">
        <v>0</v>
      </c>
      <c r="E61" s="116">
        <f t="shared" si="0"/>
        <v>0</v>
      </c>
    </row>
    <row r="62" spans="1:5" ht="15.75" thickBot="1" x14ac:dyDescent="0.3">
      <c r="A62" s="210"/>
      <c r="B62" s="55" t="s">
        <v>70</v>
      </c>
      <c r="C62" s="118">
        <v>594540000</v>
      </c>
      <c r="D62" s="118">
        <v>0</v>
      </c>
      <c r="E62" s="102">
        <f t="shared" si="0"/>
        <v>0</v>
      </c>
    </row>
    <row r="63" spans="1:5" x14ac:dyDescent="0.25">
      <c r="A63" s="17" t="s">
        <v>64</v>
      </c>
      <c r="B63" s="76" t="s">
        <v>65</v>
      </c>
      <c r="C63" s="132">
        <f>SUM(C64:C71)</f>
        <v>42286000</v>
      </c>
      <c r="D63" s="132">
        <f>SUM(D64:D71)</f>
        <v>10295532.369999997</v>
      </c>
      <c r="E63" s="120">
        <f t="shared" si="0"/>
        <v>24.347378257579336</v>
      </c>
    </row>
    <row r="64" spans="1:5" x14ac:dyDescent="0.25">
      <c r="A64" s="26"/>
      <c r="B64" s="74" t="s">
        <v>49</v>
      </c>
      <c r="C64" s="119">
        <v>28982000</v>
      </c>
      <c r="D64" s="119">
        <v>7531195.1399999997</v>
      </c>
      <c r="E64" s="133">
        <f t="shared" si="0"/>
        <v>25.985767510868811</v>
      </c>
    </row>
    <row r="65" spans="1:5" x14ac:dyDescent="0.25">
      <c r="A65" s="27"/>
      <c r="B65" s="68" t="s">
        <v>50</v>
      </c>
      <c r="C65" s="112">
        <v>4391000</v>
      </c>
      <c r="D65" s="112">
        <v>1140976.08</v>
      </c>
      <c r="E65" s="113">
        <f t="shared" si="0"/>
        <v>25.984424504668642</v>
      </c>
    </row>
    <row r="66" spans="1:5" x14ac:dyDescent="0.25">
      <c r="A66" s="27"/>
      <c r="B66" s="68" t="s">
        <v>53</v>
      </c>
      <c r="C66" s="112">
        <v>1166000</v>
      </c>
      <c r="D66" s="112">
        <v>231229.45</v>
      </c>
      <c r="E66" s="113">
        <f t="shared" si="0"/>
        <v>19.830999142367066</v>
      </c>
    </row>
    <row r="67" spans="1:5" ht="23.25" x14ac:dyDescent="0.25">
      <c r="A67" s="27"/>
      <c r="B67" s="68" t="s">
        <v>54</v>
      </c>
      <c r="C67" s="112">
        <v>327000</v>
      </c>
      <c r="D67" s="112">
        <v>0</v>
      </c>
      <c r="E67" s="113">
        <f t="shared" si="0"/>
        <v>0</v>
      </c>
    </row>
    <row r="68" spans="1:5" x14ac:dyDescent="0.25">
      <c r="A68" s="205"/>
      <c r="B68" s="75" t="s">
        <v>55</v>
      </c>
      <c r="C68" s="143">
        <v>20000</v>
      </c>
      <c r="D68" s="143">
        <v>0</v>
      </c>
      <c r="E68" s="113">
        <f t="shared" si="0"/>
        <v>0</v>
      </c>
    </row>
    <row r="69" spans="1:5" x14ac:dyDescent="0.25">
      <c r="A69" s="206"/>
      <c r="B69" s="75" t="s">
        <v>56</v>
      </c>
      <c r="C69" s="143">
        <v>1500000</v>
      </c>
      <c r="D69" s="143">
        <v>0</v>
      </c>
      <c r="E69" s="113">
        <f t="shared" si="0"/>
        <v>0</v>
      </c>
    </row>
    <row r="70" spans="1:5" x14ac:dyDescent="0.25">
      <c r="A70" s="207"/>
      <c r="B70" s="69" t="s">
        <v>57</v>
      </c>
      <c r="C70" s="179">
        <v>4400000</v>
      </c>
      <c r="D70" s="179">
        <v>1392131.7</v>
      </c>
      <c r="E70" s="116">
        <f t="shared" si="0"/>
        <v>31.639356818181817</v>
      </c>
    </row>
    <row r="71" spans="1:5" ht="15.75" thickBot="1" x14ac:dyDescent="0.3">
      <c r="A71" s="26"/>
      <c r="B71" s="68" t="s">
        <v>59</v>
      </c>
      <c r="C71" s="115">
        <v>1500000</v>
      </c>
      <c r="D71" s="115">
        <v>0</v>
      </c>
      <c r="E71" s="113">
        <f t="shared" ref="E71" si="4">SUM(D71/C71*100)</f>
        <v>0</v>
      </c>
    </row>
    <row r="72" spans="1:5" x14ac:dyDescent="0.25">
      <c r="A72" s="180" t="s">
        <v>66</v>
      </c>
      <c r="B72" s="181" t="s">
        <v>67</v>
      </c>
      <c r="C72" s="182">
        <f>SUM(C73:C81)</f>
        <v>116517000</v>
      </c>
      <c r="D72" s="182">
        <f>SUM(D73:D81)</f>
        <v>25274718.77</v>
      </c>
      <c r="E72" s="162">
        <f t="shared" si="0"/>
        <v>21.691872233236349</v>
      </c>
    </row>
    <row r="73" spans="1:5" ht="14.25" customHeight="1" x14ac:dyDescent="0.25">
      <c r="A73" s="28"/>
      <c r="B73" s="77" t="s">
        <v>49</v>
      </c>
      <c r="C73" s="119">
        <v>64655000</v>
      </c>
      <c r="D73" s="119">
        <v>15942562.16</v>
      </c>
      <c r="E73" s="133">
        <f t="shared" si="0"/>
        <v>24.657895228520609</v>
      </c>
    </row>
    <row r="74" spans="1:5" x14ac:dyDescent="0.25">
      <c r="A74" s="28"/>
      <c r="B74" s="60" t="s">
        <v>50</v>
      </c>
      <c r="C74" s="112">
        <v>9844000</v>
      </c>
      <c r="D74" s="112">
        <v>2415298.21</v>
      </c>
      <c r="E74" s="113">
        <f t="shared" si="0"/>
        <v>24.53573963835839</v>
      </c>
    </row>
    <row r="75" spans="1:5" x14ac:dyDescent="0.25">
      <c r="A75" s="28"/>
      <c r="B75" s="60" t="s">
        <v>53</v>
      </c>
      <c r="C75" s="112">
        <v>1320000</v>
      </c>
      <c r="D75" s="112">
        <v>202449.04</v>
      </c>
      <c r="E75" s="113">
        <f t="shared" si="0"/>
        <v>15.337048484848486</v>
      </c>
    </row>
    <row r="76" spans="1:5" ht="23.25" x14ac:dyDescent="0.25">
      <c r="A76" s="29"/>
      <c r="B76" s="60" t="s">
        <v>54</v>
      </c>
      <c r="C76" s="112">
        <v>21827000</v>
      </c>
      <c r="D76" s="112">
        <v>3518696.9</v>
      </c>
      <c r="E76" s="113">
        <f t="shared" si="0"/>
        <v>16.120845283364641</v>
      </c>
    </row>
    <row r="77" spans="1:5" x14ac:dyDescent="0.25">
      <c r="A77" s="29"/>
      <c r="B77" s="60" t="s">
        <v>55</v>
      </c>
      <c r="C77" s="112">
        <v>24000</v>
      </c>
      <c r="D77" s="112">
        <v>0</v>
      </c>
      <c r="E77" s="113">
        <f t="shared" si="0"/>
        <v>0</v>
      </c>
    </row>
    <row r="78" spans="1:5" x14ac:dyDescent="0.25">
      <c r="A78" s="29"/>
      <c r="B78" s="60" t="s">
        <v>56</v>
      </c>
      <c r="C78" s="112">
        <v>100000</v>
      </c>
      <c r="D78" s="112">
        <v>44638.61</v>
      </c>
      <c r="E78" s="113">
        <f t="shared" si="0"/>
        <v>44.63861</v>
      </c>
    </row>
    <row r="79" spans="1:5" x14ac:dyDescent="0.25">
      <c r="A79" s="30"/>
      <c r="B79" s="60" t="s">
        <v>57</v>
      </c>
      <c r="C79" s="112">
        <v>15300000</v>
      </c>
      <c r="D79" s="112">
        <v>2606197.0499999998</v>
      </c>
      <c r="E79" s="113">
        <f t="shared" si="0"/>
        <v>17.033967647058823</v>
      </c>
    </row>
    <row r="80" spans="1:5" x14ac:dyDescent="0.25">
      <c r="A80" s="26"/>
      <c r="B80" s="68" t="s">
        <v>59</v>
      </c>
      <c r="C80" s="115">
        <v>947000</v>
      </c>
      <c r="D80" s="115">
        <v>0</v>
      </c>
      <c r="E80" s="113">
        <f t="shared" ref="E80:E133" si="5">SUM(D80/C80*100)</f>
        <v>0</v>
      </c>
    </row>
    <row r="81" spans="1:9" ht="15.75" thickBot="1" x14ac:dyDescent="0.3">
      <c r="A81" s="23"/>
      <c r="B81" s="55" t="s">
        <v>12</v>
      </c>
      <c r="C81" s="144">
        <v>2500000</v>
      </c>
      <c r="D81" s="118">
        <v>544876.80000000005</v>
      </c>
      <c r="E81" s="102">
        <f t="shared" si="5"/>
        <v>21.795072000000001</v>
      </c>
    </row>
    <row r="82" spans="1:9" ht="34.5" x14ac:dyDescent="0.25">
      <c r="A82" s="180" t="s">
        <v>23</v>
      </c>
      <c r="B82" s="181" t="s">
        <v>68</v>
      </c>
      <c r="C82" s="182">
        <f>SUM(C83:C95)</f>
        <v>5017185000</v>
      </c>
      <c r="D82" s="182">
        <f>SUM(D83:D95)</f>
        <v>300935359.87</v>
      </c>
      <c r="E82" s="162">
        <f t="shared" si="5"/>
        <v>5.9980917560345093</v>
      </c>
    </row>
    <row r="83" spans="1:9" ht="16.5" customHeight="1" x14ac:dyDescent="0.25">
      <c r="A83" s="211"/>
      <c r="B83" s="77" t="s">
        <v>49</v>
      </c>
      <c r="C83" s="119">
        <v>265296000</v>
      </c>
      <c r="D83" s="145">
        <v>67086276.32</v>
      </c>
      <c r="E83" s="133">
        <f t="shared" si="5"/>
        <v>25.287330498763644</v>
      </c>
    </row>
    <row r="84" spans="1:9" x14ac:dyDescent="0.25">
      <c r="A84" s="212"/>
      <c r="B84" s="60" t="s">
        <v>50</v>
      </c>
      <c r="C84" s="112">
        <v>39447000</v>
      </c>
      <c r="D84" s="146">
        <v>9987318.1999999993</v>
      </c>
      <c r="E84" s="113">
        <f t="shared" si="5"/>
        <v>25.318321291859963</v>
      </c>
    </row>
    <row r="85" spans="1:9" x14ac:dyDescent="0.25">
      <c r="A85" s="212"/>
      <c r="B85" s="60" t="s">
        <v>53</v>
      </c>
      <c r="C85" s="112">
        <v>5048000</v>
      </c>
      <c r="D85" s="146">
        <v>1057468.2</v>
      </c>
      <c r="E85" s="113">
        <f t="shared" si="5"/>
        <v>20.948260697305862</v>
      </c>
    </row>
    <row r="86" spans="1:9" ht="23.25" x14ac:dyDescent="0.25">
      <c r="A86" s="212"/>
      <c r="B86" s="60" t="s">
        <v>54</v>
      </c>
      <c r="C86" s="112">
        <v>1463000</v>
      </c>
      <c r="D86" s="146">
        <v>283790.88</v>
      </c>
      <c r="E86" s="113">
        <f t="shared" si="5"/>
        <v>19.397872863978126</v>
      </c>
      <c r="I86" s="3"/>
    </row>
    <row r="87" spans="1:9" x14ac:dyDescent="0.25">
      <c r="A87" s="212"/>
      <c r="B87" s="60" t="s">
        <v>55</v>
      </c>
      <c r="C87" s="112">
        <v>4776000</v>
      </c>
      <c r="D87" s="146">
        <v>818210.93</v>
      </c>
      <c r="E87" s="113">
        <f t="shared" si="5"/>
        <v>17.131719639865999</v>
      </c>
    </row>
    <row r="88" spans="1:9" x14ac:dyDescent="0.25">
      <c r="A88" s="212"/>
      <c r="B88" s="60" t="s">
        <v>56</v>
      </c>
      <c r="C88" s="112">
        <v>2000000</v>
      </c>
      <c r="D88" s="146">
        <v>254740.67</v>
      </c>
      <c r="E88" s="113">
        <f t="shared" si="5"/>
        <v>12.737033500000001</v>
      </c>
    </row>
    <row r="89" spans="1:9" x14ac:dyDescent="0.25">
      <c r="A89" s="212"/>
      <c r="B89" s="60" t="s">
        <v>57</v>
      </c>
      <c r="C89" s="112">
        <v>46154000</v>
      </c>
      <c r="D89" s="146">
        <v>7178573.3600000003</v>
      </c>
      <c r="E89" s="113">
        <f t="shared" si="5"/>
        <v>15.553523768254108</v>
      </c>
    </row>
    <row r="90" spans="1:9" x14ac:dyDescent="0.25">
      <c r="A90" s="212"/>
      <c r="B90" s="75" t="s">
        <v>108</v>
      </c>
      <c r="C90" s="112">
        <v>1000</v>
      </c>
      <c r="D90" s="112">
        <v>0</v>
      </c>
      <c r="E90" s="113">
        <f t="shared" si="5"/>
        <v>0</v>
      </c>
    </row>
    <row r="91" spans="1:9" ht="23.25" x14ac:dyDescent="0.25">
      <c r="A91" s="212"/>
      <c r="B91" s="75" t="s">
        <v>69</v>
      </c>
      <c r="C91" s="112">
        <v>48000000</v>
      </c>
      <c r="D91" s="112">
        <v>0</v>
      </c>
      <c r="E91" s="113">
        <f t="shared" si="5"/>
        <v>0</v>
      </c>
    </row>
    <row r="92" spans="1:9" x14ac:dyDescent="0.25">
      <c r="A92" s="212"/>
      <c r="B92" s="75" t="s">
        <v>6</v>
      </c>
      <c r="C92" s="112">
        <v>3000000</v>
      </c>
      <c r="D92" s="112">
        <v>0</v>
      </c>
      <c r="E92" s="113">
        <f t="shared" ref="E92" si="6">SUM(D92/C92*100)</f>
        <v>0</v>
      </c>
    </row>
    <row r="93" spans="1:9" ht="23.25" x14ac:dyDescent="0.25">
      <c r="A93" s="212"/>
      <c r="B93" s="75" t="s">
        <v>62</v>
      </c>
      <c r="C93" s="112">
        <v>72000000</v>
      </c>
      <c r="D93" s="112">
        <v>8774494.4399999995</v>
      </c>
      <c r="E93" s="113">
        <f t="shared" si="5"/>
        <v>12.186797833333332</v>
      </c>
    </row>
    <row r="94" spans="1:9" x14ac:dyDescent="0.25">
      <c r="A94" s="212"/>
      <c r="B94" s="187" t="s">
        <v>12</v>
      </c>
      <c r="C94" s="115">
        <v>30000000</v>
      </c>
      <c r="D94" s="147">
        <v>0</v>
      </c>
      <c r="E94" s="116">
        <f t="shared" si="5"/>
        <v>0</v>
      </c>
    </row>
    <row r="95" spans="1:9" ht="15.75" thickBot="1" x14ac:dyDescent="0.3">
      <c r="A95" s="213"/>
      <c r="B95" s="58" t="s">
        <v>70</v>
      </c>
      <c r="C95" s="118">
        <v>4500000000</v>
      </c>
      <c r="D95" s="148">
        <v>205494486.87</v>
      </c>
      <c r="E95" s="102">
        <f t="shared" si="5"/>
        <v>4.5665441526666672</v>
      </c>
    </row>
    <row r="96" spans="1:9" ht="23.25" x14ac:dyDescent="0.25">
      <c r="A96" s="17" t="s">
        <v>71</v>
      </c>
      <c r="B96" s="67" t="s">
        <v>72</v>
      </c>
      <c r="C96" s="149">
        <f>SUM(C97:C104)</f>
        <v>285247000</v>
      </c>
      <c r="D96" s="134">
        <f>SUM(D97:D104)</f>
        <v>66049234.100000001</v>
      </c>
      <c r="E96" s="120">
        <f t="shared" si="5"/>
        <v>23.155102104491899</v>
      </c>
    </row>
    <row r="97" spans="1:5" x14ac:dyDescent="0.25">
      <c r="A97" s="26"/>
      <c r="B97" s="77" t="s">
        <v>49</v>
      </c>
      <c r="C97" s="119">
        <v>197544000</v>
      </c>
      <c r="D97" s="145">
        <v>50558533.539999999</v>
      </c>
      <c r="E97" s="133">
        <f t="shared" si="5"/>
        <v>25.593555633175392</v>
      </c>
    </row>
    <row r="98" spans="1:5" x14ac:dyDescent="0.25">
      <c r="A98" s="26"/>
      <c r="B98" s="60" t="s">
        <v>50</v>
      </c>
      <c r="C98" s="112">
        <v>29928000</v>
      </c>
      <c r="D98" s="146">
        <v>7659617.8799999999</v>
      </c>
      <c r="E98" s="113">
        <f t="shared" si="5"/>
        <v>25.593483961507619</v>
      </c>
    </row>
    <row r="99" spans="1:5" x14ac:dyDescent="0.25">
      <c r="A99" s="26"/>
      <c r="B99" s="60" t="s">
        <v>53</v>
      </c>
      <c r="C99" s="112">
        <v>3507000</v>
      </c>
      <c r="D99" s="146">
        <v>831982.11</v>
      </c>
      <c r="E99" s="113">
        <f t="shared" si="5"/>
        <v>23.723470487596234</v>
      </c>
    </row>
    <row r="100" spans="1:5" ht="23.25" x14ac:dyDescent="0.25">
      <c r="A100" s="26"/>
      <c r="B100" s="60" t="s">
        <v>54</v>
      </c>
      <c r="C100" s="112">
        <v>1868000</v>
      </c>
      <c r="D100" s="146">
        <v>315334.09999999998</v>
      </c>
      <c r="E100" s="113">
        <f t="shared" si="5"/>
        <v>16.880840471092075</v>
      </c>
    </row>
    <row r="101" spans="1:5" x14ac:dyDescent="0.25">
      <c r="A101" s="26"/>
      <c r="B101" s="60" t="s">
        <v>55</v>
      </c>
      <c r="C101" s="112">
        <v>24000000</v>
      </c>
      <c r="D101" s="146">
        <v>1168954.6599999999</v>
      </c>
      <c r="E101" s="113">
        <f t="shared" si="5"/>
        <v>4.870644416666666</v>
      </c>
    </row>
    <row r="102" spans="1:5" x14ac:dyDescent="0.25">
      <c r="A102" s="26"/>
      <c r="B102" s="60" t="s">
        <v>56</v>
      </c>
      <c r="C102" s="112">
        <v>100000</v>
      </c>
      <c r="D102" s="146">
        <v>26390</v>
      </c>
      <c r="E102" s="113">
        <f t="shared" si="5"/>
        <v>26.39</v>
      </c>
    </row>
    <row r="103" spans="1:5" x14ac:dyDescent="0.25">
      <c r="A103" s="30"/>
      <c r="B103" s="75" t="s">
        <v>57</v>
      </c>
      <c r="C103" s="115">
        <v>4300000</v>
      </c>
      <c r="D103" s="147">
        <v>517290.64</v>
      </c>
      <c r="E103" s="113">
        <f t="shared" si="5"/>
        <v>12.030014883720931</v>
      </c>
    </row>
    <row r="104" spans="1:5" ht="15.75" thickBot="1" x14ac:dyDescent="0.3">
      <c r="A104" s="23"/>
      <c r="B104" s="55" t="s">
        <v>6</v>
      </c>
      <c r="C104" s="118">
        <v>24000000</v>
      </c>
      <c r="D104" s="118">
        <v>4971131.17</v>
      </c>
      <c r="E104" s="102">
        <f t="shared" si="5"/>
        <v>20.713046541666667</v>
      </c>
    </row>
    <row r="105" spans="1:5" ht="23.25" x14ac:dyDescent="0.25">
      <c r="A105" s="32">
        <v>4004</v>
      </c>
      <c r="B105" s="188" t="s">
        <v>73</v>
      </c>
      <c r="C105" s="189">
        <f>SUM(C106:C106)</f>
        <v>422000</v>
      </c>
      <c r="D105" s="189">
        <f>SUM(D106:D106)</f>
        <v>0</v>
      </c>
      <c r="E105" s="162">
        <f>SUM(D105/C105*100)</f>
        <v>0</v>
      </c>
    </row>
    <row r="106" spans="1:5" ht="15.75" thickBot="1" x14ac:dyDescent="0.3">
      <c r="A106" s="36"/>
      <c r="B106" s="190" t="s">
        <v>57</v>
      </c>
      <c r="C106" s="157">
        <v>422000</v>
      </c>
      <c r="D106" s="157">
        <v>0</v>
      </c>
      <c r="E106" s="191">
        <f t="shared" si="5"/>
        <v>0</v>
      </c>
    </row>
    <row r="107" spans="1:5" ht="23.25" x14ac:dyDescent="0.25">
      <c r="A107" s="32">
        <v>4008</v>
      </c>
      <c r="B107" s="67" t="s">
        <v>94</v>
      </c>
      <c r="C107" s="158">
        <f>SUM(C108:C108)</f>
        <v>317000000</v>
      </c>
      <c r="D107" s="158">
        <f>SUM(D108:D108)</f>
        <v>0</v>
      </c>
      <c r="E107" s="120">
        <f t="shared" si="5"/>
        <v>0</v>
      </c>
    </row>
    <row r="108" spans="1:5" ht="15.75" thickBot="1" x14ac:dyDescent="0.3">
      <c r="A108" s="36"/>
      <c r="B108" s="55" t="s">
        <v>13</v>
      </c>
      <c r="C108" s="157">
        <v>317000000</v>
      </c>
      <c r="D108" s="151">
        <v>0</v>
      </c>
      <c r="E108" s="160">
        <f t="shared" si="5"/>
        <v>0</v>
      </c>
    </row>
    <row r="109" spans="1:5" ht="23.25" x14ac:dyDescent="0.25">
      <c r="A109" s="37">
        <v>4009</v>
      </c>
      <c r="B109" s="78" t="s">
        <v>95</v>
      </c>
      <c r="C109" s="161">
        <f>SUM(C110:C111)</f>
        <v>96000000</v>
      </c>
      <c r="D109" s="161">
        <f>SUM(D110:D111)</f>
        <v>3782659.2</v>
      </c>
      <c r="E109" s="162">
        <f t="shared" si="5"/>
        <v>3.9402699999999999</v>
      </c>
    </row>
    <row r="110" spans="1:5" x14ac:dyDescent="0.25">
      <c r="A110" s="214"/>
      <c r="B110" s="51" t="s">
        <v>57</v>
      </c>
      <c r="C110" s="153">
        <v>18000000</v>
      </c>
      <c r="D110" s="156">
        <v>3782659.2</v>
      </c>
      <c r="E110" s="113">
        <f t="shared" ref="E110:E120" si="7">SUM(D110/C110*100)</f>
        <v>21.014773333333334</v>
      </c>
    </row>
    <row r="111" spans="1:5" ht="15.75" thickBot="1" x14ac:dyDescent="0.3">
      <c r="A111" s="215"/>
      <c r="B111" s="79" t="s">
        <v>13</v>
      </c>
      <c r="C111" s="192">
        <v>78000000</v>
      </c>
      <c r="D111" s="192">
        <v>0</v>
      </c>
      <c r="E111" s="193"/>
    </row>
    <row r="112" spans="1:5" x14ac:dyDescent="0.25">
      <c r="A112" s="37">
        <v>4014</v>
      </c>
      <c r="B112" s="78" t="s">
        <v>105</v>
      </c>
      <c r="C112" s="161">
        <f>SUM(C113:C121)</f>
        <v>330761000</v>
      </c>
      <c r="D112" s="161">
        <f>SUM(D113:D121)</f>
        <v>13553883.23</v>
      </c>
      <c r="E112" s="162">
        <f t="shared" si="7"/>
        <v>4.0977875958773859</v>
      </c>
    </row>
    <row r="113" spans="1:9" x14ac:dyDescent="0.25">
      <c r="A113" s="202"/>
      <c r="B113" s="75" t="s">
        <v>55</v>
      </c>
      <c r="C113" s="112">
        <v>240000</v>
      </c>
      <c r="D113" s="112">
        <v>0</v>
      </c>
      <c r="E113" s="113">
        <f t="shared" si="7"/>
        <v>0</v>
      </c>
    </row>
    <row r="114" spans="1:9" x14ac:dyDescent="0.25">
      <c r="A114" s="203"/>
      <c r="B114" s="75" t="s">
        <v>56</v>
      </c>
      <c r="C114" s="112">
        <v>360000</v>
      </c>
      <c r="D114" s="112">
        <v>0</v>
      </c>
      <c r="E114" s="113">
        <f t="shared" si="7"/>
        <v>0</v>
      </c>
    </row>
    <row r="115" spans="1:9" x14ac:dyDescent="0.25">
      <c r="A115" s="203"/>
      <c r="B115" s="75" t="s">
        <v>57</v>
      </c>
      <c r="C115" s="112">
        <v>271721000</v>
      </c>
      <c r="D115" s="112">
        <v>13395663.23</v>
      </c>
      <c r="E115" s="113">
        <f>SUM(D115/C115*100)</f>
        <v>4.929932993769345</v>
      </c>
    </row>
    <row r="116" spans="1:9" x14ac:dyDescent="0.25">
      <c r="A116" s="203"/>
      <c r="B116" s="51" t="s">
        <v>39</v>
      </c>
      <c r="C116" s="153">
        <v>6000000</v>
      </c>
      <c r="D116" s="156">
        <v>0</v>
      </c>
      <c r="E116" s="113">
        <f t="shared" si="7"/>
        <v>0</v>
      </c>
    </row>
    <row r="117" spans="1:9" x14ac:dyDescent="0.25">
      <c r="A117" s="203"/>
      <c r="B117" s="75" t="s">
        <v>58</v>
      </c>
      <c r="C117" s="112">
        <v>120000</v>
      </c>
      <c r="D117" s="112">
        <v>0</v>
      </c>
      <c r="E117" s="113">
        <f t="shared" si="7"/>
        <v>0</v>
      </c>
    </row>
    <row r="118" spans="1:9" x14ac:dyDescent="0.25">
      <c r="A118" s="203"/>
      <c r="B118" s="75" t="s">
        <v>59</v>
      </c>
      <c r="C118" s="112">
        <v>480000</v>
      </c>
      <c r="D118" s="112">
        <v>0</v>
      </c>
      <c r="E118" s="113">
        <f t="shared" ref="E118" si="8">SUM(D118/C118*100)</f>
        <v>0</v>
      </c>
    </row>
    <row r="119" spans="1:9" ht="23.25" x14ac:dyDescent="0.25">
      <c r="A119" s="203"/>
      <c r="B119" s="51" t="s">
        <v>69</v>
      </c>
      <c r="C119" s="153">
        <v>600000</v>
      </c>
      <c r="D119" s="153">
        <v>158220</v>
      </c>
      <c r="E119" s="113">
        <f t="shared" si="7"/>
        <v>26.369999999999997</v>
      </c>
    </row>
    <row r="120" spans="1:9" x14ac:dyDescent="0.25">
      <c r="A120" s="203"/>
      <c r="B120" s="51" t="s">
        <v>12</v>
      </c>
      <c r="C120" s="153">
        <v>26640000</v>
      </c>
      <c r="D120" s="153">
        <v>0</v>
      </c>
      <c r="E120" s="113">
        <f t="shared" si="7"/>
        <v>0</v>
      </c>
    </row>
    <row r="121" spans="1:9" ht="15.75" thickBot="1" x14ac:dyDescent="0.3">
      <c r="A121" s="203"/>
      <c r="B121" s="194" t="s">
        <v>13</v>
      </c>
      <c r="C121" s="159">
        <v>24600000</v>
      </c>
      <c r="D121" s="159">
        <v>0</v>
      </c>
      <c r="E121" s="116"/>
    </row>
    <row r="122" spans="1:9" ht="23.25" x14ac:dyDescent="0.25">
      <c r="A122" s="32">
        <v>5014</v>
      </c>
      <c r="B122" s="188" t="s">
        <v>104</v>
      </c>
      <c r="C122" s="189">
        <f>SUM(C123:C125)</f>
        <v>2873240000</v>
      </c>
      <c r="D122" s="189">
        <f>SUM(D123:D125)</f>
        <v>966626889.74000001</v>
      </c>
      <c r="E122" s="162">
        <f t="shared" si="5"/>
        <v>33.642399860088261</v>
      </c>
    </row>
    <row r="123" spans="1:9" x14ac:dyDescent="0.25">
      <c r="A123" s="35"/>
      <c r="B123" s="81" t="s">
        <v>57</v>
      </c>
      <c r="C123" s="195">
        <v>1074355000</v>
      </c>
      <c r="D123" s="195">
        <v>208428179.47999999</v>
      </c>
      <c r="E123" s="133">
        <f t="shared" si="5"/>
        <v>19.400308043430709</v>
      </c>
    </row>
    <row r="124" spans="1:9" x14ac:dyDescent="0.25">
      <c r="A124" s="35"/>
      <c r="B124" s="75" t="s">
        <v>12</v>
      </c>
      <c r="C124" s="153">
        <v>270000000</v>
      </c>
      <c r="D124" s="153">
        <v>0</v>
      </c>
      <c r="E124" s="113">
        <f t="shared" si="5"/>
        <v>0</v>
      </c>
    </row>
    <row r="125" spans="1:9" ht="15.75" thickBot="1" x14ac:dyDescent="0.3">
      <c r="A125" s="23"/>
      <c r="B125" s="71" t="s">
        <v>13</v>
      </c>
      <c r="C125" s="157">
        <v>1528885000</v>
      </c>
      <c r="D125" s="157">
        <v>758198710.25999999</v>
      </c>
      <c r="E125" s="102">
        <f t="shared" si="5"/>
        <v>49.591611550901469</v>
      </c>
    </row>
    <row r="126" spans="1:9" x14ac:dyDescent="0.25">
      <c r="A126" s="31">
        <v>5015</v>
      </c>
      <c r="B126" s="67" t="s">
        <v>74</v>
      </c>
      <c r="C126" s="150">
        <f>SUM(C127:C129)</f>
        <v>232900000</v>
      </c>
      <c r="D126" s="150">
        <f>SUM(D127:D129)</f>
        <v>23846040</v>
      </c>
      <c r="E126" s="133">
        <f t="shared" si="5"/>
        <v>10.238746243022756</v>
      </c>
    </row>
    <row r="127" spans="1:9" x14ac:dyDescent="0.25">
      <c r="A127" s="35"/>
      <c r="B127" s="51" t="s">
        <v>57</v>
      </c>
      <c r="C127" s="153">
        <v>98400000</v>
      </c>
      <c r="D127" s="152">
        <v>23846040</v>
      </c>
      <c r="E127" s="133">
        <f t="shared" ref="E127" si="9">SUM(D127/C127*100)</f>
        <v>24.233780487804879</v>
      </c>
      <c r="I127" s="1"/>
    </row>
    <row r="128" spans="1:9" x14ac:dyDescent="0.25">
      <c r="A128" s="35"/>
      <c r="B128" s="51" t="s">
        <v>12</v>
      </c>
      <c r="C128" s="153">
        <v>22000000</v>
      </c>
      <c r="D128" s="152">
        <v>0</v>
      </c>
      <c r="E128" s="141"/>
      <c r="I128" s="1"/>
    </row>
    <row r="129" spans="1:5" ht="15.75" thickBot="1" x14ac:dyDescent="0.3">
      <c r="A129" s="23"/>
      <c r="B129" s="55" t="s">
        <v>13</v>
      </c>
      <c r="C129" s="157">
        <v>112500000</v>
      </c>
      <c r="D129" s="157">
        <v>0</v>
      </c>
      <c r="E129" s="102">
        <f t="shared" si="5"/>
        <v>0</v>
      </c>
    </row>
    <row r="130" spans="1:5" x14ac:dyDescent="0.25">
      <c r="A130" s="38">
        <v>5016</v>
      </c>
      <c r="B130" s="78" t="s">
        <v>85</v>
      </c>
      <c r="C130" s="164">
        <f>SUM(C131:C132)</f>
        <v>368500000</v>
      </c>
      <c r="D130" s="161">
        <f>SUM(D131:D132)</f>
        <v>7560000</v>
      </c>
      <c r="E130" s="162">
        <f t="shared" si="5"/>
        <v>2.0515603799185889</v>
      </c>
    </row>
    <row r="131" spans="1:5" x14ac:dyDescent="0.25">
      <c r="A131" s="29"/>
      <c r="B131" s="51" t="s">
        <v>57</v>
      </c>
      <c r="C131" s="154">
        <v>36000000</v>
      </c>
      <c r="D131" s="163">
        <v>7560000</v>
      </c>
      <c r="E131" s="133">
        <f t="shared" si="5"/>
        <v>21</v>
      </c>
    </row>
    <row r="132" spans="1:5" ht="15.75" thickBot="1" x14ac:dyDescent="0.3">
      <c r="A132" s="23"/>
      <c r="B132" s="55" t="s">
        <v>13</v>
      </c>
      <c r="C132" s="157">
        <v>332500000</v>
      </c>
      <c r="D132" s="157">
        <v>0</v>
      </c>
      <c r="E132" s="160">
        <f t="shared" si="5"/>
        <v>0</v>
      </c>
    </row>
    <row r="133" spans="1:5" ht="23.25" x14ac:dyDescent="0.25">
      <c r="A133" s="39">
        <v>5017</v>
      </c>
      <c r="B133" s="76" t="s">
        <v>86</v>
      </c>
      <c r="C133" s="158">
        <f>SUM(C134:C136)</f>
        <v>1920001000</v>
      </c>
      <c r="D133" s="158">
        <f>SUM(D134:D136)</f>
        <v>38880000</v>
      </c>
      <c r="E133" s="120">
        <f t="shared" si="5"/>
        <v>2.0249989453130492</v>
      </c>
    </row>
    <row r="134" spans="1:5" x14ac:dyDescent="0.25">
      <c r="A134" s="30"/>
      <c r="B134" s="51" t="s">
        <v>57</v>
      </c>
      <c r="C134" s="156">
        <v>725000000</v>
      </c>
      <c r="D134" s="155">
        <v>38880000</v>
      </c>
      <c r="E134" s="133">
        <f t="shared" ref="E134:E141" si="10">SUM(D134/C134*100)</f>
        <v>5.3627586206896556</v>
      </c>
    </row>
    <row r="135" spans="1:5" x14ac:dyDescent="0.25">
      <c r="A135" s="30"/>
      <c r="B135" s="75" t="s">
        <v>12</v>
      </c>
      <c r="C135" s="165">
        <v>1000</v>
      </c>
      <c r="D135" s="159">
        <v>0</v>
      </c>
      <c r="E135" s="113">
        <f t="shared" si="10"/>
        <v>0</v>
      </c>
    </row>
    <row r="136" spans="1:5" ht="15.75" thickBot="1" x14ac:dyDescent="0.3">
      <c r="A136" s="34"/>
      <c r="B136" s="71" t="s">
        <v>13</v>
      </c>
      <c r="C136" s="166">
        <v>1195000000</v>
      </c>
      <c r="D136" s="157">
        <v>0</v>
      </c>
      <c r="E136" s="102">
        <f t="shared" si="10"/>
        <v>0</v>
      </c>
    </row>
    <row r="137" spans="1:5" x14ac:dyDescent="0.25">
      <c r="A137" s="39">
        <v>5018</v>
      </c>
      <c r="B137" s="76" t="s">
        <v>87</v>
      </c>
      <c r="C137" s="158">
        <f>SUM(C138:C138)</f>
        <v>18000000</v>
      </c>
      <c r="D137" s="167">
        <f>SUM(D138:D138)</f>
        <v>0</v>
      </c>
      <c r="E137" s="120">
        <f t="shared" si="10"/>
        <v>0</v>
      </c>
    </row>
    <row r="138" spans="1:5" ht="15.75" thickBot="1" x14ac:dyDescent="0.3">
      <c r="A138" s="34"/>
      <c r="B138" s="55" t="s">
        <v>13</v>
      </c>
      <c r="C138" s="168">
        <v>18000000</v>
      </c>
      <c r="D138" s="137">
        <v>0</v>
      </c>
      <c r="E138" s="160">
        <f t="shared" si="10"/>
        <v>0</v>
      </c>
    </row>
    <row r="139" spans="1:5" ht="23.25" x14ac:dyDescent="0.25">
      <c r="A139" s="31">
        <v>5020</v>
      </c>
      <c r="B139" s="67" t="s">
        <v>89</v>
      </c>
      <c r="C139" s="158">
        <f>SUM(C140:C140)</f>
        <v>453000000</v>
      </c>
      <c r="D139" s="167">
        <f>SUM(D140:D140)</f>
        <v>0</v>
      </c>
      <c r="E139" s="120">
        <f t="shared" si="10"/>
        <v>0</v>
      </c>
    </row>
    <row r="140" spans="1:5" ht="15.75" thickBot="1" x14ac:dyDescent="0.3">
      <c r="A140" s="23"/>
      <c r="B140" s="80" t="s">
        <v>13</v>
      </c>
      <c r="C140" s="157">
        <v>453000000</v>
      </c>
      <c r="D140" s="157">
        <v>0</v>
      </c>
      <c r="E140" s="102">
        <f t="shared" si="10"/>
        <v>0</v>
      </c>
    </row>
    <row r="141" spans="1:5" ht="23.25" x14ac:dyDescent="0.25">
      <c r="A141" s="32">
        <v>5021</v>
      </c>
      <c r="B141" s="188" t="s">
        <v>93</v>
      </c>
      <c r="C141" s="164">
        <f>SUM(C142:C144)</f>
        <v>45000000</v>
      </c>
      <c r="D141" s="164">
        <f>SUM(D142:D144)</f>
        <v>0</v>
      </c>
      <c r="E141" s="162">
        <f t="shared" si="10"/>
        <v>0</v>
      </c>
    </row>
    <row r="142" spans="1:5" x14ac:dyDescent="0.25">
      <c r="A142" s="33"/>
      <c r="B142" s="81" t="s">
        <v>55</v>
      </c>
      <c r="C142" s="155">
        <v>15000000</v>
      </c>
      <c r="D142" s="155">
        <v>0</v>
      </c>
      <c r="E142" s="133">
        <f t="shared" ref="E142:E144" si="11">SUM(D142/C142*100)</f>
        <v>0</v>
      </c>
    </row>
    <row r="143" spans="1:5" x14ac:dyDescent="0.25">
      <c r="A143" s="33"/>
      <c r="B143" s="75" t="s">
        <v>102</v>
      </c>
      <c r="C143" s="153">
        <v>25000000</v>
      </c>
      <c r="D143" s="153">
        <v>0</v>
      </c>
      <c r="E143" s="113">
        <f t="shared" si="11"/>
        <v>0</v>
      </c>
    </row>
    <row r="144" spans="1:5" ht="15.75" thickBot="1" x14ac:dyDescent="0.3">
      <c r="A144" s="36"/>
      <c r="B144" s="71" t="s">
        <v>59</v>
      </c>
      <c r="C144" s="196">
        <v>5000000</v>
      </c>
      <c r="D144" s="196">
        <v>0</v>
      </c>
      <c r="E144" s="160">
        <f t="shared" si="11"/>
        <v>0</v>
      </c>
    </row>
    <row r="145" spans="1:5" ht="23.25" x14ac:dyDescent="0.25">
      <c r="A145" s="32">
        <v>5022</v>
      </c>
      <c r="B145" s="188" t="s">
        <v>109</v>
      </c>
      <c r="C145" s="164">
        <f>SUM(C146:C147)</f>
        <v>250000000</v>
      </c>
      <c r="D145" s="164">
        <f>SUM(D146:D147)</f>
        <v>6874500</v>
      </c>
      <c r="E145" s="162">
        <f t="shared" ref="E145:E159" si="12">SUM(D145/C145*100)</f>
        <v>2.7498</v>
      </c>
    </row>
    <row r="146" spans="1:5" x14ac:dyDescent="0.25">
      <c r="A146" s="35"/>
      <c r="B146" s="51" t="s">
        <v>57</v>
      </c>
      <c r="C146" s="163">
        <v>58000000</v>
      </c>
      <c r="D146" s="163">
        <v>6874500</v>
      </c>
      <c r="E146" s="120">
        <f t="shared" si="12"/>
        <v>11.852586206896552</v>
      </c>
    </row>
    <row r="147" spans="1:5" ht="15.75" thickBot="1" x14ac:dyDescent="0.3">
      <c r="A147" s="40"/>
      <c r="B147" s="79" t="s">
        <v>13</v>
      </c>
      <c r="C147" s="157">
        <v>192000000</v>
      </c>
      <c r="D147" s="157">
        <v>0</v>
      </c>
      <c r="E147" s="177">
        <f t="shared" si="12"/>
        <v>0</v>
      </c>
    </row>
    <row r="148" spans="1:5" x14ac:dyDescent="0.25">
      <c r="A148" s="31">
        <v>5028</v>
      </c>
      <c r="B148" s="67" t="s">
        <v>100</v>
      </c>
      <c r="C148" s="167">
        <f>C149</f>
        <v>825000000</v>
      </c>
      <c r="D148" s="167">
        <f>D149</f>
        <v>0</v>
      </c>
      <c r="E148" s="120">
        <f t="shared" si="12"/>
        <v>0</v>
      </c>
    </row>
    <row r="149" spans="1:5" ht="15.75" thickBot="1" x14ac:dyDescent="0.3">
      <c r="A149" s="40"/>
      <c r="B149" s="80" t="s">
        <v>13</v>
      </c>
      <c r="C149" s="137">
        <v>825000000</v>
      </c>
      <c r="D149" s="137">
        <v>0</v>
      </c>
      <c r="E149" s="102">
        <f t="shared" si="12"/>
        <v>0</v>
      </c>
    </row>
    <row r="150" spans="1:5" ht="23.25" x14ac:dyDescent="0.25">
      <c r="A150" s="37">
        <v>7095</v>
      </c>
      <c r="B150" s="197" t="s">
        <v>110</v>
      </c>
      <c r="C150" s="198">
        <f>SUM(C151:C159)</f>
        <v>138134000</v>
      </c>
      <c r="D150" s="198">
        <f>SUM(D151:D159)</f>
        <v>0</v>
      </c>
      <c r="E150" s="199">
        <f t="shared" si="12"/>
        <v>0</v>
      </c>
    </row>
    <row r="151" spans="1:5" x14ac:dyDescent="0.25">
      <c r="A151" s="202"/>
      <c r="B151" s="75" t="s">
        <v>55</v>
      </c>
      <c r="C151" s="112">
        <v>123000</v>
      </c>
      <c r="D151" s="112">
        <v>0</v>
      </c>
      <c r="E151" s="123">
        <f t="shared" si="12"/>
        <v>0</v>
      </c>
    </row>
    <row r="152" spans="1:5" x14ac:dyDescent="0.25">
      <c r="A152" s="203"/>
      <c r="B152" s="75" t="s">
        <v>56</v>
      </c>
      <c r="C152" s="112">
        <v>36000</v>
      </c>
      <c r="D152" s="112">
        <v>0</v>
      </c>
      <c r="E152" s="123">
        <f t="shared" si="12"/>
        <v>0</v>
      </c>
    </row>
    <row r="153" spans="1:5" x14ac:dyDescent="0.25">
      <c r="A153" s="203"/>
      <c r="B153" s="75" t="s">
        <v>57</v>
      </c>
      <c r="C153" s="112">
        <v>137228000</v>
      </c>
      <c r="D153" s="112">
        <v>0</v>
      </c>
      <c r="E153" s="123">
        <f t="shared" si="12"/>
        <v>0</v>
      </c>
    </row>
    <row r="154" spans="1:5" x14ac:dyDescent="0.25">
      <c r="A154" s="203"/>
      <c r="B154" s="51" t="s">
        <v>39</v>
      </c>
      <c r="C154" s="153">
        <v>120000</v>
      </c>
      <c r="D154" s="156">
        <v>0</v>
      </c>
      <c r="E154" s="123">
        <f t="shared" si="12"/>
        <v>0</v>
      </c>
    </row>
    <row r="155" spans="1:5" x14ac:dyDescent="0.25">
      <c r="A155" s="203"/>
      <c r="B155" s="75" t="s">
        <v>58</v>
      </c>
      <c r="C155" s="112">
        <v>3000</v>
      </c>
      <c r="D155" s="112">
        <v>0</v>
      </c>
      <c r="E155" s="123">
        <f t="shared" si="12"/>
        <v>0</v>
      </c>
    </row>
    <row r="156" spans="1:5" x14ac:dyDescent="0.25">
      <c r="A156" s="203"/>
      <c r="B156" s="75" t="s">
        <v>59</v>
      </c>
      <c r="C156" s="112">
        <v>24000</v>
      </c>
      <c r="D156" s="112">
        <v>0</v>
      </c>
      <c r="E156" s="123">
        <f t="shared" si="12"/>
        <v>0</v>
      </c>
    </row>
    <row r="157" spans="1:5" ht="23.25" x14ac:dyDescent="0.25">
      <c r="A157" s="203"/>
      <c r="B157" s="51" t="s">
        <v>69</v>
      </c>
      <c r="C157" s="153">
        <v>540000</v>
      </c>
      <c r="D157" s="153">
        <v>0</v>
      </c>
      <c r="E157" s="123">
        <f t="shared" si="12"/>
        <v>0</v>
      </c>
    </row>
    <row r="158" spans="1:5" x14ac:dyDescent="0.25">
      <c r="A158" s="203"/>
      <c r="B158" s="51" t="s">
        <v>12</v>
      </c>
      <c r="C158" s="153">
        <v>36000</v>
      </c>
      <c r="D158" s="153">
        <v>0</v>
      </c>
      <c r="E158" s="123">
        <f t="shared" si="12"/>
        <v>0</v>
      </c>
    </row>
    <row r="159" spans="1:5" ht="15.75" thickBot="1" x14ac:dyDescent="0.3">
      <c r="A159" s="204"/>
      <c r="B159" s="79" t="s">
        <v>13</v>
      </c>
      <c r="C159" s="157">
        <v>24000</v>
      </c>
      <c r="D159" s="157">
        <v>0</v>
      </c>
      <c r="E159" s="193">
        <f t="shared" si="12"/>
        <v>0</v>
      </c>
    </row>
    <row r="160" spans="1:5" x14ac:dyDescent="0.25">
      <c r="A160" s="31">
        <v>7096</v>
      </c>
      <c r="B160" s="67" t="s">
        <v>111</v>
      </c>
      <c r="C160" s="167">
        <f>C161</f>
        <v>640000000</v>
      </c>
      <c r="D160" s="167">
        <f>D161</f>
        <v>100700000</v>
      </c>
      <c r="E160" s="120">
        <f t="shared" ref="E160:E161" si="13">SUM(D160/C160*100)</f>
        <v>15.734375</v>
      </c>
    </row>
    <row r="161" spans="1:8" ht="15.75" thickBot="1" x14ac:dyDescent="0.3">
      <c r="A161" s="40"/>
      <c r="B161" s="80" t="s">
        <v>98</v>
      </c>
      <c r="C161" s="137">
        <v>640000000</v>
      </c>
      <c r="D161" s="137">
        <v>100700000</v>
      </c>
      <c r="E161" s="102">
        <f t="shared" si="13"/>
        <v>15.734375</v>
      </c>
    </row>
    <row r="162" spans="1:8" ht="26.25" x14ac:dyDescent="0.25">
      <c r="A162" s="46">
        <v>2302</v>
      </c>
      <c r="B162" s="73" t="s">
        <v>75</v>
      </c>
      <c r="C162" s="200"/>
      <c r="D162" s="182"/>
      <c r="E162" s="111"/>
    </row>
    <row r="163" spans="1:8" x14ac:dyDescent="0.25">
      <c r="A163" s="8" t="s">
        <v>37</v>
      </c>
      <c r="B163" s="70" t="s">
        <v>76</v>
      </c>
      <c r="C163" s="136">
        <f>SUM(C164:C169)</f>
        <v>76024000</v>
      </c>
      <c r="D163" s="136">
        <f>SUM(D164:D169)</f>
        <v>16221444.110000001</v>
      </c>
      <c r="E163" s="107">
        <f t="shared" ref="E163:E186" si="14">SUM(D163/C163*100)</f>
        <v>21.337267323476798</v>
      </c>
    </row>
    <row r="164" spans="1:8" x14ac:dyDescent="0.25">
      <c r="A164" s="42"/>
      <c r="B164" s="68" t="s">
        <v>49</v>
      </c>
      <c r="C164" s="153">
        <v>57597000</v>
      </c>
      <c r="D164" s="112">
        <v>13491280.75</v>
      </c>
      <c r="E164" s="107">
        <f t="shared" si="14"/>
        <v>23.423582391443997</v>
      </c>
    </row>
    <row r="165" spans="1:8" x14ac:dyDescent="0.25">
      <c r="A165" s="26"/>
      <c r="B165" s="75" t="s">
        <v>50</v>
      </c>
      <c r="C165" s="153">
        <v>8726000</v>
      </c>
      <c r="D165" s="112">
        <v>2043929.02</v>
      </c>
      <c r="E165" s="107">
        <f t="shared" si="14"/>
        <v>23.423435938574375</v>
      </c>
    </row>
    <row r="166" spans="1:8" x14ac:dyDescent="0.25">
      <c r="A166" s="43"/>
      <c r="B166" s="68" t="s">
        <v>53</v>
      </c>
      <c r="C166" s="169">
        <v>1176000</v>
      </c>
      <c r="D166" s="169">
        <v>145351.88</v>
      </c>
      <c r="E166" s="107">
        <f t="shared" si="14"/>
        <v>12.359853741496599</v>
      </c>
      <c r="H166" s="1"/>
    </row>
    <row r="167" spans="1:8" ht="23.25" x14ac:dyDescent="0.25">
      <c r="A167" s="43"/>
      <c r="B167" s="68" t="s">
        <v>54</v>
      </c>
      <c r="C167" s="169">
        <v>370000</v>
      </c>
      <c r="D167" s="169">
        <v>0</v>
      </c>
      <c r="E167" s="107">
        <f t="shared" si="14"/>
        <v>0</v>
      </c>
    </row>
    <row r="168" spans="1:8" x14ac:dyDescent="0.25">
      <c r="A168" s="44"/>
      <c r="B168" s="68" t="s">
        <v>56</v>
      </c>
      <c r="C168" s="153">
        <v>800000</v>
      </c>
      <c r="D168" s="153">
        <v>215638.71</v>
      </c>
      <c r="E168" s="107">
        <f t="shared" si="14"/>
        <v>26.95483875</v>
      </c>
    </row>
    <row r="169" spans="1:8" ht="15.75" thickBot="1" x14ac:dyDescent="0.3">
      <c r="A169" s="45"/>
      <c r="B169" s="55" t="s">
        <v>57</v>
      </c>
      <c r="C169" s="157">
        <v>7355000</v>
      </c>
      <c r="D169" s="157">
        <v>325243.75</v>
      </c>
      <c r="E169" s="201">
        <f t="shared" si="14"/>
        <v>4.4220768184908232</v>
      </c>
    </row>
    <row r="170" spans="1:8" ht="26.25" x14ac:dyDescent="0.25">
      <c r="A170" s="41">
        <v>2303</v>
      </c>
      <c r="B170" s="82" t="s">
        <v>77</v>
      </c>
      <c r="C170" s="170"/>
      <c r="D170" s="170"/>
      <c r="E170" s="105"/>
    </row>
    <row r="171" spans="1:8" x14ac:dyDescent="0.25">
      <c r="A171" s="8" t="s">
        <v>37</v>
      </c>
      <c r="B171" s="70" t="s">
        <v>78</v>
      </c>
      <c r="C171" s="136">
        <f>SUM(C172:C177)</f>
        <v>39812000</v>
      </c>
      <c r="D171" s="132">
        <f>SUM(D172:D177)</f>
        <v>9904016.4199999981</v>
      </c>
      <c r="E171" s="107">
        <f t="shared" si="14"/>
        <v>24.876962775042696</v>
      </c>
    </row>
    <row r="172" spans="1:8" x14ac:dyDescent="0.25">
      <c r="A172" s="26"/>
      <c r="B172" s="75" t="s">
        <v>49</v>
      </c>
      <c r="C172" s="112">
        <v>31104000</v>
      </c>
      <c r="D172" s="112">
        <v>8054715.1399999997</v>
      </c>
      <c r="E172" s="113">
        <f t="shared" si="14"/>
        <v>25.896074909979422</v>
      </c>
    </row>
    <row r="173" spans="1:8" x14ac:dyDescent="0.25">
      <c r="A173" s="43"/>
      <c r="B173" s="75" t="s">
        <v>50</v>
      </c>
      <c r="C173" s="171">
        <v>4713000</v>
      </c>
      <c r="D173" s="171">
        <v>1220289.3999999999</v>
      </c>
      <c r="E173" s="113">
        <f t="shared" si="14"/>
        <v>25.891988117971565</v>
      </c>
    </row>
    <row r="174" spans="1:8" x14ac:dyDescent="0.25">
      <c r="A174" s="26"/>
      <c r="B174" s="75" t="s">
        <v>53</v>
      </c>
      <c r="C174" s="153">
        <v>495000</v>
      </c>
      <c r="D174" s="112">
        <v>85063.08</v>
      </c>
      <c r="E174" s="113">
        <f t="shared" si="14"/>
        <v>17.184460606060608</v>
      </c>
    </row>
    <row r="175" spans="1:8" x14ac:dyDescent="0.25">
      <c r="A175" s="26"/>
      <c r="B175" s="68" t="s">
        <v>91</v>
      </c>
      <c r="C175" s="153">
        <v>500000</v>
      </c>
      <c r="D175" s="112">
        <v>185363.78</v>
      </c>
      <c r="E175" s="113">
        <f t="shared" si="14"/>
        <v>37.072755999999998</v>
      </c>
    </row>
    <row r="176" spans="1:8" x14ac:dyDescent="0.25">
      <c r="A176" s="26"/>
      <c r="B176" s="75" t="s">
        <v>56</v>
      </c>
      <c r="C176" s="153">
        <v>1500000</v>
      </c>
      <c r="D176" s="112">
        <v>358585.02</v>
      </c>
      <c r="E176" s="113">
        <f t="shared" si="14"/>
        <v>23.905668000000002</v>
      </c>
    </row>
    <row r="177" spans="1:8" ht="15.75" thickBot="1" x14ac:dyDescent="0.3">
      <c r="A177" s="26"/>
      <c r="B177" s="83" t="s">
        <v>57</v>
      </c>
      <c r="C177" s="157">
        <v>1500000</v>
      </c>
      <c r="D177" s="118">
        <v>0</v>
      </c>
      <c r="E177" s="102">
        <f t="shared" si="14"/>
        <v>0</v>
      </c>
    </row>
    <row r="178" spans="1:8" x14ac:dyDescent="0.25">
      <c r="A178" s="46">
        <v>2402</v>
      </c>
      <c r="B178" s="84" t="s">
        <v>79</v>
      </c>
      <c r="C178" s="154"/>
      <c r="D178" s="128"/>
      <c r="E178" s="116"/>
    </row>
    <row r="179" spans="1:8" ht="23.25" x14ac:dyDescent="0.25">
      <c r="A179" s="47">
        <v>4002</v>
      </c>
      <c r="B179" s="85" t="s">
        <v>88</v>
      </c>
      <c r="C179" s="135">
        <f>SUM(C180:C183)</f>
        <v>3523394000</v>
      </c>
      <c r="D179" s="135">
        <f>SUM(D180:D183)</f>
        <v>13000000</v>
      </c>
      <c r="E179" s="123">
        <f t="shared" si="14"/>
        <v>0.36896242656938166</v>
      </c>
    </row>
    <row r="180" spans="1:8" x14ac:dyDescent="0.25">
      <c r="A180" s="48"/>
      <c r="B180" s="75" t="s">
        <v>57</v>
      </c>
      <c r="C180" s="153">
        <v>26000000</v>
      </c>
      <c r="D180" s="112">
        <v>0</v>
      </c>
      <c r="E180" s="113">
        <f t="shared" si="14"/>
        <v>0</v>
      </c>
    </row>
    <row r="181" spans="1:8" ht="23.25" x14ac:dyDescent="0.25">
      <c r="A181" s="48"/>
      <c r="B181" s="86" t="s">
        <v>69</v>
      </c>
      <c r="C181" s="153">
        <v>30000000</v>
      </c>
      <c r="D181" s="112">
        <v>0</v>
      </c>
      <c r="E181" s="113">
        <f t="shared" si="14"/>
        <v>0</v>
      </c>
    </row>
    <row r="182" spans="1:8" ht="23.25" x14ac:dyDescent="0.25">
      <c r="A182" s="48"/>
      <c r="B182" s="75" t="s">
        <v>62</v>
      </c>
      <c r="C182" s="153">
        <v>1184000000</v>
      </c>
      <c r="D182" s="112">
        <v>13000000</v>
      </c>
      <c r="E182" s="113">
        <f t="shared" si="14"/>
        <v>1.097972972972973</v>
      </c>
    </row>
    <row r="183" spans="1:8" ht="15.75" thickBot="1" x14ac:dyDescent="0.3">
      <c r="A183" s="41"/>
      <c r="B183" s="55" t="s">
        <v>63</v>
      </c>
      <c r="C183" s="157">
        <v>2283394000</v>
      </c>
      <c r="D183" s="118">
        <v>0</v>
      </c>
      <c r="E183" s="102">
        <f t="shared" si="14"/>
        <v>0</v>
      </c>
    </row>
    <row r="184" spans="1:8" x14ac:dyDescent="0.25">
      <c r="A184" s="8" t="s">
        <v>9</v>
      </c>
      <c r="B184" s="87" t="s">
        <v>80</v>
      </c>
      <c r="C184" s="172">
        <f>C185</f>
        <v>83861000</v>
      </c>
      <c r="D184" s="173">
        <v>0</v>
      </c>
      <c r="E184" s="120">
        <f t="shared" si="14"/>
        <v>0</v>
      </c>
    </row>
    <row r="185" spans="1:8" x14ac:dyDescent="0.25">
      <c r="A185" s="8"/>
      <c r="B185" s="69" t="s">
        <v>81</v>
      </c>
      <c r="C185" s="159">
        <v>83861000</v>
      </c>
      <c r="D185" s="115">
        <v>0</v>
      </c>
      <c r="E185" s="141">
        <f t="shared" si="14"/>
        <v>0</v>
      </c>
    </row>
    <row r="186" spans="1:8" x14ac:dyDescent="0.25">
      <c r="A186" s="8" t="s">
        <v>30</v>
      </c>
      <c r="B186" s="85" t="s">
        <v>82</v>
      </c>
      <c r="C186" s="174">
        <f>C187</f>
        <v>2000000</v>
      </c>
      <c r="D186" s="127">
        <f>D187</f>
        <v>0</v>
      </c>
      <c r="E186" s="123">
        <f t="shared" si="14"/>
        <v>0</v>
      </c>
    </row>
    <row r="187" spans="1:8" x14ac:dyDescent="0.25">
      <c r="A187" s="8"/>
      <c r="B187" s="75" t="s">
        <v>83</v>
      </c>
      <c r="C187" s="153">
        <v>2000000</v>
      </c>
      <c r="D187" s="112">
        <v>0</v>
      </c>
      <c r="E187" s="113">
        <f t="shared" ref="E187" si="15">SUM(D187/C187*100)</f>
        <v>0</v>
      </c>
    </row>
    <row r="188" spans="1:8" x14ac:dyDescent="0.25">
      <c r="A188" s="12">
        <v>4001</v>
      </c>
      <c r="B188" s="88" t="s">
        <v>97</v>
      </c>
      <c r="C188" s="175">
        <f>C189</f>
        <v>30000000000</v>
      </c>
      <c r="D188" s="139">
        <v>0</v>
      </c>
      <c r="E188" s="120">
        <f t="shared" ref="E188:E189" si="16">SUM(D188/C188*100)</f>
        <v>0</v>
      </c>
    </row>
    <row r="189" spans="1:8" ht="15.75" thickBot="1" x14ac:dyDescent="0.3">
      <c r="A189" s="8"/>
      <c r="B189" s="75" t="s">
        <v>98</v>
      </c>
      <c r="C189" s="157">
        <v>30000000000</v>
      </c>
      <c r="D189" s="118">
        <v>0</v>
      </c>
      <c r="E189" s="102">
        <f t="shared" si="16"/>
        <v>0</v>
      </c>
    </row>
    <row r="190" spans="1:8" ht="15.75" thickBot="1" x14ac:dyDescent="0.3">
      <c r="A190" s="7"/>
      <c r="B190" s="89" t="s">
        <v>84</v>
      </c>
      <c r="C190" s="176">
        <f>SUM(C188+C186+C184+C179+C171+C163+C148+C145+C139+C137+C133+C130+C126+C122+C109+C107+C105+C96+C82+C72+C63+C43+C40++C39+C30+C28+C22+C17+C13+C9+C6+C3+C141+C11+C15+C112+C160+C150)</f>
        <v>450972137000</v>
      </c>
      <c r="D190" s="176">
        <f>SUM(D188+D186+D184+D179+D171+D163+D148+D145+D139+D137+D133+D130+D126+D122+D109+D107+D105+D96+D82+D72+D63+D43+D40++D39+D30+D28+D22+D17+D13+D9+D6+D3+D141+D11+D15+D112+D160+D150)</f>
        <v>93415971378.939987</v>
      </c>
      <c r="E190" s="177">
        <f>SUM(D190/C190*100)</f>
        <v>20.714355436761714</v>
      </c>
      <c r="H190" s="93"/>
    </row>
    <row r="192" spans="1:8" x14ac:dyDescent="0.25">
      <c r="B192" s="183"/>
      <c r="C192" s="184"/>
      <c r="D192" s="185"/>
    </row>
    <row r="193" spans="2:5" x14ac:dyDescent="0.25">
      <c r="B193" s="183"/>
      <c r="C193" s="186"/>
      <c r="D193" s="186"/>
      <c r="E193" s="178"/>
    </row>
    <row r="194" spans="2:5" x14ac:dyDescent="0.25">
      <c r="B194" s="183"/>
      <c r="C194" s="186"/>
      <c r="D194" s="186"/>
    </row>
  </sheetData>
  <mergeCells count="6">
    <mergeCell ref="A151:A159"/>
    <mergeCell ref="A68:A70"/>
    <mergeCell ref="A44:A62"/>
    <mergeCell ref="A83:A95"/>
    <mergeCell ref="A110:A111"/>
    <mergeCell ref="A113:A121"/>
  </mergeCells>
  <pageMargins left="0.7" right="0.7" top="0.75" bottom="0.75" header="0.3" footer="0.3"/>
  <pageSetup paperSize="9" scale="80" orientation="portrait" r:id="rId1"/>
  <ignoredErrors>
    <ignoredError sqref="E71" formula="1"/>
    <ignoredError sqref="D17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31.03.2024.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2024-04-08T09:34:57Z</dcterms:modified>
</cp:coreProperties>
</file>