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D4B4C261-2398-41B7-AAE5-1E383DE7E3E8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комисије" sheetId="1" r:id="rId1"/>
    <sheet name="уговори" sheetId="2" r:id="rId2"/>
    <sheet name="komisije-prenos" sheetId="4" r:id="rId3"/>
    <sheet name="ugovori-prenos" sheetId="5" r:id="rId4"/>
    <sheet name="korisnici" sheetId="3" state="hidden" r:id="rId5"/>
    <sheet name="funkcije" sheetId="7" state="hidden" r:id="rId6"/>
  </sheets>
  <externalReferences>
    <externalReference r:id="rId7"/>
  </externalReferences>
  <definedNames>
    <definedName name="izvor">#REF!</definedName>
    <definedName name="Programi">OFFSET([1]spisak!$C$13:$C$32,0,0,COUNTA([1]spisak!$C$13:$C$32),1)</definedName>
    <definedName name="Projekti">OFFSET([1]spisak!#REF!,0,0,COUNTA([1]spisak!#REF!),1)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2" l="1"/>
  <c r="B4" i="5"/>
  <c r="C4" i="1" l="1"/>
  <c r="C5" i="1"/>
  <c r="C4" i="2" l="1"/>
  <c r="C4" i="5" l="1"/>
  <c r="A4" i="5"/>
  <c r="D1" i="5"/>
  <c r="A1" i="5"/>
  <c r="D4" i="5" l="1"/>
  <c r="F4" i="5"/>
  <c r="A5" i="5"/>
  <c r="D1" i="4"/>
  <c r="F5" i="5" l="1"/>
  <c r="B5" i="5"/>
  <c r="C5" i="5"/>
  <c r="A6" i="5"/>
  <c r="D5" i="5"/>
  <c r="B6" i="5" l="1"/>
  <c r="C6" i="5"/>
  <c r="F6" i="5"/>
  <c r="D6" i="5"/>
  <c r="A7" i="5"/>
  <c r="A8" i="5" l="1"/>
  <c r="B7" i="5"/>
  <c r="C7" i="5"/>
  <c r="F7" i="5"/>
  <c r="D7" i="5"/>
  <c r="B8" i="5" l="1"/>
  <c r="C8" i="5"/>
  <c r="A9" i="5"/>
  <c r="F9" i="5" s="1"/>
  <c r="F8" i="5"/>
  <c r="D8" i="5"/>
  <c r="D9" i="5" l="1"/>
  <c r="A10" i="5"/>
  <c r="C10" i="5" s="1"/>
  <c r="B9" i="5"/>
  <c r="C9" i="5"/>
  <c r="F10" i="5" l="1"/>
  <c r="A11" i="5"/>
  <c r="C11" i="5" s="1"/>
  <c r="B10" i="5"/>
  <c r="D10" i="5"/>
  <c r="D11" i="5" l="1"/>
  <c r="A12" i="5"/>
  <c r="F12" i="5" s="1"/>
  <c r="F11" i="5"/>
  <c r="B11" i="5"/>
  <c r="A13" i="5" l="1"/>
  <c r="B13" i="5" s="1"/>
  <c r="B12" i="5"/>
  <c r="D12" i="5"/>
  <c r="C12" i="5"/>
  <c r="C13" i="5"/>
  <c r="A14" i="5"/>
  <c r="D14" i="5" s="1"/>
  <c r="F13" i="5" l="1"/>
  <c r="D13" i="5"/>
  <c r="B14" i="5"/>
  <c r="C14" i="5"/>
  <c r="A15" i="5"/>
  <c r="A16" i="5" s="1"/>
  <c r="F14" i="5"/>
  <c r="C16" i="5" l="1"/>
  <c r="B16" i="5"/>
  <c r="D15" i="5"/>
  <c r="C15" i="5"/>
  <c r="B15" i="5"/>
  <c r="A17" i="5"/>
  <c r="F16" i="5"/>
  <c r="D16" i="5"/>
  <c r="F15" i="5"/>
  <c r="C17" i="5" l="1"/>
  <c r="B17" i="5"/>
  <c r="D17" i="5"/>
  <c r="A18" i="5"/>
  <c r="D18" i="5" s="1"/>
  <c r="F17" i="5"/>
  <c r="B18" i="5" l="1"/>
  <c r="C18" i="5"/>
  <c r="A19" i="5"/>
  <c r="D19" i="5" s="1"/>
  <c r="F18" i="5"/>
  <c r="C19" i="5" l="1"/>
  <c r="B19" i="5"/>
  <c r="F19" i="5"/>
  <c r="A20" i="5"/>
  <c r="C20" i="5" l="1"/>
  <c r="B20" i="5"/>
  <c r="A21" i="5"/>
  <c r="F20" i="5"/>
  <c r="D20" i="5"/>
  <c r="C21" i="5" l="1"/>
  <c r="B21" i="5"/>
  <c r="D21" i="5"/>
  <c r="A22" i="5"/>
  <c r="D22" i="5" s="1"/>
  <c r="F21" i="5"/>
  <c r="B22" i="5" l="1"/>
  <c r="C22" i="5"/>
  <c r="A23" i="5"/>
  <c r="D23" i="5" s="1"/>
  <c r="F22" i="5"/>
  <c r="B23" i="5" l="1"/>
  <c r="C23" i="5"/>
  <c r="F23" i="5"/>
  <c r="A24" i="5"/>
  <c r="C24" i="5" l="1"/>
  <c r="B24" i="5"/>
  <c r="A25" i="5"/>
  <c r="F24" i="5"/>
  <c r="D24" i="5"/>
  <c r="C25" i="5" l="1"/>
  <c r="B25" i="5"/>
  <c r="D25" i="5"/>
  <c r="A26" i="5"/>
  <c r="D26" i="5" s="1"/>
  <c r="F25" i="5"/>
  <c r="C26" i="5" l="1"/>
  <c r="B26" i="5"/>
  <c r="A27" i="5"/>
  <c r="D27" i="5" s="1"/>
  <c r="F26" i="5"/>
  <c r="C27" i="5" l="1"/>
  <c r="B27" i="5"/>
  <c r="F27" i="5"/>
  <c r="A28" i="5"/>
  <c r="B28" i="5" l="1"/>
  <c r="C28" i="5"/>
  <c r="A29" i="5"/>
  <c r="F28" i="5"/>
  <c r="D28" i="5"/>
  <c r="C29" i="5" l="1"/>
  <c r="B29" i="5"/>
  <c r="D29" i="5"/>
  <c r="A30" i="5"/>
  <c r="D30" i="5" s="1"/>
  <c r="F29" i="5"/>
  <c r="C30" i="5" l="1"/>
  <c r="B30" i="5"/>
  <c r="A31" i="5"/>
  <c r="D31" i="5" s="1"/>
  <c r="F30" i="5"/>
  <c r="C31" i="5" l="1"/>
  <c r="B31" i="5"/>
  <c r="F31" i="5"/>
  <c r="A32" i="5"/>
  <c r="B32" i="5" l="1"/>
  <c r="C32" i="5"/>
  <c r="A33" i="5"/>
  <c r="F32" i="5"/>
  <c r="D32" i="5"/>
  <c r="C33" i="5" l="1"/>
  <c r="B33" i="5"/>
  <c r="D33" i="5"/>
  <c r="A34" i="5"/>
  <c r="D34" i="5" s="1"/>
  <c r="F33" i="5"/>
  <c r="C34" i="5" l="1"/>
  <c r="B34" i="5"/>
  <c r="A35" i="5"/>
  <c r="D35" i="5" s="1"/>
  <c r="F34" i="5"/>
  <c r="C35" i="5" l="1"/>
  <c r="B35" i="5"/>
  <c r="F35" i="5"/>
  <c r="A36" i="5"/>
  <c r="B36" i="5" l="1"/>
  <c r="C36" i="5"/>
  <c r="A37" i="5"/>
  <c r="F36" i="5"/>
  <c r="D36" i="5"/>
  <c r="C37" i="5" l="1"/>
  <c r="B37" i="5"/>
  <c r="A38" i="5"/>
  <c r="F37" i="5"/>
  <c r="D37" i="5"/>
  <c r="B38" i="5" l="1"/>
  <c r="C38" i="5"/>
  <c r="A39" i="5"/>
  <c r="F38" i="5"/>
  <c r="D38" i="5"/>
  <c r="C39" i="5" l="1"/>
  <c r="B39" i="5"/>
  <c r="F39" i="5"/>
  <c r="D39" i="5"/>
  <c r="A40" i="5"/>
  <c r="C40" i="5" l="1"/>
  <c r="B40" i="5"/>
  <c r="A41" i="5"/>
  <c r="F40" i="5"/>
  <c r="D40" i="5"/>
  <c r="B41" i="5" l="1"/>
  <c r="C41" i="5"/>
  <c r="A42" i="5"/>
  <c r="F41" i="5"/>
  <c r="D41" i="5"/>
  <c r="B42" i="5" l="1"/>
  <c r="C42" i="5"/>
  <c r="A43" i="5"/>
  <c r="F42" i="5"/>
  <c r="D42" i="5"/>
  <c r="C43" i="5" l="1"/>
  <c r="B43" i="5"/>
  <c r="F43" i="5"/>
  <c r="D43" i="5"/>
  <c r="A44" i="5"/>
  <c r="C44" i="5" l="1"/>
  <c r="B44" i="5"/>
  <c r="A45" i="5"/>
  <c r="F44" i="5"/>
  <c r="D44" i="5"/>
  <c r="C45" i="5" l="1"/>
  <c r="B45" i="5"/>
  <c r="A46" i="5"/>
  <c r="F45" i="5"/>
  <c r="D45" i="5"/>
  <c r="B46" i="5" l="1"/>
  <c r="C46" i="5"/>
  <c r="A47" i="5"/>
  <c r="F46" i="5"/>
  <c r="D46" i="5"/>
  <c r="B47" i="5" l="1"/>
  <c r="C47" i="5"/>
  <c r="F47" i="5"/>
  <c r="D47" i="5"/>
  <c r="A48" i="5"/>
  <c r="C48" i="5" l="1"/>
  <c r="B48" i="5"/>
  <c r="A49" i="5"/>
  <c r="F48" i="5"/>
  <c r="D48" i="5"/>
  <c r="B49" i="5" l="1"/>
  <c r="C49" i="5"/>
  <c r="A50" i="5"/>
  <c r="F49" i="5"/>
  <c r="D49" i="5"/>
  <c r="C50" i="5" l="1"/>
  <c r="B50" i="5"/>
  <c r="A51" i="5"/>
  <c r="F50" i="5"/>
  <c r="D50" i="5"/>
  <c r="B51" i="5" l="1"/>
  <c r="C51" i="5"/>
  <c r="F51" i="5"/>
  <c r="D51" i="5"/>
  <c r="A52" i="5"/>
  <c r="B52" i="5" l="1"/>
  <c r="C52" i="5"/>
  <c r="A53" i="5"/>
  <c r="F52" i="5"/>
  <c r="D52" i="5"/>
  <c r="B53" i="5" l="1"/>
  <c r="C53" i="5"/>
  <c r="A54" i="5"/>
  <c r="F53" i="5"/>
  <c r="D53" i="5"/>
  <c r="C54" i="5" l="1"/>
  <c r="B54" i="5"/>
  <c r="A55" i="5"/>
  <c r="F54" i="5"/>
  <c r="D54" i="5"/>
  <c r="B55" i="5" l="1"/>
  <c r="C55" i="5"/>
  <c r="F55" i="5"/>
  <c r="D55" i="5"/>
  <c r="A56" i="5"/>
  <c r="B56" i="5" l="1"/>
  <c r="C56" i="5"/>
  <c r="A57" i="5"/>
  <c r="F56" i="5"/>
  <c r="D56" i="5"/>
  <c r="B57" i="5" l="1"/>
  <c r="C57" i="5"/>
  <c r="A58" i="5"/>
  <c r="F57" i="5"/>
  <c r="D57" i="5"/>
  <c r="C58" i="5" l="1"/>
  <c r="B58" i="5"/>
  <c r="A59" i="5"/>
  <c r="F58" i="5"/>
  <c r="D58" i="5"/>
  <c r="B59" i="5" l="1"/>
  <c r="C59" i="5"/>
  <c r="F59" i="5"/>
  <c r="D59" i="5"/>
  <c r="A60" i="5"/>
  <c r="C60" i="5" l="1"/>
  <c r="B60" i="5"/>
  <c r="A61" i="5"/>
  <c r="F60" i="5"/>
  <c r="D60" i="5"/>
  <c r="B61" i="5" l="1"/>
  <c r="C61" i="5"/>
  <c r="A62" i="5"/>
  <c r="F61" i="5"/>
  <c r="D61" i="5"/>
  <c r="C62" i="5" l="1"/>
  <c r="B62" i="5"/>
  <c r="A63" i="5"/>
  <c r="F62" i="5"/>
  <c r="D62" i="5"/>
  <c r="B63" i="5" l="1"/>
  <c r="C63" i="5"/>
  <c r="F63" i="5"/>
  <c r="D63" i="5"/>
  <c r="B4" i="4" l="1"/>
  <c r="A4" i="4"/>
  <c r="A1" i="4"/>
  <c r="C4" i="4"/>
  <c r="A5" i="4" l="1"/>
  <c r="A6" i="4" s="1"/>
  <c r="D4" i="4"/>
  <c r="F4" i="4"/>
  <c r="A9" i="4" l="1"/>
  <c r="F6" i="4"/>
  <c r="C5" i="4"/>
  <c r="D5" i="4"/>
  <c r="D6" i="4" s="1"/>
  <c r="F5" i="4"/>
  <c r="B5" i="4"/>
  <c r="B6" i="4"/>
  <c r="C6" i="4"/>
  <c r="A7" i="4"/>
  <c r="F7" i="4" s="1"/>
  <c r="D7" i="4" l="1"/>
  <c r="F9" i="4"/>
  <c r="B9" i="4"/>
  <c r="C9" i="4"/>
  <c r="C7" i="4"/>
  <c r="B7" i="4"/>
  <c r="A8" i="4"/>
  <c r="F8" i="4" s="1"/>
  <c r="D8" i="4" l="1"/>
  <c r="D9" i="4"/>
  <c r="C8" i="4"/>
  <c r="B8" i="4"/>
  <c r="A11" i="4"/>
  <c r="F11" i="4" s="1"/>
  <c r="C11" i="4" l="1"/>
  <c r="B11" i="4"/>
  <c r="A10" i="4"/>
  <c r="A12" i="4"/>
  <c r="F12" i="4" s="1"/>
  <c r="F10" i="4" l="1"/>
  <c r="D10" i="4"/>
  <c r="D11" i="4" s="1"/>
  <c r="D12" i="4" s="1"/>
  <c r="B10" i="4"/>
  <c r="C10" i="4"/>
  <c r="C12" i="4"/>
  <c r="B12" i="4"/>
  <c r="A14" i="4"/>
  <c r="A13" i="4"/>
  <c r="F13" i="4" s="1"/>
  <c r="D13" i="4" l="1"/>
  <c r="F14" i="4"/>
  <c r="D14" i="4"/>
  <c r="A15" i="4"/>
  <c r="B14" i="4"/>
  <c r="C14" i="4"/>
  <c r="C13" i="4"/>
  <c r="B13" i="4"/>
  <c r="A16" i="4"/>
  <c r="F16" i="4" s="1"/>
  <c r="F15" i="4" l="1"/>
  <c r="D15" i="4"/>
  <c r="D16" i="4" s="1"/>
  <c r="C15" i="4"/>
  <c r="B15" i="4"/>
  <c r="A17" i="4"/>
  <c r="F17" i="4" s="1"/>
  <c r="C16" i="4"/>
  <c r="B16" i="4"/>
  <c r="A19" i="4"/>
  <c r="D17" i="4" l="1"/>
  <c r="F19" i="4"/>
  <c r="C19" i="4"/>
  <c r="B19" i="4"/>
  <c r="A18" i="4"/>
  <c r="F18" i="4" s="1"/>
  <c r="C17" i="4"/>
  <c r="B17" i="4"/>
  <c r="A20" i="4"/>
  <c r="F20" i="4" s="1"/>
  <c r="A21" i="4" l="1"/>
  <c r="F21" i="4" s="1"/>
  <c r="D18" i="4"/>
  <c r="D19" i="4"/>
  <c r="D20" i="4" s="1"/>
  <c r="C20" i="4"/>
  <c r="B20" i="4"/>
  <c r="B18" i="4"/>
  <c r="C18" i="4"/>
  <c r="B21" i="4" l="1"/>
  <c r="A24" i="4"/>
  <c r="F24" i="4" s="1"/>
  <c r="D21" i="4"/>
  <c r="C21" i="4"/>
  <c r="A22" i="4"/>
  <c r="F22" i="4" s="1"/>
  <c r="D24" i="4" l="1"/>
  <c r="C24" i="4"/>
  <c r="B24" i="4"/>
  <c r="A23" i="4"/>
  <c r="F23" i="4" s="1"/>
  <c r="A25" i="4"/>
  <c r="F25" i="4" s="1"/>
  <c r="B22" i="4"/>
  <c r="D22" i="4"/>
  <c r="C22" i="4"/>
  <c r="C23" i="4" l="1"/>
  <c r="A26" i="4"/>
  <c r="F26" i="4" s="1"/>
  <c r="B25" i="4"/>
  <c r="D25" i="4"/>
  <c r="C25" i="4"/>
  <c r="B23" i="4"/>
  <c r="D23" i="4"/>
  <c r="A29" i="4" l="1"/>
  <c r="F29" i="4" s="1"/>
  <c r="B26" i="4"/>
  <c r="A27" i="4"/>
  <c r="F27" i="4" s="1"/>
  <c r="C26" i="4"/>
  <c r="D26" i="4"/>
  <c r="B27" i="4" l="1"/>
  <c r="D27" i="4"/>
  <c r="A30" i="4"/>
  <c r="F30" i="4" s="1"/>
  <c r="D29" i="4"/>
  <c r="C29" i="4"/>
  <c r="B29" i="4"/>
  <c r="A28" i="4"/>
  <c r="F28" i="4" s="1"/>
  <c r="C27" i="4"/>
  <c r="C30" i="4" l="1"/>
  <c r="A31" i="4"/>
  <c r="F31" i="4" s="1"/>
  <c r="D30" i="4"/>
  <c r="B30" i="4"/>
  <c r="D28" i="4"/>
  <c r="C28" i="4"/>
  <c r="B28" i="4"/>
  <c r="A34" i="4"/>
  <c r="B31" i="4" l="1"/>
  <c r="C31" i="4"/>
  <c r="A32" i="4"/>
  <c r="F32" i="4" s="1"/>
  <c r="D31" i="4"/>
  <c r="B34" i="4"/>
  <c r="F34" i="4"/>
  <c r="D34" i="4"/>
  <c r="D32" i="4"/>
  <c r="C34" i="4"/>
  <c r="A35" i="4"/>
  <c r="C32" i="4"/>
  <c r="B32" i="4"/>
  <c r="A33" i="4" l="1"/>
  <c r="F33" i="4" s="1"/>
  <c r="C35" i="4"/>
  <c r="F35" i="4"/>
  <c r="D35" i="4"/>
  <c r="D33" i="4"/>
  <c r="B35" i="4"/>
  <c r="C33" i="4"/>
  <c r="B33" i="4"/>
  <c r="A36" i="4"/>
  <c r="F36" i="4" s="1"/>
  <c r="D36" i="4" l="1"/>
  <c r="A37" i="4"/>
  <c r="F37" i="4" s="1"/>
  <c r="C36" i="4"/>
  <c r="B36" i="4"/>
  <c r="A39" i="4"/>
  <c r="F39" i="4" s="1"/>
  <c r="D39" i="4" l="1"/>
  <c r="D37" i="4"/>
  <c r="A38" i="4"/>
  <c r="F38" i="4" s="1"/>
  <c r="C37" i="4"/>
  <c r="B37" i="4"/>
  <c r="A40" i="4"/>
  <c r="F40" i="4" s="1"/>
  <c r="C39" i="4"/>
  <c r="B39" i="4"/>
  <c r="D38" i="4" l="1"/>
  <c r="D40" i="4"/>
  <c r="B38" i="4"/>
  <c r="C38" i="4"/>
  <c r="A41" i="4"/>
  <c r="F41" i="4" s="1"/>
  <c r="C40" i="4"/>
  <c r="B40" i="4"/>
  <c r="D41" i="4" l="1"/>
  <c r="A42" i="4"/>
  <c r="F42" i="4" s="1"/>
  <c r="C41" i="4"/>
  <c r="B41" i="4"/>
  <c r="A44" i="4"/>
  <c r="F44" i="4" s="1"/>
  <c r="D44" i="4" l="1"/>
  <c r="D42" i="4"/>
  <c r="A45" i="4"/>
  <c r="F45" i="4" s="1"/>
  <c r="C44" i="4"/>
  <c r="B44" i="4"/>
  <c r="A43" i="4"/>
  <c r="F43" i="4" s="1"/>
  <c r="B42" i="4"/>
  <c r="C42" i="4"/>
  <c r="D45" i="4" l="1"/>
  <c r="D43" i="4"/>
  <c r="C45" i="4"/>
  <c r="B45" i="4"/>
  <c r="A46" i="4"/>
  <c r="F46" i="4" s="1"/>
  <c r="C43" i="4"/>
  <c r="B43" i="4"/>
  <c r="A49" i="4" l="1"/>
  <c r="F49" i="4" s="1"/>
  <c r="D46" i="4"/>
  <c r="A47" i="4"/>
  <c r="F47" i="4" s="1"/>
  <c r="B46" i="4"/>
  <c r="C46" i="4"/>
  <c r="A50" i="4" l="1"/>
  <c r="F50" i="4" s="1"/>
  <c r="C49" i="4"/>
  <c r="B49" i="4"/>
  <c r="D49" i="4"/>
  <c r="D47" i="4"/>
  <c r="A48" i="4"/>
  <c r="F48" i="4" s="1"/>
  <c r="C47" i="4"/>
  <c r="B47" i="4"/>
  <c r="D50" i="4" l="1"/>
  <c r="B50" i="4"/>
  <c r="C50" i="4"/>
  <c r="D48" i="4"/>
  <c r="A51" i="4"/>
  <c r="F51" i="4" s="1"/>
  <c r="C48" i="4"/>
  <c r="B48" i="4"/>
  <c r="D51" i="4" l="1"/>
  <c r="A52" i="4"/>
  <c r="F52" i="4" s="1"/>
  <c r="C51" i="4"/>
  <c r="B51" i="4"/>
  <c r="A54" i="4"/>
  <c r="F54" i="4" s="1"/>
  <c r="D52" i="4" l="1"/>
  <c r="D54" i="4"/>
  <c r="A53" i="4"/>
  <c r="F53" i="4" s="1"/>
  <c r="C52" i="4"/>
  <c r="B52" i="4"/>
  <c r="A55" i="4"/>
  <c r="F55" i="4" s="1"/>
  <c r="B54" i="4"/>
  <c r="C54" i="4"/>
  <c r="D53" i="4" l="1"/>
  <c r="D55" i="4"/>
  <c r="A56" i="4"/>
  <c r="F56" i="4" s="1"/>
  <c r="C53" i="4"/>
  <c r="B53" i="4"/>
  <c r="C55" i="4"/>
  <c r="B55" i="4"/>
  <c r="D56" i="4" l="1"/>
  <c r="A57" i="4"/>
  <c r="F57" i="4" s="1"/>
  <c r="C56" i="4"/>
  <c r="B56" i="4"/>
  <c r="A59" i="4"/>
  <c r="F59" i="4" s="1"/>
  <c r="D59" i="4" l="1"/>
  <c r="D57" i="4"/>
  <c r="A58" i="4"/>
  <c r="F58" i="4" s="1"/>
  <c r="C57" i="4"/>
  <c r="B57" i="4"/>
  <c r="A60" i="4"/>
  <c r="F60" i="4" s="1"/>
  <c r="C59" i="4"/>
  <c r="B59" i="4"/>
  <c r="D58" i="4" l="1"/>
  <c r="D60" i="4"/>
  <c r="A61" i="4"/>
  <c r="F61" i="4" s="1"/>
  <c r="B58" i="4"/>
  <c r="C58" i="4"/>
  <c r="C60" i="4"/>
  <c r="B60" i="4"/>
  <c r="D61" i="4" l="1"/>
  <c r="C61" i="4"/>
  <c r="B61" i="4"/>
  <c r="A62" i="4"/>
  <c r="F62" i="4" s="1"/>
  <c r="D62" i="4" l="1"/>
  <c r="B62" i="4"/>
  <c r="C62" i="4"/>
  <c r="A63" i="4"/>
  <c r="F63" i="4" s="1"/>
  <c r="D63" i="4" l="1"/>
  <c r="C63" i="4"/>
  <c r="B63" i="4"/>
</calcChain>
</file>

<file path=xl/sharedStrings.xml><?xml version="1.0" encoding="utf-8"?>
<sst xmlns="http://schemas.openxmlformats.org/spreadsheetml/2006/main" count="529" uniqueCount="400">
  <si>
    <t>Редни број</t>
  </si>
  <si>
    <t>Број чланова</t>
  </si>
  <si>
    <t>Потпис овлашћеног лица</t>
  </si>
  <si>
    <t>_____________________</t>
  </si>
  <si>
    <t>Начин обрачуна накнаде (на месечном нивоу, по одржаној седници  и слично)</t>
  </si>
  <si>
    <t>Правни основ за оснивање</t>
  </si>
  <si>
    <t>Назив комисија и других сталних и привремених радних тела</t>
  </si>
  <si>
    <t>Висина накнаде по члану (нето)</t>
  </si>
  <si>
    <t>Врста уговора</t>
  </si>
  <si>
    <t xml:space="preserve">Период за који је закључен уговор </t>
  </si>
  <si>
    <t>Висина нето месечне накнаде из уговора</t>
  </si>
  <si>
    <t>Висина бруто месечне накнаде из уговора</t>
  </si>
  <si>
    <t>rb</t>
  </si>
  <si>
    <t>БРАНИЧЕВСКИ УПРАВНИ ОКРУГ</t>
  </si>
  <si>
    <t>ШУМАДИЈСКИ УПРАВНИ ОКРУГ</t>
  </si>
  <si>
    <t>ПОМОРАВСКИ УПРАВНИ ОКРУГ</t>
  </si>
  <si>
    <t>БОРСКИ УПРАВНИ ОКРУГ</t>
  </si>
  <si>
    <t>ЗАЈЕЧАРСКИ УПРАВНИ ОКРУГ</t>
  </si>
  <si>
    <t>ЗЛАТИБОРСКИ УПРАВНИ ОКРУГ</t>
  </si>
  <si>
    <t>МОРАВИЧКИ УПРАВНИ ОКРУГ</t>
  </si>
  <si>
    <t>РАШКИ УПРАВНИ ОКРУГ</t>
  </si>
  <si>
    <t>РАСИНСКИ УПРАВНИ ОКРУГ</t>
  </si>
  <si>
    <t>СРЕДЊOБАНАТСКИ УПРАВНИ ОКРУГ</t>
  </si>
  <si>
    <t>НИШАВСКИ УПРАВНИ ОКРУГ</t>
  </si>
  <si>
    <t>ТОПЛИЧКИ УПРАВНИ ОКРУГ</t>
  </si>
  <si>
    <t>ПИРОТСКИ УПРАВНИ ОКРУГ</t>
  </si>
  <si>
    <t>ЈАБЛАНИЧКИ УПРАВНИ ОКРУГ</t>
  </si>
  <si>
    <t>ПЧИЊСКИ УПРАВНИ ОКРУГ</t>
  </si>
  <si>
    <t>КОСОВСКИ УПРАВНИ ОКРУГ</t>
  </si>
  <si>
    <t>ПЕЋКИ УПРАВНИ ОКРУГ</t>
  </si>
  <si>
    <t>ПРИЗРЕНСКИ УПРАВНИ ОКРУГ</t>
  </si>
  <si>
    <t>КОСОВСКО-МИТРОВАЧКИ УПРАВНИ ОКРУГ</t>
  </si>
  <si>
    <t>КОСОВСКО-ПОМОРАВСКИ УПРАВНИ ОКРУГ</t>
  </si>
  <si>
    <t>СЕВЕРНОБАНАТСКИ УПРАВНИ ОКРУГ</t>
  </si>
  <si>
    <t>ЗАПАДНОБАЧКИ УПРАВНИ ОКРУГ</t>
  </si>
  <si>
    <t>СРЕМСКИ УПРАВНИ ОКРУГ</t>
  </si>
  <si>
    <t>ЈУЖНОБАЧКИ УПРАВНИ ОКРУГ</t>
  </si>
  <si>
    <t>МАЧВАНСКИ УПРАВНИ ОКРУГ</t>
  </si>
  <si>
    <t>КОЛУБАРСКИ УПРАВНИ ОКРУГ</t>
  </si>
  <si>
    <t>РЕПУБЛИЧКА ДИРЕКЦИЈА ЗА РОБНЕ РЕЗЕРВЕ</t>
  </si>
  <si>
    <r>
      <t xml:space="preserve">Taбела </t>
    </r>
    <r>
      <rPr>
        <b/>
        <sz val="14"/>
        <color rgb="FFFF0000"/>
        <rFont val="Calibri"/>
        <family val="2"/>
        <scheme val="minor"/>
      </rPr>
      <t>1</t>
    </r>
    <r>
      <rPr>
        <b/>
        <sz val="14"/>
        <color theme="1"/>
        <rFont val="Calibri"/>
        <family val="2"/>
        <scheme val="minor"/>
      </rPr>
      <t xml:space="preserve"> - Подаци о комисијама и другим сталним и привременим радним телима</t>
    </r>
  </si>
  <si>
    <t>iznos</t>
  </si>
  <si>
    <t>Šifra JLS</t>
  </si>
  <si>
    <t>Naziv JLS</t>
  </si>
  <si>
    <t>redni broj</t>
  </si>
  <si>
    <t>Начин обрачуна накнаде</t>
  </si>
  <si>
    <t>Назив комисија и других  тела</t>
  </si>
  <si>
    <t>Podatak</t>
  </si>
  <si>
    <t>Шифра корисника:</t>
  </si>
  <si>
    <t>organizacija</t>
  </si>
  <si>
    <t>naziv_organizacije</t>
  </si>
  <si>
    <t>razdeo</t>
  </si>
  <si>
    <t>glava</t>
  </si>
  <si>
    <t>НАРОДНА СКУПШТИНА</t>
  </si>
  <si>
    <t>НАРОДНА СКУПШТИНА - СТРУЧНЕ СЛУЖБЕ</t>
  </si>
  <si>
    <t>1.1</t>
  </si>
  <si>
    <t>ПРЕДСЕДНИК РЕПУБЛИКЕ</t>
  </si>
  <si>
    <t>КАБИНЕТ ПРЕДСЕДНИКА ВЛАДЕ</t>
  </si>
  <si>
    <t>3.1</t>
  </si>
  <si>
    <t>3.2</t>
  </si>
  <si>
    <t>3.3</t>
  </si>
  <si>
    <t>3.4</t>
  </si>
  <si>
    <t>3.5</t>
  </si>
  <si>
    <t>3.7</t>
  </si>
  <si>
    <t>ГЕНЕРАЛНИ СЕКРЕТАРИЈАТ ВЛАДЕ</t>
  </si>
  <si>
    <t>3.8</t>
  </si>
  <si>
    <t>САВЕТ ЗА БОРБУ ПРОТИВ КОРУПЦИЈЕ</t>
  </si>
  <si>
    <t>3.11</t>
  </si>
  <si>
    <t>СЛУЖБА ЗА УПРАВЉАЊЕ КАДРОВИМА</t>
  </si>
  <si>
    <t>3.12</t>
  </si>
  <si>
    <t>СЛУЖБА КООРДИНАЦИОНОГ ТЕЛА ВЛАДЕ РЕПУБЛИКЕ СРБИЈЕ ЗА ОПШТИНЕ ПРЕШЕВО, БУЈАНОВАЦ И МЕДВЕЂА</t>
  </si>
  <si>
    <t>3.13</t>
  </si>
  <si>
    <t>АВИО-СЛУЖБА ВЛАДЕ</t>
  </si>
  <si>
    <t>3.14</t>
  </si>
  <si>
    <t>КАНЦЕЛАРИЈА САВЕТА ЗА НАЦИОНАЛНУ БЕЗБЕДНОСТ И ЗАШТИТУ ТАЈНИХ ПОДАТАКА</t>
  </si>
  <si>
    <t>3.15</t>
  </si>
  <si>
    <t>3.16</t>
  </si>
  <si>
    <t>КАНЦЕЛАРИЈА ЗА РЕВИЗИЈУ СИСТЕМА УПРАВЉАЊА СРЕДСТВИМА ЕВРОПСКЕ УНИЈЕ</t>
  </si>
  <si>
    <t>3.17</t>
  </si>
  <si>
    <t>КАНЦЕЛАРИЈА ЗА КОСОВО И МЕТОХИЈУ</t>
  </si>
  <si>
    <t>3.18</t>
  </si>
  <si>
    <t>3.19</t>
  </si>
  <si>
    <t>3.20</t>
  </si>
  <si>
    <t>КАНЦЕЛАРИЈА ЗА БОРБУ ПРОТИВ ДРОГА</t>
  </si>
  <si>
    <t>3.21</t>
  </si>
  <si>
    <t>КАНЦЕЛАРИЈА ЗА КООРДИНАЦИОНЕ ПОСЛОВЕ У ПРЕГОВАРАЧКОМ ПРОЦЕСУ СА ПРИВРЕМЕНИМ ИНСТИТУЦИЈАМА САМОУПРАВЕ У ПРИШТИНИ</t>
  </si>
  <si>
    <t>3.22</t>
  </si>
  <si>
    <t>3.10</t>
  </si>
  <si>
    <t>КАНЦЕЛАРИЈА ЗА САРАДЊУ С МЕДИЈИМА</t>
  </si>
  <si>
    <t>3.9</t>
  </si>
  <si>
    <t>3.6</t>
  </si>
  <si>
    <t>УСТАВНИ СУД</t>
  </si>
  <si>
    <t>ВИСОКИ САВЕТ СУДСТВА</t>
  </si>
  <si>
    <t>СУДОВИ</t>
  </si>
  <si>
    <t>ВРХОВНИ КАСАЦИОНИ СУД</t>
  </si>
  <si>
    <t>6.1</t>
  </si>
  <si>
    <t>УПРАВНИ СУД</t>
  </si>
  <si>
    <t>6.2</t>
  </si>
  <si>
    <t>ПРИВРЕДНИ АПЕЛАЦИОНИ СУД</t>
  </si>
  <si>
    <t>6.3</t>
  </si>
  <si>
    <t>ПРЕКРШАЈНИ АПЕЛАЦИОНИ СУД</t>
  </si>
  <si>
    <t>6.4</t>
  </si>
  <si>
    <t>АПЕЛАЦИОНИ СУДОВИ</t>
  </si>
  <si>
    <t>6.5</t>
  </si>
  <si>
    <t>ВИШИ СУДОВИ</t>
  </si>
  <si>
    <t>6.6</t>
  </si>
  <si>
    <t>ОСНОВНИ СУДОВИ</t>
  </si>
  <si>
    <t>6.7</t>
  </si>
  <si>
    <t>ПРИВРЕДНИ СУДОВИ</t>
  </si>
  <si>
    <t>6.8</t>
  </si>
  <si>
    <t>ПРЕКРШАЈНИ СУДОВИ</t>
  </si>
  <si>
    <t>6.9</t>
  </si>
  <si>
    <t>ДРЖАВНО ВЕЋЕ ТУЖИЛАЦА</t>
  </si>
  <si>
    <t>ЈАВНА ТУЖИЛАШТВА</t>
  </si>
  <si>
    <t>РЕПУБЛИЧКО ЈАВНО ТУЖИЛАШТВО</t>
  </si>
  <si>
    <t>8.1</t>
  </si>
  <si>
    <t>ТУЖИЛАШТВО ЗА РАТНЕ ЗЛОЧИНЕ</t>
  </si>
  <si>
    <t>8.2</t>
  </si>
  <si>
    <t>ТУЖИЛАШТВО ЗА ОРГАНИЗОВАНИ КРИМИНАЛ</t>
  </si>
  <si>
    <t>8.3</t>
  </si>
  <si>
    <t>АПЕЛАЦИОНА ЈАВНА ТУЖИЛАШТВА</t>
  </si>
  <si>
    <t>8.4</t>
  </si>
  <si>
    <t>ВИША ЈАВНА ТУЖИЛАШТВА</t>
  </si>
  <si>
    <t>8.5</t>
  </si>
  <si>
    <t>ОСНОВНА ЈАВНА ТУЖИЛАШТВА</t>
  </si>
  <si>
    <t>8.6</t>
  </si>
  <si>
    <t>ДРЖАВНО ПРАВОБРАНИЛАШТВО</t>
  </si>
  <si>
    <t>ЗАШТИТНИК ГРАЂАНА</t>
  </si>
  <si>
    <t>ПОВЕРЕНИК ЗА ИНФОРМАЦИЈЕ ОД ЈАВНОГ ЗНАЧАЈА И ЗАШТИТУ ПОДАТАКА О ЛИЧНОСТИ</t>
  </si>
  <si>
    <t>ПОВЕРЕНИК ЗА ЗАШТИТУ РАВНОПРАВНОСТИ</t>
  </si>
  <si>
    <t>ДРЖАВНА РЕВИЗОРСКА ИНСТИТУЦИЈА</t>
  </si>
  <si>
    <t>ФИСКАЛНИ САВЕТ</t>
  </si>
  <si>
    <t>МИНИСТАРСТВО УНУТРАШЊИХ ПОСЛОВА</t>
  </si>
  <si>
    <t>15.1</t>
  </si>
  <si>
    <t>МИНИСТАРСТВО ФИНАНСИЈА</t>
  </si>
  <si>
    <t>УПРАВА ЦАРИНА</t>
  </si>
  <si>
    <t>16.1</t>
  </si>
  <si>
    <t>ПОРЕСКА УПРАВА</t>
  </si>
  <si>
    <t>16.2</t>
  </si>
  <si>
    <t>УПРАВА ЗА ТРЕЗОР</t>
  </si>
  <si>
    <t>16.3</t>
  </si>
  <si>
    <t>УПРАВА ЗА ДУВАН</t>
  </si>
  <si>
    <t>16.4</t>
  </si>
  <si>
    <t>УПРАВА ЗА СПРЕЧАВАЊЕ ПРАЊА НОВЦА</t>
  </si>
  <si>
    <t>16.5</t>
  </si>
  <si>
    <t>УПРАВА ЗА СЛОБОДНЕ ЗОНЕ</t>
  </si>
  <si>
    <t>16.6</t>
  </si>
  <si>
    <t>УПРАВА ЗА ЈАВНИ ДУГ</t>
  </si>
  <si>
    <t>16.7</t>
  </si>
  <si>
    <t>УСТАНОВА ЗА РЕГИСТАР ОБАВЕЗНОГ СОЦИЈАЛНОГ ОСИГУРАЊА</t>
  </si>
  <si>
    <t>16.8</t>
  </si>
  <si>
    <t>МИНИСТАРСТВО СПОЉНИХ ПОСЛОВА</t>
  </si>
  <si>
    <t>ДИПЛОМАТСКО-КОНЗУЛАРНА ПРЕДСТАВНИШТВА</t>
  </si>
  <si>
    <t>17.1</t>
  </si>
  <si>
    <t>17.2</t>
  </si>
  <si>
    <t>МИНИСТАРСТВО ОДБРАНЕ</t>
  </si>
  <si>
    <t>МИНИСТАРСТВО ДРЖАВНЕ УПРАВЕ И ЛОКАЛНЕ САМОУПРАВЕ</t>
  </si>
  <si>
    <t>МИНИСТАРСТВО ПРИВРЕДЕ</t>
  </si>
  <si>
    <t>ДИРЕКЦИЈА ЗА МЕРЕ И ДРАГОЦЕНЕ МЕТАЛЕ</t>
  </si>
  <si>
    <t>УСТАНОВА У ОБЛАСТИ СТАНДАРДИЗАЦИЈЕ</t>
  </si>
  <si>
    <t>УСТАНОВА У ОБЛАСТИ АКРЕДИТАЦИЈЕ</t>
  </si>
  <si>
    <t>УПРАВА ЗА БРЗИ ОДГОВОР</t>
  </si>
  <si>
    <t>МИНИСТАРСТВО ГРАЂЕВИНАРСТВА, САОБРАЋАЈА И ИНФРАСТРУКТУРЕ</t>
  </si>
  <si>
    <t>УПРАВА ЗА УТВРЂИВАЊЕ СПОСОБНОСТИ БРОДОВА ЗА ПЛОВИДБУ</t>
  </si>
  <si>
    <t>21.1</t>
  </si>
  <si>
    <t>21.2</t>
  </si>
  <si>
    <t>ДИРЕКЦИЈА ЗА ВОДНЕ ПУТЕВЕ</t>
  </si>
  <si>
    <t>21.3</t>
  </si>
  <si>
    <t>МИНИСТАРСТВО ПРАВДЕ</t>
  </si>
  <si>
    <t>УПРАВА ЗА ИЗВРШЕЊЕ КРИВИЧНИХ САНКЦИЈА</t>
  </si>
  <si>
    <t>22.1</t>
  </si>
  <si>
    <t>ДИРЕКЦИЈА ЗА УПРАВЉАЊЕ ОДУЗЕТОМ ИМОВИНОМ</t>
  </si>
  <si>
    <t>22.2</t>
  </si>
  <si>
    <t>ПРАВОСУДНА АКАДЕМИЈА</t>
  </si>
  <si>
    <t>УПРАВА ЗА САРАДЊУ С ЦРКВАМА И ВЕРСКИМ ЗАЈЕДНИЦАМА</t>
  </si>
  <si>
    <t>23.1</t>
  </si>
  <si>
    <t>УПРАВА ЗА АГРАРНА ПЛАЋАЊА</t>
  </si>
  <si>
    <t>УПРАВА ЗА ПОЉОПРИВРЕДНО ЗЕМЉИШТЕ</t>
  </si>
  <si>
    <t>АГЕНЦИЈА ЗА ЗАШТИТУ ЖИВОТНЕ СРЕДИНЕ</t>
  </si>
  <si>
    <t>УПРАВА ЗА ВЕТЕРИНУ</t>
  </si>
  <si>
    <t>23.2</t>
  </si>
  <si>
    <t>УПРАВА ЗА ЗАШТИТУ БИЉА</t>
  </si>
  <si>
    <t>23.3</t>
  </si>
  <si>
    <t>РЕПУБЛИЧКА ДИРЕКЦИЈА ЗА ВОДЕ</t>
  </si>
  <si>
    <t>23.4</t>
  </si>
  <si>
    <t>УПРАВА ЗА ШУМЕ</t>
  </si>
  <si>
    <t>ДИРЕКЦИЈА ЗА НАЦИОНАЛНЕ РЕФЕРЕНТНЕ ЛАБОРАТОРИЈЕ</t>
  </si>
  <si>
    <t>МИНИСТАРСТВО ПРОСВЕТЕ, НАУКЕ И ТЕХНОЛОШКОГ РАЗВОЈА</t>
  </si>
  <si>
    <t>ОСНОВНО ОБРАЗОВАЊЕ</t>
  </si>
  <si>
    <t>24.1</t>
  </si>
  <si>
    <t>СРЕДЊЕ ОБРАЗОВАЊЕ</t>
  </si>
  <si>
    <t>24.2</t>
  </si>
  <si>
    <t>УЧЕНИЧКИ СТАНДАРД</t>
  </si>
  <si>
    <t>24.3</t>
  </si>
  <si>
    <t>ВИШЕ И УНИВЕРЗИТЕТСКО ОБРАЗОВАЊЕ</t>
  </si>
  <si>
    <t>24.4</t>
  </si>
  <si>
    <t>СТУДЕНТСКИ СТАНДАРД</t>
  </si>
  <si>
    <t>24.5</t>
  </si>
  <si>
    <t>ЗАВОД ЗА УНАПРЕЂИВАЊЕ ОБРАЗОВАЊА И ВАСПИТАЊА</t>
  </si>
  <si>
    <t>24.6</t>
  </si>
  <si>
    <t>ЗАВОД ЗА ВРЕДНОВАЊЕ КВАЛИТЕТА ОБРAЗОВАЊА И ВАСПИТАЊА</t>
  </si>
  <si>
    <t>24.7</t>
  </si>
  <si>
    <t>МИНИСТАРСТВО ЗДРАВЉА</t>
  </si>
  <si>
    <t>УПРАВА ЗА БИОМЕДИЦИНУ</t>
  </si>
  <si>
    <t>25.1</t>
  </si>
  <si>
    <t>МИНИСТАРСТВО РУДАРСТВА И ЕНЕРГЕТИКЕ</t>
  </si>
  <si>
    <t>26.1</t>
  </si>
  <si>
    <t>УПРАВА ЗА РЕЗЕРВЕ ЕНЕРГЕНАТА</t>
  </si>
  <si>
    <t>26.2</t>
  </si>
  <si>
    <t>МИНИСТАРСТВО КУЛТУРЕ И ИНФОРМИСАЊА</t>
  </si>
  <si>
    <t>УСТАНОВЕ КУЛТУРЕ</t>
  </si>
  <si>
    <t>27.1</t>
  </si>
  <si>
    <t>МИНИСТАРСТВО ЗА РАД, ЗАПОШЉАВАЊЕ, БОРАЧКА И СОЦИЈАЛНА ПИТАЊА</t>
  </si>
  <si>
    <t>ИНСПЕКТОРАТ ЗА РАД</t>
  </si>
  <si>
    <t>28.1</t>
  </si>
  <si>
    <t>УПРАВА ЗА БЕЗБЕДНОСТ И ЗДРАВЉЕ НА РАДУ</t>
  </si>
  <si>
    <t>УСТАНОВЕ ЗА ОСТВАРИВАЊЕ ПРАВА ЗАПОСЛЕНИХ ИЗ РАДНОГ ОДНОСА И САВЕТА ЗА РАЗВОЈ СОЦИЈАЛНОГ ДИЈАЛОГА</t>
  </si>
  <si>
    <t>МИНИСТАРСТВО ОМЛАДИНЕ И СПОРТА</t>
  </si>
  <si>
    <t>29.1</t>
  </si>
  <si>
    <t>УСТАНОВЕ У ОБЛАСТИ ФИЗИЧКЕ КУЛТУРЕ</t>
  </si>
  <si>
    <t>МИНИСТАРСТВО ТРГОВИНЕ, ТУРИЗМА И ТЕЛЕКОМУНИКАЦИЈА</t>
  </si>
  <si>
    <t>30.1</t>
  </si>
  <si>
    <t>БЕЗБЕДНОСНО - ИНФОРМАТИВНА АГЕНЦИЈА</t>
  </si>
  <si>
    <t>УСТАНОВЕ ОБРАЗОВАЊА ЗА НАЦИОНАЛНУ БЕЗБЕДНОСТ</t>
  </si>
  <si>
    <t>31.1</t>
  </si>
  <si>
    <t>РЕПУБЛИЧКИ СЕКРЕТАРИЈАТ ЗА ЗАКОНОДАВСТВО</t>
  </si>
  <si>
    <t>РЕПУБЛИЧКИ СЕКРЕТАРИЈАТ ЗА ЈАВНЕ ПОЛИТИКЕ</t>
  </si>
  <si>
    <t>РЕПУБЛИЧКИ ЗАВОД ЗА СТАТИСТИКУ</t>
  </si>
  <si>
    <t>РЕПУБЛИЧКИ ХИДРОМЕТЕОРОЛОШКИ ЗАВОД</t>
  </si>
  <si>
    <t>РЕПУБЛИЧКИ ГЕОДЕТСКИ ЗАВОД</t>
  </si>
  <si>
    <t>РЕПУБЛИЧКИ СЕИЗМОЛОШКИ ЗАВОД</t>
  </si>
  <si>
    <t>РЕПУБЛИЧКА ДИРЕКЦИЈА ЗА ИМОВИНУ РЕПУБЛИКЕ СРБИЈЕ</t>
  </si>
  <si>
    <t>ЦЕНТАР ЗА РАЗМИНИРАЊЕ</t>
  </si>
  <si>
    <t>ЗАВОД ЗА ИНТЕЛЕКТУАЛНУ СВОЈИНУ</t>
  </si>
  <si>
    <t>ЗАВОД ЗА СОЦИЈАЛНО ОСИГУРАЊЕ</t>
  </si>
  <si>
    <t>СРПСКА АКАДЕМИЈА НАУКА И УМЕТНОСТИ</t>
  </si>
  <si>
    <t>РЕПУБЛИЧКА КОМИСИЈА ЗА ЗАШТИТУ ПРАВА У ПОСТУПЦИМА ЈАВНИХ НАБАВКИ</t>
  </si>
  <si>
    <t>ГЕОЛОШКИ ЗАВОД СРБИЈЕ</t>
  </si>
  <si>
    <t>КОМЕСАРИЈАТ ЗА ИЗБЕГЛИЦЕ И МИГРАЦИЈЕ</t>
  </si>
  <si>
    <t>ДИРЕКЦИЈА ЗА ЖЕЛЕЗНИЦЕ</t>
  </si>
  <si>
    <t>РЕПУБЛИЧКА АГЕНЦИЈА ЗА МИРНО РЕШАВАЊЕ РАДНИХ СПОРОВА</t>
  </si>
  <si>
    <t>УПРАВА ЗА ЗАЈЕДНИЧКЕ ПОСЛОВЕ РЕПУБЛИЧКИХ ОРГАНА</t>
  </si>
  <si>
    <t>СЕВЕРНОБАЧКИ УПРАВНИ ОКРУГ</t>
  </si>
  <si>
    <t>ПОДУНАВСКИ УПРАВНИ ОКРУГ</t>
  </si>
  <si>
    <t>Шифра функције:</t>
  </si>
  <si>
    <t>FUNKCIJA</t>
  </si>
  <si>
    <t>NAZIV</t>
  </si>
  <si>
    <t>010</t>
  </si>
  <si>
    <t>Болест и инвалидност</t>
  </si>
  <si>
    <t>040</t>
  </si>
  <si>
    <t>Породица и деца</t>
  </si>
  <si>
    <t>070</t>
  </si>
  <si>
    <t>Социјална помоћ угроженом становништву некласификована на другом месту</t>
  </si>
  <si>
    <t>090</t>
  </si>
  <si>
    <t>Социјална заштита некласификована на другом месту</t>
  </si>
  <si>
    <t>110</t>
  </si>
  <si>
    <t>Извршни и законодавни органи, финансијски и фискални послови и спољни послови</t>
  </si>
  <si>
    <t>111</t>
  </si>
  <si>
    <t>Извршни и законодавни органи</t>
  </si>
  <si>
    <t>113</t>
  </si>
  <si>
    <t>Спољни послови</t>
  </si>
  <si>
    <t>130</t>
  </si>
  <si>
    <t>Опште услуге</t>
  </si>
  <si>
    <t>133</t>
  </si>
  <si>
    <t>Остале опште услуге</t>
  </si>
  <si>
    <t>140</t>
  </si>
  <si>
    <t>Основно истраживање</t>
  </si>
  <si>
    <t>160</t>
  </si>
  <si>
    <t>Опште јавне услуге некласификоване на другом месту</t>
  </si>
  <si>
    <t>170</t>
  </si>
  <si>
    <t>Трансакције  јавног дуга</t>
  </si>
  <si>
    <t>180</t>
  </si>
  <si>
    <t>Трансакције општег карактера између различитих нивоа власти</t>
  </si>
  <si>
    <t>210</t>
  </si>
  <si>
    <t>Војна одбрана</t>
  </si>
  <si>
    <t>250</t>
  </si>
  <si>
    <t>Одбрана некласификована на другом месту</t>
  </si>
  <si>
    <t>310</t>
  </si>
  <si>
    <t>Полицијске услуге</t>
  </si>
  <si>
    <t>330</t>
  </si>
  <si>
    <t>Судови</t>
  </si>
  <si>
    <t>340</t>
  </si>
  <si>
    <t>Затвори</t>
  </si>
  <si>
    <t>360</t>
  </si>
  <si>
    <t>Јавни ред и безбедност некласификован на другом месту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</si>
  <si>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</si>
  <si>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</si>
  <si>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</si>
  <si>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</si>
  <si>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</si>
  <si>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</si>
  <si>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</si>
  <si>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</si>
  <si>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430</t>
  </si>
  <si>
    <t>Гориво и енергија</t>
  </si>
  <si>
    <t>440</t>
  </si>
  <si>
    <t>Рударство, производња и изградња</t>
  </si>
  <si>
    <t>450</t>
  </si>
  <si>
    <t>Саобраћај</t>
  </si>
  <si>
    <t>460</t>
  </si>
  <si>
    <t>Комуникације</t>
  </si>
  <si>
    <t>473</t>
  </si>
  <si>
    <t>Туризам</t>
  </si>
  <si>
    <t>474</t>
  </si>
  <si>
    <t>Вишенаменски развојни пројекти</t>
  </si>
  <si>
    <t>490</t>
  </si>
  <si>
    <t>Економски послови некласификовани на другом месту</t>
  </si>
  <si>
    <t>560</t>
  </si>
  <si>
    <t>Заштита животне средине некласификована на другом месту</t>
  </si>
  <si>
    <t>620</t>
  </si>
  <si>
    <t>Развој заједнице</t>
  </si>
  <si>
    <t>630</t>
  </si>
  <si>
    <t>Водоснабдевање</t>
  </si>
  <si>
    <t>760</t>
  </si>
  <si>
    <t>Здравство некласификовано на другом месту</t>
  </si>
  <si>
    <t>810</t>
  </si>
  <si>
    <t>Услуге рекреације и спорта</t>
  </si>
  <si>
    <t>820</t>
  </si>
  <si>
    <t>Услуге културе</t>
  </si>
  <si>
    <t>840</t>
  </si>
  <si>
    <t>Верске и остале услуге заједнице</t>
  </si>
  <si>
    <t>910</t>
  </si>
  <si>
    <t>Предшколско и основно образовање</t>
  </si>
  <si>
    <t>920</t>
  </si>
  <si>
    <t>Средње образовање</t>
  </si>
  <si>
    <t>940</t>
  </si>
  <si>
    <t>Високо образовање</t>
  </si>
  <si>
    <t>960</t>
  </si>
  <si>
    <t>Помоћне услуге образовању</t>
  </si>
  <si>
    <t>980</t>
  </si>
  <si>
    <t>Образовање некласификовано на другом месту</t>
  </si>
  <si>
    <t>КАНЦЕЛАРИЈА ЗА УПРАВЉАЊЕ ЈАВНИМ УЛАГАЊИМА</t>
  </si>
  <si>
    <t>КАБИНЕТ МИНИСТРА БЕЗ ПОРТФЕЉА ЗАДУЖЕН ЗА ИНОВАЦИЈЕ И ТЕХНОЛОШКИ РАЗВОЈ</t>
  </si>
  <si>
    <t>КАНЦЕЛАРИЈА ЗА ИНФОРМАЦИОНЕ ТЕХНОЛОГИЈЕ И ЕЛЕКТРОНСКУ УПРАВУ</t>
  </si>
  <si>
    <t>21.4</t>
  </si>
  <si>
    <t>26.3</t>
  </si>
  <si>
    <t>26.4</t>
  </si>
  <si>
    <t>26.5</t>
  </si>
  <si>
    <t>26.6</t>
  </si>
  <si>
    <t>26.7</t>
  </si>
  <si>
    <t>31.2</t>
  </si>
  <si>
    <t>МИНИСТАРСТВО ПОЉОПРИВРЕДЕ, ШУМАРСТВА И ВОДОПРИВРЕДЕ</t>
  </si>
  <si>
    <t>МИНИСТАРСТВО ЗА ЕВРОПСКЕ ИНТЕГРАЦИЈЕ</t>
  </si>
  <si>
    <t>ЈУЖНОБАНАТСКИ УПРАВНИ ОКРУГ</t>
  </si>
  <si>
    <t>30.2</t>
  </si>
  <si>
    <t>30.3</t>
  </si>
  <si>
    <t>16.9</t>
  </si>
  <si>
    <t>Прилог 9</t>
  </si>
  <si>
    <r>
      <t>Taбела 2</t>
    </r>
    <r>
      <rPr>
        <b/>
        <sz val="11"/>
        <color theme="1"/>
        <rFont val="Calibri"/>
        <family val="2"/>
        <scheme val="minor"/>
      </rPr>
      <t xml:space="preserve"> - Подаци о уговорима</t>
    </r>
  </si>
  <si>
    <t>Прилог 9a</t>
  </si>
  <si>
    <t>КАНЦЕЛАРИЈА НАЦИОНАЛНОГ САВЕТА ЗА КООРДИНАЦИЈУ САРАДЊЕ СА РУСКОМ ФЕДЕРАЦИЈОМ И НАРОДНОМ РЕПУБЛИКОМ КИНОМ</t>
  </si>
  <si>
    <t>УПРАВА ЗА ИГРЕ НА СРЕЋУ</t>
  </si>
  <si>
    <t>УСТАНОВА ИЗ ОБЛАСТИ АНТИДОПИНГА</t>
  </si>
  <si>
    <t>МИНИСТАРСТВО ЗАШТИТЕ ЖИВОТНЕ СРЕДИНЕ</t>
  </si>
  <si>
    <t>ЦЕНТАР ЗА ИСТРАЖИВАЊЕ НЕСРЕЋА У САОБРАЋАЈУ</t>
  </si>
  <si>
    <t>УПРАВА ЗА САРАДЊУ С ДИЈАСПОРОМ И СРБИМА У РЕГИОНУ</t>
  </si>
  <si>
    <t>НАЦИОНАЛНА АКАДЕМИЈА ЗА ЈАВНУ УПРАВУ</t>
  </si>
  <si>
    <t>КАБИНЕТ ПРВОГ ПОТПРЕДСЕДНИКА ВЛАДЕ И МИНИСТРА ПРОСВЕТЕ, НАУКЕ И ТЕХНОЛОШКОГ РАЗВОЈА</t>
  </si>
  <si>
    <t>КАБИНЕТ ПОТПРЕДСЕДНИКА ВЛАДЕ И МИНИСТРА ПОЉОПРИВРЕДЕ, ШУМАРСТВА И ВОДОПРИВРЕДЕ</t>
  </si>
  <si>
    <t>КАБИНЕТ ПОТПРЕДСЕДНИЦЕ ВЛАДЕ И МИНИСТРА РУДАРСТВА И ЕНЕРГЕТИКЕ</t>
  </si>
  <si>
    <t>КАБИНЕТ ПОТПРЕДСЕДНИКА ВЛАДЕ И МИНИСТРА ОДБРАНЕ</t>
  </si>
  <si>
    <t>КАБИНЕТ ПОТПРЕДСЕДНИЦЕ ВЛАДЕ И МИНИСТРА КУЛТУРЕ И ИНФОРМИСАЊА</t>
  </si>
  <si>
    <t>КАБИНЕТ МИНИСТРА БЕЗ ПОРТФЕЉА ЗАДУЖЕНОГ ЗА УНАПРЕЂЕЊЕ РАЗВОЈА НЕДОВОЉНО РАЗВИЈЕНИХ ОПШТИНА НА ТЕРИТОРИЈИ РЕУБЛИКЕ СРБИЈЕ</t>
  </si>
  <si>
    <t>КРИМИНАЛИСТИЧКО ПОЛИЦИЈСКИ УНУВЕРЗИТЕТ</t>
  </si>
  <si>
    <t>МИНИСТАРСТВО ЗА ЉУДСКА И МАЊИНСКА ПРАВА И ДРУШТВЕНИ ДИЈАЛОГ</t>
  </si>
  <si>
    <t>МИНИСТАРСТВО ЗА БРИГУ О ПОРОДИЦИ И ДЕМОГРАФИЈУ</t>
  </si>
  <si>
    <t>МИНИСТАРСТВО ЗА БРИГУ О СЕЛУ</t>
  </si>
  <si>
    <t>КОМИСИЈА ЗА КОНТРОЛУ ДРЖАВНЕ ПОМОЋИ</t>
  </si>
  <si>
    <t>56.1</t>
  </si>
  <si>
    <t>56.2</t>
  </si>
  <si>
    <t>56.3</t>
  </si>
  <si>
    <t>56.4</t>
  </si>
  <si>
    <t>56.5</t>
  </si>
  <si>
    <t>56.7</t>
  </si>
  <si>
    <t>56.6</t>
  </si>
  <si>
    <t>56.8</t>
  </si>
  <si>
    <t>56.9</t>
  </si>
  <si>
    <t>56.10</t>
  </si>
  <si>
    <t>56.11</t>
  </si>
  <si>
    <t>56.12</t>
  </si>
  <si>
    <t>56.13</t>
  </si>
  <si>
    <t>56.14</t>
  </si>
  <si>
    <t>56.15</t>
  </si>
  <si>
    <t>56.16</t>
  </si>
  <si>
    <t>56.17</t>
  </si>
  <si>
    <t>56.18</t>
  </si>
  <si>
    <t>56.19</t>
  </si>
  <si>
    <t>56.20</t>
  </si>
  <si>
    <t>56.21</t>
  </si>
  <si>
    <t>56.22</t>
  </si>
  <si>
    <t>56.23</t>
  </si>
  <si>
    <t>56.24</t>
  </si>
  <si>
    <t>56.25</t>
  </si>
  <si>
    <t>56.26</t>
  </si>
  <si>
    <t>56.27</t>
  </si>
  <si>
    <t>56.28</t>
  </si>
  <si>
    <t>56.29</t>
  </si>
  <si>
    <t>КАНЦЕЛАРИЈА ЗА ЈАВНЕ НАБАВКЕ</t>
  </si>
  <si>
    <t>36.1</t>
  </si>
  <si>
    <t>АГЕНЦИЈА ЗА СПРЕЧАВАЊЕ КОРУПЦИЈЕ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</si>
</sst>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0000"/>
      <name val="Calibri"/>
      <family val="2"/>
      <charset val="238"/>
    </font>
    <font>
      <b/>
      <sz val="11"/>
      <name val="Arial"/>
      <family val="2"/>
    </font>
    <font>
      <sz val="11"/>
      <color indexed="8"/>
      <name val="Calibri"/>
      <family val="2"/>
      <charset val="238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C0C0"/>
        <bgColor rgb="FFC0C0C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999999"/>
      </left>
      <right/>
      <top style="thin">
        <color rgb="FF999999"/>
      </top>
      <bottom/>
      <diagonal/>
    </border>
  </borders>
  <cellStyleXfs count="3">
    <xf numFmtId="0" fontId="0" fillId="0" borderId="0"/>
    <xf numFmtId="0" fontId="10" fillId="0" borderId="0"/>
    <xf numFmtId="0" fontId="3" fillId="0" borderId="0"/>
  </cellStyleXfs>
  <cellXfs count="3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64" fontId="2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3" fontId="0" fillId="0" borderId="0" xfId="0" applyNumberFormat="1"/>
    <xf numFmtId="1" fontId="0" fillId="0" borderId="0" xfId="0" applyNumberFormat="1"/>
    <xf numFmtId="0" fontId="0" fillId="0" borderId="0" xfId="0" applyNumberFormat="1"/>
    <xf numFmtId="0" fontId="0" fillId="5" borderId="0" xfId="0" applyFill="1"/>
    <xf numFmtId="49" fontId="0" fillId="0" borderId="0" xfId="0" applyNumberFormat="1"/>
    <xf numFmtId="0" fontId="5" fillId="0" borderId="5" xfId="0" applyFont="1" applyBorder="1" applyAlignment="1" applyProtection="1">
      <alignment horizontal="left" vertical="center" wrapText="1"/>
    </xf>
    <xf numFmtId="0" fontId="8" fillId="6" borderId="6" xfId="0" applyFont="1" applyFill="1" applyBorder="1" applyAlignment="1" applyProtection="1">
      <alignment horizontal="center" vertical="center"/>
      <protection locked="0"/>
    </xf>
    <xf numFmtId="0" fontId="3" fillId="0" borderId="0" xfId="2"/>
    <xf numFmtId="0" fontId="3" fillId="0" borderId="0" xfId="2" applyNumberFormat="1" applyAlignment="1">
      <alignment horizontal="right" wrapText="1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vertical="center" wrapText="1"/>
      <protection locked="0"/>
    </xf>
    <xf numFmtId="49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/>
    </xf>
    <xf numFmtId="0" fontId="0" fillId="0" borderId="1" xfId="0" applyBorder="1" applyAlignment="1" applyProtection="1">
      <alignment vertical="top"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0" fillId="0" borderId="0" xfId="0" applyProtection="1">
      <protection locked="0"/>
    </xf>
    <xf numFmtId="0" fontId="0" fillId="0" borderId="8" xfId="0" applyBorder="1"/>
    <xf numFmtId="3" fontId="0" fillId="0" borderId="1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4" borderId="2" xfId="0" applyFont="1" applyFill="1" applyBorder="1" applyAlignment="1" applyProtection="1">
      <alignment horizontal="left" vertical="center" wrapText="1" shrinkToFit="1"/>
    </xf>
    <xf numFmtId="0" fontId="5" fillId="4" borderId="3" xfId="0" applyFont="1" applyFill="1" applyBorder="1" applyAlignment="1" applyProtection="1">
      <alignment horizontal="left" vertical="center" wrapText="1" shrinkToFit="1"/>
    </xf>
    <xf numFmtId="0" fontId="5" fillId="4" borderId="4" xfId="0" applyFont="1" applyFill="1" applyBorder="1" applyAlignment="1" applyProtection="1">
      <alignment horizontal="left" vertical="center" wrapText="1" shrinkToFit="1"/>
    </xf>
    <xf numFmtId="0" fontId="9" fillId="4" borderId="2" xfId="0" applyFont="1" applyFill="1" applyBorder="1" applyAlignment="1" applyProtection="1">
      <alignment horizontal="left" vertical="center" wrapText="1" shrinkToFit="1"/>
    </xf>
    <xf numFmtId="0" fontId="9" fillId="4" borderId="3" xfId="0" applyFont="1" applyFill="1" applyBorder="1" applyAlignment="1" applyProtection="1">
      <alignment horizontal="left" vertical="center" wrapText="1" shrinkToFit="1"/>
    </xf>
    <xf numFmtId="0" fontId="9" fillId="4" borderId="4" xfId="0" applyFont="1" applyFill="1" applyBorder="1" applyAlignment="1" applyProtection="1">
      <alignment horizontal="left" vertical="center" wrapText="1" shrinkToFit="1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/BUD&#381;ET%20REP/2017/bud&#382;et/prilozi/PRILOG%202%20-%20%20Pregled%20kapitalnih%20projekata-Republik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ak"/>
      <sheetName val="по изворима и контима"/>
      <sheetName val="sifarnik"/>
      <sheetName val="K3"/>
      <sheetName val="ipa-šifrarnik"/>
      <sheetName val="Funkcije"/>
      <sheetName val="korisnici"/>
      <sheetName val="k4"/>
      <sheetName val="izvori"/>
      <sheetName val="projekti"/>
      <sheetName val="prenos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workbookViewId="0">
      <selection activeCell="B29" sqref="B29"/>
    </sheetView>
  </sheetViews>
  <sheetFormatPr defaultRowHeight="15" x14ac:dyDescent="0.25"/>
  <cols>
    <col min="1" max="1" width="13.140625" customWidth="1"/>
    <col min="2" max="2" width="36.140625" customWidth="1"/>
    <col min="3" max="3" width="25.140625" customWidth="1"/>
    <col min="4" max="4" width="10.28515625" customWidth="1"/>
    <col min="5" max="5" width="22.7109375" customWidth="1"/>
    <col min="6" max="6" width="15.7109375" customWidth="1"/>
    <col min="7" max="7" width="14.140625" customWidth="1"/>
  </cols>
  <sheetData>
    <row r="1" spans="1:7" x14ac:dyDescent="0.25">
      <c r="F1" t="s">
        <v>347</v>
      </c>
    </row>
    <row r="2" spans="1:7" ht="31.5" customHeight="1" x14ac:dyDescent="0.3">
      <c r="A2" s="4" t="s">
        <v>40</v>
      </c>
    </row>
    <row r="3" spans="1:7" ht="18.75" customHeight="1" x14ac:dyDescent="0.25">
      <c r="A3" s="1"/>
    </row>
    <row r="4" spans="1:7" ht="42" customHeight="1" x14ac:dyDescent="0.25">
      <c r="A4" s="12" t="s">
        <v>48</v>
      </c>
      <c r="B4" s="3"/>
      <c r="C4" s="29" t="str">
        <f>+IF($B$4&gt;0,VLOOKUP(B4,korisnici!A2:B200,2,FALSE),"")</f>
        <v/>
      </c>
      <c r="D4" s="30"/>
      <c r="E4" s="30"/>
      <c r="F4" s="31"/>
    </row>
    <row r="5" spans="1:7" ht="33" customHeight="1" x14ac:dyDescent="0.25">
      <c r="A5" s="12" t="s">
        <v>244</v>
      </c>
      <c r="B5" s="18"/>
      <c r="C5" s="32" t="str">
        <f>+IF($B$5&gt;0,VLOOKUP(B5,funkcije!A2:B43,2,FALSE),"")</f>
        <v/>
      </c>
      <c r="D5" s="33"/>
      <c r="E5" s="33"/>
      <c r="F5" s="34"/>
    </row>
    <row r="6" spans="1:7" ht="23.25" customHeight="1" x14ac:dyDescent="0.25"/>
    <row r="7" spans="1:7" ht="71.25" customHeight="1" x14ac:dyDescent="0.25">
      <c r="A7" s="5" t="s">
        <v>0</v>
      </c>
      <c r="B7" s="5" t="s">
        <v>5</v>
      </c>
      <c r="C7" s="5" t="s">
        <v>6</v>
      </c>
      <c r="D7" s="5" t="s">
        <v>1</v>
      </c>
      <c r="E7" s="5" t="s">
        <v>4</v>
      </c>
      <c r="F7" s="5" t="s">
        <v>7</v>
      </c>
      <c r="G7" s="1"/>
    </row>
    <row r="8" spans="1:7" x14ac:dyDescent="0.25">
      <c r="A8" s="24">
        <v>1</v>
      </c>
      <c r="B8" s="21"/>
      <c r="C8" s="21"/>
      <c r="D8" s="22"/>
      <c r="E8" s="22"/>
      <c r="F8" s="27"/>
    </row>
    <row r="9" spans="1:7" x14ac:dyDescent="0.25">
      <c r="A9" s="24">
        <v>2</v>
      </c>
      <c r="B9" s="21"/>
      <c r="C9" s="21"/>
      <c r="D9" s="22"/>
      <c r="E9" s="22"/>
      <c r="F9" s="27"/>
    </row>
    <row r="10" spans="1:7" x14ac:dyDescent="0.25">
      <c r="A10" s="24">
        <v>3</v>
      </c>
      <c r="B10" s="21"/>
      <c r="C10" s="21"/>
      <c r="D10" s="22"/>
      <c r="E10" s="22"/>
      <c r="F10" s="27"/>
    </row>
    <row r="11" spans="1:7" x14ac:dyDescent="0.25">
      <c r="A11" s="24">
        <v>4</v>
      </c>
      <c r="B11" s="21"/>
      <c r="C11" s="21"/>
      <c r="D11" s="22"/>
      <c r="E11" s="22"/>
      <c r="F11" s="27"/>
    </row>
    <row r="12" spans="1:7" x14ac:dyDescent="0.25">
      <c r="A12" s="24">
        <v>5</v>
      </c>
      <c r="B12" s="21"/>
      <c r="C12" s="21"/>
      <c r="D12" s="22"/>
      <c r="E12" s="22"/>
      <c r="F12" s="27"/>
    </row>
    <row r="13" spans="1:7" x14ac:dyDescent="0.25">
      <c r="A13" s="24">
        <v>6</v>
      </c>
      <c r="B13" s="21"/>
      <c r="C13" s="21"/>
      <c r="D13" s="22"/>
      <c r="E13" s="22"/>
      <c r="F13" s="27"/>
    </row>
    <row r="14" spans="1:7" x14ac:dyDescent="0.25">
      <c r="A14" s="24">
        <v>7</v>
      </c>
      <c r="B14" s="21"/>
      <c r="C14" s="21"/>
      <c r="D14" s="22"/>
      <c r="E14" s="22"/>
      <c r="F14" s="27"/>
    </row>
    <row r="15" spans="1:7" x14ac:dyDescent="0.25">
      <c r="A15" s="24">
        <v>8</v>
      </c>
      <c r="B15" s="21"/>
      <c r="C15" s="21"/>
      <c r="D15" s="22"/>
      <c r="E15" s="22"/>
      <c r="F15" s="27"/>
    </row>
    <row r="16" spans="1:7" x14ac:dyDescent="0.25">
      <c r="A16" s="24">
        <v>9</v>
      </c>
      <c r="B16" s="21"/>
      <c r="C16" s="21"/>
      <c r="D16" s="22"/>
      <c r="E16" s="22"/>
      <c r="F16" s="27"/>
    </row>
    <row r="17" spans="1:6" x14ac:dyDescent="0.25">
      <c r="A17" s="24">
        <v>10</v>
      </c>
      <c r="B17" s="21"/>
      <c r="C17" s="21"/>
      <c r="D17" s="22"/>
      <c r="E17" s="22"/>
      <c r="F17" s="27"/>
    </row>
    <row r="18" spans="1:6" x14ac:dyDescent="0.25">
      <c r="A18" s="24">
        <v>11</v>
      </c>
      <c r="B18" s="21"/>
      <c r="C18" s="21"/>
      <c r="D18" s="22"/>
      <c r="E18" s="22"/>
      <c r="F18" s="27"/>
    </row>
    <row r="19" spans="1:6" x14ac:dyDescent="0.25">
      <c r="A19" s="24">
        <v>12</v>
      </c>
      <c r="B19" s="22"/>
      <c r="C19" s="22"/>
      <c r="D19" s="22"/>
      <c r="E19" s="22"/>
      <c r="F19" s="27"/>
    </row>
    <row r="20" spans="1:6" x14ac:dyDescent="0.25">
      <c r="A20" s="25"/>
      <c r="B20" s="25"/>
      <c r="C20" s="25"/>
      <c r="D20" s="25"/>
      <c r="E20" s="25"/>
      <c r="F20" s="25"/>
    </row>
    <row r="21" spans="1:6" x14ac:dyDescent="0.25">
      <c r="A21" s="25"/>
      <c r="B21" s="25"/>
      <c r="C21" s="25"/>
      <c r="D21" s="25"/>
      <c r="E21" s="25"/>
      <c r="F21" s="25"/>
    </row>
    <row r="22" spans="1:6" x14ac:dyDescent="0.25">
      <c r="A22" s="25"/>
      <c r="B22" s="25"/>
      <c r="C22" s="25"/>
      <c r="D22" s="25"/>
      <c r="E22" s="28" t="s">
        <v>2</v>
      </c>
      <c r="F22" s="28"/>
    </row>
    <row r="23" spans="1:6" x14ac:dyDescent="0.25">
      <c r="A23" s="25"/>
      <c r="B23" s="25"/>
      <c r="C23" s="25"/>
      <c r="D23" s="25"/>
      <c r="E23" s="28" t="s">
        <v>3</v>
      </c>
      <c r="F23" s="28"/>
    </row>
    <row r="24" spans="1:6" x14ac:dyDescent="0.25">
      <c r="A24" s="25"/>
      <c r="B24" s="25"/>
      <c r="C24" s="25"/>
      <c r="D24" s="25"/>
      <c r="E24" s="25"/>
      <c r="F24" s="25"/>
    </row>
    <row r="25" spans="1:6" x14ac:dyDescent="0.25">
      <c r="A25" s="25"/>
      <c r="B25" s="25"/>
      <c r="C25" s="25"/>
      <c r="D25" s="25"/>
      <c r="E25" s="25"/>
      <c r="F25" s="25"/>
    </row>
    <row r="26" spans="1:6" x14ac:dyDescent="0.25">
      <c r="A26" s="25"/>
      <c r="B26" s="25"/>
      <c r="C26" s="25"/>
      <c r="D26" s="25"/>
      <c r="E26" s="25"/>
      <c r="F26" s="25"/>
    </row>
    <row r="27" spans="1:6" x14ac:dyDescent="0.25">
      <c r="A27" s="25"/>
      <c r="B27" s="25"/>
      <c r="C27" s="25"/>
      <c r="D27" s="25"/>
      <c r="E27" s="25"/>
      <c r="F27" s="25"/>
    </row>
    <row r="28" spans="1:6" x14ac:dyDescent="0.25">
      <c r="A28" s="25"/>
      <c r="B28" s="25"/>
      <c r="C28" s="25"/>
      <c r="D28" s="25"/>
      <c r="E28" s="25"/>
      <c r="F28" s="25"/>
    </row>
    <row r="29" spans="1:6" x14ac:dyDescent="0.25">
      <c r="A29" s="25"/>
      <c r="B29" s="25"/>
      <c r="C29" s="25"/>
      <c r="D29" s="25"/>
      <c r="E29" s="25"/>
      <c r="F29" s="25"/>
    </row>
    <row r="30" spans="1:6" x14ac:dyDescent="0.25">
      <c r="A30" s="25"/>
      <c r="B30" s="25"/>
      <c r="C30" s="25"/>
      <c r="D30" s="25"/>
      <c r="E30" s="25"/>
      <c r="F30" s="25"/>
    </row>
    <row r="31" spans="1:6" x14ac:dyDescent="0.25">
      <c r="A31" s="25"/>
      <c r="B31" s="25"/>
      <c r="C31" s="25"/>
      <c r="D31" s="25"/>
      <c r="E31" s="25"/>
      <c r="F31" s="25"/>
    </row>
    <row r="32" spans="1:6" x14ac:dyDescent="0.25">
      <c r="A32" s="25"/>
      <c r="B32" s="25"/>
      <c r="C32" s="25"/>
      <c r="D32" s="25"/>
      <c r="E32" s="25"/>
      <c r="F32" s="25"/>
    </row>
  </sheetData>
  <sheetProtection formatCells="0" formatColumns="0" formatRows="0" insertRows="0"/>
  <mergeCells count="4">
    <mergeCell ref="E22:F22"/>
    <mergeCell ref="E23:F23"/>
    <mergeCell ref="C4:F4"/>
    <mergeCell ref="C5:F5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6"/>
  <sheetViews>
    <sheetView zoomScale="90" zoomScaleNormal="90" workbookViewId="0">
      <selection activeCell="B4" sqref="B4:B5"/>
    </sheetView>
  </sheetViews>
  <sheetFormatPr defaultRowHeight="15" x14ac:dyDescent="0.25"/>
  <cols>
    <col min="1" max="1" width="12.42578125" customWidth="1"/>
    <col min="2" max="2" width="27" customWidth="1"/>
    <col min="3" max="3" width="18.5703125" customWidth="1"/>
    <col min="4" max="4" width="20" customWidth="1"/>
    <col min="5" max="5" width="19.5703125" customWidth="1"/>
    <col min="6" max="6" width="14.140625" customWidth="1"/>
  </cols>
  <sheetData>
    <row r="1" spans="1:6" x14ac:dyDescent="0.25">
      <c r="E1" t="s">
        <v>349</v>
      </c>
    </row>
    <row r="2" spans="1:6" ht="31.5" customHeight="1" x14ac:dyDescent="0.3">
      <c r="A2" s="4" t="s">
        <v>348</v>
      </c>
    </row>
    <row r="3" spans="1:6" ht="18.75" customHeight="1" x14ac:dyDescent="0.25">
      <c r="A3" s="1"/>
    </row>
    <row r="4" spans="1:6" ht="45.75" customHeight="1" x14ac:dyDescent="0.25">
      <c r="A4" s="12" t="s">
        <v>48</v>
      </c>
      <c r="B4" s="3"/>
      <c r="C4" s="29" t="str">
        <f>IF(ISNA(IF($B$4&gt;0,VLOOKUP(B4,korisnici!A2:B200,2,FALSE),""))=TRUE,"",IF($B$4&gt;0,VLOOKUP(B4,korisnici!A2:B200,2,FALSE),""))</f>
        <v/>
      </c>
      <c r="D4" s="30"/>
      <c r="E4" s="30"/>
      <c r="F4" s="31"/>
    </row>
    <row r="5" spans="1:6" ht="33" customHeight="1" x14ac:dyDescent="0.25">
      <c r="A5" s="12" t="s">
        <v>244</v>
      </c>
      <c r="B5" s="18"/>
      <c r="C5" s="32" t="str">
        <f>++IF($B$5&gt;0,VLOOKUP(B5,funkcije!A2:B43,2,FALSE),"")</f>
        <v/>
      </c>
      <c r="D5" s="33"/>
      <c r="E5" s="33"/>
      <c r="F5" s="34"/>
    </row>
    <row r="6" spans="1:6" ht="23.25" customHeight="1" x14ac:dyDescent="0.25"/>
    <row r="7" spans="1:6" ht="52.5" customHeight="1" x14ac:dyDescent="0.25">
      <c r="A7" s="5" t="s">
        <v>0</v>
      </c>
      <c r="B7" s="5" t="s">
        <v>8</v>
      </c>
      <c r="C7" s="5" t="s">
        <v>9</v>
      </c>
      <c r="D7" s="5" t="s">
        <v>10</v>
      </c>
      <c r="E7" s="5" t="s">
        <v>11</v>
      </c>
      <c r="F7" s="1"/>
    </row>
    <row r="8" spans="1:6" x14ac:dyDescent="0.25">
      <c r="A8" s="24">
        <v>1</v>
      </c>
      <c r="B8" s="21"/>
      <c r="C8" s="23"/>
      <c r="D8" s="22"/>
      <c r="E8" s="22"/>
    </row>
    <row r="9" spans="1:6" x14ac:dyDescent="0.25">
      <c r="A9" s="24">
        <v>2</v>
      </c>
      <c r="B9" s="21"/>
      <c r="C9" s="23"/>
      <c r="D9" s="22"/>
      <c r="E9" s="22"/>
    </row>
    <row r="10" spans="1:6" x14ac:dyDescent="0.25">
      <c r="A10" s="24">
        <v>3</v>
      </c>
      <c r="B10" s="21"/>
      <c r="C10" s="23"/>
      <c r="D10" s="22"/>
      <c r="E10" s="22"/>
    </row>
    <row r="11" spans="1:6" x14ac:dyDescent="0.25">
      <c r="A11" s="24">
        <v>4</v>
      </c>
      <c r="B11" s="21"/>
      <c r="C11" s="23"/>
      <c r="D11" s="22"/>
      <c r="E11" s="22"/>
    </row>
    <row r="12" spans="1:6" x14ac:dyDescent="0.25">
      <c r="A12" s="24">
        <v>5</v>
      </c>
      <c r="B12" s="21"/>
      <c r="C12" s="23"/>
      <c r="D12" s="22"/>
      <c r="E12" s="22"/>
    </row>
    <row r="13" spans="1:6" x14ac:dyDescent="0.25">
      <c r="A13" s="24">
        <v>6</v>
      </c>
      <c r="B13" s="21"/>
      <c r="C13" s="23"/>
      <c r="D13" s="22"/>
      <c r="E13" s="22"/>
    </row>
    <row r="14" spans="1:6" x14ac:dyDescent="0.25">
      <c r="A14" s="24">
        <v>7</v>
      </c>
      <c r="B14" s="21"/>
      <c r="C14" s="23"/>
      <c r="D14" s="22"/>
      <c r="E14" s="22"/>
    </row>
    <row r="15" spans="1:6" x14ac:dyDescent="0.25">
      <c r="A15" s="24">
        <v>8</v>
      </c>
      <c r="B15" s="21"/>
      <c r="C15" s="23"/>
      <c r="D15" s="22"/>
      <c r="E15" s="22"/>
    </row>
    <row r="16" spans="1:6" x14ac:dyDescent="0.25">
      <c r="A16" s="24">
        <v>9</v>
      </c>
      <c r="B16" s="21"/>
      <c r="C16" s="23"/>
      <c r="D16" s="22"/>
      <c r="E16" s="22"/>
    </row>
    <row r="17" spans="1:5" x14ac:dyDescent="0.25">
      <c r="A17" s="24">
        <v>10</v>
      </c>
      <c r="B17" s="21"/>
      <c r="C17" s="23"/>
      <c r="D17" s="22"/>
      <c r="E17" s="22"/>
    </row>
    <row r="18" spans="1:5" x14ac:dyDescent="0.25">
      <c r="A18" s="24">
        <v>11</v>
      </c>
      <c r="B18" s="21"/>
      <c r="C18" s="23"/>
      <c r="D18" s="22"/>
      <c r="E18" s="22"/>
    </row>
    <row r="19" spans="1:5" x14ac:dyDescent="0.25">
      <c r="A19" s="24">
        <v>12</v>
      </c>
      <c r="B19" s="22"/>
      <c r="C19" s="23"/>
      <c r="D19" s="22"/>
      <c r="E19" s="22"/>
    </row>
    <row r="20" spans="1:5" x14ac:dyDescent="0.25">
      <c r="A20" s="25"/>
      <c r="B20" s="25"/>
      <c r="C20" s="25"/>
      <c r="D20" s="25"/>
      <c r="E20" s="25"/>
    </row>
    <row r="21" spans="1:5" x14ac:dyDescent="0.25">
      <c r="A21" s="25"/>
      <c r="B21" s="25"/>
      <c r="C21" s="25"/>
      <c r="D21" s="25"/>
      <c r="E21" s="25"/>
    </row>
    <row r="22" spans="1:5" x14ac:dyDescent="0.25">
      <c r="A22" s="25"/>
      <c r="B22" s="25"/>
      <c r="C22" s="28" t="s">
        <v>2</v>
      </c>
      <c r="D22" s="28"/>
      <c r="E22" s="28"/>
    </row>
    <row r="23" spans="1:5" x14ac:dyDescent="0.25">
      <c r="A23" s="25"/>
      <c r="B23" s="25"/>
      <c r="C23" s="28" t="s">
        <v>3</v>
      </c>
      <c r="D23" s="28"/>
      <c r="E23" s="28"/>
    </row>
    <row r="24" spans="1:5" x14ac:dyDescent="0.25">
      <c r="A24" s="25"/>
      <c r="B24" s="25"/>
      <c r="C24" s="25"/>
      <c r="D24" s="25"/>
      <c r="E24" s="25"/>
    </row>
    <row r="25" spans="1:5" x14ac:dyDescent="0.25">
      <c r="A25" s="25"/>
      <c r="B25" s="25"/>
      <c r="C25" s="25"/>
      <c r="D25" s="25"/>
      <c r="E25" s="25"/>
    </row>
    <row r="26" spans="1:5" x14ac:dyDescent="0.25">
      <c r="A26" s="25"/>
      <c r="B26" s="25"/>
      <c r="C26" s="25"/>
      <c r="D26" s="25"/>
      <c r="E26" s="25"/>
    </row>
    <row r="27" spans="1:5" x14ac:dyDescent="0.25">
      <c r="A27" s="25"/>
      <c r="B27" s="25"/>
      <c r="C27" s="25"/>
      <c r="D27" s="25"/>
      <c r="E27" s="25"/>
    </row>
    <row r="28" spans="1:5" x14ac:dyDescent="0.25">
      <c r="A28" s="25"/>
      <c r="B28" s="25"/>
      <c r="C28" s="25"/>
      <c r="D28" s="25"/>
      <c r="E28" s="25"/>
    </row>
    <row r="29" spans="1:5" x14ac:dyDescent="0.25">
      <c r="A29" s="25"/>
      <c r="B29" s="25"/>
      <c r="C29" s="25"/>
      <c r="D29" s="25"/>
      <c r="E29" s="25"/>
    </row>
    <row r="30" spans="1:5" x14ac:dyDescent="0.25">
      <c r="A30" s="25"/>
      <c r="B30" s="25"/>
      <c r="C30" s="25"/>
      <c r="D30" s="25"/>
      <c r="E30" s="25"/>
    </row>
    <row r="31" spans="1:5" x14ac:dyDescent="0.25">
      <c r="A31" s="25"/>
      <c r="B31" s="25"/>
      <c r="C31" s="25"/>
      <c r="D31" s="25"/>
      <c r="E31" s="25"/>
    </row>
    <row r="32" spans="1:5" x14ac:dyDescent="0.25">
      <c r="A32" s="25"/>
      <c r="B32" s="25"/>
      <c r="C32" s="25"/>
      <c r="D32" s="25"/>
      <c r="E32" s="25"/>
    </row>
    <row r="33" spans="1:5" x14ac:dyDescent="0.25">
      <c r="A33" s="25"/>
      <c r="B33" s="25"/>
      <c r="C33" s="25"/>
      <c r="D33" s="25"/>
      <c r="E33" s="25"/>
    </row>
    <row r="34" spans="1:5" x14ac:dyDescent="0.25">
      <c r="A34" s="25"/>
      <c r="B34" s="25"/>
      <c r="C34" s="25"/>
      <c r="D34" s="25"/>
      <c r="E34" s="25"/>
    </row>
    <row r="35" spans="1:5" x14ac:dyDescent="0.25">
      <c r="A35" s="25"/>
      <c r="B35" s="25"/>
      <c r="C35" s="25"/>
      <c r="D35" s="25"/>
      <c r="E35" s="25"/>
    </row>
    <row r="36" spans="1:5" x14ac:dyDescent="0.25">
      <c r="A36" s="25"/>
      <c r="B36" s="25"/>
      <c r="C36" s="25"/>
      <c r="D36" s="25"/>
      <c r="E36" s="25"/>
    </row>
    <row r="37" spans="1:5" x14ac:dyDescent="0.25">
      <c r="A37" s="25"/>
      <c r="B37" s="25"/>
      <c r="C37" s="25"/>
      <c r="D37" s="25"/>
      <c r="E37" s="25"/>
    </row>
    <row r="38" spans="1:5" x14ac:dyDescent="0.25">
      <c r="A38" s="25"/>
      <c r="B38" s="25"/>
      <c r="C38" s="25"/>
      <c r="D38" s="25"/>
      <c r="E38" s="25"/>
    </row>
    <row r="39" spans="1:5" x14ac:dyDescent="0.25">
      <c r="A39" s="25"/>
      <c r="B39" s="25"/>
      <c r="C39" s="25"/>
      <c r="D39" s="25"/>
      <c r="E39" s="25"/>
    </row>
    <row r="40" spans="1:5" x14ac:dyDescent="0.25">
      <c r="A40" s="25"/>
      <c r="B40" s="25"/>
      <c r="C40" s="25"/>
      <c r="D40" s="25"/>
      <c r="E40" s="25"/>
    </row>
    <row r="41" spans="1:5" x14ac:dyDescent="0.25">
      <c r="A41" s="25"/>
      <c r="B41" s="25"/>
      <c r="C41" s="25"/>
      <c r="D41" s="25"/>
      <c r="E41" s="25"/>
    </row>
    <row r="42" spans="1:5" x14ac:dyDescent="0.25">
      <c r="A42" s="25"/>
      <c r="B42" s="25"/>
      <c r="C42" s="25"/>
      <c r="D42" s="25"/>
      <c r="E42" s="25"/>
    </row>
    <row r="43" spans="1:5" x14ac:dyDescent="0.25">
      <c r="A43" s="25"/>
      <c r="B43" s="25"/>
      <c r="C43" s="25"/>
      <c r="D43" s="25"/>
      <c r="E43" s="25"/>
    </row>
    <row r="44" spans="1:5" x14ac:dyDescent="0.25">
      <c r="A44" s="25"/>
      <c r="B44" s="25"/>
      <c r="C44" s="25"/>
      <c r="D44" s="25"/>
      <c r="E44" s="25"/>
    </row>
    <row r="45" spans="1:5" x14ac:dyDescent="0.25">
      <c r="A45" s="25"/>
      <c r="B45" s="25"/>
      <c r="C45" s="25"/>
      <c r="D45" s="25"/>
      <c r="E45" s="25"/>
    </row>
    <row r="46" spans="1:5" x14ac:dyDescent="0.25">
      <c r="A46" s="25"/>
      <c r="B46" s="25"/>
      <c r="C46" s="25"/>
      <c r="D46" s="25"/>
      <c r="E46" s="25"/>
    </row>
    <row r="47" spans="1:5" x14ac:dyDescent="0.25">
      <c r="A47" s="25"/>
      <c r="B47" s="25"/>
      <c r="C47" s="25"/>
      <c r="D47" s="25"/>
      <c r="E47" s="25"/>
    </row>
    <row r="48" spans="1:5" x14ac:dyDescent="0.25">
      <c r="A48" s="25"/>
      <c r="B48" s="25"/>
      <c r="C48" s="25"/>
      <c r="D48" s="25"/>
      <c r="E48" s="25"/>
    </row>
    <row r="49" spans="1:5" x14ac:dyDescent="0.25">
      <c r="A49" s="25"/>
      <c r="B49" s="25"/>
      <c r="C49" s="25"/>
      <c r="D49" s="25"/>
      <c r="E49" s="25"/>
    </row>
    <row r="50" spans="1:5" x14ac:dyDescent="0.25">
      <c r="A50" s="25"/>
      <c r="B50" s="25"/>
      <c r="C50" s="25"/>
      <c r="D50" s="25"/>
      <c r="E50" s="25"/>
    </row>
    <row r="51" spans="1:5" x14ac:dyDescent="0.25">
      <c r="A51" s="25"/>
      <c r="B51" s="25"/>
      <c r="C51" s="25"/>
      <c r="D51" s="25"/>
      <c r="E51" s="25"/>
    </row>
    <row r="52" spans="1:5" x14ac:dyDescent="0.25">
      <c r="A52" s="25"/>
      <c r="B52" s="25"/>
      <c r="C52" s="25"/>
      <c r="D52" s="25"/>
      <c r="E52" s="25"/>
    </row>
    <row r="53" spans="1:5" x14ac:dyDescent="0.25">
      <c r="A53" s="25"/>
      <c r="B53" s="25"/>
      <c r="C53" s="25"/>
      <c r="D53" s="25"/>
      <c r="E53" s="25"/>
    </row>
    <row r="54" spans="1:5" x14ac:dyDescent="0.25">
      <c r="A54" s="25"/>
      <c r="B54" s="25"/>
      <c r="C54" s="25"/>
      <c r="D54" s="25"/>
      <c r="E54" s="25"/>
    </row>
    <row r="55" spans="1:5" x14ac:dyDescent="0.25">
      <c r="A55" s="25"/>
      <c r="B55" s="25"/>
      <c r="C55" s="25"/>
      <c r="D55" s="25"/>
      <c r="E55" s="25"/>
    </row>
    <row r="56" spans="1:5" x14ac:dyDescent="0.25">
      <c r="A56" s="25"/>
      <c r="B56" s="25"/>
      <c r="C56" s="25"/>
      <c r="D56" s="25"/>
      <c r="E56" s="25"/>
    </row>
  </sheetData>
  <sheetProtection formatCells="0" formatColumns="0" formatRows="0" insertRows="0"/>
  <mergeCells count="4">
    <mergeCell ref="C22:E22"/>
    <mergeCell ref="C23:E23"/>
    <mergeCell ref="C4:F4"/>
    <mergeCell ref="C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6"/>
  <sheetViews>
    <sheetView zoomScale="80" zoomScaleNormal="80" workbookViewId="0">
      <selection activeCell="F5" sqref="F5"/>
    </sheetView>
  </sheetViews>
  <sheetFormatPr defaultRowHeight="15" x14ac:dyDescent="0.25"/>
  <cols>
    <col min="1" max="1" width="5" customWidth="1"/>
    <col min="2" max="2" width="9.42578125" customWidth="1"/>
    <col min="3" max="3" width="61.140625" customWidth="1"/>
    <col min="4" max="4" width="11.7109375" customWidth="1"/>
    <col min="5" max="5" width="30.7109375" style="6" customWidth="1"/>
    <col min="6" max="6" width="22.7109375" customWidth="1"/>
  </cols>
  <sheetData>
    <row r="1" spans="1:10" x14ac:dyDescent="0.25">
      <c r="A1">
        <f>+COUNTIF(комисије!D8:D51,"&gt;0")</f>
        <v>0</v>
      </c>
      <c r="D1">
        <f>+MAX(комисије!A:A)</f>
        <v>12</v>
      </c>
      <c r="F1" s="6"/>
      <c r="G1" s="6"/>
      <c r="H1" s="6"/>
      <c r="I1" s="6"/>
      <c r="J1" s="6"/>
    </row>
    <row r="2" spans="1:10" x14ac:dyDescent="0.25">
      <c r="F2" s="6"/>
      <c r="G2" s="6"/>
      <c r="H2" s="6"/>
      <c r="I2" s="6"/>
      <c r="J2" s="6"/>
    </row>
    <row r="3" spans="1:10" x14ac:dyDescent="0.25">
      <c r="A3" t="s">
        <v>12</v>
      </c>
      <c r="B3" t="s">
        <v>42</v>
      </c>
      <c r="C3" t="s">
        <v>43</v>
      </c>
      <c r="D3" t="s">
        <v>44</v>
      </c>
      <c r="E3" s="6" t="s">
        <v>47</v>
      </c>
      <c r="F3" s="2" t="s">
        <v>41</v>
      </c>
    </row>
    <row r="4" spans="1:10" x14ac:dyDescent="0.25">
      <c r="A4">
        <f>+IF(ISBLANK(комисије!B8)=TRUE,0,VALUE(1))</f>
        <v>0</v>
      </c>
      <c r="B4" s="8">
        <f>+комисије!B4</f>
        <v>0</v>
      </c>
      <c r="C4" t="str">
        <f>+комисије!C4</f>
        <v/>
      </c>
      <c r="D4" s="9">
        <f>IF(A4=0,0,+комисије!A8)</f>
        <v>0</v>
      </c>
      <c r="E4" s="19" t="s">
        <v>5</v>
      </c>
      <c r="F4" s="7">
        <f>IF(A4=0,0,+VLOOKUP($A4,комисије!$A$7:$F$32,COLUMN(комисије!B:B),FALSE))</f>
        <v>0</v>
      </c>
    </row>
    <row r="5" spans="1:10" x14ac:dyDescent="0.25">
      <c r="A5">
        <f t="shared" ref="A5:A10" si="0">+A4</f>
        <v>0</v>
      </c>
      <c r="B5" s="8">
        <f>IF(A5=0,0,+комисије!B$4)</f>
        <v>0</v>
      </c>
      <c r="C5">
        <f>IF(A5=0,0,+комисије!C$4)</f>
        <v>0</v>
      </c>
      <c r="D5" s="9">
        <f t="shared" ref="D5:D36" si="1">IF(A5=0,0,IF(A5&gt;A4,1,+D4+1))</f>
        <v>0</v>
      </c>
      <c r="E5" s="20" t="s">
        <v>46</v>
      </c>
      <c r="F5" s="7">
        <f>IF(A5=0,0,+VLOOKUP($A5,комисије!$A$7:$F$32,COLUMN(комисије!C:C),FALSE))</f>
        <v>0</v>
      </c>
    </row>
    <row r="6" spans="1:10" x14ac:dyDescent="0.25">
      <c r="A6">
        <f t="shared" si="0"/>
        <v>0</v>
      </c>
      <c r="B6" s="8">
        <f>IF(A6=0,0,+комисије!B$4)</f>
        <v>0</v>
      </c>
      <c r="C6">
        <f>IF(A6=0,0,+комисије!C$4)</f>
        <v>0</v>
      </c>
      <c r="D6" s="9">
        <f t="shared" si="1"/>
        <v>0</v>
      </c>
      <c r="E6" s="20" t="s">
        <v>1</v>
      </c>
      <c r="F6" s="7">
        <f>IF(A6=0,0,+VLOOKUP($A6,комисије!$A$7:$F$32,COLUMN(комисије!D:D),FALSE))</f>
        <v>0</v>
      </c>
    </row>
    <row r="7" spans="1:10" x14ac:dyDescent="0.25">
      <c r="A7">
        <f t="shared" si="0"/>
        <v>0</v>
      </c>
      <c r="B7" s="8">
        <f>IF(A7=0,0,+комисије!B$4)</f>
        <v>0</v>
      </c>
      <c r="C7">
        <f>IF(A7=0,0,+комисије!C$4)</f>
        <v>0</v>
      </c>
      <c r="D7" s="9">
        <f t="shared" si="1"/>
        <v>0</v>
      </c>
      <c r="E7" s="20" t="s">
        <v>45</v>
      </c>
      <c r="F7" s="7">
        <f>IF(A7=0,0,+VLOOKUP($A7,комисије!$A$7:$F$32,COLUMN(комисије!E:E),FALSE))</f>
        <v>0</v>
      </c>
    </row>
    <row r="8" spans="1:10" x14ac:dyDescent="0.25">
      <c r="A8">
        <f t="shared" si="0"/>
        <v>0</v>
      </c>
      <c r="B8" s="8">
        <f>IF(A8=0,0,+комисије!B$4)</f>
        <v>0</v>
      </c>
      <c r="C8">
        <f>IF(A8=0,0,+комисије!C$4)</f>
        <v>0</v>
      </c>
      <c r="D8" s="9">
        <f t="shared" si="1"/>
        <v>0</v>
      </c>
      <c r="E8" s="20" t="s">
        <v>7</v>
      </c>
      <c r="F8" s="7">
        <f>IF(A8=0,0,+VLOOKUP($A8,комисије!$A$7:$F$32,COLUMN(комисије!F:F),FALSE))</f>
        <v>0</v>
      </c>
    </row>
    <row r="9" spans="1:10" x14ac:dyDescent="0.25">
      <c r="A9" s="10">
        <f>+IF(MAX(A$4:A6)&gt;=A$1,0,MAX(A$4:A6)+1)</f>
        <v>0</v>
      </c>
      <c r="B9" s="8">
        <f>IF(A9=0,0,+комисије!B$4)</f>
        <v>0</v>
      </c>
      <c r="C9">
        <f>IF(A9=0,0,+комисије!C$4)</f>
        <v>0</v>
      </c>
      <c r="D9" s="9">
        <f t="shared" si="1"/>
        <v>0</v>
      </c>
      <c r="E9" s="19" t="s">
        <v>5</v>
      </c>
      <c r="F9" s="7">
        <f>IF(A9=0,0,+VLOOKUP($A9,комисије!$A$7:$F$32,COLUMN(комисије!B:B),FALSE))</f>
        <v>0</v>
      </c>
    </row>
    <row r="10" spans="1:10" x14ac:dyDescent="0.25">
      <c r="A10">
        <f t="shared" si="0"/>
        <v>0</v>
      </c>
      <c r="B10" s="8">
        <f>IF(A10=0,0,+комисије!B$4)</f>
        <v>0</v>
      </c>
      <c r="C10">
        <f>IF(A10=0,0,+комисије!C$4)</f>
        <v>0</v>
      </c>
      <c r="D10" s="9">
        <f t="shared" si="1"/>
        <v>0</v>
      </c>
      <c r="E10" s="20" t="s">
        <v>46</v>
      </c>
      <c r="F10" s="7">
        <f>IF(A10=0,0,+VLOOKUP($A10,комисије!$A$7:$F$32,COLUMN(комисије!C:C),FALSE))</f>
        <v>0</v>
      </c>
    </row>
    <row r="11" spans="1:10" x14ac:dyDescent="0.25">
      <c r="A11">
        <f>+IF(MAX(A$4:A8)&gt;=A$1,0,MAX(A$4:A8)+1)</f>
        <v>0</v>
      </c>
      <c r="B11" s="8">
        <f>IF(A11=0,0,+комисије!B$4)</f>
        <v>0</v>
      </c>
      <c r="C11">
        <f>IF(A11=0,0,+комисије!C$4)</f>
        <v>0</v>
      </c>
      <c r="D11" s="9">
        <f t="shared" si="1"/>
        <v>0</v>
      </c>
      <c r="E11" s="20" t="s">
        <v>1</v>
      </c>
      <c r="F11" s="7">
        <f>IF(A11=0,0,+VLOOKUP($A11,комисије!$A$7:$F$32,COLUMN(комисије!D:D),FALSE))</f>
        <v>0</v>
      </c>
    </row>
    <row r="12" spans="1:10" x14ac:dyDescent="0.25">
      <c r="A12">
        <f>+A11</f>
        <v>0</v>
      </c>
      <c r="B12" s="8">
        <f>IF(A12=0,0,+комисије!B$4)</f>
        <v>0</v>
      </c>
      <c r="C12">
        <f>IF(A12=0,0,+комисије!C$4)</f>
        <v>0</v>
      </c>
      <c r="D12" s="9">
        <f t="shared" si="1"/>
        <v>0</v>
      </c>
      <c r="E12" s="20" t="s">
        <v>45</v>
      </c>
      <c r="F12" s="7">
        <f>IF(A12=0,0,+VLOOKUP($A12,комисије!$A$7:$F$32,COLUMN(комисије!E:E),FALSE))</f>
        <v>0</v>
      </c>
    </row>
    <row r="13" spans="1:10" x14ac:dyDescent="0.25">
      <c r="A13">
        <f t="shared" ref="A13:A23" si="2">+A12</f>
        <v>0</v>
      </c>
      <c r="B13" s="8">
        <f>IF(A13=0,0,+комисије!B$4)</f>
        <v>0</v>
      </c>
      <c r="C13">
        <f>IF(A13=0,0,+комисије!C$4)</f>
        <v>0</v>
      </c>
      <c r="D13" s="9">
        <f t="shared" si="1"/>
        <v>0</v>
      </c>
      <c r="E13" s="20" t="s">
        <v>7</v>
      </c>
      <c r="F13" s="7">
        <f>IF(A13=0,0,+VLOOKUP($A13,комисије!$A$7:$F$32,COLUMN(комисије!F:F),FALSE))</f>
        <v>0</v>
      </c>
    </row>
    <row r="14" spans="1:10" x14ac:dyDescent="0.25">
      <c r="A14" s="10">
        <f>+IF(MAX(A$4:A11)&gt;=A$1,0,MAX(A$4:A11)+1)</f>
        <v>0</v>
      </c>
      <c r="B14" s="8">
        <f>IF(A14=0,0,+комисије!B$4)</f>
        <v>0</v>
      </c>
      <c r="C14">
        <f>IF(A14=0,0,+комисије!C$4)</f>
        <v>0</v>
      </c>
      <c r="D14" s="9">
        <f t="shared" si="1"/>
        <v>0</v>
      </c>
      <c r="E14" s="19" t="s">
        <v>5</v>
      </c>
      <c r="F14" s="7">
        <f>IF(A14=0,0,+VLOOKUP($A14,комисије!$A$7:$F$32,COLUMN(комисије!B:B),FALSE))</f>
        <v>0</v>
      </c>
    </row>
    <row r="15" spans="1:10" x14ac:dyDescent="0.25">
      <c r="A15">
        <f t="shared" ref="A15" si="3">+A14</f>
        <v>0</v>
      </c>
      <c r="B15" s="8">
        <f>IF(A15=0,0,+комисије!B$4)</f>
        <v>0</v>
      </c>
      <c r="C15">
        <f>IF(A15=0,0,+комисије!C$4)</f>
        <v>0</v>
      </c>
      <c r="D15" s="9">
        <f t="shared" si="1"/>
        <v>0</v>
      </c>
      <c r="E15" s="20" t="s">
        <v>46</v>
      </c>
      <c r="F15" s="7">
        <f>IF(A15=0,0,+VLOOKUP($A15,комисије!$A$7:$F$32,COLUMN(комисије!C:C),FALSE))</f>
        <v>0</v>
      </c>
    </row>
    <row r="16" spans="1:10" x14ac:dyDescent="0.25">
      <c r="A16">
        <f>+IF(MAX(A$4:A13)&gt;=A$1,0,MAX(A$4:A13)+1)</f>
        <v>0</v>
      </c>
      <c r="B16" s="8">
        <f>IF(A16=0,0,+комисије!B$4)</f>
        <v>0</v>
      </c>
      <c r="C16">
        <f>IF(A16=0,0,+комисије!C$4)</f>
        <v>0</v>
      </c>
      <c r="D16" s="9">
        <f t="shared" si="1"/>
        <v>0</v>
      </c>
      <c r="E16" s="20" t="s">
        <v>1</v>
      </c>
      <c r="F16" s="7">
        <f>IF(A16=0,0,+VLOOKUP($A16,комисије!$A$7:$F$32,COLUMN(комисије!D:D),FALSE))</f>
        <v>0</v>
      </c>
    </row>
    <row r="17" spans="1:6" x14ac:dyDescent="0.25">
      <c r="A17">
        <f>+A16</f>
        <v>0</v>
      </c>
      <c r="B17" s="8">
        <f>IF(A17=0,0,+комисије!B$4)</f>
        <v>0</v>
      </c>
      <c r="C17">
        <f>IF(A17=0,0,+комисије!C$4)</f>
        <v>0</v>
      </c>
      <c r="D17" s="9">
        <f t="shared" si="1"/>
        <v>0</v>
      </c>
      <c r="E17" s="20" t="s">
        <v>45</v>
      </c>
      <c r="F17" s="7">
        <f>IF(A17=0,0,+VLOOKUP($A17,комисије!$A$7:$F$32,COLUMN(комисије!E:E),FALSE))</f>
        <v>0</v>
      </c>
    </row>
    <row r="18" spans="1:6" x14ac:dyDescent="0.25">
      <c r="A18">
        <f t="shared" si="2"/>
        <v>0</v>
      </c>
      <c r="B18" s="8">
        <f>IF(A18=0,0,+комисије!B$4)</f>
        <v>0</v>
      </c>
      <c r="C18">
        <f>IF(A18=0,0,+комисије!C$4)</f>
        <v>0</v>
      </c>
      <c r="D18" s="9">
        <f t="shared" si="1"/>
        <v>0</v>
      </c>
      <c r="E18" s="20" t="s">
        <v>7</v>
      </c>
      <c r="F18" s="7">
        <f>IF(A18=0,0,+VLOOKUP($A18,комисије!$A$7:$F$32,COLUMN(комисије!F:F),FALSE))</f>
        <v>0</v>
      </c>
    </row>
    <row r="19" spans="1:6" x14ac:dyDescent="0.25">
      <c r="A19" s="10">
        <f>+IF(MAX(A$4:A16)&gt;=A$1,0,MAX(A$4:A16)+1)</f>
        <v>0</v>
      </c>
      <c r="B19" s="8">
        <f>IF(A19=0,0,+комисије!B$4)</f>
        <v>0</v>
      </c>
      <c r="C19">
        <f>IF(A19=0,0,+комисије!C$4)</f>
        <v>0</v>
      </c>
      <c r="D19" s="9">
        <f t="shared" si="1"/>
        <v>0</v>
      </c>
      <c r="E19" s="19" t="s">
        <v>5</v>
      </c>
      <c r="F19" s="7">
        <f>IF(A19=0,0,+VLOOKUP($A19,комисије!$A$7:$F$32,COLUMN(комисије!B:B),FALSE))</f>
        <v>0</v>
      </c>
    </row>
    <row r="20" spans="1:6" x14ac:dyDescent="0.25">
      <c r="A20">
        <f t="shared" ref="A20" si="4">+A19</f>
        <v>0</v>
      </c>
      <c r="B20" s="8">
        <f>IF(A20=0,0,+комисије!B$4)</f>
        <v>0</v>
      </c>
      <c r="C20">
        <f>IF(A20=0,0,+комисије!C$4)</f>
        <v>0</v>
      </c>
      <c r="D20" s="9">
        <f t="shared" si="1"/>
        <v>0</v>
      </c>
      <c r="E20" s="20" t="s">
        <v>46</v>
      </c>
      <c r="F20" s="7">
        <f>IF(A20=0,0,+VLOOKUP($A20,комисије!$A$7:$F$32,COLUMN(комисије!C:C),FALSE))</f>
        <v>0</v>
      </c>
    </row>
    <row r="21" spans="1:6" x14ac:dyDescent="0.25">
      <c r="A21">
        <f>+IF(MAX(A$4:A18)&gt;=A$1,0,MAX(A$4:A18)+1)</f>
        <v>0</v>
      </c>
      <c r="B21" s="8">
        <f>IF(A21=0,0,+комисије!B$4)</f>
        <v>0</v>
      </c>
      <c r="C21">
        <f>IF(A21=0,0,+комисије!C$4)</f>
        <v>0</v>
      </c>
      <c r="D21" s="9">
        <f t="shared" si="1"/>
        <v>0</v>
      </c>
      <c r="E21" s="20" t="s">
        <v>1</v>
      </c>
      <c r="F21" s="7">
        <f>IF(A21=0,0,+VLOOKUP($A21,комисије!$A$7:$F$32,COLUMN(комисије!D:D),FALSE))</f>
        <v>0</v>
      </c>
    </row>
    <row r="22" spans="1:6" x14ac:dyDescent="0.25">
      <c r="A22">
        <f>+A21</f>
        <v>0</v>
      </c>
      <c r="B22" s="8">
        <f>IF(A22=0,0,+комисије!B$4)</f>
        <v>0</v>
      </c>
      <c r="C22">
        <f>IF(A22=0,0,+комисије!C$4)</f>
        <v>0</v>
      </c>
      <c r="D22" s="9">
        <f t="shared" si="1"/>
        <v>0</v>
      </c>
      <c r="E22" s="20" t="s">
        <v>45</v>
      </c>
      <c r="F22" s="7">
        <f>IF(A22=0,0,+VLOOKUP($A22,комисије!$A$7:$F$32,COLUMN(комисије!E:E),FALSE))</f>
        <v>0</v>
      </c>
    </row>
    <row r="23" spans="1:6" x14ac:dyDescent="0.25">
      <c r="A23">
        <f t="shared" si="2"/>
        <v>0</v>
      </c>
      <c r="B23" s="8">
        <f>IF(A23=0,0,+комисије!B$4)</f>
        <v>0</v>
      </c>
      <c r="C23">
        <f>IF(A23=0,0,+комисије!C$4)</f>
        <v>0</v>
      </c>
      <c r="D23" s="9">
        <f t="shared" si="1"/>
        <v>0</v>
      </c>
      <c r="E23" s="20" t="s">
        <v>7</v>
      </c>
      <c r="F23" s="7">
        <f>IF(A23=0,0,+VLOOKUP($A23,комисије!$A$7:$F$32,COLUMN(комисије!F:F),FALSE))</f>
        <v>0</v>
      </c>
    </row>
    <row r="24" spans="1:6" x14ac:dyDescent="0.25">
      <c r="A24" s="10">
        <f>+IF(MAX(A$4:A21)&gt;=A$1,0,MAX(A$4:A21)+1)</f>
        <v>0</v>
      </c>
      <c r="B24" s="8">
        <f>IF(A24=0,0,+комисије!B$4)</f>
        <v>0</v>
      </c>
      <c r="C24">
        <f>IF(A24=0,0,+комисије!C$4)</f>
        <v>0</v>
      </c>
      <c r="D24" s="9">
        <f t="shared" si="1"/>
        <v>0</v>
      </c>
      <c r="E24" s="19" t="s">
        <v>5</v>
      </c>
      <c r="F24" s="7">
        <f>IF(A24=0,0,+VLOOKUP($A24,комисије!$A$7:$F$32,COLUMN(комисије!B:B),FALSE))</f>
        <v>0</v>
      </c>
    </row>
    <row r="25" spans="1:6" x14ac:dyDescent="0.25">
      <c r="A25">
        <f t="shared" ref="A25" si="5">+A24</f>
        <v>0</v>
      </c>
      <c r="B25" s="8">
        <f>IF(A25=0,0,+комисије!B$4)</f>
        <v>0</v>
      </c>
      <c r="C25">
        <f>IF(A25=0,0,+комисије!C$4)</f>
        <v>0</v>
      </c>
      <c r="D25" s="9">
        <f t="shared" si="1"/>
        <v>0</v>
      </c>
      <c r="E25" s="20" t="s">
        <v>46</v>
      </c>
      <c r="F25" s="7">
        <f>IF(A25=0,0,+VLOOKUP($A25,комисије!$A$7:$F$32,COLUMN(комисије!C:C),FALSE))</f>
        <v>0</v>
      </c>
    </row>
    <row r="26" spans="1:6" x14ac:dyDescent="0.25">
      <c r="A26">
        <f>+IF(MAX(A$4:A23)&gt;=A$1,0,MAX(A$4:A23)+1)</f>
        <v>0</v>
      </c>
      <c r="B26" s="8">
        <f>IF(A26=0,0,+комисије!B$4)</f>
        <v>0</v>
      </c>
      <c r="C26">
        <f>IF(A26=0,0,+комисије!C$4)</f>
        <v>0</v>
      </c>
      <c r="D26" s="9">
        <f t="shared" si="1"/>
        <v>0</v>
      </c>
      <c r="E26" s="20" t="s">
        <v>1</v>
      </c>
      <c r="F26" s="7">
        <f>IF(A26=0,0,+VLOOKUP($A26,комисије!$A$7:$F$32,COLUMN(комисије!D:D),FALSE))</f>
        <v>0</v>
      </c>
    </row>
    <row r="27" spans="1:6" x14ac:dyDescent="0.25">
      <c r="A27">
        <f>+A26</f>
        <v>0</v>
      </c>
      <c r="B27" s="8">
        <f>IF(A27=0,0,+комисије!B$4)</f>
        <v>0</v>
      </c>
      <c r="C27">
        <f>IF(A27=0,0,+комисије!C$4)</f>
        <v>0</v>
      </c>
      <c r="D27" s="9">
        <f t="shared" si="1"/>
        <v>0</v>
      </c>
      <c r="E27" s="20" t="s">
        <v>45</v>
      </c>
      <c r="F27" s="7">
        <f>IF(A27=0,0,+VLOOKUP($A27,комисије!$A$7:$F$32,COLUMN(комисије!E:E),FALSE))</f>
        <v>0</v>
      </c>
    </row>
    <row r="28" spans="1:6" x14ac:dyDescent="0.25">
      <c r="A28">
        <f t="shared" ref="A28" si="6">+A27</f>
        <v>0</v>
      </c>
      <c r="B28" s="8">
        <f>IF(A28=0,0,+комисије!B$4)</f>
        <v>0</v>
      </c>
      <c r="C28">
        <f>IF(A28=0,0,+комисије!C$4)</f>
        <v>0</v>
      </c>
      <c r="D28" s="9">
        <f t="shared" si="1"/>
        <v>0</v>
      </c>
      <c r="E28" s="20" t="s">
        <v>7</v>
      </c>
      <c r="F28" s="7">
        <f>IF(A28=0,0,+VLOOKUP($A28,комисије!$A$7:$F$32,COLUMN(комисије!F:F),FALSE))</f>
        <v>0</v>
      </c>
    </row>
    <row r="29" spans="1:6" x14ac:dyDescent="0.25">
      <c r="A29" s="10">
        <f>+IF(MAX(A$4:A26)&gt;=A$1,0,MAX(A$4:A26)+1)</f>
        <v>0</v>
      </c>
      <c r="B29" s="8">
        <f>IF(A29=0,0,+комисије!B$4)</f>
        <v>0</v>
      </c>
      <c r="C29">
        <f>IF(A29=0,0,+комисије!C$4)</f>
        <v>0</v>
      </c>
      <c r="D29" s="9">
        <f t="shared" si="1"/>
        <v>0</v>
      </c>
      <c r="E29" s="19" t="s">
        <v>5</v>
      </c>
      <c r="F29" s="7">
        <f>IF(A29=0,0,+VLOOKUP($A29,комисије!$A$7:$F$32,COLUMN(комисије!B:B),FALSE))</f>
        <v>0</v>
      </c>
    </row>
    <row r="30" spans="1:6" x14ac:dyDescent="0.25">
      <c r="A30">
        <f t="shared" ref="A30" si="7">+A29</f>
        <v>0</v>
      </c>
      <c r="B30" s="8">
        <f>IF(A30=0,0,+комисије!B$4)</f>
        <v>0</v>
      </c>
      <c r="C30">
        <f>IF(A30=0,0,+комисије!C$4)</f>
        <v>0</v>
      </c>
      <c r="D30" s="9">
        <f t="shared" si="1"/>
        <v>0</v>
      </c>
      <c r="E30" s="20" t="s">
        <v>46</v>
      </c>
      <c r="F30" s="7">
        <f>IF(A30=0,0,+VLOOKUP($A30,комисије!$A$7:$F$32,COLUMN(комисије!C:C),FALSE))</f>
        <v>0</v>
      </c>
    </row>
    <row r="31" spans="1:6" x14ac:dyDescent="0.25">
      <c r="A31">
        <f>+IF(MAX(A$4:A28)&gt;=A$1,0,MAX(A$4:A28)+1)</f>
        <v>0</v>
      </c>
      <c r="B31" s="8">
        <f>IF(A31=0,0,+комисије!B$4)</f>
        <v>0</v>
      </c>
      <c r="C31">
        <f>IF(A31=0,0,+комисије!C$4)</f>
        <v>0</v>
      </c>
      <c r="D31" s="9">
        <f t="shared" si="1"/>
        <v>0</v>
      </c>
      <c r="E31" s="20" t="s">
        <v>1</v>
      </c>
      <c r="F31" s="7">
        <f>IF(A31=0,0,+VLOOKUP($A31,комисије!$A$7:$F$32,COLUMN(комисије!D:D),FALSE))</f>
        <v>0</v>
      </c>
    </row>
    <row r="32" spans="1:6" x14ac:dyDescent="0.25">
      <c r="A32">
        <f>+A31</f>
        <v>0</v>
      </c>
      <c r="B32" s="8">
        <f>IF(A32=0,0,+комисије!B$4)</f>
        <v>0</v>
      </c>
      <c r="C32">
        <f>IF(A32=0,0,+комисије!C$4)</f>
        <v>0</v>
      </c>
      <c r="D32" s="9">
        <f t="shared" si="1"/>
        <v>0</v>
      </c>
      <c r="E32" s="20" t="s">
        <v>45</v>
      </c>
      <c r="F32" s="7">
        <f>IF(A32=0,0,+VLOOKUP($A32,комисије!$A$7:$F$32,COLUMN(комисије!E:E),FALSE))</f>
        <v>0</v>
      </c>
    </row>
    <row r="33" spans="1:6" x14ac:dyDescent="0.25">
      <c r="A33">
        <f t="shared" ref="A33" si="8">+A32</f>
        <v>0</v>
      </c>
      <c r="B33" s="8">
        <f>IF(A33=0,0,+комисије!B$4)</f>
        <v>0</v>
      </c>
      <c r="C33">
        <f>IF(A33=0,0,+комисије!C$4)</f>
        <v>0</v>
      </c>
      <c r="D33" s="9">
        <f t="shared" si="1"/>
        <v>0</v>
      </c>
      <c r="E33" s="20" t="s">
        <v>7</v>
      </c>
      <c r="F33" s="7">
        <f>IF(A33=0,0,+VLOOKUP($A33,комисије!$A$7:$F$32,COLUMN(комисије!F:F),FALSE))</f>
        <v>0</v>
      </c>
    </row>
    <row r="34" spans="1:6" x14ac:dyDescent="0.25">
      <c r="A34" s="10">
        <f>+IF(MAX(A$4:A31)&gt;=A$1,0,MAX(A$4:A31)+1)</f>
        <v>0</v>
      </c>
      <c r="B34" s="8">
        <f>IF(A34=0,0,+комисије!B$4)</f>
        <v>0</v>
      </c>
      <c r="C34">
        <f>IF(A34=0,0,+комисије!C$4)</f>
        <v>0</v>
      </c>
      <c r="D34" s="9">
        <f t="shared" si="1"/>
        <v>0</v>
      </c>
      <c r="E34" s="19" t="s">
        <v>5</v>
      </c>
      <c r="F34" s="7">
        <f>IF(A34=0,0,+VLOOKUP($A34,комисије!$A$7:$F$32,COLUMN(комисије!B:B),FALSE))</f>
        <v>0</v>
      </c>
    </row>
    <row r="35" spans="1:6" x14ac:dyDescent="0.25">
      <c r="A35">
        <f t="shared" ref="A35" si="9">+A34</f>
        <v>0</v>
      </c>
      <c r="B35" s="8">
        <f>IF(A35=0,0,+комисије!B$4)</f>
        <v>0</v>
      </c>
      <c r="C35">
        <f>IF(A35=0,0,+комисије!C$4)</f>
        <v>0</v>
      </c>
      <c r="D35" s="9">
        <f t="shared" si="1"/>
        <v>0</v>
      </c>
      <c r="E35" s="20" t="s">
        <v>46</v>
      </c>
      <c r="F35" s="7">
        <f>IF(A35=0,0,+VLOOKUP($A35,комисије!$A$7:$F$32,COLUMN(комисије!C:C),FALSE))</f>
        <v>0</v>
      </c>
    </row>
    <row r="36" spans="1:6" x14ac:dyDescent="0.25">
      <c r="A36">
        <f>+IF(MAX(A$4:A33)&gt;=A$1,0,MAX(A$4:A33)+1)</f>
        <v>0</v>
      </c>
      <c r="B36" s="8">
        <f>IF(A36=0,0,+комисије!B$4)</f>
        <v>0</v>
      </c>
      <c r="C36">
        <f>IF(A36=0,0,+комисије!C$4)</f>
        <v>0</v>
      </c>
      <c r="D36" s="9">
        <f t="shared" si="1"/>
        <v>0</v>
      </c>
      <c r="E36" s="20" t="s">
        <v>1</v>
      </c>
      <c r="F36" s="7">
        <f>IF(A36=0,0,+VLOOKUP($A36,комисије!$A$7:$F$32,COLUMN(комисије!D:D),FALSE))</f>
        <v>0</v>
      </c>
    </row>
    <row r="37" spans="1:6" x14ac:dyDescent="0.25">
      <c r="A37">
        <f>+A36</f>
        <v>0</v>
      </c>
      <c r="B37" s="8">
        <f>IF(A37=0,0,+комисије!B$4)</f>
        <v>0</v>
      </c>
      <c r="C37">
        <f>IF(A37=0,0,+комисије!C$4)</f>
        <v>0</v>
      </c>
      <c r="D37" s="9">
        <f t="shared" ref="D37:D63" si="10">IF(A37=0,0,IF(A37&gt;A36,1,+D36+1))</f>
        <v>0</v>
      </c>
      <c r="E37" s="20" t="s">
        <v>45</v>
      </c>
      <c r="F37" s="7">
        <f>IF(A37=0,0,+VLOOKUP($A37,комисије!$A$7:$F$32,COLUMN(комисије!E:E),FALSE))</f>
        <v>0</v>
      </c>
    </row>
    <row r="38" spans="1:6" x14ac:dyDescent="0.25">
      <c r="A38">
        <f t="shared" ref="A38" si="11">+A37</f>
        <v>0</v>
      </c>
      <c r="B38" s="8">
        <f>IF(A38=0,0,+комисије!B$4)</f>
        <v>0</v>
      </c>
      <c r="C38">
        <f>IF(A38=0,0,+комисије!C$4)</f>
        <v>0</v>
      </c>
      <c r="D38" s="9">
        <f t="shared" si="10"/>
        <v>0</v>
      </c>
      <c r="E38" s="20" t="s">
        <v>7</v>
      </c>
      <c r="F38" s="7">
        <f>IF(A38=0,0,+VLOOKUP($A38,комисије!$A$7:$F$32,COLUMN(комисије!F:F),FALSE))</f>
        <v>0</v>
      </c>
    </row>
    <row r="39" spans="1:6" x14ac:dyDescent="0.25">
      <c r="A39" s="10">
        <f>+IF(MAX(A$4:A36)&gt;=A$1,0,MAX(A$4:A36)+1)</f>
        <v>0</v>
      </c>
      <c r="B39" s="8">
        <f>IF(A39=0,0,+комисије!B$4)</f>
        <v>0</v>
      </c>
      <c r="C39">
        <f>IF(A39=0,0,+комисије!C$4)</f>
        <v>0</v>
      </c>
      <c r="D39" s="9">
        <f t="shared" si="10"/>
        <v>0</v>
      </c>
      <c r="E39" s="19" t="s">
        <v>5</v>
      </c>
      <c r="F39" s="7">
        <f>IF(A39=0,0,+VLOOKUP($A39,комисије!$A$7:$F$32,COLUMN(комисије!B:B),FALSE))</f>
        <v>0</v>
      </c>
    </row>
    <row r="40" spans="1:6" x14ac:dyDescent="0.25">
      <c r="A40">
        <f t="shared" ref="A40" si="12">+A39</f>
        <v>0</v>
      </c>
      <c r="B40" s="8">
        <f>IF(A40=0,0,+комисије!B$4)</f>
        <v>0</v>
      </c>
      <c r="C40">
        <f>IF(A40=0,0,+комисије!C$4)</f>
        <v>0</v>
      </c>
      <c r="D40" s="9">
        <f t="shared" si="10"/>
        <v>0</v>
      </c>
      <c r="E40" s="20" t="s">
        <v>46</v>
      </c>
      <c r="F40" s="7">
        <f>IF(A40=0,0,+VLOOKUP($A40,комисије!$A$7:$F$32,COLUMN(комисије!C:C),FALSE))</f>
        <v>0</v>
      </c>
    </row>
    <row r="41" spans="1:6" x14ac:dyDescent="0.25">
      <c r="A41">
        <f>+IF(MAX(A$4:A38)&gt;=A$1,0,MAX(A$4:A38)+1)</f>
        <v>0</v>
      </c>
      <c r="B41" s="8">
        <f>IF(A41=0,0,+комисије!B$4)</f>
        <v>0</v>
      </c>
      <c r="C41">
        <f>IF(A41=0,0,+комисије!C$4)</f>
        <v>0</v>
      </c>
      <c r="D41" s="9">
        <f t="shared" si="10"/>
        <v>0</v>
      </c>
      <c r="E41" s="20" t="s">
        <v>1</v>
      </c>
      <c r="F41" s="7">
        <f>IF(A41=0,0,+VLOOKUP($A41,комисије!$A$7:$F$32,COLUMN(комисије!D:D),FALSE))</f>
        <v>0</v>
      </c>
    </row>
    <row r="42" spans="1:6" x14ac:dyDescent="0.25">
      <c r="A42">
        <f>+A41</f>
        <v>0</v>
      </c>
      <c r="B42" s="8">
        <f>IF(A42=0,0,+комисије!B$4)</f>
        <v>0</v>
      </c>
      <c r="C42">
        <f>IF(A42=0,0,+комисије!C$4)</f>
        <v>0</v>
      </c>
      <c r="D42" s="9">
        <f t="shared" si="10"/>
        <v>0</v>
      </c>
      <c r="E42" s="20" t="s">
        <v>45</v>
      </c>
      <c r="F42" s="7">
        <f>IF(A42=0,0,+VLOOKUP($A42,комисије!$A$7:$F$32,COLUMN(комисије!E:E),FALSE))</f>
        <v>0</v>
      </c>
    </row>
    <row r="43" spans="1:6" x14ac:dyDescent="0.25">
      <c r="A43">
        <f t="shared" ref="A43" si="13">+A42</f>
        <v>0</v>
      </c>
      <c r="B43" s="8">
        <f>IF(A43=0,0,+комисије!B$4)</f>
        <v>0</v>
      </c>
      <c r="C43">
        <f>IF(A43=0,0,+комисије!C$4)</f>
        <v>0</v>
      </c>
      <c r="D43" s="9">
        <f t="shared" si="10"/>
        <v>0</v>
      </c>
      <c r="E43" s="20" t="s">
        <v>7</v>
      </c>
      <c r="F43" s="7">
        <f>IF(A43=0,0,+VLOOKUP($A43,комисије!$A$7:$F$32,COLUMN(комисије!F:F),FALSE))</f>
        <v>0</v>
      </c>
    </row>
    <row r="44" spans="1:6" x14ac:dyDescent="0.25">
      <c r="A44" s="10">
        <f>+IF(MAX(A$4:A41)&gt;=A$1,0,MAX(A$4:A41)+1)</f>
        <v>0</v>
      </c>
      <c r="B44" s="8">
        <f>IF(A44=0,0,+комисије!B$4)</f>
        <v>0</v>
      </c>
      <c r="C44">
        <f>IF(A44=0,0,+комисије!C$4)</f>
        <v>0</v>
      </c>
      <c r="D44" s="9">
        <f t="shared" si="10"/>
        <v>0</v>
      </c>
      <c r="E44" s="19" t="s">
        <v>5</v>
      </c>
      <c r="F44" s="7">
        <f>IF(A44=0,0,+VLOOKUP($A44,комисије!$A$7:$F$32,COLUMN(комисије!B:B),FALSE))</f>
        <v>0</v>
      </c>
    </row>
    <row r="45" spans="1:6" x14ac:dyDescent="0.25">
      <c r="A45">
        <f t="shared" ref="A45" si="14">+A44</f>
        <v>0</v>
      </c>
      <c r="B45" s="8">
        <f>IF(A45=0,0,+комисије!B$4)</f>
        <v>0</v>
      </c>
      <c r="C45">
        <f>IF(A45=0,0,+комисије!C$4)</f>
        <v>0</v>
      </c>
      <c r="D45" s="9">
        <f t="shared" si="10"/>
        <v>0</v>
      </c>
      <c r="E45" s="20" t="s">
        <v>46</v>
      </c>
      <c r="F45" s="7">
        <f>IF(A45=0,0,+VLOOKUP($A45,комисије!$A$7:$F$32,COLUMN(комисије!C:C),FALSE))</f>
        <v>0</v>
      </c>
    </row>
    <row r="46" spans="1:6" x14ac:dyDescent="0.25">
      <c r="A46">
        <f>+IF(MAX(A$4:A43)&gt;=A$1,0,MAX(A$4:A43)+1)</f>
        <v>0</v>
      </c>
      <c r="B46" s="8">
        <f>IF(A46=0,0,+комисије!B$4)</f>
        <v>0</v>
      </c>
      <c r="C46">
        <f>IF(A46=0,0,+комисије!C$4)</f>
        <v>0</v>
      </c>
      <c r="D46" s="9">
        <f t="shared" si="10"/>
        <v>0</v>
      </c>
      <c r="E46" s="20" t="s">
        <v>1</v>
      </c>
      <c r="F46" s="7">
        <f>IF(A46=0,0,+VLOOKUP($A46,комисије!$A$7:$F$32,COLUMN(комисије!D:D),FALSE))</f>
        <v>0</v>
      </c>
    </row>
    <row r="47" spans="1:6" x14ac:dyDescent="0.25">
      <c r="A47">
        <f>+A46</f>
        <v>0</v>
      </c>
      <c r="B47" s="8">
        <f>IF(A47=0,0,+комисије!B$4)</f>
        <v>0</v>
      </c>
      <c r="C47">
        <f>IF(A47=0,0,+комисије!C$4)</f>
        <v>0</v>
      </c>
      <c r="D47" s="9">
        <f t="shared" si="10"/>
        <v>0</v>
      </c>
      <c r="E47" s="20" t="s">
        <v>45</v>
      </c>
      <c r="F47" s="7">
        <f>IF(A47=0,0,+VLOOKUP($A47,комисије!$A$7:$F$32,COLUMN(комисије!E:E),FALSE))</f>
        <v>0</v>
      </c>
    </row>
    <row r="48" spans="1:6" x14ac:dyDescent="0.25">
      <c r="A48">
        <f t="shared" ref="A48" si="15">+A47</f>
        <v>0</v>
      </c>
      <c r="B48" s="8">
        <f>IF(A48=0,0,+комисије!B$4)</f>
        <v>0</v>
      </c>
      <c r="C48">
        <f>IF(A48=0,0,+комисије!C$4)</f>
        <v>0</v>
      </c>
      <c r="D48" s="9">
        <f t="shared" si="10"/>
        <v>0</v>
      </c>
      <c r="E48" s="20" t="s">
        <v>7</v>
      </c>
      <c r="F48" s="7">
        <f>IF(A48=0,0,+VLOOKUP($A48,комисије!$A$7:$F$32,COLUMN(комисије!F:F),FALSE))</f>
        <v>0</v>
      </c>
    </row>
    <row r="49" spans="1:6" x14ac:dyDescent="0.25">
      <c r="A49" s="10">
        <f>+IF(MAX(A$4:A46)&gt;=A$1,0,MAX(A$4:A46)+1)</f>
        <v>0</v>
      </c>
      <c r="B49" s="8">
        <f>IF(A49=0,0,+комисије!B$4)</f>
        <v>0</v>
      </c>
      <c r="C49">
        <f>IF(A49=0,0,+комисије!C$4)</f>
        <v>0</v>
      </c>
      <c r="D49" s="9">
        <f t="shared" si="10"/>
        <v>0</v>
      </c>
      <c r="E49" s="19" t="s">
        <v>5</v>
      </c>
      <c r="F49" s="7">
        <f>IF(A49=0,0,+VLOOKUP($A49,комисије!$A$7:$F$32,COLUMN(комисије!B:B),FALSE))</f>
        <v>0</v>
      </c>
    </row>
    <row r="50" spans="1:6" x14ac:dyDescent="0.25">
      <c r="A50">
        <f t="shared" ref="A50" si="16">+A49</f>
        <v>0</v>
      </c>
      <c r="B50" s="8">
        <f>IF(A50=0,0,+комисије!B$4)</f>
        <v>0</v>
      </c>
      <c r="C50">
        <f>IF(A50=0,0,+комисије!C$4)</f>
        <v>0</v>
      </c>
      <c r="D50" s="9">
        <f t="shared" si="10"/>
        <v>0</v>
      </c>
      <c r="E50" s="20" t="s">
        <v>46</v>
      </c>
      <c r="F50" s="7">
        <f>IF(A50=0,0,+VLOOKUP($A50,комисије!$A$7:$F$32,COLUMN(комисије!C:C),FALSE))</f>
        <v>0</v>
      </c>
    </row>
    <row r="51" spans="1:6" x14ac:dyDescent="0.25">
      <c r="A51">
        <f>+IF(MAX(A$4:A48)&gt;=A$1,0,MAX(A$4:A48)+1)</f>
        <v>0</v>
      </c>
      <c r="B51" s="8">
        <f>IF(A51=0,0,+комисије!B$4)</f>
        <v>0</v>
      </c>
      <c r="C51">
        <f>IF(A51=0,0,+комисије!C$4)</f>
        <v>0</v>
      </c>
      <c r="D51" s="9">
        <f t="shared" si="10"/>
        <v>0</v>
      </c>
      <c r="E51" s="20" t="s">
        <v>1</v>
      </c>
      <c r="F51" s="7">
        <f>IF(A51=0,0,+VLOOKUP($A51,комисије!$A$7:$F$32,COLUMN(комисије!D:D),FALSE))</f>
        <v>0</v>
      </c>
    </row>
    <row r="52" spans="1:6" x14ac:dyDescent="0.25">
      <c r="A52">
        <f>+A51</f>
        <v>0</v>
      </c>
      <c r="B52" s="8">
        <f>IF(A52=0,0,+комисије!B$4)</f>
        <v>0</v>
      </c>
      <c r="C52">
        <f>IF(A52=0,0,+комисије!C$4)</f>
        <v>0</v>
      </c>
      <c r="D52" s="9">
        <f t="shared" si="10"/>
        <v>0</v>
      </c>
      <c r="E52" s="20" t="s">
        <v>45</v>
      </c>
      <c r="F52" s="7">
        <f>IF(A52=0,0,+VLOOKUP($A52,комисије!$A$7:$F$32,COLUMN(комисије!E:E),FALSE))</f>
        <v>0</v>
      </c>
    </row>
    <row r="53" spans="1:6" x14ac:dyDescent="0.25">
      <c r="A53">
        <f t="shared" ref="A53" si="17">+A52</f>
        <v>0</v>
      </c>
      <c r="B53" s="8">
        <f>IF(A53=0,0,+комисије!B$4)</f>
        <v>0</v>
      </c>
      <c r="C53">
        <f>IF(A53=0,0,+комисије!C$4)</f>
        <v>0</v>
      </c>
      <c r="D53" s="9">
        <f t="shared" si="10"/>
        <v>0</v>
      </c>
      <c r="E53" s="20" t="s">
        <v>7</v>
      </c>
      <c r="F53" s="7">
        <f>IF(A53=0,0,+VLOOKUP($A53,комисије!$A$7:$F$32,COLUMN(комисије!F:F),FALSE))</f>
        <v>0</v>
      </c>
    </row>
    <row r="54" spans="1:6" x14ac:dyDescent="0.25">
      <c r="A54" s="10">
        <f>+IF(MAX(A$4:A51)&gt;=A$1,0,MAX(A$4:A51)+1)</f>
        <v>0</v>
      </c>
      <c r="B54" s="8">
        <f>IF(A54=0,0,+комисије!B$4)</f>
        <v>0</v>
      </c>
      <c r="C54">
        <f>IF(A54=0,0,+комисије!C$4)</f>
        <v>0</v>
      </c>
      <c r="D54" s="9">
        <f t="shared" si="10"/>
        <v>0</v>
      </c>
      <c r="E54" s="19" t="s">
        <v>5</v>
      </c>
      <c r="F54" s="7">
        <f>IF(A54=0,0,+VLOOKUP($A54,комисије!$A$7:$F$32,COLUMN(комисије!B:B),FALSE))</f>
        <v>0</v>
      </c>
    </row>
    <row r="55" spans="1:6" x14ac:dyDescent="0.25">
      <c r="A55">
        <f t="shared" ref="A55" si="18">+A54</f>
        <v>0</v>
      </c>
      <c r="B55" s="8">
        <f>IF(A55=0,0,+комисије!B$4)</f>
        <v>0</v>
      </c>
      <c r="C55">
        <f>IF(A55=0,0,+комисије!C$4)</f>
        <v>0</v>
      </c>
      <c r="D55" s="9">
        <f t="shared" si="10"/>
        <v>0</v>
      </c>
      <c r="E55" s="20" t="s">
        <v>46</v>
      </c>
      <c r="F55" s="7">
        <f>IF(A55=0,0,+VLOOKUP($A55,комисије!$A$7:$F$32,COLUMN(комисије!C:C),FALSE))</f>
        <v>0</v>
      </c>
    </row>
    <row r="56" spans="1:6" x14ac:dyDescent="0.25">
      <c r="A56">
        <f>+IF(MAX(A$4:A53)&gt;=A$1,0,MAX(A$4:A53)+1)</f>
        <v>0</v>
      </c>
      <c r="B56" s="8">
        <f>IF(A56=0,0,+комисије!B$4)</f>
        <v>0</v>
      </c>
      <c r="C56">
        <f>IF(A56=0,0,+комисије!C$4)</f>
        <v>0</v>
      </c>
      <c r="D56" s="9">
        <f t="shared" si="10"/>
        <v>0</v>
      </c>
      <c r="E56" s="20" t="s">
        <v>1</v>
      </c>
      <c r="F56" s="7">
        <f>IF(A56=0,0,+VLOOKUP($A56,комисије!$A$7:$F$32,COLUMN(комисије!D:D),FALSE))</f>
        <v>0</v>
      </c>
    </row>
    <row r="57" spans="1:6" x14ac:dyDescent="0.25">
      <c r="A57">
        <f>+A56</f>
        <v>0</v>
      </c>
      <c r="B57" s="8">
        <f>IF(A57=0,0,+комисије!B$4)</f>
        <v>0</v>
      </c>
      <c r="C57">
        <f>IF(A57=0,0,+комисије!C$4)</f>
        <v>0</v>
      </c>
      <c r="D57" s="9">
        <f t="shared" si="10"/>
        <v>0</v>
      </c>
      <c r="E57" s="20" t="s">
        <v>45</v>
      </c>
      <c r="F57" s="7">
        <f>IF(A57=0,0,+VLOOKUP($A57,комисије!$A$7:$F$32,COLUMN(комисије!E:E),FALSE))</f>
        <v>0</v>
      </c>
    </row>
    <row r="58" spans="1:6" x14ac:dyDescent="0.25">
      <c r="A58">
        <f t="shared" ref="A58" si="19">+A57</f>
        <v>0</v>
      </c>
      <c r="B58" s="8">
        <f>IF(A58=0,0,+комисије!B$4)</f>
        <v>0</v>
      </c>
      <c r="C58">
        <f>IF(A58=0,0,+комисије!C$4)</f>
        <v>0</v>
      </c>
      <c r="D58" s="9">
        <f t="shared" si="10"/>
        <v>0</v>
      </c>
      <c r="E58" s="20" t="s">
        <v>7</v>
      </c>
      <c r="F58" s="7">
        <f>IF(A58=0,0,+VLOOKUP($A58,комисије!$A$7:$F$32,COLUMN(комисије!F:F),FALSE))</f>
        <v>0</v>
      </c>
    </row>
    <row r="59" spans="1:6" x14ac:dyDescent="0.25">
      <c r="A59" s="10">
        <f>+IF(MAX(A$4:A56)&gt;=A$1,0,MAX(A$4:A56)+1)</f>
        <v>0</v>
      </c>
      <c r="B59" s="8">
        <f>IF(A59=0,0,+комисије!B$4)</f>
        <v>0</v>
      </c>
      <c r="C59">
        <f>IF(A59=0,0,+комисије!C$4)</f>
        <v>0</v>
      </c>
      <c r="D59" s="9">
        <f t="shared" si="10"/>
        <v>0</v>
      </c>
      <c r="E59" s="19" t="s">
        <v>5</v>
      </c>
      <c r="F59" s="7">
        <f>IF(A59=0,0,+VLOOKUP($A59,комисије!$A$7:$F$32,COLUMN(комисије!B:B),FALSE))</f>
        <v>0</v>
      </c>
    </row>
    <row r="60" spans="1:6" x14ac:dyDescent="0.25">
      <c r="A60">
        <f t="shared" ref="A60" si="20">+A59</f>
        <v>0</v>
      </c>
      <c r="B60" s="8">
        <f>IF(A60=0,0,+комисије!B$4)</f>
        <v>0</v>
      </c>
      <c r="C60">
        <f>IF(A60=0,0,+комисије!C$4)</f>
        <v>0</v>
      </c>
      <c r="D60" s="9">
        <f t="shared" si="10"/>
        <v>0</v>
      </c>
      <c r="E60" s="20" t="s">
        <v>46</v>
      </c>
      <c r="F60" s="7">
        <f>IF(A60=0,0,+VLOOKUP($A60,комисије!$A$7:$F$32,COLUMN(комисије!C:C),FALSE))</f>
        <v>0</v>
      </c>
    </row>
    <row r="61" spans="1:6" x14ac:dyDescent="0.25">
      <c r="A61">
        <f>+IF(MAX(A$4:A58)&gt;=A$1,0,MAX(A$4:A58)+1)</f>
        <v>0</v>
      </c>
      <c r="B61" s="8">
        <f>IF(A61=0,0,+комисије!B$4)</f>
        <v>0</v>
      </c>
      <c r="C61">
        <f>IF(A61=0,0,+комисије!C$4)</f>
        <v>0</v>
      </c>
      <c r="D61" s="9">
        <f t="shared" si="10"/>
        <v>0</v>
      </c>
      <c r="E61" s="20" t="s">
        <v>1</v>
      </c>
      <c r="F61" s="7">
        <f>IF(A61=0,0,+VLOOKUP($A61,комисије!$A$7:$F$32,COLUMN(комисије!D:D),FALSE))</f>
        <v>0</v>
      </c>
    </row>
    <row r="62" spans="1:6" x14ac:dyDescent="0.25">
      <c r="A62">
        <f>+A61</f>
        <v>0</v>
      </c>
      <c r="B62" s="8">
        <f>IF(A62=0,0,+комисије!B$4)</f>
        <v>0</v>
      </c>
      <c r="C62">
        <f>IF(A62=0,0,+комисије!C$4)</f>
        <v>0</v>
      </c>
      <c r="D62" s="9">
        <f t="shared" si="10"/>
        <v>0</v>
      </c>
      <c r="E62" s="20" t="s">
        <v>45</v>
      </c>
      <c r="F62" s="7">
        <f>IF(A62=0,0,+VLOOKUP($A62,комисије!$A$7:$F$32,COLUMN(комисије!E:E),FALSE))</f>
        <v>0</v>
      </c>
    </row>
    <row r="63" spans="1:6" x14ac:dyDescent="0.25">
      <c r="A63">
        <f t="shared" ref="A63" si="21">+A62</f>
        <v>0</v>
      </c>
      <c r="B63" s="8">
        <f>IF(A63=0,0,+комисије!B$4)</f>
        <v>0</v>
      </c>
      <c r="C63">
        <f>IF(A63=0,0,+комисије!C$4)</f>
        <v>0</v>
      </c>
      <c r="D63" s="9">
        <f t="shared" si="10"/>
        <v>0</v>
      </c>
      <c r="E63" s="20" t="s">
        <v>7</v>
      </c>
      <c r="F63" s="7">
        <f>IF(A63=0,0,+VLOOKUP($A63,комисије!$A$7:$F$32,COLUMN(комисије!F:F),FALSE))</f>
        <v>0</v>
      </c>
    </row>
    <row r="64" spans="1:6" x14ac:dyDescent="0.25">
      <c r="F64" s="7"/>
    </row>
    <row r="65" spans="6:6" x14ac:dyDescent="0.25">
      <c r="F65" s="7"/>
    </row>
    <row r="66" spans="6:6" x14ac:dyDescent="0.25">
      <c r="F66" s="7"/>
    </row>
    <row r="67" spans="6:6" x14ac:dyDescent="0.25">
      <c r="F67" s="7"/>
    </row>
    <row r="68" spans="6:6" x14ac:dyDescent="0.25">
      <c r="F68" s="7"/>
    </row>
    <row r="69" spans="6:6" x14ac:dyDescent="0.25">
      <c r="F69" s="6"/>
    </row>
    <row r="70" spans="6:6" x14ac:dyDescent="0.25">
      <c r="F70" s="6"/>
    </row>
    <row r="71" spans="6:6" x14ac:dyDescent="0.25">
      <c r="F71" s="6"/>
    </row>
    <row r="72" spans="6:6" x14ac:dyDescent="0.25">
      <c r="F72" s="6"/>
    </row>
    <row r="73" spans="6:6" x14ac:dyDescent="0.25">
      <c r="F73" s="6"/>
    </row>
    <row r="74" spans="6:6" x14ac:dyDescent="0.25">
      <c r="F74" s="6"/>
    </row>
    <row r="75" spans="6:6" x14ac:dyDescent="0.25">
      <c r="F75" s="6"/>
    </row>
    <row r="76" spans="6:6" x14ac:dyDescent="0.25">
      <c r="F76" s="6"/>
    </row>
    <row r="77" spans="6:6" x14ac:dyDescent="0.25">
      <c r="F77" s="6"/>
    </row>
    <row r="78" spans="6:6" x14ac:dyDescent="0.25">
      <c r="F78" s="6"/>
    </row>
    <row r="79" spans="6:6" x14ac:dyDescent="0.25">
      <c r="F79" s="6"/>
    </row>
    <row r="80" spans="6:6" x14ac:dyDescent="0.25">
      <c r="F80" s="6"/>
    </row>
    <row r="81" spans="6:6" x14ac:dyDescent="0.25">
      <c r="F81" s="6"/>
    </row>
    <row r="82" spans="6:6" x14ac:dyDescent="0.25">
      <c r="F82" s="6"/>
    </row>
    <row r="83" spans="6:6" x14ac:dyDescent="0.25">
      <c r="F83" s="6"/>
    </row>
    <row r="84" spans="6:6" x14ac:dyDescent="0.25">
      <c r="F84" s="6"/>
    </row>
    <row r="85" spans="6:6" x14ac:dyDescent="0.25">
      <c r="F85" s="6"/>
    </row>
    <row r="86" spans="6:6" x14ac:dyDescent="0.25">
      <c r="F86" s="6"/>
    </row>
    <row r="87" spans="6:6" x14ac:dyDescent="0.25">
      <c r="F87" s="6"/>
    </row>
    <row r="88" spans="6:6" x14ac:dyDescent="0.25">
      <c r="F88" s="6"/>
    </row>
    <row r="89" spans="6:6" x14ac:dyDescent="0.25">
      <c r="F89" s="6"/>
    </row>
    <row r="90" spans="6:6" x14ac:dyDescent="0.25">
      <c r="F90" s="6"/>
    </row>
    <row r="91" spans="6:6" x14ac:dyDescent="0.25">
      <c r="F91" s="6"/>
    </row>
    <row r="92" spans="6:6" x14ac:dyDescent="0.25">
      <c r="F92" s="6"/>
    </row>
    <row r="93" spans="6:6" x14ac:dyDescent="0.25">
      <c r="F93" s="6"/>
    </row>
    <row r="94" spans="6:6" x14ac:dyDescent="0.25">
      <c r="F94" s="6"/>
    </row>
    <row r="95" spans="6:6" x14ac:dyDescent="0.25">
      <c r="F95" s="6"/>
    </row>
    <row r="96" spans="6:6" x14ac:dyDescent="0.25">
      <c r="F96" s="6"/>
    </row>
    <row r="97" spans="6:6" x14ac:dyDescent="0.25">
      <c r="F97" s="6"/>
    </row>
    <row r="98" spans="6:6" x14ac:dyDescent="0.25">
      <c r="F98" s="6"/>
    </row>
    <row r="99" spans="6:6" x14ac:dyDescent="0.25">
      <c r="F99" s="6"/>
    </row>
    <row r="100" spans="6:6" x14ac:dyDescent="0.25">
      <c r="F100" s="6"/>
    </row>
    <row r="101" spans="6:6" x14ac:dyDescent="0.25">
      <c r="F101" s="6"/>
    </row>
    <row r="102" spans="6:6" x14ac:dyDescent="0.25">
      <c r="F102" s="6"/>
    </row>
    <row r="103" spans="6:6" x14ac:dyDescent="0.25">
      <c r="F103" s="6"/>
    </row>
    <row r="104" spans="6:6" x14ac:dyDescent="0.25">
      <c r="F104" s="6"/>
    </row>
    <row r="105" spans="6:6" x14ac:dyDescent="0.25">
      <c r="F105" s="6"/>
    </row>
    <row r="106" spans="6:6" x14ac:dyDescent="0.25">
      <c r="F106" s="6"/>
    </row>
  </sheetData>
  <conditionalFormatting sqref="F4:F68">
    <cfRule type="expression" dxfId="1" priority="1" stopIfTrue="1">
      <formula>$F$1=111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6"/>
  <sheetViews>
    <sheetView zoomScale="80" zoomScaleNormal="80" workbookViewId="0">
      <selection activeCell="F10" sqref="F10"/>
    </sheetView>
  </sheetViews>
  <sheetFormatPr defaultRowHeight="15" x14ac:dyDescent="0.25"/>
  <cols>
    <col min="1" max="1" width="5" customWidth="1"/>
    <col min="2" max="2" width="9.42578125" customWidth="1"/>
    <col min="3" max="3" width="73.7109375" customWidth="1"/>
    <col min="4" max="4" width="11.7109375" customWidth="1"/>
    <col min="5" max="5" width="42.7109375" style="6" customWidth="1"/>
    <col min="6" max="6" width="22.7109375" customWidth="1"/>
  </cols>
  <sheetData>
    <row r="1" spans="1:10" x14ac:dyDescent="0.25">
      <c r="A1">
        <f>+COUNTIF(уговори!D8:D51,"&gt;0")</f>
        <v>0</v>
      </c>
      <c r="D1">
        <f>+MAX(уговори!A:A)</f>
        <v>12</v>
      </c>
      <c r="F1" s="6"/>
      <c r="G1" s="6"/>
      <c r="H1" s="6"/>
      <c r="I1" s="6"/>
      <c r="J1" s="6"/>
    </row>
    <row r="2" spans="1:10" x14ac:dyDescent="0.25">
      <c r="F2" s="6"/>
      <c r="G2" s="6"/>
      <c r="H2" s="6"/>
      <c r="I2" s="6"/>
      <c r="J2" s="6"/>
    </row>
    <row r="3" spans="1:10" x14ac:dyDescent="0.25">
      <c r="A3" t="s">
        <v>12</v>
      </c>
      <c r="B3" t="s">
        <v>42</v>
      </c>
      <c r="C3" t="s">
        <v>43</v>
      </c>
      <c r="D3" t="s">
        <v>44</v>
      </c>
      <c r="E3" s="6" t="s">
        <v>47</v>
      </c>
      <c r="F3" s="2" t="s">
        <v>41</v>
      </c>
    </row>
    <row r="4" spans="1:10" x14ac:dyDescent="0.25">
      <c r="A4">
        <f>+IF(ISBLANK(уговори!B8)=TRUE,0,VALUE(1))</f>
        <v>0</v>
      </c>
      <c r="B4" s="8">
        <f>+уговори!B4</f>
        <v>0</v>
      </c>
      <c r="C4" s="9" t="str">
        <f>+уговори!C4</f>
        <v/>
      </c>
      <c r="D4" s="9">
        <f>IF(A4=0,0,+уговори!A8)</f>
        <v>0</v>
      </c>
      <c r="E4" s="6" t="s">
        <v>8</v>
      </c>
      <c r="F4" s="7">
        <f>IF(A4=0,0,+VLOOKUP($A4,уговори!$A$7:$F$32,COLUMN(уговори!B:B),FALSE))</f>
        <v>0</v>
      </c>
    </row>
    <row r="5" spans="1:10" x14ac:dyDescent="0.25">
      <c r="A5">
        <f t="shared" ref="A5:A63" si="0">+A4</f>
        <v>0</v>
      </c>
      <c r="B5" s="8">
        <f>IF(A5=0,0,уговори!B$4)</f>
        <v>0</v>
      </c>
      <c r="C5">
        <f>IF(A5=0,0,уговори!C$4)</f>
        <v>0</v>
      </c>
      <c r="D5" s="9">
        <f t="shared" ref="D5:D27" si="1">IF(A5=0,0,IF(A5&gt;A4,1,+D4+1))</f>
        <v>0</v>
      </c>
      <c r="E5" s="19" t="s">
        <v>9</v>
      </c>
      <c r="F5" s="11">
        <f>IF(A5=0,0,+VLOOKUP($A5,уговори!$A$7:$F$32,COLUMN(уговори!C:C),FALSE))</f>
        <v>0</v>
      </c>
    </row>
    <row r="6" spans="1:10" x14ac:dyDescent="0.25">
      <c r="A6">
        <f t="shared" si="0"/>
        <v>0</v>
      </c>
      <c r="B6" s="8">
        <f>IF(A6=0,0,уговори!B$4)</f>
        <v>0</v>
      </c>
      <c r="C6">
        <f>IF(A6=0,0,уговори!C$4)</f>
        <v>0</v>
      </c>
      <c r="D6" s="9">
        <f t="shared" si="1"/>
        <v>0</v>
      </c>
      <c r="E6" s="20" t="s">
        <v>10</v>
      </c>
      <c r="F6" s="7">
        <f>IF(A6=0,0,+VLOOKUP($A6,уговори!$A$7:$F$32,COLUMN(уговори!D:D),FALSE))</f>
        <v>0</v>
      </c>
    </row>
    <row r="7" spans="1:10" x14ac:dyDescent="0.25">
      <c r="A7">
        <f t="shared" si="0"/>
        <v>0</v>
      </c>
      <c r="B7" s="8">
        <f>IF(A7=0,0,уговори!B$4)</f>
        <v>0</v>
      </c>
      <c r="C7">
        <f>IF(A7=0,0,уговори!C$4)</f>
        <v>0</v>
      </c>
      <c r="D7" s="9">
        <f t="shared" si="1"/>
        <v>0</v>
      </c>
      <c r="E7" s="20" t="s">
        <v>11</v>
      </c>
      <c r="F7" s="7">
        <f>IF(A7=0,0,+VLOOKUP($A7,уговори!$A$7:$F$32,COLUMN(уговори!E:E),FALSE))</f>
        <v>0</v>
      </c>
    </row>
    <row r="8" spans="1:10" x14ac:dyDescent="0.25">
      <c r="A8" s="10">
        <f>+IF(MAX(A$4:A7)&gt;=A$1,0,MAX(A$4:A7)+1)</f>
        <v>0</v>
      </c>
      <c r="B8" s="8">
        <f>IF(A8=0,0,уговори!B$4)</f>
        <v>0</v>
      </c>
      <c r="C8">
        <f>IF(A8=0,0,уговори!C$4)</f>
        <v>0</v>
      </c>
      <c r="D8" s="9">
        <f t="shared" si="1"/>
        <v>0</v>
      </c>
      <c r="E8" s="20" t="s">
        <v>8</v>
      </c>
      <c r="F8" s="7">
        <f>IF(A8=0,0,+VLOOKUP($A8,уговори!$A$7:$F$32,COLUMN(уговори!B:B),FALSE))</f>
        <v>0</v>
      </c>
    </row>
    <row r="9" spans="1:10" x14ac:dyDescent="0.25">
      <c r="A9">
        <f t="shared" si="0"/>
        <v>0</v>
      </c>
      <c r="B9" s="8">
        <f>IF(A9=0,0,уговори!B$4)</f>
        <v>0</v>
      </c>
      <c r="C9">
        <f>IF(A9=0,0,уговори!C$4)</f>
        <v>0</v>
      </c>
      <c r="D9" s="9">
        <f t="shared" si="1"/>
        <v>0</v>
      </c>
      <c r="E9" s="20" t="s">
        <v>9</v>
      </c>
      <c r="F9" s="11">
        <f>IF(A9=0,0,+VLOOKUP($A9,уговори!$A$7:$F$32,COLUMN(уговори!C:C),FALSE))</f>
        <v>0</v>
      </c>
    </row>
    <row r="10" spans="1:10" x14ac:dyDescent="0.25">
      <c r="A10">
        <f t="shared" si="0"/>
        <v>0</v>
      </c>
      <c r="B10" s="8">
        <f>IF(A10=0,0,уговори!B$4)</f>
        <v>0</v>
      </c>
      <c r="C10">
        <f>IF(A10=0,0,уговори!C$4)</f>
        <v>0</v>
      </c>
      <c r="D10" s="9">
        <f t="shared" si="1"/>
        <v>0</v>
      </c>
      <c r="E10" s="19" t="s">
        <v>10</v>
      </c>
      <c r="F10" s="7">
        <f>IF(A10=0,0,+VLOOKUP($A10,уговори!$A$7:$F$32,COLUMN(уговори!D:D),FALSE))</f>
        <v>0</v>
      </c>
    </row>
    <row r="11" spans="1:10" x14ac:dyDescent="0.25">
      <c r="A11">
        <f t="shared" si="0"/>
        <v>0</v>
      </c>
      <c r="B11" s="8">
        <f>IF(A11=0,0,уговори!B$4)</f>
        <v>0</v>
      </c>
      <c r="C11">
        <f>IF(A11=0,0,уговори!C$4)</f>
        <v>0</v>
      </c>
      <c r="D11" s="9">
        <f t="shared" si="1"/>
        <v>0</v>
      </c>
      <c r="E11" s="20" t="s">
        <v>11</v>
      </c>
      <c r="F11" s="7">
        <f>IF(A11=0,0,+VLOOKUP($A11,уговори!$A$7:$F$32,COLUMN(уговори!E:E),FALSE))</f>
        <v>0</v>
      </c>
    </row>
    <row r="12" spans="1:10" x14ac:dyDescent="0.25">
      <c r="A12" s="10">
        <f>+IF(MAX(A$4:A11)&gt;=A$1,0,MAX(A$4:A11)+1)</f>
        <v>0</v>
      </c>
      <c r="B12" s="8">
        <f>IF(A12=0,0,уговори!B$4)</f>
        <v>0</v>
      </c>
      <c r="C12">
        <f>IF(A12=0,0,уговори!C$4)</f>
        <v>0</v>
      </c>
      <c r="D12" s="9">
        <f t="shared" si="1"/>
        <v>0</v>
      </c>
      <c r="E12" s="20" t="s">
        <v>8</v>
      </c>
      <c r="F12" s="7">
        <f>IF(A12=0,0,+VLOOKUP($A12,уговори!$A$7:$F$32,COLUMN(уговори!B:B),FALSE))</f>
        <v>0</v>
      </c>
    </row>
    <row r="13" spans="1:10" x14ac:dyDescent="0.25">
      <c r="A13">
        <f t="shared" si="0"/>
        <v>0</v>
      </c>
      <c r="B13" s="8">
        <f>IF(A13=0,0,уговори!B$4)</f>
        <v>0</v>
      </c>
      <c r="C13">
        <f>IF(A13=0,0,уговори!C$4)</f>
        <v>0</v>
      </c>
      <c r="D13" s="9">
        <f t="shared" si="1"/>
        <v>0</v>
      </c>
      <c r="E13" s="20" t="s">
        <v>9</v>
      </c>
      <c r="F13" s="11">
        <f>IF(A13=0,0,+VLOOKUP($A13,уговори!$A$7:$F$32,COLUMN(уговори!C:C),FALSE))</f>
        <v>0</v>
      </c>
    </row>
    <row r="14" spans="1:10" x14ac:dyDescent="0.25">
      <c r="A14">
        <f t="shared" si="0"/>
        <v>0</v>
      </c>
      <c r="B14" s="8">
        <f>IF(A14=0,0,уговори!B$4)</f>
        <v>0</v>
      </c>
      <c r="C14">
        <f>IF(A14=0,0,уговори!C$4)</f>
        <v>0</v>
      </c>
      <c r="D14" s="9">
        <f t="shared" si="1"/>
        <v>0</v>
      </c>
      <c r="E14" s="20" t="s">
        <v>10</v>
      </c>
      <c r="F14" s="7">
        <f>IF(A14=0,0,+VLOOKUP($A14,уговори!$A$7:$F$32,COLUMN(уговори!D:D),FALSE))</f>
        <v>0</v>
      </c>
    </row>
    <row r="15" spans="1:10" x14ac:dyDescent="0.25">
      <c r="A15">
        <f t="shared" si="0"/>
        <v>0</v>
      </c>
      <c r="B15" s="8">
        <f>IF(A15=0,0,уговори!B$4)</f>
        <v>0</v>
      </c>
      <c r="C15">
        <f>IF(A15=0,0,уговори!C$4)</f>
        <v>0</v>
      </c>
      <c r="D15" s="9">
        <f t="shared" si="1"/>
        <v>0</v>
      </c>
      <c r="E15" s="19" t="s">
        <v>11</v>
      </c>
      <c r="F15" s="7">
        <f>IF(A15=0,0,+VLOOKUP($A15,уговори!$A$7:$F$32,COLUMN(уговори!E:E),FALSE))</f>
        <v>0</v>
      </c>
    </row>
    <row r="16" spans="1:10" x14ac:dyDescent="0.25">
      <c r="A16" s="10">
        <f>+IF(MAX(A$4:A15)&gt;=A$1,0,MAX(A$4:A15)+1)</f>
        <v>0</v>
      </c>
      <c r="B16" s="8">
        <f>IF(A16=0,0,уговори!B$4)</f>
        <v>0</v>
      </c>
      <c r="C16">
        <f>IF(A16=0,0,уговори!C$4)</f>
        <v>0</v>
      </c>
      <c r="D16" s="9">
        <f t="shared" si="1"/>
        <v>0</v>
      </c>
      <c r="E16" s="20" t="s">
        <v>8</v>
      </c>
      <c r="F16" s="7">
        <f>IF(A16=0,0,+VLOOKUP($A16,уговори!$A$7:$F$32,COLUMN(уговори!B:B),FALSE))</f>
        <v>0</v>
      </c>
    </row>
    <row r="17" spans="1:6" x14ac:dyDescent="0.25">
      <c r="A17">
        <f t="shared" si="0"/>
        <v>0</v>
      </c>
      <c r="B17" s="8">
        <f>IF(A17=0,0,уговори!B$4)</f>
        <v>0</v>
      </c>
      <c r="C17">
        <f>IF(A17=0,0,уговори!C$4)</f>
        <v>0</v>
      </c>
      <c r="D17" s="9">
        <f t="shared" si="1"/>
        <v>0</v>
      </c>
      <c r="E17" s="20" t="s">
        <v>9</v>
      </c>
      <c r="F17" s="11">
        <f>IF(A17=0,0,+VLOOKUP($A17,уговори!$A$7:$F$32,COLUMN(уговори!C:C),FALSE))</f>
        <v>0</v>
      </c>
    </row>
    <row r="18" spans="1:6" x14ac:dyDescent="0.25">
      <c r="A18">
        <f t="shared" si="0"/>
        <v>0</v>
      </c>
      <c r="B18" s="8">
        <f>IF(A18=0,0,уговори!B$4)</f>
        <v>0</v>
      </c>
      <c r="C18">
        <f>IF(A18=0,0,уговори!C$4)</f>
        <v>0</v>
      </c>
      <c r="D18" s="9">
        <f t="shared" si="1"/>
        <v>0</v>
      </c>
      <c r="E18" s="20" t="s">
        <v>10</v>
      </c>
      <c r="F18" s="7">
        <f>IF(A18=0,0,+VLOOKUP($A18,уговори!$A$7:$F$32,COLUMN(уговори!D:D),FALSE))</f>
        <v>0</v>
      </c>
    </row>
    <row r="19" spans="1:6" x14ac:dyDescent="0.25">
      <c r="A19">
        <f t="shared" si="0"/>
        <v>0</v>
      </c>
      <c r="B19" s="8">
        <f>IF(A19=0,0,уговори!B$4)</f>
        <v>0</v>
      </c>
      <c r="C19">
        <f>IF(A19=0,0,уговори!C$4)</f>
        <v>0</v>
      </c>
      <c r="D19" s="9">
        <f t="shared" si="1"/>
        <v>0</v>
      </c>
      <c r="E19" s="20" t="s">
        <v>11</v>
      </c>
      <c r="F19" s="7">
        <f>IF(A19=0,0,+VLOOKUP($A19,уговори!$A$7:$F$32,COLUMN(уговори!E:E),FALSE))</f>
        <v>0</v>
      </c>
    </row>
    <row r="20" spans="1:6" x14ac:dyDescent="0.25">
      <c r="A20" s="10">
        <f>+IF(MAX(A$4:A19)&gt;=A$1,0,MAX(A$4:A19)+1)</f>
        <v>0</v>
      </c>
      <c r="B20" s="8">
        <f>IF(A20=0,0,уговори!B$4)</f>
        <v>0</v>
      </c>
      <c r="C20">
        <f>IF(A20=0,0,уговори!C$4)</f>
        <v>0</v>
      </c>
      <c r="D20" s="9">
        <f t="shared" si="1"/>
        <v>0</v>
      </c>
      <c r="E20" s="19" t="s">
        <v>8</v>
      </c>
      <c r="F20" s="7">
        <f>IF(A20=0,0,+VLOOKUP($A20,уговори!$A$7:$F$32,COLUMN(уговори!B:B),FALSE))</f>
        <v>0</v>
      </c>
    </row>
    <row r="21" spans="1:6" x14ac:dyDescent="0.25">
      <c r="A21">
        <f t="shared" si="0"/>
        <v>0</v>
      </c>
      <c r="B21" s="8">
        <f>IF(A21=0,0,уговори!B$4)</f>
        <v>0</v>
      </c>
      <c r="C21">
        <f>IF(A21=0,0,уговори!C$4)</f>
        <v>0</v>
      </c>
      <c r="D21" s="9">
        <f t="shared" si="1"/>
        <v>0</v>
      </c>
      <c r="E21" s="20" t="s">
        <v>9</v>
      </c>
      <c r="F21" s="11">
        <f>IF(A21=0,0,+VLOOKUP($A21,уговори!$A$7:$F$32,COLUMN(уговори!C:C),FALSE))</f>
        <v>0</v>
      </c>
    </row>
    <row r="22" spans="1:6" x14ac:dyDescent="0.25">
      <c r="A22">
        <f t="shared" si="0"/>
        <v>0</v>
      </c>
      <c r="B22" s="8">
        <f>IF(A22=0,0,уговори!B$4)</f>
        <v>0</v>
      </c>
      <c r="C22">
        <f>IF(A22=0,0,уговори!C$4)</f>
        <v>0</v>
      </c>
      <c r="D22" s="9">
        <f t="shared" si="1"/>
        <v>0</v>
      </c>
      <c r="E22" s="20" t="s">
        <v>10</v>
      </c>
      <c r="F22" s="7">
        <f>IF(A22=0,0,+VLOOKUP($A22,уговори!$A$7:$F$32,COLUMN(уговори!D:D),FALSE))</f>
        <v>0</v>
      </c>
    </row>
    <row r="23" spans="1:6" x14ac:dyDescent="0.25">
      <c r="A23">
        <f t="shared" si="0"/>
        <v>0</v>
      </c>
      <c r="B23" s="8">
        <f>IF(A23=0,0,уговори!B$4)</f>
        <v>0</v>
      </c>
      <c r="C23">
        <f>IF(A23=0,0,уговори!C$4)</f>
        <v>0</v>
      </c>
      <c r="D23" s="9">
        <f t="shared" si="1"/>
        <v>0</v>
      </c>
      <c r="E23" s="20" t="s">
        <v>11</v>
      </c>
      <c r="F23" s="7">
        <f>IF(A23=0,0,+VLOOKUP($A23,уговори!$A$7:$F$32,COLUMN(уговори!E:E),FALSE))</f>
        <v>0</v>
      </c>
    </row>
    <row r="24" spans="1:6" x14ac:dyDescent="0.25">
      <c r="A24" s="10">
        <f>+IF(MAX(A$4:A23)&gt;=A$1,0,MAX(A$4:A23)+1)</f>
        <v>0</v>
      </c>
      <c r="B24" s="8">
        <f>IF(A24=0,0,уговори!B$4)</f>
        <v>0</v>
      </c>
      <c r="C24">
        <f>IF(A24=0,0,уговори!C$4)</f>
        <v>0</v>
      </c>
      <c r="D24" s="9">
        <f t="shared" si="1"/>
        <v>0</v>
      </c>
      <c r="E24" s="20" t="s">
        <v>8</v>
      </c>
      <c r="F24" s="7">
        <f>IF(A24=0,0,+VLOOKUP($A24,уговори!$A$7:$F$32,COLUMN(уговори!B:B),FALSE))</f>
        <v>0</v>
      </c>
    </row>
    <row r="25" spans="1:6" x14ac:dyDescent="0.25">
      <c r="A25">
        <f t="shared" si="0"/>
        <v>0</v>
      </c>
      <c r="B25" s="8">
        <f>IF(A25=0,0,уговори!B$4)</f>
        <v>0</v>
      </c>
      <c r="C25">
        <f>IF(A25=0,0,уговори!C$4)</f>
        <v>0</v>
      </c>
      <c r="D25" s="9">
        <f t="shared" si="1"/>
        <v>0</v>
      </c>
      <c r="E25" s="19" t="s">
        <v>9</v>
      </c>
      <c r="F25" s="11">
        <f>IF(A25=0,0,+VLOOKUP($A25,уговори!$A$7:$F$32,COLUMN(уговори!C:C),FALSE))</f>
        <v>0</v>
      </c>
    </row>
    <row r="26" spans="1:6" x14ac:dyDescent="0.25">
      <c r="A26">
        <f t="shared" si="0"/>
        <v>0</v>
      </c>
      <c r="B26" s="8">
        <f>IF(A26=0,0,уговори!B$4)</f>
        <v>0</v>
      </c>
      <c r="C26">
        <f>IF(A26=0,0,уговори!C$4)</f>
        <v>0</v>
      </c>
      <c r="D26" s="9">
        <f t="shared" si="1"/>
        <v>0</v>
      </c>
      <c r="E26" s="20" t="s">
        <v>10</v>
      </c>
      <c r="F26" s="7">
        <f>IF(A26=0,0,+VLOOKUP($A26,уговори!$A$7:$F$32,COLUMN(уговори!D:D),FALSE))</f>
        <v>0</v>
      </c>
    </row>
    <row r="27" spans="1:6" x14ac:dyDescent="0.25">
      <c r="A27">
        <f t="shared" si="0"/>
        <v>0</v>
      </c>
      <c r="B27" s="8">
        <f>IF(A27=0,0,уговори!B$4)</f>
        <v>0</v>
      </c>
      <c r="C27">
        <f>IF(A27=0,0,уговори!C$4)</f>
        <v>0</v>
      </c>
      <c r="D27" s="9">
        <f t="shared" si="1"/>
        <v>0</v>
      </c>
      <c r="E27" s="20" t="s">
        <v>11</v>
      </c>
      <c r="F27" s="7">
        <f>IF(A27=0,0,+VLOOKUP($A27,уговори!$A$7:$F$32,COLUMN(уговори!E:E),FALSE))</f>
        <v>0</v>
      </c>
    </row>
    <row r="28" spans="1:6" x14ac:dyDescent="0.25">
      <c r="A28" s="10">
        <f>+IF(MAX(A$4:A27)&gt;=A$1,0,MAX(A$4:A27)+1)</f>
        <v>0</v>
      </c>
      <c r="B28" s="8">
        <f>IF(A28=0,0,уговори!B$4)</f>
        <v>0</v>
      </c>
      <c r="C28">
        <f>IF(A28=0,0,уговори!C$4)</f>
        <v>0</v>
      </c>
      <c r="D28" s="9">
        <f t="shared" ref="D28:D63" si="2">IF(A28=0,0,IF(A28&gt;A27,1,+D27+1))</f>
        <v>0</v>
      </c>
      <c r="E28" s="20" t="s">
        <v>8</v>
      </c>
      <c r="F28" s="7">
        <f>IF(A28=0,0,+VLOOKUP($A28,уговори!$A$7:$F$32,COLUMN(уговори!B:B),FALSE))</f>
        <v>0</v>
      </c>
    </row>
    <row r="29" spans="1:6" x14ac:dyDescent="0.25">
      <c r="A29">
        <f t="shared" si="0"/>
        <v>0</v>
      </c>
      <c r="B29" s="8">
        <f>IF(A29=0,0,уговори!B$4)</f>
        <v>0</v>
      </c>
      <c r="C29">
        <f>IF(A29=0,0,уговори!C$4)</f>
        <v>0</v>
      </c>
      <c r="D29" s="9">
        <f t="shared" si="2"/>
        <v>0</v>
      </c>
      <c r="E29" s="20" t="s">
        <v>9</v>
      </c>
      <c r="F29" s="11">
        <f>IF(A29=0,0,+VLOOKUP($A29,уговори!$A$7:$F$32,COLUMN(уговори!C:C),FALSE))</f>
        <v>0</v>
      </c>
    </row>
    <row r="30" spans="1:6" x14ac:dyDescent="0.25">
      <c r="A30">
        <f t="shared" si="0"/>
        <v>0</v>
      </c>
      <c r="B30" s="8">
        <f>IF(A30=0,0,уговори!B$4)</f>
        <v>0</v>
      </c>
      <c r="C30">
        <f>IF(A30=0,0,уговори!C$4)</f>
        <v>0</v>
      </c>
      <c r="D30" s="9">
        <f t="shared" si="2"/>
        <v>0</v>
      </c>
      <c r="E30" s="19" t="s">
        <v>10</v>
      </c>
      <c r="F30" s="7">
        <f>IF(A30=0,0,+VLOOKUP($A30,уговори!$A$7:$F$32,COLUMN(уговори!D:D),FALSE))</f>
        <v>0</v>
      </c>
    </row>
    <row r="31" spans="1:6" x14ac:dyDescent="0.25">
      <c r="A31">
        <f t="shared" si="0"/>
        <v>0</v>
      </c>
      <c r="B31" s="8">
        <f>IF(A31=0,0,уговори!B$4)</f>
        <v>0</v>
      </c>
      <c r="C31">
        <f>IF(A31=0,0,уговори!C$4)</f>
        <v>0</v>
      </c>
      <c r="D31" s="9">
        <f t="shared" si="2"/>
        <v>0</v>
      </c>
      <c r="E31" s="20" t="s">
        <v>11</v>
      </c>
      <c r="F31" s="7">
        <f>IF(A31=0,0,+VLOOKUP($A31,уговори!$A$7:$F$32,COLUMN(уговори!E:E),FALSE))</f>
        <v>0</v>
      </c>
    </row>
    <row r="32" spans="1:6" x14ac:dyDescent="0.25">
      <c r="A32" s="10">
        <f>+IF(MAX(A$4:A31)&gt;=A$1,0,MAX(A$4:A31)+1)</f>
        <v>0</v>
      </c>
      <c r="B32" s="8">
        <f>IF(A32=0,0,уговори!B$4)</f>
        <v>0</v>
      </c>
      <c r="C32">
        <f>IF(A32=0,0,уговори!C$4)</f>
        <v>0</v>
      </c>
      <c r="D32" s="9">
        <f t="shared" si="2"/>
        <v>0</v>
      </c>
      <c r="E32" s="20" t="s">
        <v>8</v>
      </c>
      <c r="F32" s="7">
        <f>IF(A32=0,0,+VLOOKUP($A32,уговори!$A$7:$F$32,COLUMN(уговори!B:B),FALSE))</f>
        <v>0</v>
      </c>
    </row>
    <row r="33" spans="1:6" x14ac:dyDescent="0.25">
      <c r="A33">
        <f t="shared" si="0"/>
        <v>0</v>
      </c>
      <c r="B33" s="8">
        <f>IF(A33=0,0,уговори!B$4)</f>
        <v>0</v>
      </c>
      <c r="C33">
        <f>IF(A33=0,0,уговори!C$4)</f>
        <v>0</v>
      </c>
      <c r="D33" s="9">
        <f t="shared" si="2"/>
        <v>0</v>
      </c>
      <c r="E33" s="20" t="s">
        <v>9</v>
      </c>
      <c r="F33" s="11">
        <f>IF(A33=0,0,+VLOOKUP($A33,уговори!$A$7:$F$32,COLUMN(уговори!C:C),FALSE))</f>
        <v>0</v>
      </c>
    </row>
    <row r="34" spans="1:6" x14ac:dyDescent="0.25">
      <c r="A34">
        <f t="shared" si="0"/>
        <v>0</v>
      </c>
      <c r="B34" s="8">
        <f>IF(A34=0,0,уговори!B$4)</f>
        <v>0</v>
      </c>
      <c r="C34">
        <f>IF(A34=0,0,уговори!C$4)</f>
        <v>0</v>
      </c>
      <c r="D34" s="9">
        <f t="shared" si="2"/>
        <v>0</v>
      </c>
      <c r="E34" s="20" t="s">
        <v>10</v>
      </c>
      <c r="F34" s="7">
        <f>IF(A34=0,0,+VLOOKUP($A34,уговори!$A$7:$F$32,COLUMN(уговори!D:D),FALSE))</f>
        <v>0</v>
      </c>
    </row>
    <row r="35" spans="1:6" x14ac:dyDescent="0.25">
      <c r="A35">
        <f t="shared" si="0"/>
        <v>0</v>
      </c>
      <c r="B35" s="8">
        <f>IF(A35=0,0,уговори!B$4)</f>
        <v>0</v>
      </c>
      <c r="C35">
        <f>IF(A35=0,0,уговори!C$4)</f>
        <v>0</v>
      </c>
      <c r="D35" s="9">
        <f t="shared" si="2"/>
        <v>0</v>
      </c>
      <c r="E35" s="19" t="s">
        <v>11</v>
      </c>
      <c r="F35" s="7">
        <f>IF(A35=0,0,+VLOOKUP($A35,уговори!$A$7:$F$32,COLUMN(уговори!E:E),FALSE))</f>
        <v>0</v>
      </c>
    </row>
    <row r="36" spans="1:6" x14ac:dyDescent="0.25">
      <c r="A36" s="10">
        <f>+IF(MAX(A$4:A35)&gt;=A$1,0,MAX(A$4:A35)+1)</f>
        <v>0</v>
      </c>
      <c r="B36" s="8">
        <f>IF(A36=0,0,уговори!B$4)</f>
        <v>0</v>
      </c>
      <c r="C36">
        <f>IF(A36=0,0,уговори!C$4)</f>
        <v>0</v>
      </c>
      <c r="D36" s="9">
        <f t="shared" si="2"/>
        <v>0</v>
      </c>
      <c r="E36" s="20" t="s">
        <v>8</v>
      </c>
      <c r="F36" s="7">
        <f>IF(A36=0,0,+VLOOKUP($A36,уговори!$A$7:$F$32,COLUMN(уговори!B:B),FALSE))</f>
        <v>0</v>
      </c>
    </row>
    <row r="37" spans="1:6" x14ac:dyDescent="0.25">
      <c r="A37">
        <f t="shared" si="0"/>
        <v>0</v>
      </c>
      <c r="B37" s="8">
        <f>IF(A37=0,0,уговори!B$4)</f>
        <v>0</v>
      </c>
      <c r="C37">
        <f>IF(A37=0,0,уговори!C$4)</f>
        <v>0</v>
      </c>
      <c r="D37" s="9">
        <f t="shared" si="2"/>
        <v>0</v>
      </c>
      <c r="E37" s="20" t="s">
        <v>9</v>
      </c>
      <c r="F37" s="11">
        <f>IF(A37=0,0,+VLOOKUP($A37,уговори!$A$7:$F$32,COLUMN(уговори!C:C),FALSE))</f>
        <v>0</v>
      </c>
    </row>
    <row r="38" spans="1:6" x14ac:dyDescent="0.25">
      <c r="A38">
        <f t="shared" si="0"/>
        <v>0</v>
      </c>
      <c r="B38" s="8">
        <f>IF(A38=0,0,уговори!B$4)</f>
        <v>0</v>
      </c>
      <c r="C38">
        <f>IF(A38=0,0,уговори!C$4)</f>
        <v>0</v>
      </c>
      <c r="D38" s="9">
        <f t="shared" si="2"/>
        <v>0</v>
      </c>
      <c r="E38" s="20" t="s">
        <v>10</v>
      </c>
      <c r="F38" s="7">
        <f>IF(A38=0,0,+VLOOKUP($A38,уговори!$A$7:$F$32,COLUMN(уговори!D:D),FALSE))</f>
        <v>0</v>
      </c>
    </row>
    <row r="39" spans="1:6" x14ac:dyDescent="0.25">
      <c r="A39">
        <f t="shared" si="0"/>
        <v>0</v>
      </c>
      <c r="B39" s="8">
        <f>IF(A39=0,0,уговори!B$4)</f>
        <v>0</v>
      </c>
      <c r="C39">
        <f>IF(A39=0,0,уговори!C$4)</f>
        <v>0</v>
      </c>
      <c r="D39" s="9">
        <f t="shared" si="2"/>
        <v>0</v>
      </c>
      <c r="E39" s="20" t="s">
        <v>11</v>
      </c>
      <c r="F39" s="7">
        <f>IF(A39=0,0,+VLOOKUP($A39,уговори!$A$7:$F$32,COLUMN(уговори!E:E),FALSE))</f>
        <v>0</v>
      </c>
    </row>
    <row r="40" spans="1:6" x14ac:dyDescent="0.25">
      <c r="A40" s="10">
        <f>+IF(MAX(A$4:A39)&gt;=A$1,0,MAX(A$4:A39)+1)</f>
        <v>0</v>
      </c>
      <c r="B40" s="8">
        <f>IF(A40=0,0,уговори!B$4)</f>
        <v>0</v>
      </c>
      <c r="C40">
        <f>IF(A40=0,0,уговори!C$4)</f>
        <v>0</v>
      </c>
      <c r="D40" s="9">
        <f t="shared" si="2"/>
        <v>0</v>
      </c>
      <c r="E40" s="19" t="s">
        <v>8</v>
      </c>
      <c r="F40" s="7">
        <f>IF(A40=0,0,+VLOOKUP($A40,уговори!$A$7:$F$32,COLUMN(уговори!B:B),FALSE))</f>
        <v>0</v>
      </c>
    </row>
    <row r="41" spans="1:6" x14ac:dyDescent="0.25">
      <c r="A41">
        <f t="shared" si="0"/>
        <v>0</v>
      </c>
      <c r="B41" s="8">
        <f>IF(A41=0,0,уговори!B$4)</f>
        <v>0</v>
      </c>
      <c r="C41">
        <f>IF(A41=0,0,уговори!C$4)</f>
        <v>0</v>
      </c>
      <c r="D41" s="9">
        <f t="shared" si="2"/>
        <v>0</v>
      </c>
      <c r="E41" s="20" t="s">
        <v>9</v>
      </c>
      <c r="F41" s="11">
        <f>IF(A41=0,0,+VLOOKUP($A41,уговори!$A$7:$F$32,COLUMN(уговори!C:C),FALSE))</f>
        <v>0</v>
      </c>
    </row>
    <row r="42" spans="1:6" x14ac:dyDescent="0.25">
      <c r="A42">
        <f t="shared" si="0"/>
        <v>0</v>
      </c>
      <c r="B42" s="8">
        <f>IF(A42=0,0,уговори!B$4)</f>
        <v>0</v>
      </c>
      <c r="C42">
        <f>IF(A42=0,0,уговори!C$4)</f>
        <v>0</v>
      </c>
      <c r="D42" s="9">
        <f t="shared" si="2"/>
        <v>0</v>
      </c>
      <c r="E42" s="20" t="s">
        <v>10</v>
      </c>
      <c r="F42" s="7">
        <f>IF(A42=0,0,+VLOOKUP($A42,уговори!$A$7:$F$32,COLUMN(уговори!D:D),FALSE))</f>
        <v>0</v>
      </c>
    </row>
    <row r="43" spans="1:6" x14ac:dyDescent="0.25">
      <c r="A43">
        <f t="shared" si="0"/>
        <v>0</v>
      </c>
      <c r="B43" s="8">
        <f>IF(A43=0,0,уговори!B$4)</f>
        <v>0</v>
      </c>
      <c r="C43">
        <f>IF(A43=0,0,уговори!C$4)</f>
        <v>0</v>
      </c>
      <c r="D43" s="9">
        <f t="shared" si="2"/>
        <v>0</v>
      </c>
      <c r="E43" s="20" t="s">
        <v>11</v>
      </c>
      <c r="F43" s="7">
        <f>IF(A43=0,0,+VLOOKUP($A43,уговори!$A$7:$F$32,COLUMN(уговори!E:E),FALSE))</f>
        <v>0</v>
      </c>
    </row>
    <row r="44" spans="1:6" x14ac:dyDescent="0.25">
      <c r="A44" s="10">
        <f>+IF(MAX(A$4:A43)&gt;=A$1,0,MAX(A$4:A43)+1)</f>
        <v>0</v>
      </c>
      <c r="B44" s="8">
        <f>IF(A44=0,0,уговори!B$4)</f>
        <v>0</v>
      </c>
      <c r="C44">
        <f>IF(A44=0,0,уговори!C$4)</f>
        <v>0</v>
      </c>
      <c r="D44" s="9">
        <f t="shared" si="2"/>
        <v>0</v>
      </c>
      <c r="E44" s="20" t="s">
        <v>8</v>
      </c>
      <c r="F44" s="7">
        <f>IF(A44=0,0,+VLOOKUP($A44,уговори!$A$7:$F$32,COLUMN(уговори!B:B),FALSE))</f>
        <v>0</v>
      </c>
    </row>
    <row r="45" spans="1:6" x14ac:dyDescent="0.25">
      <c r="A45">
        <f t="shared" si="0"/>
        <v>0</v>
      </c>
      <c r="B45" s="8">
        <f>IF(A45=0,0,уговори!B$4)</f>
        <v>0</v>
      </c>
      <c r="C45">
        <f>IF(A45=0,0,уговори!C$4)</f>
        <v>0</v>
      </c>
      <c r="D45" s="9">
        <f t="shared" si="2"/>
        <v>0</v>
      </c>
      <c r="E45" s="19" t="s">
        <v>9</v>
      </c>
      <c r="F45" s="11">
        <f>IF(A45=0,0,+VLOOKUP($A45,уговори!$A$7:$F$32,COLUMN(уговори!C:C),FALSE))</f>
        <v>0</v>
      </c>
    </row>
    <row r="46" spans="1:6" x14ac:dyDescent="0.25">
      <c r="A46">
        <f t="shared" si="0"/>
        <v>0</v>
      </c>
      <c r="B46" s="8">
        <f>IF(A46=0,0,уговори!B$4)</f>
        <v>0</v>
      </c>
      <c r="C46">
        <f>IF(A46=0,0,уговори!C$4)</f>
        <v>0</v>
      </c>
      <c r="D46" s="9">
        <f t="shared" si="2"/>
        <v>0</v>
      </c>
      <c r="E46" s="20" t="s">
        <v>10</v>
      </c>
      <c r="F46" s="7">
        <f>IF(A46=0,0,+VLOOKUP($A46,уговори!$A$7:$F$32,COLUMN(уговори!D:D),FALSE))</f>
        <v>0</v>
      </c>
    </row>
    <row r="47" spans="1:6" x14ac:dyDescent="0.25">
      <c r="A47">
        <f t="shared" si="0"/>
        <v>0</v>
      </c>
      <c r="B47" s="8">
        <f>IF(A47=0,0,уговори!B$4)</f>
        <v>0</v>
      </c>
      <c r="C47">
        <f>IF(A47=0,0,уговори!C$4)</f>
        <v>0</v>
      </c>
      <c r="D47" s="9">
        <f t="shared" si="2"/>
        <v>0</v>
      </c>
      <c r="E47" s="20" t="s">
        <v>11</v>
      </c>
      <c r="F47" s="7">
        <f>IF(A47=0,0,+VLOOKUP($A47,уговори!$A$7:$F$32,COLUMN(уговори!E:E),FALSE))</f>
        <v>0</v>
      </c>
    </row>
    <row r="48" spans="1:6" x14ac:dyDescent="0.25">
      <c r="A48" s="10">
        <f>+IF(MAX(A$4:A47)&gt;=A$1,0,MAX(A$4:A47)+1)</f>
        <v>0</v>
      </c>
      <c r="B48" s="8">
        <f>IF(A48=0,0,уговори!B$4)</f>
        <v>0</v>
      </c>
      <c r="C48">
        <f>IF(A48=0,0,уговори!C$4)</f>
        <v>0</v>
      </c>
      <c r="D48" s="9">
        <f t="shared" si="2"/>
        <v>0</v>
      </c>
      <c r="E48" s="20" t="s">
        <v>8</v>
      </c>
      <c r="F48" s="7">
        <f>IF(A48=0,0,+VLOOKUP($A48,уговори!$A$7:$F$32,COLUMN(уговори!B:B),FALSE))</f>
        <v>0</v>
      </c>
    </row>
    <row r="49" spans="1:6" x14ac:dyDescent="0.25">
      <c r="A49">
        <f t="shared" si="0"/>
        <v>0</v>
      </c>
      <c r="B49" s="8">
        <f>IF(A49=0,0,уговори!B$4)</f>
        <v>0</v>
      </c>
      <c r="C49">
        <f>IF(A49=0,0,уговори!C$4)</f>
        <v>0</v>
      </c>
      <c r="D49" s="9">
        <f t="shared" si="2"/>
        <v>0</v>
      </c>
      <c r="E49" s="20" t="s">
        <v>9</v>
      </c>
      <c r="F49" s="11">
        <f>IF(A49=0,0,+VLOOKUP($A49,уговори!$A$7:$F$32,COLUMN(уговори!C:C),FALSE))</f>
        <v>0</v>
      </c>
    </row>
    <row r="50" spans="1:6" x14ac:dyDescent="0.25">
      <c r="A50">
        <f t="shared" si="0"/>
        <v>0</v>
      </c>
      <c r="B50" s="8">
        <f>IF(A50=0,0,уговори!B$4)</f>
        <v>0</v>
      </c>
      <c r="C50">
        <f>IF(A50=0,0,уговори!C$4)</f>
        <v>0</v>
      </c>
      <c r="D50" s="9">
        <f t="shared" si="2"/>
        <v>0</v>
      </c>
      <c r="E50" s="19" t="s">
        <v>10</v>
      </c>
      <c r="F50" s="7">
        <f>IF(A50=0,0,+VLOOKUP($A50,уговори!$A$7:$F$32,COLUMN(уговори!D:D),FALSE))</f>
        <v>0</v>
      </c>
    </row>
    <row r="51" spans="1:6" x14ac:dyDescent="0.25">
      <c r="A51">
        <f t="shared" si="0"/>
        <v>0</v>
      </c>
      <c r="B51" s="8">
        <f>IF(A51=0,0,уговори!B$4)</f>
        <v>0</v>
      </c>
      <c r="C51">
        <f>IF(A51=0,0,уговори!C$4)</f>
        <v>0</v>
      </c>
      <c r="D51" s="9">
        <f t="shared" si="2"/>
        <v>0</v>
      </c>
      <c r="E51" s="20" t="s">
        <v>11</v>
      </c>
      <c r="F51" s="7">
        <f>IF(A51=0,0,+VLOOKUP($A51,уговори!$A$7:$F$32,COLUMN(уговори!E:E),FALSE))</f>
        <v>0</v>
      </c>
    </row>
    <row r="52" spans="1:6" x14ac:dyDescent="0.25">
      <c r="A52" s="10">
        <f>+IF(MAX(A$4:A51)&gt;=A$1,0,MAX(A$4:A51)+1)</f>
        <v>0</v>
      </c>
      <c r="B52" s="8">
        <f>IF(A52=0,0,уговори!B$4)</f>
        <v>0</v>
      </c>
      <c r="C52">
        <f>IF(A52=0,0,уговори!C$4)</f>
        <v>0</v>
      </c>
      <c r="D52" s="9">
        <f t="shared" si="2"/>
        <v>0</v>
      </c>
      <c r="E52" s="20" t="s">
        <v>8</v>
      </c>
      <c r="F52" s="7">
        <f>IF(A52=0,0,+VLOOKUP($A52,уговори!$A$7:$F$32,COLUMN(уговори!B:B),FALSE))</f>
        <v>0</v>
      </c>
    </row>
    <row r="53" spans="1:6" x14ac:dyDescent="0.25">
      <c r="A53">
        <f t="shared" si="0"/>
        <v>0</v>
      </c>
      <c r="B53" s="8">
        <f>IF(A53=0,0,уговори!B$4)</f>
        <v>0</v>
      </c>
      <c r="C53">
        <f>IF(A53=0,0,уговори!C$4)</f>
        <v>0</v>
      </c>
      <c r="D53" s="9">
        <f t="shared" si="2"/>
        <v>0</v>
      </c>
      <c r="E53" s="20" t="s">
        <v>9</v>
      </c>
      <c r="F53" s="11">
        <f>IF(A53=0,0,+VLOOKUP($A53,уговори!$A$7:$F$32,COLUMN(уговори!C:C),FALSE))</f>
        <v>0</v>
      </c>
    </row>
    <row r="54" spans="1:6" x14ac:dyDescent="0.25">
      <c r="A54">
        <f t="shared" si="0"/>
        <v>0</v>
      </c>
      <c r="B54" s="8">
        <f>IF(A54=0,0,уговори!B$4)</f>
        <v>0</v>
      </c>
      <c r="C54">
        <f>IF(A54=0,0,уговори!C$4)</f>
        <v>0</v>
      </c>
      <c r="D54" s="9">
        <f t="shared" si="2"/>
        <v>0</v>
      </c>
      <c r="E54" s="20" t="s">
        <v>10</v>
      </c>
      <c r="F54" s="7">
        <f>IF(A54=0,0,+VLOOKUP($A54,уговори!$A$7:$F$32,COLUMN(уговори!D:D),FALSE))</f>
        <v>0</v>
      </c>
    </row>
    <row r="55" spans="1:6" x14ac:dyDescent="0.25">
      <c r="A55">
        <f t="shared" si="0"/>
        <v>0</v>
      </c>
      <c r="B55" s="8">
        <f>IF(A55=0,0,уговори!B$4)</f>
        <v>0</v>
      </c>
      <c r="C55">
        <f>IF(A55=0,0,уговори!C$4)</f>
        <v>0</v>
      </c>
      <c r="D55" s="9">
        <f t="shared" si="2"/>
        <v>0</v>
      </c>
      <c r="E55" s="19" t="s">
        <v>11</v>
      </c>
      <c r="F55" s="7">
        <f>IF(A55=0,0,+VLOOKUP($A55,уговори!$A$7:$F$32,COLUMN(уговори!E:E),FALSE))</f>
        <v>0</v>
      </c>
    </row>
    <row r="56" spans="1:6" x14ac:dyDescent="0.25">
      <c r="A56" s="10">
        <f>+IF(MAX(A$4:A55)&gt;=A$1,0,MAX(A$4:A55)+1)</f>
        <v>0</v>
      </c>
      <c r="B56" s="8">
        <f>IF(A56=0,0,уговори!B$4)</f>
        <v>0</v>
      </c>
      <c r="C56">
        <f>IF(A56=0,0,уговори!C$4)</f>
        <v>0</v>
      </c>
      <c r="D56" s="9">
        <f t="shared" si="2"/>
        <v>0</v>
      </c>
      <c r="E56" s="20" t="s">
        <v>8</v>
      </c>
      <c r="F56" s="7">
        <f>IF(A56=0,0,+VLOOKUP($A56,уговори!$A$7:$F$32,COLUMN(уговори!B:B),FALSE))</f>
        <v>0</v>
      </c>
    </row>
    <row r="57" spans="1:6" x14ac:dyDescent="0.25">
      <c r="A57">
        <f t="shared" si="0"/>
        <v>0</v>
      </c>
      <c r="B57" s="8">
        <f>IF(A57=0,0,уговори!B$4)</f>
        <v>0</v>
      </c>
      <c r="C57">
        <f>IF(A57=0,0,уговори!C$4)</f>
        <v>0</v>
      </c>
      <c r="D57" s="9">
        <f t="shared" si="2"/>
        <v>0</v>
      </c>
      <c r="E57" s="20" t="s">
        <v>9</v>
      </c>
      <c r="F57" s="11">
        <f>IF(A57=0,0,+VLOOKUP($A57,уговори!$A$7:$F$32,COLUMN(уговори!C:C),FALSE))</f>
        <v>0</v>
      </c>
    </row>
    <row r="58" spans="1:6" x14ac:dyDescent="0.25">
      <c r="A58">
        <f t="shared" si="0"/>
        <v>0</v>
      </c>
      <c r="B58" s="8">
        <f>IF(A58=0,0,уговори!B$4)</f>
        <v>0</v>
      </c>
      <c r="C58">
        <f>IF(A58=0,0,уговори!C$4)</f>
        <v>0</v>
      </c>
      <c r="D58" s="9">
        <f t="shared" si="2"/>
        <v>0</v>
      </c>
      <c r="E58" s="20" t="s">
        <v>10</v>
      </c>
      <c r="F58" s="7">
        <f>IF(A58=0,0,+VLOOKUP($A58,уговори!$A$7:$F$32,COLUMN(уговори!D:D),FALSE))</f>
        <v>0</v>
      </c>
    </row>
    <row r="59" spans="1:6" x14ac:dyDescent="0.25">
      <c r="A59">
        <f t="shared" si="0"/>
        <v>0</v>
      </c>
      <c r="B59" s="8">
        <f>IF(A59=0,0,уговори!B$4)</f>
        <v>0</v>
      </c>
      <c r="C59">
        <f>IF(A59=0,0,уговори!C$4)</f>
        <v>0</v>
      </c>
      <c r="D59" s="9">
        <f t="shared" si="2"/>
        <v>0</v>
      </c>
      <c r="E59" s="20" t="s">
        <v>11</v>
      </c>
      <c r="F59" s="7">
        <f>IF(A59=0,0,+VLOOKUP($A59,уговори!$A$7:$F$32,COLUMN(уговори!E:E),FALSE))</f>
        <v>0</v>
      </c>
    </row>
    <row r="60" spans="1:6" x14ac:dyDescent="0.25">
      <c r="A60" s="10">
        <f>+IF(MAX(A$4:A59)&gt;=A$1,0,MAX(A$4:A59)+1)</f>
        <v>0</v>
      </c>
      <c r="B60" s="8">
        <f>IF(A60=0,0,уговори!B$4)</f>
        <v>0</v>
      </c>
      <c r="C60">
        <f>IF(A60=0,0,уговори!C$4)</f>
        <v>0</v>
      </c>
      <c r="D60" s="9">
        <f t="shared" si="2"/>
        <v>0</v>
      </c>
      <c r="E60" s="19" t="s">
        <v>8</v>
      </c>
      <c r="F60" s="7">
        <f>IF(A60=0,0,+VLOOKUP($A60,уговори!$A$7:$F$32,COLUMN(уговори!B:B),FALSE))</f>
        <v>0</v>
      </c>
    </row>
    <row r="61" spans="1:6" x14ac:dyDescent="0.25">
      <c r="A61">
        <f t="shared" si="0"/>
        <v>0</v>
      </c>
      <c r="B61" s="8">
        <f>IF(A61=0,0,уговори!B$4)</f>
        <v>0</v>
      </c>
      <c r="C61">
        <f>IF(A61=0,0,уговори!C$4)</f>
        <v>0</v>
      </c>
      <c r="D61" s="9">
        <f t="shared" si="2"/>
        <v>0</v>
      </c>
      <c r="E61" s="20" t="s">
        <v>9</v>
      </c>
      <c r="F61" s="11">
        <f>IF(A61=0,0,+VLOOKUP($A61,уговори!$A$7:$F$32,COLUMN(уговори!C:C),FALSE))</f>
        <v>0</v>
      </c>
    </row>
    <row r="62" spans="1:6" x14ac:dyDescent="0.25">
      <c r="A62">
        <f t="shared" si="0"/>
        <v>0</v>
      </c>
      <c r="B62" s="8">
        <f>IF(A62=0,0,уговори!B$4)</f>
        <v>0</v>
      </c>
      <c r="C62">
        <f>IF(A62=0,0,уговори!C$4)</f>
        <v>0</v>
      </c>
      <c r="D62" s="9">
        <f t="shared" si="2"/>
        <v>0</v>
      </c>
      <c r="E62" s="20" t="s">
        <v>10</v>
      </c>
      <c r="F62" s="7">
        <f>IF(A62=0,0,+VLOOKUP($A62,уговори!$A$7:$F$32,COLUMN(уговори!D:D),FALSE))</f>
        <v>0</v>
      </c>
    </row>
    <row r="63" spans="1:6" x14ac:dyDescent="0.25">
      <c r="A63">
        <f t="shared" si="0"/>
        <v>0</v>
      </c>
      <c r="B63" s="8">
        <f>IF(A63=0,0,уговори!B$4)</f>
        <v>0</v>
      </c>
      <c r="C63">
        <f>IF(A63=0,0,уговори!C$4)</f>
        <v>0</v>
      </c>
      <c r="D63" s="9">
        <f t="shared" si="2"/>
        <v>0</v>
      </c>
      <c r="E63" s="20" t="s">
        <v>11</v>
      </c>
      <c r="F63" s="7">
        <f>IF(A63=0,0,+VLOOKUP($A63,уговори!$A$7:$F$32,COLUMN(уговори!E:E),FALSE))</f>
        <v>0</v>
      </c>
    </row>
    <row r="64" spans="1:6" x14ac:dyDescent="0.25">
      <c r="E64" s="20"/>
      <c r="F64" s="7"/>
    </row>
    <row r="65" spans="6:6" x14ac:dyDescent="0.25">
      <c r="F65" s="7"/>
    </row>
    <row r="66" spans="6:6" x14ac:dyDescent="0.25">
      <c r="F66" s="7"/>
    </row>
    <row r="67" spans="6:6" x14ac:dyDescent="0.25">
      <c r="F67" s="7"/>
    </row>
    <row r="68" spans="6:6" x14ac:dyDescent="0.25">
      <c r="F68" s="7"/>
    </row>
    <row r="69" spans="6:6" x14ac:dyDescent="0.25">
      <c r="F69" s="6"/>
    </row>
    <row r="70" spans="6:6" x14ac:dyDescent="0.25">
      <c r="F70" s="6"/>
    </row>
    <row r="71" spans="6:6" x14ac:dyDescent="0.25">
      <c r="F71" s="6"/>
    </row>
    <row r="72" spans="6:6" x14ac:dyDescent="0.25">
      <c r="F72" s="6"/>
    </row>
    <row r="73" spans="6:6" x14ac:dyDescent="0.25">
      <c r="F73" s="6"/>
    </row>
    <row r="74" spans="6:6" x14ac:dyDescent="0.25">
      <c r="F74" s="6"/>
    </row>
    <row r="75" spans="6:6" x14ac:dyDescent="0.25">
      <c r="F75" s="6"/>
    </row>
    <row r="76" spans="6:6" x14ac:dyDescent="0.25">
      <c r="F76" s="6"/>
    </row>
    <row r="77" spans="6:6" x14ac:dyDescent="0.25">
      <c r="F77" s="6"/>
    </row>
    <row r="78" spans="6:6" x14ac:dyDescent="0.25">
      <c r="F78" s="6"/>
    </row>
    <row r="79" spans="6:6" x14ac:dyDescent="0.25">
      <c r="F79" s="6"/>
    </row>
    <row r="80" spans="6:6" x14ac:dyDescent="0.25">
      <c r="F80" s="6"/>
    </row>
    <row r="81" spans="6:6" x14ac:dyDescent="0.25">
      <c r="F81" s="6"/>
    </row>
    <row r="82" spans="6:6" x14ac:dyDescent="0.25">
      <c r="F82" s="6"/>
    </row>
    <row r="83" spans="6:6" x14ac:dyDescent="0.25">
      <c r="F83" s="6"/>
    </row>
    <row r="84" spans="6:6" x14ac:dyDescent="0.25">
      <c r="F84" s="6"/>
    </row>
    <row r="85" spans="6:6" x14ac:dyDescent="0.25">
      <c r="F85" s="6"/>
    </row>
    <row r="86" spans="6:6" x14ac:dyDescent="0.25">
      <c r="F86" s="6"/>
    </row>
    <row r="87" spans="6:6" x14ac:dyDescent="0.25">
      <c r="F87" s="6"/>
    </row>
    <row r="88" spans="6:6" x14ac:dyDescent="0.25">
      <c r="F88" s="6"/>
    </row>
    <row r="89" spans="6:6" x14ac:dyDescent="0.25">
      <c r="F89" s="6"/>
    </row>
    <row r="90" spans="6:6" x14ac:dyDescent="0.25">
      <c r="F90" s="6"/>
    </row>
    <row r="91" spans="6:6" x14ac:dyDescent="0.25">
      <c r="F91" s="6"/>
    </row>
    <row r="92" spans="6:6" x14ac:dyDescent="0.25">
      <c r="F92" s="6"/>
    </row>
    <row r="93" spans="6:6" x14ac:dyDescent="0.25">
      <c r="F93" s="6"/>
    </row>
    <row r="94" spans="6:6" x14ac:dyDescent="0.25">
      <c r="F94" s="6"/>
    </row>
    <row r="95" spans="6:6" x14ac:dyDescent="0.25">
      <c r="F95" s="6"/>
    </row>
    <row r="96" spans="6:6" x14ac:dyDescent="0.25">
      <c r="F96" s="6"/>
    </row>
    <row r="97" spans="6:6" x14ac:dyDescent="0.25">
      <c r="F97" s="6"/>
    </row>
    <row r="98" spans="6:6" x14ac:dyDescent="0.25">
      <c r="F98" s="6"/>
    </row>
    <row r="99" spans="6:6" x14ac:dyDescent="0.25">
      <c r="F99" s="6"/>
    </row>
    <row r="100" spans="6:6" x14ac:dyDescent="0.25">
      <c r="F100" s="6"/>
    </row>
    <row r="101" spans="6:6" x14ac:dyDescent="0.25">
      <c r="F101" s="6"/>
    </row>
    <row r="102" spans="6:6" x14ac:dyDescent="0.25">
      <c r="F102" s="6"/>
    </row>
    <row r="103" spans="6:6" x14ac:dyDescent="0.25">
      <c r="F103" s="6"/>
    </row>
    <row r="104" spans="6:6" x14ac:dyDescent="0.25">
      <c r="F104" s="6"/>
    </row>
    <row r="105" spans="6:6" x14ac:dyDescent="0.25">
      <c r="F105" s="6"/>
    </row>
    <row r="106" spans="6:6" x14ac:dyDescent="0.25">
      <c r="F106" s="6"/>
    </row>
  </sheetData>
  <conditionalFormatting sqref="F4:F68">
    <cfRule type="expression" dxfId="0" priority="1" stopIfTrue="1">
      <formula>$F$1=111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90"/>
  <sheetViews>
    <sheetView workbookViewId="0">
      <selection activeCell="A2" sqref="A2:D172"/>
    </sheetView>
  </sheetViews>
  <sheetFormatPr defaultColWidth="12.42578125" defaultRowHeight="15" x14ac:dyDescent="0.25"/>
  <cols>
    <col min="2" max="2" width="101.28515625" customWidth="1"/>
  </cols>
  <sheetData>
    <row r="1" spans="1:4" x14ac:dyDescent="0.25">
      <c r="A1" s="13" t="s">
        <v>49</v>
      </c>
      <c r="B1" s="13" t="s">
        <v>50</v>
      </c>
      <c r="C1" s="13" t="s">
        <v>51</v>
      </c>
      <c r="D1" s="13" t="s">
        <v>52</v>
      </c>
    </row>
    <row r="2" spans="1:4" x14ac:dyDescent="0.25">
      <c r="A2" s="26">
        <v>10100</v>
      </c>
      <c r="B2" s="26" t="s">
        <v>56</v>
      </c>
      <c r="C2" s="26">
        <v>2</v>
      </c>
      <c r="D2" s="26">
        <v>0</v>
      </c>
    </row>
    <row r="3" spans="1:4" x14ac:dyDescent="0.25">
      <c r="A3" s="26">
        <v>10200</v>
      </c>
      <c r="B3" s="26" t="s">
        <v>64</v>
      </c>
      <c r="C3" s="26">
        <v>3</v>
      </c>
      <c r="D3" s="26" t="s">
        <v>89</v>
      </c>
    </row>
    <row r="4" spans="1:4" x14ac:dyDescent="0.25">
      <c r="A4" s="26">
        <v>10201</v>
      </c>
      <c r="B4" s="26" t="s">
        <v>88</v>
      </c>
      <c r="C4" s="26">
        <v>3</v>
      </c>
      <c r="D4" s="26" t="s">
        <v>75</v>
      </c>
    </row>
    <row r="5" spans="1:4" x14ac:dyDescent="0.25">
      <c r="A5" s="26">
        <v>10202</v>
      </c>
      <c r="B5" s="26" t="s">
        <v>232</v>
      </c>
      <c r="C5" s="26">
        <v>44</v>
      </c>
      <c r="D5" s="26">
        <v>0</v>
      </c>
    </row>
    <row r="6" spans="1:4" x14ac:dyDescent="0.25">
      <c r="A6" s="26">
        <v>10204</v>
      </c>
      <c r="B6" s="26" t="s">
        <v>57</v>
      </c>
      <c r="C6" s="26">
        <v>3</v>
      </c>
      <c r="D6" s="26" t="s">
        <v>58</v>
      </c>
    </row>
    <row r="7" spans="1:4" x14ac:dyDescent="0.25">
      <c r="A7" s="26">
        <v>10206</v>
      </c>
      <c r="B7" s="26" t="s">
        <v>68</v>
      </c>
      <c r="C7" s="26">
        <v>3</v>
      </c>
      <c r="D7" s="26" t="s">
        <v>67</v>
      </c>
    </row>
    <row r="8" spans="1:4" x14ac:dyDescent="0.25">
      <c r="A8" s="26">
        <v>10220</v>
      </c>
      <c r="B8" s="26" t="s">
        <v>70</v>
      </c>
      <c r="C8" s="26">
        <v>3</v>
      </c>
      <c r="D8" s="26" t="s">
        <v>69</v>
      </c>
    </row>
    <row r="9" spans="1:4" x14ac:dyDescent="0.25">
      <c r="A9" s="26">
        <v>10222</v>
      </c>
      <c r="B9" s="26" t="s">
        <v>74</v>
      </c>
      <c r="C9" s="26">
        <v>3</v>
      </c>
      <c r="D9" s="26" t="s">
        <v>73</v>
      </c>
    </row>
    <row r="10" spans="1:4" x14ac:dyDescent="0.25">
      <c r="A10" s="26">
        <v>10225</v>
      </c>
      <c r="B10" s="26" t="s">
        <v>77</v>
      </c>
      <c r="C10" s="26">
        <v>3</v>
      </c>
      <c r="D10" s="26" t="s">
        <v>76</v>
      </c>
    </row>
    <row r="11" spans="1:4" x14ac:dyDescent="0.25">
      <c r="A11" s="26">
        <v>10228</v>
      </c>
      <c r="B11" s="26" t="s">
        <v>79</v>
      </c>
      <c r="C11" s="26">
        <v>3</v>
      </c>
      <c r="D11" s="26" t="s">
        <v>78</v>
      </c>
    </row>
    <row r="12" spans="1:4" x14ac:dyDescent="0.25">
      <c r="A12" s="26">
        <v>10243</v>
      </c>
      <c r="B12" s="26" t="s">
        <v>83</v>
      </c>
      <c r="C12" s="26">
        <v>3</v>
      </c>
      <c r="D12" s="26" t="s">
        <v>80</v>
      </c>
    </row>
    <row r="13" spans="1:4" x14ac:dyDescent="0.25">
      <c r="A13" s="26">
        <v>10244</v>
      </c>
      <c r="B13" s="26" t="s">
        <v>85</v>
      </c>
      <c r="C13" s="26">
        <v>3</v>
      </c>
      <c r="D13" s="26" t="s">
        <v>81</v>
      </c>
    </row>
    <row r="14" spans="1:4" x14ac:dyDescent="0.25">
      <c r="A14" s="26">
        <v>10245</v>
      </c>
      <c r="B14" s="26" t="s">
        <v>331</v>
      </c>
      <c r="C14" s="26">
        <v>3</v>
      </c>
      <c r="D14" s="26" t="s">
        <v>82</v>
      </c>
    </row>
    <row r="15" spans="1:4" x14ac:dyDescent="0.25">
      <c r="A15" s="26">
        <v>10249</v>
      </c>
      <c r="B15" s="26" t="s">
        <v>350</v>
      </c>
      <c r="C15" s="26">
        <v>3</v>
      </c>
      <c r="D15" s="26" t="s">
        <v>84</v>
      </c>
    </row>
    <row r="16" spans="1:4" x14ac:dyDescent="0.25">
      <c r="A16" s="26">
        <v>10250</v>
      </c>
      <c r="B16" s="26" t="s">
        <v>332</v>
      </c>
      <c r="C16" s="26">
        <v>3</v>
      </c>
      <c r="D16" s="26" t="s">
        <v>63</v>
      </c>
    </row>
    <row r="17" spans="1:4" x14ac:dyDescent="0.25">
      <c r="A17" s="26">
        <v>10251</v>
      </c>
      <c r="B17" s="26" t="s">
        <v>333</v>
      </c>
      <c r="C17" s="26">
        <v>3</v>
      </c>
      <c r="D17" s="26" t="s">
        <v>86</v>
      </c>
    </row>
    <row r="18" spans="1:4" x14ac:dyDescent="0.25">
      <c r="A18" s="26">
        <v>10252</v>
      </c>
      <c r="B18" s="26" t="s">
        <v>357</v>
      </c>
      <c r="C18" s="26">
        <v>3</v>
      </c>
      <c r="D18" s="26" t="s">
        <v>59</v>
      </c>
    </row>
    <row r="19" spans="1:4" x14ac:dyDescent="0.25">
      <c r="A19" s="26">
        <v>10253</v>
      </c>
      <c r="B19" s="26" t="s">
        <v>358</v>
      </c>
      <c r="C19" s="26">
        <v>3</v>
      </c>
      <c r="D19" s="26" t="s">
        <v>60</v>
      </c>
    </row>
    <row r="20" spans="1:4" x14ac:dyDescent="0.25">
      <c r="A20" s="26">
        <v>10254</v>
      </c>
      <c r="B20" s="26" t="s">
        <v>359</v>
      </c>
      <c r="C20" s="26">
        <v>3</v>
      </c>
      <c r="D20" s="26" t="s">
        <v>61</v>
      </c>
    </row>
    <row r="21" spans="1:4" x14ac:dyDescent="0.25">
      <c r="A21" s="26">
        <v>10255</v>
      </c>
      <c r="B21" s="26" t="s">
        <v>360</v>
      </c>
      <c r="C21" s="26">
        <v>3</v>
      </c>
      <c r="D21" s="26" t="s">
        <v>62</v>
      </c>
    </row>
    <row r="22" spans="1:4" x14ac:dyDescent="0.25">
      <c r="A22" s="26">
        <v>10256</v>
      </c>
      <c r="B22" s="26" t="s">
        <v>361</v>
      </c>
      <c r="C22" s="26">
        <v>3</v>
      </c>
      <c r="D22" s="26" t="s">
        <v>90</v>
      </c>
    </row>
    <row r="23" spans="1:4" x14ac:dyDescent="0.25">
      <c r="A23" s="26">
        <v>10257</v>
      </c>
      <c r="B23" s="26" t="s">
        <v>362</v>
      </c>
      <c r="C23" s="26">
        <v>3</v>
      </c>
      <c r="D23" s="26" t="s">
        <v>65</v>
      </c>
    </row>
    <row r="24" spans="1:4" x14ac:dyDescent="0.25">
      <c r="A24" s="26">
        <v>10310</v>
      </c>
      <c r="B24" s="26" t="s">
        <v>168</v>
      </c>
      <c r="C24" s="26">
        <v>23</v>
      </c>
      <c r="D24" s="26">
        <v>0</v>
      </c>
    </row>
    <row r="25" spans="1:4" x14ac:dyDescent="0.25">
      <c r="A25" s="26">
        <v>10311</v>
      </c>
      <c r="B25" s="26" t="s">
        <v>169</v>
      </c>
      <c r="C25" s="26">
        <v>23</v>
      </c>
      <c r="D25" s="26" t="s">
        <v>175</v>
      </c>
    </row>
    <row r="26" spans="1:4" x14ac:dyDescent="0.25">
      <c r="A26" s="26">
        <v>10312</v>
      </c>
      <c r="B26" s="26" t="s">
        <v>171</v>
      </c>
      <c r="C26" s="26">
        <v>23</v>
      </c>
      <c r="D26" s="26" t="s">
        <v>180</v>
      </c>
    </row>
    <row r="27" spans="1:4" x14ac:dyDescent="0.25">
      <c r="A27" s="26">
        <v>10313</v>
      </c>
      <c r="B27" s="26" t="s">
        <v>173</v>
      </c>
      <c r="C27" s="26">
        <v>23</v>
      </c>
      <c r="D27" s="26" t="s">
        <v>182</v>
      </c>
    </row>
    <row r="28" spans="1:4" x14ac:dyDescent="0.25">
      <c r="A28" s="26">
        <v>10314</v>
      </c>
      <c r="B28" s="26" t="s">
        <v>174</v>
      </c>
      <c r="C28" s="26">
        <v>23</v>
      </c>
      <c r="D28" s="26" t="s">
        <v>184</v>
      </c>
    </row>
    <row r="29" spans="1:4" x14ac:dyDescent="0.25">
      <c r="A29" s="26">
        <v>10520</v>
      </c>
      <c r="B29" s="26" t="s">
        <v>134</v>
      </c>
      <c r="C29" s="26">
        <v>16</v>
      </c>
      <c r="D29" s="26">
        <v>0</v>
      </c>
    </row>
    <row r="30" spans="1:4" x14ac:dyDescent="0.25">
      <c r="A30" s="26">
        <v>10521</v>
      </c>
      <c r="B30" s="26" t="s">
        <v>135</v>
      </c>
      <c r="C30" s="26">
        <v>16</v>
      </c>
      <c r="D30" s="26" t="s">
        <v>136</v>
      </c>
    </row>
    <row r="31" spans="1:4" x14ac:dyDescent="0.25">
      <c r="A31" s="26">
        <v>10522</v>
      </c>
      <c r="B31" s="26" t="s">
        <v>137</v>
      </c>
      <c r="C31" s="26">
        <v>16</v>
      </c>
      <c r="D31" s="26" t="s">
        <v>138</v>
      </c>
    </row>
    <row r="32" spans="1:4" x14ac:dyDescent="0.25">
      <c r="A32" s="26">
        <v>10523</v>
      </c>
      <c r="B32" s="26" t="s">
        <v>139</v>
      </c>
      <c r="C32" s="26">
        <v>16</v>
      </c>
      <c r="D32" s="26" t="s">
        <v>140</v>
      </c>
    </row>
    <row r="33" spans="1:4" x14ac:dyDescent="0.25">
      <c r="A33" s="26">
        <v>10524</v>
      </c>
      <c r="B33" s="26" t="s">
        <v>141</v>
      </c>
      <c r="C33" s="26">
        <v>16</v>
      </c>
      <c r="D33" s="26" t="s">
        <v>142</v>
      </c>
    </row>
    <row r="34" spans="1:4" x14ac:dyDescent="0.25">
      <c r="A34" s="26">
        <v>10525</v>
      </c>
      <c r="B34" s="26" t="s">
        <v>143</v>
      </c>
      <c r="C34" s="26">
        <v>16</v>
      </c>
      <c r="D34" s="26" t="s">
        <v>144</v>
      </c>
    </row>
    <row r="35" spans="1:4" x14ac:dyDescent="0.25">
      <c r="A35" s="26">
        <v>10526</v>
      </c>
      <c r="B35" s="26" t="s">
        <v>145</v>
      </c>
      <c r="C35" s="26">
        <v>16</v>
      </c>
      <c r="D35" s="26" t="s">
        <v>146</v>
      </c>
    </row>
    <row r="36" spans="1:4" x14ac:dyDescent="0.25">
      <c r="A36" s="26">
        <v>10527</v>
      </c>
      <c r="B36" s="26" t="s">
        <v>147</v>
      </c>
      <c r="C36" s="26">
        <v>16</v>
      </c>
      <c r="D36" s="26" t="s">
        <v>148</v>
      </c>
    </row>
    <row r="37" spans="1:4" x14ac:dyDescent="0.25">
      <c r="A37" s="26">
        <v>10528</v>
      </c>
      <c r="B37" s="26" t="s">
        <v>149</v>
      </c>
      <c r="C37" s="26">
        <v>16</v>
      </c>
      <c r="D37" s="26" t="s">
        <v>150</v>
      </c>
    </row>
    <row r="38" spans="1:4" x14ac:dyDescent="0.25">
      <c r="A38" s="26">
        <v>10529</v>
      </c>
      <c r="B38" s="26" t="s">
        <v>351</v>
      </c>
      <c r="C38" s="26">
        <v>16</v>
      </c>
      <c r="D38" s="26" t="s">
        <v>346</v>
      </c>
    </row>
    <row r="39" spans="1:4" x14ac:dyDescent="0.25">
      <c r="A39" s="26">
        <v>10600</v>
      </c>
      <c r="B39" s="26" t="s">
        <v>132</v>
      </c>
      <c r="C39" s="26">
        <v>15</v>
      </c>
      <c r="D39" s="26">
        <v>0</v>
      </c>
    </row>
    <row r="40" spans="1:4" x14ac:dyDescent="0.25">
      <c r="A40" s="26">
        <v>10601</v>
      </c>
      <c r="B40" s="26" t="s">
        <v>363</v>
      </c>
      <c r="C40" s="26">
        <v>15</v>
      </c>
      <c r="D40" s="26" t="s">
        <v>133</v>
      </c>
    </row>
    <row r="41" spans="1:4" x14ac:dyDescent="0.25">
      <c r="A41" s="26">
        <v>10810</v>
      </c>
      <c r="B41" s="26" t="s">
        <v>157</v>
      </c>
      <c r="C41" s="26">
        <v>21</v>
      </c>
      <c r="D41" s="26">
        <v>0</v>
      </c>
    </row>
    <row r="42" spans="1:4" x14ac:dyDescent="0.25">
      <c r="A42" s="26">
        <v>10811</v>
      </c>
      <c r="B42" s="26" t="s">
        <v>158</v>
      </c>
      <c r="C42" s="26">
        <v>21</v>
      </c>
      <c r="D42" s="26" t="s">
        <v>164</v>
      </c>
    </row>
    <row r="43" spans="1:4" x14ac:dyDescent="0.25">
      <c r="A43" s="26">
        <v>10812</v>
      </c>
      <c r="B43" s="26" t="s">
        <v>159</v>
      </c>
      <c r="C43" s="26">
        <v>21</v>
      </c>
      <c r="D43" s="26" t="s">
        <v>165</v>
      </c>
    </row>
    <row r="44" spans="1:4" x14ac:dyDescent="0.25">
      <c r="A44" s="26">
        <v>10813</v>
      </c>
      <c r="B44" s="26" t="s">
        <v>160</v>
      </c>
      <c r="C44" s="26">
        <v>21</v>
      </c>
      <c r="D44" s="26" t="s">
        <v>167</v>
      </c>
    </row>
    <row r="45" spans="1:4" x14ac:dyDescent="0.25">
      <c r="A45" s="26">
        <v>10814</v>
      </c>
      <c r="B45" s="26" t="s">
        <v>161</v>
      </c>
      <c r="C45" s="26">
        <v>21</v>
      </c>
      <c r="D45" s="26" t="s">
        <v>334</v>
      </c>
    </row>
    <row r="46" spans="1:4" x14ac:dyDescent="0.25">
      <c r="A46" s="26">
        <v>11800</v>
      </c>
      <c r="B46" s="26" t="s">
        <v>209</v>
      </c>
      <c r="C46" s="26">
        <v>29</v>
      </c>
      <c r="D46" s="26">
        <v>0</v>
      </c>
    </row>
    <row r="47" spans="1:4" x14ac:dyDescent="0.25">
      <c r="A47" s="26">
        <v>11801</v>
      </c>
      <c r="B47" s="26" t="s">
        <v>210</v>
      </c>
      <c r="C47" s="26">
        <v>29</v>
      </c>
      <c r="D47" s="26" t="s">
        <v>218</v>
      </c>
    </row>
    <row r="48" spans="1:4" x14ac:dyDescent="0.25">
      <c r="A48" s="26">
        <v>11900</v>
      </c>
      <c r="B48" s="26" t="s">
        <v>202</v>
      </c>
      <c r="C48" s="26">
        <v>27</v>
      </c>
      <c r="D48" s="26">
        <v>0</v>
      </c>
    </row>
    <row r="49" spans="1:4" x14ac:dyDescent="0.25">
      <c r="A49" s="26">
        <v>11902</v>
      </c>
      <c r="B49" s="26" t="s">
        <v>203</v>
      </c>
      <c r="C49" s="26">
        <v>27</v>
      </c>
      <c r="D49" s="26" t="s">
        <v>211</v>
      </c>
    </row>
    <row r="50" spans="1:4" x14ac:dyDescent="0.25">
      <c r="A50" s="26">
        <v>12500</v>
      </c>
      <c r="B50" s="26" t="s">
        <v>239</v>
      </c>
      <c r="C50" s="26">
        <v>53</v>
      </c>
      <c r="D50" s="26">
        <v>0</v>
      </c>
    </row>
    <row r="51" spans="1:4" x14ac:dyDescent="0.25">
      <c r="A51" s="26">
        <v>13400</v>
      </c>
      <c r="B51" s="26" t="s">
        <v>212</v>
      </c>
      <c r="C51" s="26">
        <v>30</v>
      </c>
      <c r="D51" s="26">
        <v>0</v>
      </c>
    </row>
    <row r="52" spans="1:4" x14ac:dyDescent="0.25">
      <c r="A52" s="26">
        <v>13401</v>
      </c>
      <c r="B52" s="26" t="s">
        <v>215</v>
      </c>
      <c r="C52" s="26">
        <v>30</v>
      </c>
      <c r="D52" s="26" t="s">
        <v>344</v>
      </c>
    </row>
    <row r="53" spans="1:4" x14ac:dyDescent="0.25">
      <c r="A53" s="26">
        <v>13403</v>
      </c>
      <c r="B53" s="26" t="s">
        <v>216</v>
      </c>
      <c r="C53" s="26">
        <v>30</v>
      </c>
      <c r="D53" s="26" t="s">
        <v>345</v>
      </c>
    </row>
    <row r="54" spans="1:4" x14ac:dyDescent="0.25">
      <c r="A54" s="26">
        <v>13410</v>
      </c>
      <c r="B54" s="26" t="s">
        <v>364</v>
      </c>
      <c r="C54" s="26">
        <v>33</v>
      </c>
      <c r="D54" s="26">
        <v>0</v>
      </c>
    </row>
    <row r="55" spans="1:4" x14ac:dyDescent="0.25">
      <c r="A55" s="26">
        <v>13420</v>
      </c>
      <c r="B55" s="26" t="s">
        <v>365</v>
      </c>
      <c r="C55" s="26">
        <v>34</v>
      </c>
      <c r="D55" s="26">
        <v>0</v>
      </c>
    </row>
    <row r="56" spans="1:4" x14ac:dyDescent="0.25">
      <c r="A56" s="26">
        <v>13430</v>
      </c>
      <c r="B56" s="26" t="s">
        <v>366</v>
      </c>
      <c r="C56" s="26">
        <v>35</v>
      </c>
      <c r="D56" s="26">
        <v>0</v>
      </c>
    </row>
    <row r="57" spans="1:4" x14ac:dyDescent="0.25">
      <c r="A57" s="26">
        <v>13700</v>
      </c>
      <c r="B57" s="26" t="s">
        <v>187</v>
      </c>
      <c r="C57" s="26">
        <v>26</v>
      </c>
      <c r="D57" s="26">
        <v>0</v>
      </c>
    </row>
    <row r="58" spans="1:4" x14ac:dyDescent="0.25">
      <c r="A58" s="26">
        <v>13701</v>
      </c>
      <c r="B58" s="26" t="s">
        <v>188</v>
      </c>
      <c r="C58" s="26">
        <v>26</v>
      </c>
      <c r="D58" s="26" t="s">
        <v>206</v>
      </c>
    </row>
    <row r="59" spans="1:4" x14ac:dyDescent="0.25">
      <c r="A59" s="26">
        <v>13702</v>
      </c>
      <c r="B59" s="26" t="s">
        <v>190</v>
      </c>
      <c r="C59" s="26">
        <v>26</v>
      </c>
      <c r="D59" s="26" t="s">
        <v>208</v>
      </c>
    </row>
    <row r="60" spans="1:4" x14ac:dyDescent="0.25">
      <c r="A60" s="26">
        <v>13703</v>
      </c>
      <c r="B60" s="26" t="s">
        <v>192</v>
      </c>
      <c r="C60" s="26">
        <v>26</v>
      </c>
      <c r="D60" s="26" t="s">
        <v>335</v>
      </c>
    </row>
    <row r="61" spans="1:4" x14ac:dyDescent="0.25">
      <c r="A61" s="26">
        <v>13704</v>
      </c>
      <c r="B61" s="26" t="s">
        <v>194</v>
      </c>
      <c r="C61" s="26">
        <v>26</v>
      </c>
      <c r="D61" s="26" t="s">
        <v>336</v>
      </c>
    </row>
    <row r="62" spans="1:4" x14ac:dyDescent="0.25">
      <c r="A62" s="26">
        <v>13705</v>
      </c>
      <c r="B62" s="26" t="s">
        <v>196</v>
      </c>
      <c r="C62" s="26">
        <v>26</v>
      </c>
      <c r="D62" s="26" t="s">
        <v>337</v>
      </c>
    </row>
    <row r="63" spans="1:4" x14ac:dyDescent="0.25">
      <c r="A63" s="26">
        <v>13709</v>
      </c>
      <c r="B63" s="26" t="s">
        <v>198</v>
      </c>
      <c r="C63" s="26">
        <v>26</v>
      </c>
      <c r="D63" s="26" t="s">
        <v>338</v>
      </c>
    </row>
    <row r="64" spans="1:4" x14ac:dyDescent="0.25">
      <c r="A64" s="26">
        <v>13710</v>
      </c>
      <c r="B64" s="26" t="s">
        <v>200</v>
      </c>
      <c r="C64" s="26">
        <v>26</v>
      </c>
      <c r="D64" s="26" t="s">
        <v>339</v>
      </c>
    </row>
    <row r="65" spans="1:4" x14ac:dyDescent="0.25">
      <c r="A65" s="26">
        <v>13800</v>
      </c>
      <c r="B65" s="26" t="s">
        <v>217</v>
      </c>
      <c r="C65" s="26">
        <v>31</v>
      </c>
      <c r="D65" s="26">
        <v>0</v>
      </c>
    </row>
    <row r="66" spans="1:4" x14ac:dyDescent="0.25">
      <c r="A66" s="26">
        <v>13801</v>
      </c>
      <c r="B66" s="26" t="s">
        <v>352</v>
      </c>
      <c r="C66" s="26">
        <v>31</v>
      </c>
      <c r="D66" s="26" t="s">
        <v>224</v>
      </c>
    </row>
    <row r="67" spans="1:4" x14ac:dyDescent="0.25">
      <c r="A67" s="26">
        <v>13802</v>
      </c>
      <c r="B67" s="26" t="s">
        <v>219</v>
      </c>
      <c r="C67" s="26">
        <v>31</v>
      </c>
      <c r="D67" s="26" t="s">
        <v>340</v>
      </c>
    </row>
    <row r="68" spans="1:4" x14ac:dyDescent="0.25">
      <c r="A68" s="26">
        <v>14800</v>
      </c>
      <c r="B68" s="26" t="s">
        <v>156</v>
      </c>
      <c r="C68" s="26">
        <v>20</v>
      </c>
      <c r="D68" s="26">
        <v>0</v>
      </c>
    </row>
    <row r="69" spans="1:4" x14ac:dyDescent="0.25">
      <c r="A69" s="26">
        <v>14810</v>
      </c>
      <c r="B69" s="26" t="s">
        <v>162</v>
      </c>
      <c r="C69" s="26">
        <v>22</v>
      </c>
      <c r="D69" s="26">
        <v>0</v>
      </c>
    </row>
    <row r="70" spans="1:4" x14ac:dyDescent="0.25">
      <c r="A70" s="26">
        <v>14811</v>
      </c>
      <c r="B70" s="26" t="s">
        <v>163</v>
      </c>
      <c r="C70" s="26">
        <v>22</v>
      </c>
      <c r="D70" s="26" t="s">
        <v>170</v>
      </c>
    </row>
    <row r="71" spans="1:4" x14ac:dyDescent="0.25">
      <c r="A71" s="26">
        <v>14813</v>
      </c>
      <c r="B71" s="26" t="s">
        <v>166</v>
      </c>
      <c r="C71" s="26">
        <v>22</v>
      </c>
      <c r="D71" s="26" t="s">
        <v>172</v>
      </c>
    </row>
    <row r="72" spans="1:4" x14ac:dyDescent="0.25">
      <c r="A72" s="26">
        <v>14820</v>
      </c>
      <c r="B72" s="26" t="s">
        <v>205</v>
      </c>
      <c r="C72" s="26">
        <v>28</v>
      </c>
      <c r="D72" s="26">
        <v>0</v>
      </c>
    </row>
    <row r="73" spans="1:4" x14ac:dyDescent="0.25">
      <c r="A73" s="26">
        <v>14821</v>
      </c>
      <c r="B73" s="26" t="s">
        <v>207</v>
      </c>
      <c r="C73" s="26">
        <v>28</v>
      </c>
      <c r="D73" s="26" t="s">
        <v>214</v>
      </c>
    </row>
    <row r="74" spans="1:4" x14ac:dyDescent="0.25">
      <c r="A74" s="26">
        <v>14830</v>
      </c>
      <c r="B74" s="26" t="s">
        <v>220</v>
      </c>
      <c r="C74" s="26">
        <v>32</v>
      </c>
      <c r="D74" s="26">
        <v>0</v>
      </c>
    </row>
    <row r="75" spans="1:4" x14ac:dyDescent="0.25">
      <c r="A75" s="26">
        <v>14840</v>
      </c>
      <c r="B75" s="26" t="s">
        <v>341</v>
      </c>
      <c r="C75" s="26">
        <v>24</v>
      </c>
      <c r="D75" s="26">
        <v>0</v>
      </c>
    </row>
    <row r="76" spans="1:4" x14ac:dyDescent="0.25">
      <c r="A76" s="26">
        <v>14841</v>
      </c>
      <c r="B76" s="26" t="s">
        <v>179</v>
      </c>
      <c r="C76" s="26">
        <v>24</v>
      </c>
      <c r="D76" s="26" t="s">
        <v>189</v>
      </c>
    </row>
    <row r="77" spans="1:4" x14ac:dyDescent="0.25">
      <c r="A77" s="26">
        <v>14842</v>
      </c>
      <c r="B77" s="26" t="s">
        <v>181</v>
      </c>
      <c r="C77" s="26">
        <v>24</v>
      </c>
      <c r="D77" s="26" t="s">
        <v>191</v>
      </c>
    </row>
    <row r="78" spans="1:4" x14ac:dyDescent="0.25">
      <c r="A78" s="26">
        <v>14843</v>
      </c>
      <c r="B78" s="26" t="s">
        <v>183</v>
      </c>
      <c r="C78" s="26">
        <v>24</v>
      </c>
      <c r="D78" s="26" t="s">
        <v>193</v>
      </c>
    </row>
    <row r="79" spans="1:4" x14ac:dyDescent="0.25">
      <c r="A79" s="26">
        <v>14844</v>
      </c>
      <c r="B79" s="26" t="s">
        <v>185</v>
      </c>
      <c r="C79" s="26">
        <v>24</v>
      </c>
      <c r="D79" s="26" t="s">
        <v>195</v>
      </c>
    </row>
    <row r="80" spans="1:4" x14ac:dyDescent="0.25">
      <c r="A80" s="26">
        <v>14845</v>
      </c>
      <c r="B80" s="26" t="s">
        <v>186</v>
      </c>
      <c r="C80" s="26">
        <v>24</v>
      </c>
      <c r="D80" s="26" t="s">
        <v>197</v>
      </c>
    </row>
    <row r="81" spans="1:4" x14ac:dyDescent="0.25">
      <c r="A81" s="26">
        <v>14846</v>
      </c>
      <c r="B81" s="26" t="s">
        <v>176</v>
      </c>
      <c r="C81" s="26">
        <v>24</v>
      </c>
      <c r="D81" s="26" t="s">
        <v>199</v>
      </c>
    </row>
    <row r="82" spans="1:4" x14ac:dyDescent="0.25">
      <c r="A82" s="26">
        <v>14847</v>
      </c>
      <c r="B82" s="26" t="s">
        <v>177</v>
      </c>
      <c r="C82" s="26">
        <v>24</v>
      </c>
      <c r="D82" s="26" t="s">
        <v>201</v>
      </c>
    </row>
    <row r="83" spans="1:4" x14ac:dyDescent="0.25">
      <c r="A83" s="26">
        <v>14850</v>
      </c>
      <c r="B83" s="26" t="s">
        <v>353</v>
      </c>
      <c r="C83" s="26">
        <v>25</v>
      </c>
      <c r="D83" s="26">
        <v>0</v>
      </c>
    </row>
    <row r="84" spans="1:4" x14ac:dyDescent="0.25">
      <c r="A84" s="26">
        <v>14851</v>
      </c>
      <c r="B84" s="26" t="s">
        <v>178</v>
      </c>
      <c r="C84" s="26">
        <v>25</v>
      </c>
      <c r="D84" s="26" t="s">
        <v>204</v>
      </c>
    </row>
    <row r="85" spans="1:4" x14ac:dyDescent="0.25">
      <c r="A85" s="26">
        <v>14860</v>
      </c>
      <c r="B85" s="26" t="s">
        <v>342</v>
      </c>
      <c r="C85" s="26">
        <v>18</v>
      </c>
      <c r="D85" s="26">
        <v>0</v>
      </c>
    </row>
    <row r="86" spans="1:4" x14ac:dyDescent="0.25">
      <c r="A86" s="26">
        <v>14870</v>
      </c>
      <c r="B86" s="26" t="s">
        <v>367</v>
      </c>
      <c r="C86" s="26">
        <v>60</v>
      </c>
      <c r="D86" s="26">
        <v>0</v>
      </c>
    </row>
    <row r="87" spans="1:4" x14ac:dyDescent="0.25">
      <c r="A87" s="26">
        <v>20100</v>
      </c>
      <c r="B87" s="26" t="s">
        <v>53</v>
      </c>
      <c r="C87" s="26">
        <v>1</v>
      </c>
      <c r="D87" s="26">
        <v>0</v>
      </c>
    </row>
    <row r="88" spans="1:4" x14ac:dyDescent="0.25">
      <c r="A88" s="26">
        <v>20101</v>
      </c>
      <c r="B88" s="26" t="s">
        <v>54</v>
      </c>
      <c r="C88" s="26">
        <v>1</v>
      </c>
      <c r="D88" s="26" t="s">
        <v>55</v>
      </c>
    </row>
    <row r="89" spans="1:4" x14ac:dyDescent="0.25">
      <c r="A89" s="26">
        <v>20102</v>
      </c>
      <c r="B89" s="26" t="s">
        <v>130</v>
      </c>
      <c r="C89" s="26">
        <v>13</v>
      </c>
      <c r="D89" s="26">
        <v>0</v>
      </c>
    </row>
    <row r="90" spans="1:4" x14ac:dyDescent="0.25">
      <c r="A90" s="26">
        <v>20103</v>
      </c>
      <c r="B90" s="26" t="s">
        <v>131</v>
      </c>
      <c r="C90" s="26">
        <v>14</v>
      </c>
      <c r="D90" s="26">
        <v>0</v>
      </c>
    </row>
    <row r="91" spans="1:4" x14ac:dyDescent="0.25">
      <c r="A91" s="26">
        <v>30100</v>
      </c>
      <c r="B91" s="26" t="s">
        <v>91</v>
      </c>
      <c r="C91" s="26">
        <v>4</v>
      </c>
      <c r="D91" s="26">
        <v>0</v>
      </c>
    </row>
    <row r="92" spans="1:4" x14ac:dyDescent="0.25">
      <c r="A92" s="26">
        <v>30203</v>
      </c>
      <c r="B92" s="26" t="s">
        <v>114</v>
      </c>
      <c r="C92" s="26">
        <v>8</v>
      </c>
      <c r="D92" s="26" t="s">
        <v>115</v>
      </c>
    </row>
    <row r="93" spans="1:4" x14ac:dyDescent="0.25">
      <c r="A93" s="26">
        <v>30204</v>
      </c>
      <c r="B93" s="26" t="s">
        <v>126</v>
      </c>
      <c r="C93" s="26">
        <v>9</v>
      </c>
      <c r="D93" s="26">
        <v>0</v>
      </c>
    </row>
    <row r="94" spans="1:4" x14ac:dyDescent="0.25">
      <c r="A94" s="26">
        <v>30210</v>
      </c>
      <c r="B94" s="26" t="s">
        <v>96</v>
      </c>
      <c r="C94" s="26">
        <v>6</v>
      </c>
      <c r="D94" s="26" t="s">
        <v>97</v>
      </c>
    </row>
    <row r="95" spans="1:4" x14ac:dyDescent="0.25">
      <c r="A95" s="26">
        <v>30211</v>
      </c>
      <c r="B95" s="26" t="s">
        <v>102</v>
      </c>
      <c r="C95" s="26">
        <v>6</v>
      </c>
      <c r="D95" s="26" t="s">
        <v>103</v>
      </c>
    </row>
    <row r="96" spans="1:4" x14ac:dyDescent="0.25">
      <c r="A96" s="26">
        <v>30214</v>
      </c>
      <c r="B96" s="26" t="s">
        <v>116</v>
      </c>
      <c r="C96" s="26">
        <v>8</v>
      </c>
      <c r="D96" s="26" t="s">
        <v>117</v>
      </c>
    </row>
    <row r="97" spans="1:4" x14ac:dyDescent="0.25">
      <c r="A97" s="26">
        <v>30215</v>
      </c>
      <c r="B97" s="26" t="s">
        <v>112</v>
      </c>
      <c r="C97" s="26">
        <v>7</v>
      </c>
      <c r="D97" s="26">
        <v>0</v>
      </c>
    </row>
    <row r="98" spans="1:4" x14ac:dyDescent="0.25">
      <c r="A98" s="26">
        <v>30216</v>
      </c>
      <c r="B98" s="26" t="s">
        <v>92</v>
      </c>
      <c r="C98" s="26">
        <v>5</v>
      </c>
      <c r="D98" s="26">
        <v>0</v>
      </c>
    </row>
    <row r="99" spans="1:4" x14ac:dyDescent="0.25">
      <c r="A99" s="26">
        <v>30221</v>
      </c>
      <c r="B99" s="26" t="s">
        <v>94</v>
      </c>
      <c r="C99" s="26">
        <v>6</v>
      </c>
      <c r="D99" s="26" t="s">
        <v>95</v>
      </c>
    </row>
    <row r="100" spans="1:4" x14ac:dyDescent="0.25">
      <c r="A100" s="26">
        <v>30222</v>
      </c>
      <c r="B100" s="26" t="s">
        <v>98</v>
      </c>
      <c r="C100" s="26">
        <v>6</v>
      </c>
      <c r="D100" s="26" t="s">
        <v>99</v>
      </c>
    </row>
    <row r="101" spans="1:4" x14ac:dyDescent="0.25">
      <c r="A101" s="26">
        <v>30225</v>
      </c>
      <c r="B101" s="26" t="s">
        <v>104</v>
      </c>
      <c r="C101" s="26">
        <v>6</v>
      </c>
      <c r="D101" s="26" t="s">
        <v>105</v>
      </c>
    </row>
    <row r="102" spans="1:4" x14ac:dyDescent="0.25">
      <c r="A102" s="26">
        <v>30226</v>
      </c>
      <c r="B102" s="26" t="s">
        <v>106</v>
      </c>
      <c r="C102" s="26">
        <v>6</v>
      </c>
      <c r="D102" s="26" t="s">
        <v>107</v>
      </c>
    </row>
    <row r="103" spans="1:4" x14ac:dyDescent="0.25">
      <c r="A103" s="26">
        <v>30227</v>
      </c>
      <c r="B103" s="26" t="s">
        <v>108</v>
      </c>
      <c r="C103" s="26">
        <v>6</v>
      </c>
      <c r="D103" s="26" t="s">
        <v>109</v>
      </c>
    </row>
    <row r="104" spans="1:4" x14ac:dyDescent="0.25">
      <c r="A104" s="26">
        <v>30228</v>
      </c>
      <c r="B104" s="26" t="s">
        <v>122</v>
      </c>
      <c r="C104" s="26">
        <v>8</v>
      </c>
      <c r="D104" s="26" t="s">
        <v>123</v>
      </c>
    </row>
    <row r="105" spans="1:4" x14ac:dyDescent="0.25">
      <c r="A105" s="26">
        <v>30229</v>
      </c>
      <c r="B105" s="26" t="s">
        <v>124</v>
      </c>
      <c r="C105" s="26">
        <v>8</v>
      </c>
      <c r="D105" s="26" t="s">
        <v>125</v>
      </c>
    </row>
    <row r="106" spans="1:4" x14ac:dyDescent="0.25">
      <c r="A106" s="26">
        <v>30232</v>
      </c>
      <c r="B106" s="26" t="s">
        <v>100</v>
      </c>
      <c r="C106" s="26">
        <v>6</v>
      </c>
      <c r="D106" s="26" t="s">
        <v>101</v>
      </c>
    </row>
    <row r="107" spans="1:4" x14ac:dyDescent="0.25">
      <c r="A107" s="26">
        <v>30233</v>
      </c>
      <c r="B107" s="26" t="s">
        <v>110</v>
      </c>
      <c r="C107" s="26">
        <v>6</v>
      </c>
      <c r="D107" s="26" t="s">
        <v>111</v>
      </c>
    </row>
    <row r="108" spans="1:4" x14ac:dyDescent="0.25">
      <c r="A108" s="26">
        <v>30235</v>
      </c>
      <c r="B108" s="26" t="s">
        <v>118</v>
      </c>
      <c r="C108" s="26">
        <v>8</v>
      </c>
      <c r="D108" s="26" t="s">
        <v>119</v>
      </c>
    </row>
    <row r="109" spans="1:4" x14ac:dyDescent="0.25">
      <c r="A109" s="26">
        <v>30236</v>
      </c>
      <c r="B109" s="26" t="s">
        <v>120</v>
      </c>
      <c r="C109" s="26">
        <v>8</v>
      </c>
      <c r="D109" s="26" t="s">
        <v>121</v>
      </c>
    </row>
    <row r="110" spans="1:4" x14ac:dyDescent="0.25">
      <c r="A110" s="26">
        <v>30240</v>
      </c>
      <c r="B110" s="26" t="s">
        <v>93</v>
      </c>
      <c r="C110" s="26">
        <v>6</v>
      </c>
      <c r="D110" s="26">
        <v>0</v>
      </c>
    </row>
    <row r="111" spans="1:4" x14ac:dyDescent="0.25">
      <c r="A111" s="26">
        <v>30250</v>
      </c>
      <c r="B111" s="26" t="s">
        <v>113</v>
      </c>
      <c r="C111" s="26">
        <v>8</v>
      </c>
      <c r="D111" s="26">
        <v>0</v>
      </c>
    </row>
    <row r="112" spans="1:4" x14ac:dyDescent="0.25">
      <c r="A112" s="26">
        <v>40010</v>
      </c>
      <c r="B112" s="26" t="s">
        <v>226</v>
      </c>
      <c r="C112" s="26">
        <v>38</v>
      </c>
      <c r="D112" s="26">
        <v>0</v>
      </c>
    </row>
    <row r="113" spans="1:4" x14ac:dyDescent="0.25">
      <c r="A113" s="26">
        <v>40100</v>
      </c>
      <c r="B113" s="26" t="s">
        <v>225</v>
      </c>
      <c r="C113" s="26">
        <v>37</v>
      </c>
      <c r="D113" s="26">
        <v>0</v>
      </c>
    </row>
    <row r="114" spans="1:4" x14ac:dyDescent="0.25">
      <c r="A114" s="26">
        <v>40400</v>
      </c>
      <c r="B114" s="26" t="s">
        <v>227</v>
      </c>
      <c r="C114" s="26">
        <v>39</v>
      </c>
      <c r="D114" s="26">
        <v>0</v>
      </c>
    </row>
    <row r="115" spans="1:4" x14ac:dyDescent="0.25">
      <c r="A115" s="26">
        <v>40500</v>
      </c>
      <c r="B115" s="26" t="s">
        <v>228</v>
      </c>
      <c r="C115" s="26">
        <v>40</v>
      </c>
      <c r="D115" s="26">
        <v>0</v>
      </c>
    </row>
    <row r="116" spans="1:4" x14ac:dyDescent="0.25">
      <c r="A116" s="26">
        <v>40600</v>
      </c>
      <c r="B116" s="26" t="s">
        <v>229</v>
      </c>
      <c r="C116" s="26">
        <v>41</v>
      </c>
      <c r="D116" s="26">
        <v>0</v>
      </c>
    </row>
    <row r="117" spans="1:4" x14ac:dyDescent="0.25">
      <c r="A117" s="26">
        <v>40700</v>
      </c>
      <c r="B117" s="26" t="s">
        <v>231</v>
      </c>
      <c r="C117" s="26">
        <v>43</v>
      </c>
      <c r="D117" s="26">
        <v>0</v>
      </c>
    </row>
    <row r="118" spans="1:4" x14ac:dyDescent="0.25">
      <c r="A118" s="26">
        <v>40800</v>
      </c>
      <c r="B118" s="26" t="s">
        <v>230</v>
      </c>
      <c r="C118" s="26">
        <v>42</v>
      </c>
      <c r="D118" s="26">
        <v>0</v>
      </c>
    </row>
    <row r="119" spans="1:4" x14ac:dyDescent="0.25">
      <c r="A119" s="26">
        <v>41000</v>
      </c>
      <c r="B119" s="26" t="s">
        <v>238</v>
      </c>
      <c r="C119" s="26">
        <v>51</v>
      </c>
      <c r="D119" s="26">
        <v>0</v>
      </c>
    </row>
    <row r="120" spans="1:4" x14ac:dyDescent="0.25">
      <c r="A120" s="26">
        <v>41100</v>
      </c>
      <c r="B120" s="26" t="s">
        <v>241</v>
      </c>
      <c r="C120" s="26">
        <v>55</v>
      </c>
      <c r="D120" s="26">
        <v>0</v>
      </c>
    </row>
    <row r="121" spans="1:4" x14ac:dyDescent="0.25">
      <c r="A121" s="26">
        <v>41102</v>
      </c>
      <c r="B121" s="26" t="s">
        <v>242</v>
      </c>
      <c r="C121" s="26">
        <v>56</v>
      </c>
      <c r="D121" s="26" t="s">
        <v>368</v>
      </c>
    </row>
    <row r="122" spans="1:4" x14ac:dyDescent="0.25">
      <c r="A122" s="26">
        <v>41103</v>
      </c>
      <c r="B122" s="26" t="s">
        <v>22</v>
      </c>
      <c r="C122" s="26">
        <v>56</v>
      </c>
      <c r="D122" s="26" t="s">
        <v>369</v>
      </c>
    </row>
    <row r="123" spans="1:4" x14ac:dyDescent="0.25">
      <c r="A123" s="26">
        <v>41104</v>
      </c>
      <c r="B123" s="26" t="s">
        <v>33</v>
      </c>
      <c r="C123" s="26">
        <v>56</v>
      </c>
      <c r="D123" s="26" t="s">
        <v>370</v>
      </c>
    </row>
    <row r="124" spans="1:4" x14ac:dyDescent="0.25">
      <c r="A124" s="26">
        <v>41105</v>
      </c>
      <c r="B124" s="26" t="s">
        <v>343</v>
      </c>
      <c r="C124" s="26">
        <v>56</v>
      </c>
      <c r="D124" s="26" t="s">
        <v>371</v>
      </c>
    </row>
    <row r="125" spans="1:4" x14ac:dyDescent="0.25">
      <c r="A125" s="26">
        <v>41106</v>
      </c>
      <c r="B125" s="26" t="s">
        <v>34</v>
      </c>
      <c r="C125" s="26">
        <v>56</v>
      </c>
      <c r="D125" s="26" t="s">
        <v>372</v>
      </c>
    </row>
    <row r="126" spans="1:4" x14ac:dyDescent="0.25">
      <c r="A126" s="26">
        <v>41107</v>
      </c>
      <c r="B126" s="26" t="s">
        <v>36</v>
      </c>
      <c r="C126" s="26">
        <v>56</v>
      </c>
      <c r="D126" s="26" t="s">
        <v>373</v>
      </c>
    </row>
    <row r="127" spans="1:4" x14ac:dyDescent="0.25">
      <c r="A127" s="26">
        <v>41108</v>
      </c>
      <c r="B127" s="26" t="s">
        <v>35</v>
      </c>
      <c r="C127" s="26">
        <v>56</v>
      </c>
      <c r="D127" s="26" t="s">
        <v>374</v>
      </c>
    </row>
    <row r="128" spans="1:4" x14ac:dyDescent="0.25">
      <c r="A128" s="26">
        <v>41109</v>
      </c>
      <c r="B128" s="26" t="s">
        <v>37</v>
      </c>
      <c r="C128" s="26">
        <v>56</v>
      </c>
      <c r="D128" s="26" t="s">
        <v>375</v>
      </c>
    </row>
    <row r="129" spans="1:4" x14ac:dyDescent="0.25">
      <c r="A129" s="26">
        <v>41110</v>
      </c>
      <c r="B129" s="26" t="s">
        <v>38</v>
      </c>
      <c r="C129" s="26">
        <v>56</v>
      </c>
      <c r="D129" s="26" t="s">
        <v>376</v>
      </c>
    </row>
    <row r="130" spans="1:4" x14ac:dyDescent="0.25">
      <c r="A130" s="26">
        <v>41111</v>
      </c>
      <c r="B130" s="26" t="s">
        <v>243</v>
      </c>
      <c r="C130" s="26">
        <v>56</v>
      </c>
      <c r="D130" s="26" t="s">
        <v>377</v>
      </c>
    </row>
    <row r="131" spans="1:4" x14ac:dyDescent="0.25">
      <c r="A131" s="26">
        <v>41112</v>
      </c>
      <c r="B131" s="26" t="s">
        <v>13</v>
      </c>
      <c r="C131" s="26">
        <v>56</v>
      </c>
      <c r="D131" s="26" t="s">
        <v>378</v>
      </c>
    </row>
    <row r="132" spans="1:4" x14ac:dyDescent="0.25">
      <c r="A132" s="26">
        <v>41113</v>
      </c>
      <c r="B132" s="26" t="s">
        <v>14</v>
      </c>
      <c r="C132" s="26">
        <v>56</v>
      </c>
      <c r="D132" s="26" t="s">
        <v>379</v>
      </c>
    </row>
    <row r="133" spans="1:4" x14ac:dyDescent="0.25">
      <c r="A133" s="26">
        <v>41114</v>
      </c>
      <c r="B133" s="26" t="s">
        <v>15</v>
      </c>
      <c r="C133" s="26">
        <v>56</v>
      </c>
      <c r="D133" s="26" t="s">
        <v>380</v>
      </c>
    </row>
    <row r="134" spans="1:4" x14ac:dyDescent="0.25">
      <c r="A134" s="26">
        <v>41115</v>
      </c>
      <c r="B134" s="26" t="s">
        <v>16</v>
      </c>
      <c r="C134" s="26">
        <v>56</v>
      </c>
      <c r="D134" s="26" t="s">
        <v>381</v>
      </c>
    </row>
    <row r="135" spans="1:4" x14ac:dyDescent="0.25">
      <c r="A135" s="26">
        <v>41116</v>
      </c>
      <c r="B135" s="26" t="s">
        <v>17</v>
      </c>
      <c r="C135" s="26">
        <v>56</v>
      </c>
      <c r="D135" s="26" t="s">
        <v>382</v>
      </c>
    </row>
    <row r="136" spans="1:4" x14ac:dyDescent="0.25">
      <c r="A136" s="26">
        <v>41117</v>
      </c>
      <c r="B136" s="26" t="s">
        <v>18</v>
      </c>
      <c r="C136" s="26">
        <v>56</v>
      </c>
      <c r="D136" s="26" t="s">
        <v>383</v>
      </c>
    </row>
    <row r="137" spans="1:4" x14ac:dyDescent="0.25">
      <c r="A137" s="26">
        <v>41118</v>
      </c>
      <c r="B137" s="26" t="s">
        <v>19</v>
      </c>
      <c r="C137" s="26">
        <v>56</v>
      </c>
      <c r="D137" s="26" t="s">
        <v>384</v>
      </c>
    </row>
    <row r="138" spans="1:4" x14ac:dyDescent="0.25">
      <c r="A138" s="26">
        <v>41119</v>
      </c>
      <c r="B138" s="26" t="s">
        <v>20</v>
      </c>
      <c r="C138" s="26">
        <v>56</v>
      </c>
      <c r="D138" s="26" t="s">
        <v>385</v>
      </c>
    </row>
    <row r="139" spans="1:4" x14ac:dyDescent="0.25">
      <c r="A139" s="26">
        <v>41120</v>
      </c>
      <c r="B139" s="26" t="s">
        <v>21</v>
      </c>
      <c r="C139" s="26">
        <v>56</v>
      </c>
      <c r="D139" s="26" t="s">
        <v>386</v>
      </c>
    </row>
    <row r="140" spans="1:4" x14ac:dyDescent="0.25">
      <c r="A140" s="26">
        <v>41121</v>
      </c>
      <c r="B140" s="26" t="s">
        <v>23</v>
      </c>
      <c r="C140" s="26">
        <v>56</v>
      </c>
      <c r="D140" s="26" t="s">
        <v>387</v>
      </c>
    </row>
    <row r="141" spans="1:4" x14ac:dyDescent="0.25">
      <c r="A141" s="26">
        <v>41122</v>
      </c>
      <c r="B141" s="26" t="s">
        <v>24</v>
      </c>
      <c r="C141" s="26">
        <v>56</v>
      </c>
      <c r="D141" s="26" t="s">
        <v>388</v>
      </c>
    </row>
    <row r="142" spans="1:4" x14ac:dyDescent="0.25">
      <c r="A142" s="26">
        <v>41123</v>
      </c>
      <c r="B142" s="26" t="s">
        <v>25</v>
      </c>
      <c r="C142" s="26">
        <v>56</v>
      </c>
      <c r="D142" s="26" t="s">
        <v>389</v>
      </c>
    </row>
    <row r="143" spans="1:4" x14ac:dyDescent="0.25">
      <c r="A143" s="26">
        <v>41124</v>
      </c>
      <c r="B143" s="26" t="s">
        <v>26</v>
      </c>
      <c r="C143" s="26">
        <v>56</v>
      </c>
      <c r="D143" s="26" t="s">
        <v>390</v>
      </c>
    </row>
    <row r="144" spans="1:4" x14ac:dyDescent="0.25">
      <c r="A144" s="26">
        <v>41125</v>
      </c>
      <c r="B144" s="26" t="s">
        <v>27</v>
      </c>
      <c r="C144" s="26">
        <v>56</v>
      </c>
      <c r="D144" s="26" t="s">
        <v>391</v>
      </c>
    </row>
    <row r="145" spans="1:4" x14ac:dyDescent="0.25">
      <c r="A145" s="26">
        <v>41126</v>
      </c>
      <c r="B145" s="26" t="s">
        <v>28</v>
      </c>
      <c r="C145" s="26">
        <v>56</v>
      </c>
      <c r="D145" s="26" t="s">
        <v>392</v>
      </c>
    </row>
    <row r="146" spans="1:4" x14ac:dyDescent="0.25">
      <c r="A146" s="26">
        <v>41127</v>
      </c>
      <c r="B146" s="26" t="s">
        <v>29</v>
      </c>
      <c r="C146" s="26">
        <v>56</v>
      </c>
      <c r="D146" s="26" t="s">
        <v>393</v>
      </c>
    </row>
    <row r="147" spans="1:4" x14ac:dyDescent="0.25">
      <c r="A147" s="26">
        <v>41128</v>
      </c>
      <c r="B147" s="26" t="s">
        <v>30</v>
      </c>
      <c r="C147" s="26">
        <v>56</v>
      </c>
      <c r="D147" s="26" t="s">
        <v>394</v>
      </c>
    </row>
    <row r="148" spans="1:4" x14ac:dyDescent="0.25">
      <c r="A148" s="26">
        <v>41129</v>
      </c>
      <c r="B148" s="26" t="s">
        <v>31</v>
      </c>
      <c r="C148" s="26">
        <v>56</v>
      </c>
      <c r="D148" s="26" t="s">
        <v>395</v>
      </c>
    </row>
    <row r="149" spans="1:4" x14ac:dyDescent="0.25">
      <c r="A149" s="26">
        <v>41130</v>
      </c>
      <c r="B149" s="26" t="s">
        <v>32</v>
      </c>
      <c r="C149" s="26">
        <v>56</v>
      </c>
      <c r="D149" s="26" t="s">
        <v>396</v>
      </c>
    </row>
    <row r="150" spans="1:4" x14ac:dyDescent="0.25">
      <c r="A150" s="26">
        <v>41140</v>
      </c>
      <c r="B150" s="26" t="s">
        <v>354</v>
      </c>
      <c r="C150" s="26">
        <v>58</v>
      </c>
      <c r="D150" s="26">
        <v>0</v>
      </c>
    </row>
    <row r="151" spans="1:4" x14ac:dyDescent="0.25">
      <c r="A151" s="26">
        <v>41200</v>
      </c>
      <c r="B151" s="26" t="s">
        <v>397</v>
      </c>
      <c r="C151" s="26">
        <v>48</v>
      </c>
      <c r="D151" s="26">
        <v>0</v>
      </c>
    </row>
    <row r="152" spans="1:4" x14ac:dyDescent="0.25">
      <c r="A152" s="26">
        <v>41210</v>
      </c>
      <c r="B152" s="26" t="s">
        <v>236</v>
      </c>
      <c r="C152" s="26">
        <v>49</v>
      </c>
      <c r="D152" s="26">
        <v>0</v>
      </c>
    </row>
    <row r="153" spans="1:4" x14ac:dyDescent="0.25">
      <c r="A153" s="26">
        <v>41300</v>
      </c>
      <c r="B153" s="26" t="s">
        <v>222</v>
      </c>
      <c r="C153" s="26">
        <v>36</v>
      </c>
      <c r="D153" s="26">
        <v>0</v>
      </c>
    </row>
    <row r="154" spans="1:4" x14ac:dyDescent="0.25">
      <c r="A154" s="26">
        <v>41301</v>
      </c>
      <c r="B154" s="26" t="s">
        <v>223</v>
      </c>
      <c r="C154" s="26">
        <v>36</v>
      </c>
      <c r="D154" s="26" t="s">
        <v>398</v>
      </c>
    </row>
    <row r="155" spans="1:4" x14ac:dyDescent="0.25">
      <c r="A155" s="26">
        <v>42300</v>
      </c>
      <c r="B155" s="26" t="s">
        <v>235</v>
      </c>
      <c r="C155" s="26">
        <v>47</v>
      </c>
      <c r="D155" s="26">
        <v>0</v>
      </c>
    </row>
    <row r="156" spans="1:4" x14ac:dyDescent="0.25">
      <c r="A156" s="26">
        <v>42400</v>
      </c>
      <c r="B156" s="26" t="s">
        <v>66</v>
      </c>
      <c r="C156" s="26">
        <v>3</v>
      </c>
      <c r="D156" s="26" t="s">
        <v>87</v>
      </c>
    </row>
    <row r="157" spans="1:4" x14ac:dyDescent="0.25">
      <c r="A157" s="26">
        <v>42600</v>
      </c>
      <c r="B157" s="26" t="s">
        <v>128</v>
      </c>
      <c r="C157" s="26">
        <v>11</v>
      </c>
      <c r="D157" s="26">
        <v>0</v>
      </c>
    </row>
    <row r="158" spans="1:4" x14ac:dyDescent="0.25">
      <c r="A158" s="26">
        <v>42700</v>
      </c>
      <c r="B158" s="26" t="s">
        <v>127</v>
      </c>
      <c r="C158" s="26">
        <v>10</v>
      </c>
      <c r="D158" s="26">
        <v>0</v>
      </c>
    </row>
    <row r="159" spans="1:4" x14ac:dyDescent="0.25">
      <c r="A159" s="26">
        <v>42800</v>
      </c>
      <c r="B159" s="26" t="s">
        <v>240</v>
      </c>
      <c r="C159" s="26">
        <v>54</v>
      </c>
      <c r="D159" s="26">
        <v>0</v>
      </c>
    </row>
    <row r="160" spans="1:4" x14ac:dyDescent="0.25">
      <c r="A160" s="26">
        <v>43200</v>
      </c>
      <c r="B160" s="26" t="s">
        <v>399</v>
      </c>
      <c r="C160" s="26">
        <v>52</v>
      </c>
      <c r="D160" s="26">
        <v>0</v>
      </c>
    </row>
    <row r="161" spans="1:4" x14ac:dyDescent="0.25">
      <c r="A161" s="26">
        <v>43300</v>
      </c>
      <c r="B161" s="26" t="s">
        <v>129</v>
      </c>
      <c r="C161" s="26">
        <v>12</v>
      </c>
      <c r="D161" s="26">
        <v>0</v>
      </c>
    </row>
    <row r="162" spans="1:4" x14ac:dyDescent="0.25">
      <c r="A162" s="26">
        <v>43400</v>
      </c>
      <c r="B162" s="26" t="s">
        <v>39</v>
      </c>
      <c r="C162" s="26">
        <v>57</v>
      </c>
      <c r="D162" s="26">
        <v>0</v>
      </c>
    </row>
    <row r="163" spans="1:4" x14ac:dyDescent="0.25">
      <c r="A163" s="26">
        <v>43500</v>
      </c>
      <c r="B163" s="26" t="s">
        <v>237</v>
      </c>
      <c r="C163" s="26">
        <v>50</v>
      </c>
      <c r="D163" s="26">
        <v>0</v>
      </c>
    </row>
    <row r="164" spans="1:4" x14ac:dyDescent="0.25">
      <c r="A164" s="26">
        <v>50010</v>
      </c>
      <c r="B164" s="26" t="s">
        <v>213</v>
      </c>
      <c r="C164" s="26">
        <v>30</v>
      </c>
      <c r="D164" s="26" t="s">
        <v>221</v>
      </c>
    </row>
    <row r="165" spans="1:4" x14ac:dyDescent="0.25">
      <c r="A165" s="26">
        <v>50011</v>
      </c>
      <c r="B165" s="26" t="s">
        <v>234</v>
      </c>
      <c r="C165" s="26">
        <v>46</v>
      </c>
      <c r="D165" s="26">
        <v>0</v>
      </c>
    </row>
    <row r="166" spans="1:4" x14ac:dyDescent="0.25">
      <c r="A166" s="26">
        <v>61029</v>
      </c>
      <c r="B166" s="26" t="s">
        <v>72</v>
      </c>
      <c r="C166" s="26">
        <v>3</v>
      </c>
      <c r="D166" s="26" t="s">
        <v>71</v>
      </c>
    </row>
    <row r="167" spans="1:4" x14ac:dyDescent="0.25">
      <c r="A167" s="26">
        <v>61030</v>
      </c>
      <c r="B167" s="26" t="s">
        <v>151</v>
      </c>
      <c r="C167" s="26">
        <v>17</v>
      </c>
      <c r="D167" s="26">
        <v>0</v>
      </c>
    </row>
    <row r="168" spans="1:4" x14ac:dyDescent="0.25">
      <c r="A168" s="26">
        <v>61031</v>
      </c>
      <c r="B168" s="26" t="s">
        <v>152</v>
      </c>
      <c r="C168" s="26">
        <v>17</v>
      </c>
      <c r="D168" s="26" t="s">
        <v>153</v>
      </c>
    </row>
    <row r="169" spans="1:4" x14ac:dyDescent="0.25">
      <c r="A169" s="26">
        <v>61032</v>
      </c>
      <c r="B169" s="26" t="s">
        <v>355</v>
      </c>
      <c r="C169" s="26">
        <v>17</v>
      </c>
      <c r="D169" s="26" t="s">
        <v>154</v>
      </c>
    </row>
    <row r="170" spans="1:4" x14ac:dyDescent="0.25">
      <c r="A170" s="26">
        <v>61040</v>
      </c>
      <c r="B170" s="26" t="s">
        <v>155</v>
      </c>
      <c r="C170" s="26">
        <v>19</v>
      </c>
      <c r="D170" s="26">
        <v>0</v>
      </c>
    </row>
    <row r="171" spans="1:4" x14ac:dyDescent="0.25">
      <c r="A171" s="26">
        <v>64040</v>
      </c>
      <c r="B171" s="26" t="s">
        <v>233</v>
      </c>
      <c r="C171" s="26">
        <v>45</v>
      </c>
      <c r="D171" s="26">
        <v>0</v>
      </c>
    </row>
    <row r="172" spans="1:4" x14ac:dyDescent="0.25">
      <c r="A172" s="26">
        <v>66427</v>
      </c>
      <c r="B172" s="26" t="s">
        <v>356</v>
      </c>
      <c r="C172" s="26">
        <v>59</v>
      </c>
      <c r="D172" s="26">
        <v>0</v>
      </c>
    </row>
    <row r="173" spans="1:4" x14ac:dyDescent="0.25">
      <c r="A173" s="26"/>
      <c r="B173" s="26"/>
      <c r="C173" s="26"/>
      <c r="D173" s="26"/>
    </row>
    <row r="174" spans="1:4" x14ac:dyDescent="0.25">
      <c r="A174" s="26"/>
      <c r="B174" s="26"/>
      <c r="C174" s="26"/>
      <c r="D174" s="26"/>
    </row>
    <row r="175" spans="1:4" x14ac:dyDescent="0.25">
      <c r="A175" s="26"/>
      <c r="B175" s="26"/>
      <c r="C175" s="26"/>
      <c r="D175" s="26"/>
    </row>
    <row r="176" spans="1:4" x14ac:dyDescent="0.25">
      <c r="A176" s="26"/>
      <c r="B176" s="26"/>
      <c r="C176" s="26"/>
      <c r="D176" s="26"/>
    </row>
    <row r="177" spans="1:4" x14ac:dyDescent="0.25">
      <c r="A177" s="26"/>
      <c r="B177" s="26"/>
      <c r="C177" s="26"/>
      <c r="D177" s="26"/>
    </row>
    <row r="178" spans="1:4" x14ac:dyDescent="0.25">
      <c r="A178" s="26"/>
      <c r="B178" s="26"/>
      <c r="C178" s="26"/>
      <c r="D178" s="26"/>
    </row>
    <row r="179" spans="1:4" x14ac:dyDescent="0.25">
      <c r="A179" s="26"/>
      <c r="B179" s="26"/>
      <c r="C179" s="26"/>
      <c r="D179" s="26"/>
    </row>
    <row r="180" spans="1:4" x14ac:dyDescent="0.25">
      <c r="A180" s="26"/>
      <c r="B180" s="26"/>
      <c r="C180" s="26"/>
      <c r="D180" s="26"/>
    </row>
    <row r="181" spans="1:4" x14ac:dyDescent="0.25">
      <c r="A181" s="26"/>
      <c r="B181" s="26"/>
      <c r="C181" s="26"/>
      <c r="D181" s="26"/>
    </row>
    <row r="182" spans="1:4" x14ac:dyDescent="0.25">
      <c r="A182" s="26"/>
      <c r="B182" s="26"/>
      <c r="C182" s="26"/>
      <c r="D182" s="26"/>
    </row>
    <row r="183" spans="1:4" x14ac:dyDescent="0.25">
      <c r="A183" s="26"/>
      <c r="B183" s="26"/>
      <c r="C183" s="26"/>
      <c r="D183" s="26"/>
    </row>
    <row r="184" spans="1:4" x14ac:dyDescent="0.25">
      <c r="A184" s="26"/>
      <c r="B184" s="26"/>
      <c r="C184" s="26"/>
      <c r="D184" s="26"/>
    </row>
    <row r="185" spans="1:4" x14ac:dyDescent="0.25">
      <c r="A185" s="26"/>
      <c r="B185" s="26"/>
      <c r="C185" s="26"/>
      <c r="D185" s="26"/>
    </row>
    <row r="186" spans="1:4" x14ac:dyDescent="0.25">
      <c r="A186" s="26"/>
      <c r="B186" s="26"/>
      <c r="C186" s="26"/>
      <c r="D186" s="26"/>
    </row>
    <row r="187" spans="1:4" x14ac:dyDescent="0.25">
      <c r="A187" s="26"/>
      <c r="B187" s="26"/>
      <c r="C187" s="26"/>
      <c r="D187" s="26"/>
    </row>
    <row r="188" spans="1:4" x14ac:dyDescent="0.25">
      <c r="A188" s="26"/>
      <c r="B188" s="26"/>
      <c r="C188" s="26"/>
      <c r="D188" s="26"/>
    </row>
    <row r="189" spans="1:4" x14ac:dyDescent="0.25">
      <c r="A189" s="26"/>
      <c r="B189" s="26"/>
      <c r="C189" s="26"/>
      <c r="D189" s="26"/>
    </row>
    <row r="190" spans="1:4" x14ac:dyDescent="0.25">
      <c r="A190" s="26"/>
      <c r="B190" s="26"/>
      <c r="C190" s="26"/>
      <c r="D190" s="2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"/>
  <sheetViews>
    <sheetView workbookViewId="0">
      <selection activeCell="B9" sqref="B9"/>
    </sheetView>
  </sheetViews>
  <sheetFormatPr defaultRowHeight="12.75" x14ac:dyDescent="0.2"/>
  <cols>
    <col min="1" max="1" width="14.7109375" style="15" customWidth="1"/>
    <col min="2" max="2" width="68.42578125" style="14" customWidth="1"/>
    <col min="3" max="16384" width="9.140625" style="14"/>
  </cols>
  <sheetData>
    <row r="1" spans="1:2" ht="15" x14ac:dyDescent="0.2">
      <c r="A1" s="16" t="s">
        <v>245</v>
      </c>
      <c r="B1" s="16" t="s">
        <v>246</v>
      </c>
    </row>
    <row r="2" spans="1:2" ht="15" x14ac:dyDescent="0.2">
      <c r="A2" s="17" t="s">
        <v>247</v>
      </c>
      <c r="B2" s="17" t="s">
        <v>248</v>
      </c>
    </row>
    <row r="3" spans="1:2" ht="15" x14ac:dyDescent="0.2">
      <c r="A3" s="17" t="s">
        <v>249</v>
      </c>
      <c r="B3" s="17" t="s">
        <v>250</v>
      </c>
    </row>
    <row r="4" spans="1:2" ht="30" x14ac:dyDescent="0.2">
      <c r="A4" s="17" t="s">
        <v>251</v>
      </c>
      <c r="B4" s="17" t="s">
        <v>252</v>
      </c>
    </row>
    <row r="5" spans="1:2" ht="15" x14ac:dyDescent="0.2">
      <c r="A5" s="17" t="s">
        <v>253</v>
      </c>
      <c r="B5" s="17" t="s">
        <v>254</v>
      </c>
    </row>
    <row r="6" spans="1:2" ht="30" x14ac:dyDescent="0.2">
      <c r="A6" s="17" t="s">
        <v>255</v>
      </c>
      <c r="B6" s="17" t="s">
        <v>256</v>
      </c>
    </row>
    <row r="7" spans="1:2" ht="15" x14ac:dyDescent="0.2">
      <c r="A7" s="17" t="s">
        <v>257</v>
      </c>
      <c r="B7" s="17" t="s">
        <v>258</v>
      </c>
    </row>
    <row r="8" spans="1:2" ht="15" x14ac:dyDescent="0.2">
      <c r="A8" s="17" t="s">
        <v>259</v>
      </c>
      <c r="B8" s="17" t="s">
        <v>260</v>
      </c>
    </row>
    <row r="9" spans="1:2" ht="15" x14ac:dyDescent="0.2">
      <c r="A9" s="17" t="s">
        <v>261</v>
      </c>
      <c r="B9" s="17" t="s">
        <v>262</v>
      </c>
    </row>
    <row r="10" spans="1:2" ht="15" x14ac:dyDescent="0.2">
      <c r="A10" s="17" t="s">
        <v>263</v>
      </c>
      <c r="B10" s="17" t="s">
        <v>264</v>
      </c>
    </row>
    <row r="11" spans="1:2" ht="15" x14ac:dyDescent="0.2">
      <c r="A11" s="17" t="s">
        <v>265</v>
      </c>
      <c r="B11" s="17" t="s">
        <v>266</v>
      </c>
    </row>
    <row r="12" spans="1:2" ht="15" x14ac:dyDescent="0.2">
      <c r="A12" s="17" t="s">
        <v>267</v>
      </c>
      <c r="B12" s="17" t="s">
        <v>268</v>
      </c>
    </row>
    <row r="13" spans="1:2" ht="15" x14ac:dyDescent="0.2">
      <c r="A13" s="17" t="s">
        <v>269</v>
      </c>
      <c r="B13" s="17" t="s">
        <v>270</v>
      </c>
    </row>
    <row r="14" spans="1:2" ht="15" x14ac:dyDescent="0.2">
      <c r="A14" s="17" t="s">
        <v>271</v>
      </c>
      <c r="B14" s="17" t="s">
        <v>272</v>
      </c>
    </row>
    <row r="15" spans="1:2" ht="15" x14ac:dyDescent="0.2">
      <c r="A15" s="17" t="s">
        <v>273</v>
      </c>
      <c r="B15" s="17" t="s">
        <v>274</v>
      </c>
    </row>
    <row r="16" spans="1:2" ht="15" x14ac:dyDescent="0.2">
      <c r="A16" s="17" t="s">
        <v>275</v>
      </c>
      <c r="B16" s="17" t="s">
        <v>276</v>
      </c>
    </row>
    <row r="17" spans="1:2" ht="15" x14ac:dyDescent="0.2">
      <c r="A17" s="17" t="s">
        <v>277</v>
      </c>
      <c r="B17" s="17" t="s">
        <v>278</v>
      </c>
    </row>
    <row r="18" spans="1:2" ht="15" x14ac:dyDescent="0.2">
      <c r="A18" s="17" t="s">
        <v>279</v>
      </c>
      <c r="B18" s="17" t="s">
        <v>280</v>
      </c>
    </row>
    <row r="19" spans="1:2" ht="15" x14ac:dyDescent="0.2">
      <c r="A19" s="17" t="s">
        <v>281</v>
      </c>
      <c r="B19" s="17" t="s">
        <v>282</v>
      </c>
    </row>
    <row r="20" spans="1:2" ht="15" x14ac:dyDescent="0.2">
      <c r="A20" s="17" t="s">
        <v>283</v>
      </c>
      <c r="B20" s="17" t="s">
        <v>284</v>
      </c>
    </row>
    <row r="21" spans="1:2" ht="15" x14ac:dyDescent="0.2">
      <c r="A21" s="17" t="s">
        <v>285</v>
      </c>
      <c r="B21" s="17" t="s">
        <v>286</v>
      </c>
    </row>
    <row r="22" spans="1:2" ht="15" x14ac:dyDescent="0.2">
      <c r="A22" s="17" t="s">
        <v>287</v>
      </c>
      <c r="B22" s="17" t="s">
        <v>288</v>
      </c>
    </row>
    <row r="23" spans="1:2" ht="15" x14ac:dyDescent="0.2">
      <c r="A23" s="17" t="s">
        <v>289</v>
      </c>
      <c r="B23" s="17" t="s">
        <v>290</v>
      </c>
    </row>
    <row r="24" spans="1:2" ht="15" x14ac:dyDescent="0.2">
      <c r="A24" s="17" t="s">
        <v>291</v>
      </c>
      <c r="B24" s="17" t="s">
        <v>292</v>
      </c>
    </row>
    <row r="25" spans="1:2" ht="15" x14ac:dyDescent="0.2">
      <c r="A25" s="17" t="s">
        <v>293</v>
      </c>
      <c r="B25" s="17" t="s">
        <v>294</v>
      </c>
    </row>
    <row r="26" spans="1:2" ht="15" x14ac:dyDescent="0.2">
      <c r="A26" s="17" t="s">
        <v>295</v>
      </c>
      <c r="B26" s="17" t="s">
        <v>296</v>
      </c>
    </row>
    <row r="27" spans="1:2" ht="15" x14ac:dyDescent="0.2">
      <c r="A27" s="17" t="s">
        <v>297</v>
      </c>
      <c r="B27" s="17" t="s">
        <v>298</v>
      </c>
    </row>
    <row r="28" spans="1:2" ht="15" x14ac:dyDescent="0.2">
      <c r="A28" s="17" t="s">
        <v>299</v>
      </c>
      <c r="B28" s="17" t="s">
        <v>300</v>
      </c>
    </row>
    <row r="29" spans="1:2" ht="15" x14ac:dyDescent="0.2">
      <c r="A29" s="17" t="s">
        <v>301</v>
      </c>
      <c r="B29" s="17" t="s">
        <v>302</v>
      </c>
    </row>
    <row r="30" spans="1:2" ht="15" x14ac:dyDescent="0.2">
      <c r="A30" s="17" t="s">
        <v>303</v>
      </c>
      <c r="B30" s="17" t="s">
        <v>304</v>
      </c>
    </row>
    <row r="31" spans="1:2" ht="15" x14ac:dyDescent="0.2">
      <c r="A31" s="17" t="s">
        <v>305</v>
      </c>
      <c r="B31" s="17" t="s">
        <v>306</v>
      </c>
    </row>
    <row r="32" spans="1:2" ht="15" x14ac:dyDescent="0.2">
      <c r="A32" s="17" t="s">
        <v>307</v>
      </c>
      <c r="B32" s="17" t="s">
        <v>308</v>
      </c>
    </row>
    <row r="33" spans="1:2" ht="15" x14ac:dyDescent="0.2">
      <c r="A33" s="17" t="s">
        <v>309</v>
      </c>
      <c r="B33" s="17" t="s">
        <v>310</v>
      </c>
    </row>
    <row r="34" spans="1:2" ht="15" x14ac:dyDescent="0.2">
      <c r="A34" s="17" t="s">
        <v>311</v>
      </c>
      <c r="B34" s="17" t="s">
        <v>312</v>
      </c>
    </row>
    <row r="35" spans="1:2" ht="15" x14ac:dyDescent="0.2">
      <c r="A35" s="17" t="s">
        <v>313</v>
      </c>
      <c r="B35" s="17" t="s">
        <v>314</v>
      </c>
    </row>
    <row r="36" spans="1:2" ht="15" x14ac:dyDescent="0.2">
      <c r="A36" s="17" t="s">
        <v>315</v>
      </c>
      <c r="B36" s="17" t="s">
        <v>316</v>
      </c>
    </row>
    <row r="37" spans="1:2" ht="15" x14ac:dyDescent="0.2">
      <c r="A37" s="17" t="s">
        <v>317</v>
      </c>
      <c r="B37" s="17" t="s">
        <v>318</v>
      </c>
    </row>
    <row r="38" spans="1:2" ht="15" x14ac:dyDescent="0.2">
      <c r="A38" s="17" t="s">
        <v>319</v>
      </c>
      <c r="B38" s="17" t="s">
        <v>320</v>
      </c>
    </row>
    <row r="39" spans="1:2" ht="15" x14ac:dyDescent="0.2">
      <c r="A39" s="17" t="s">
        <v>321</v>
      </c>
      <c r="B39" s="17" t="s">
        <v>322</v>
      </c>
    </row>
    <row r="40" spans="1:2" ht="15" x14ac:dyDescent="0.2">
      <c r="A40" s="17" t="s">
        <v>323</v>
      </c>
      <c r="B40" s="17" t="s">
        <v>324</v>
      </c>
    </row>
    <row r="41" spans="1:2" ht="15" x14ac:dyDescent="0.2">
      <c r="A41" s="17" t="s">
        <v>325</v>
      </c>
      <c r="B41" s="17" t="s">
        <v>326</v>
      </c>
    </row>
    <row r="42" spans="1:2" ht="15" x14ac:dyDescent="0.2">
      <c r="A42" s="17" t="s">
        <v>327</v>
      </c>
      <c r="B42" s="17" t="s">
        <v>328</v>
      </c>
    </row>
    <row r="43" spans="1:2" ht="15" x14ac:dyDescent="0.2">
      <c r="A43" s="17" t="s">
        <v>329</v>
      </c>
      <c r="B43" s="17" t="s">
        <v>330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комисије</vt:lpstr>
      <vt:lpstr>уговори</vt:lpstr>
      <vt:lpstr>komisije-prenos</vt:lpstr>
      <vt:lpstr>ugovori-prenos</vt:lpstr>
      <vt:lpstr>korisnici</vt:lpstr>
      <vt:lpstr>funkcije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2021-07-01T08:05:06Z</dcterms:modified>
</cp:coreProperties>
</file>