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0.9.202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4" i="1" l="1"/>
  <c r="D156" i="1"/>
  <c r="D17" i="1" l="1"/>
  <c r="D189" i="1" l="1"/>
  <c r="D143" i="1"/>
  <c r="D132" i="1"/>
  <c r="D32" i="1"/>
  <c r="E37" i="1"/>
  <c r="D36" i="1"/>
  <c r="E36" i="1" s="1"/>
  <c r="C36" i="1"/>
  <c r="C11" i="1"/>
  <c r="E197" i="1" l="1"/>
  <c r="D196" i="1"/>
  <c r="C196" i="1"/>
  <c r="D194" i="1"/>
  <c r="C194" i="1"/>
  <c r="E195" i="1"/>
  <c r="E196" i="1" l="1"/>
  <c r="C156" i="1" l="1"/>
  <c r="E160" i="1"/>
  <c r="E159" i="1"/>
  <c r="D136" i="1" l="1"/>
  <c r="C136" i="1"/>
  <c r="D129" i="1"/>
  <c r="D125" i="1"/>
  <c r="C125" i="1"/>
  <c r="D121" i="1"/>
  <c r="C121" i="1"/>
  <c r="E111" i="1"/>
  <c r="C32" i="1"/>
  <c r="D34" i="1"/>
  <c r="C34" i="1"/>
  <c r="E35" i="1"/>
  <c r="E33" i="1"/>
  <c r="D161" i="1"/>
  <c r="C161" i="1"/>
  <c r="E162" i="1"/>
  <c r="E158" i="1"/>
  <c r="E163" i="1"/>
  <c r="E157" i="1"/>
  <c r="E150" i="1"/>
  <c r="D140" i="1"/>
  <c r="C140" i="1"/>
  <c r="E141" i="1"/>
  <c r="E138" i="1"/>
  <c r="E137" i="1"/>
  <c r="C129" i="1"/>
  <c r="E130" i="1"/>
  <c r="E127" i="1"/>
  <c r="E126" i="1"/>
  <c r="E122" i="1"/>
  <c r="E34" i="1" l="1"/>
  <c r="E18" i="1"/>
  <c r="E145" i="1"/>
  <c r="D6" i="1"/>
  <c r="C6" i="1"/>
  <c r="D3" i="1" l="1"/>
  <c r="C3" i="1"/>
  <c r="C22" i="1"/>
  <c r="D19" i="1"/>
  <c r="D16" i="1" s="1"/>
  <c r="C9" i="1" l="1"/>
  <c r="D9" i="1"/>
  <c r="E131" i="1" l="1"/>
  <c r="E128" i="1"/>
  <c r="E124" i="1"/>
  <c r="E123" i="1"/>
  <c r="C132" i="1"/>
  <c r="E121" i="1" l="1"/>
  <c r="E125" i="1"/>
  <c r="E129" i="1"/>
  <c r="E132" i="1"/>
  <c r="D22" i="1"/>
  <c r="C17" i="1"/>
  <c r="C16" i="1" s="1"/>
  <c r="D12" i="1"/>
  <c r="E17" i="1" l="1"/>
  <c r="E52" i="1"/>
  <c r="E51" i="1"/>
  <c r="E109" i="1" l="1"/>
  <c r="E190" i="1"/>
  <c r="C189" i="1" l="1"/>
  <c r="C108" i="1"/>
  <c r="D152" i="1" l="1"/>
  <c r="E191" i="1"/>
  <c r="E189" i="1"/>
  <c r="D108" i="1"/>
  <c r="E108" i="1" s="1"/>
  <c r="E110" i="1"/>
  <c r="D112" i="1"/>
  <c r="D148" i="1"/>
  <c r="D164" i="1"/>
  <c r="D78" i="1" l="1"/>
  <c r="E60" i="1"/>
  <c r="E61" i="1"/>
  <c r="E62" i="1"/>
  <c r="E63" i="1"/>
  <c r="E64" i="1"/>
  <c r="E65" i="1"/>
  <c r="E66" i="1"/>
  <c r="E68" i="1"/>
  <c r="E69" i="1"/>
  <c r="E70" i="1"/>
  <c r="E71" i="1"/>
  <c r="E72" i="1"/>
  <c r="E73" i="1"/>
  <c r="E74" i="1"/>
  <c r="E75" i="1"/>
  <c r="E76" i="1"/>
  <c r="E77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E97" i="1"/>
  <c r="E98" i="1"/>
  <c r="E99" i="1"/>
  <c r="E100" i="1"/>
  <c r="E101" i="1"/>
  <c r="E104" i="1"/>
  <c r="E106" i="1"/>
  <c r="E107" i="1"/>
  <c r="E113" i="1"/>
  <c r="E114" i="1"/>
  <c r="E115" i="1"/>
  <c r="E116" i="1"/>
  <c r="E117" i="1"/>
  <c r="E118" i="1"/>
  <c r="E119" i="1"/>
  <c r="E120" i="1"/>
  <c r="E133" i="1"/>
  <c r="E134" i="1"/>
  <c r="E135" i="1"/>
  <c r="E139" i="1"/>
  <c r="E142" i="1"/>
  <c r="E144" i="1"/>
  <c r="E146" i="1"/>
  <c r="E147" i="1"/>
  <c r="E149" i="1"/>
  <c r="E151" i="1"/>
  <c r="E153" i="1"/>
  <c r="E154" i="1"/>
  <c r="E155" i="1"/>
  <c r="E165" i="1"/>
  <c r="E58" i="1"/>
  <c r="E180" i="1" l="1"/>
  <c r="E173" i="1"/>
  <c r="E171" i="1"/>
  <c r="E30" i="1"/>
  <c r="D29" i="1"/>
  <c r="D27" i="1"/>
  <c r="D25" i="1"/>
  <c r="E186" i="1"/>
  <c r="C192" i="1"/>
  <c r="C164" i="1"/>
  <c r="C105" i="1"/>
  <c r="D102" i="1"/>
  <c r="C102" i="1"/>
  <c r="D24" i="1" l="1"/>
  <c r="D11" i="1"/>
  <c r="E102" i="1"/>
  <c r="E140" i="1"/>
  <c r="C29" i="1"/>
  <c r="E29" i="1" s="1"/>
  <c r="C27" i="1"/>
  <c r="C25" i="1"/>
  <c r="C19" i="1"/>
  <c r="C14" i="1"/>
  <c r="E11" i="1" l="1"/>
  <c r="C24" i="1"/>
  <c r="E156" i="1"/>
  <c r="E161" i="1"/>
  <c r="C152" i="1" l="1"/>
  <c r="E152" i="1" s="1"/>
  <c r="C39" i="1"/>
  <c r="E185" i="1" l="1"/>
  <c r="E187" i="1"/>
  <c r="E188" i="1"/>
  <c r="E192" i="1"/>
  <c r="E193" i="1"/>
  <c r="E194" i="1"/>
  <c r="E14" i="1"/>
  <c r="E15" i="1"/>
  <c r="E24" i="1" l="1"/>
  <c r="D39" i="1" l="1"/>
  <c r="D59" i="1"/>
  <c r="E164" i="1"/>
  <c r="D167" i="1"/>
  <c r="D184" i="1"/>
  <c r="C184" i="1"/>
  <c r="C198" i="1" s="1"/>
  <c r="C148" i="1"/>
  <c r="C59" i="1"/>
  <c r="E182" i="1"/>
  <c r="E181" i="1"/>
  <c r="E179" i="1"/>
  <c r="E178" i="1"/>
  <c r="E177" i="1"/>
  <c r="D176" i="1"/>
  <c r="C176" i="1"/>
  <c r="E174" i="1"/>
  <c r="E172" i="1"/>
  <c r="E170" i="1"/>
  <c r="E169" i="1"/>
  <c r="E168" i="1"/>
  <c r="C167" i="1"/>
  <c r="C143" i="1"/>
  <c r="C112" i="1"/>
  <c r="E112" i="1" s="1"/>
  <c r="D105" i="1"/>
  <c r="E105" i="1" s="1"/>
  <c r="D93" i="1"/>
  <c r="C93" i="1"/>
  <c r="C78" i="1"/>
  <c r="E78" i="1" s="1"/>
  <c r="D67" i="1"/>
  <c r="C67" i="1"/>
  <c r="E57" i="1"/>
  <c r="E56" i="1"/>
  <c r="E55" i="1"/>
  <c r="E54" i="1"/>
  <c r="E53" i="1"/>
  <c r="E50" i="1"/>
  <c r="E49" i="1"/>
  <c r="E48" i="1"/>
  <c r="E47" i="1"/>
  <c r="E46" i="1"/>
  <c r="E45" i="1"/>
  <c r="E44" i="1"/>
  <c r="E43" i="1"/>
  <c r="E42" i="1"/>
  <c r="E41" i="1"/>
  <c r="E40" i="1"/>
  <c r="E32" i="1"/>
  <c r="E28" i="1"/>
  <c r="E27" i="1"/>
  <c r="E26" i="1"/>
  <c r="E25" i="1"/>
  <c r="E23" i="1"/>
  <c r="E22" i="1"/>
  <c r="E20" i="1"/>
  <c r="E19" i="1"/>
  <c r="E13" i="1"/>
  <c r="E12" i="1"/>
  <c r="E10" i="1"/>
  <c r="E9" i="1"/>
  <c r="E7" i="1"/>
  <c r="E6" i="1"/>
  <c r="E4" i="1"/>
  <c r="E3" i="1"/>
  <c r="D198" i="1" l="1"/>
  <c r="E67" i="1"/>
  <c r="E148" i="1"/>
  <c r="E59" i="1"/>
  <c r="E136" i="1"/>
  <c r="E93" i="1"/>
  <c r="E143" i="1"/>
  <c r="E184" i="1"/>
  <c r="E16" i="1"/>
  <c r="E39" i="1"/>
  <c r="E167" i="1"/>
  <c r="E176" i="1"/>
  <c r="E198" i="1" l="1"/>
</calcChain>
</file>

<file path=xl/sharedStrings.xml><?xml version="1.0" encoding="utf-8"?>
<sst xmlns="http://schemas.openxmlformats.org/spreadsheetml/2006/main" count="227" uniqueCount="114">
  <si>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</si>
  <si>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</si>
  <si>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</si>
  <si>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</si>
  <si>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</si>
  <si>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</si>
  <si>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</si>
  <si>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</si>
  <si>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</si>
  <si>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</si>
  <si>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</si>
  <si>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</si>
  <si>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</si>
  <si>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</si>
  <si>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</si>
  <si>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</si>
  <si>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</si>
  <si>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</si>
  <si>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</si>
  <si>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</si>
  <si>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</si>
  <si>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</si>
  <si>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</si>
  <si>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</si>
  <si>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</si>
  <si>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</si>
  <si>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</si>
  <si>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</si>
  <si>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</si>
  <si>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</si>
  <si>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</si>
  <si>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</si>
  <si>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</si>
  <si>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</si>
  <si>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</si>
  <si>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</si>
  <si>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</si>
  <si>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</si>
  <si>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</si>
  <si>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</si>
  <si>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</si>
  <si>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</si>
  <si>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</si>
  <si>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</si>
  <si>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</si>
  <si>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</si>
  <si>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</si>
  <si>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</si>
  <si>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</si>
  <si>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</si>
  <si>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</si>
  <si>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</si>
  <si>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</si>
  <si>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</si>
  <si>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</si>
  <si>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</si>
  <si>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</si>
  <si>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</si>
  <si>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</si>
  <si>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</si>
  <si>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</si>
  <si>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</si>
  <si>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</si>
  <si>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</si>
  <si>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</si>
  <si>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</si>
  <si>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</si>
  <si>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</si>
  <si>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</si>
  <si>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</si>
  <si>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</si>
  <si>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</si>
  <si>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</si>
  <si>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</si>
  <si>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</si>
  <si>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</si>
  <si>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</si>
  <si>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</si>
  <si>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</si>
  <si>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</si>
  <si>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</si>
  <si>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</si>
  <si>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</si>
  <si>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</si>
  <si>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</si>
  <si>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</si>
  <si>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</si>
  <si>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</si>
  <si>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</si>
  <si>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</si>
  <si>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</si>
  <si>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</si>
  <si>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</si>
  <si>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</si>
  <si>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</si>
  <si>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</si>
  <si>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</si>
  <si>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</si>
  <si>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</si>
  <si>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</si>
  <si>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</si>
  <si>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</si>
  <si>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</si>
  <si>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</si>
  <si>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423-Услуге по уговору-извор 56</t>
  </si>
  <si>
    <t>Буџет за 2022. годину</t>
  </si>
  <si>
    <t>4006</t>
  </si>
  <si>
    <t>Е - акцизе</t>
  </si>
  <si>
    <t xml:space="preserve">Надоградња система за управљање </t>
  </si>
  <si>
    <t>Избори за председника Републике</t>
  </si>
  <si>
    <t>Кредитна подршка</t>
  </si>
  <si>
    <t>621-Набавка домаће финансијске имовине</t>
  </si>
  <si>
    <t>Парламентарни и локални избори</t>
  </si>
  <si>
    <t xml:space="preserve">Извршено до 30.09.2022.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</si>
</sst>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9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/>
    <xf numFmtId="0" fontId="5" fillId="2" borderId="2" xfId="0" applyFont="1" applyFill="1" applyBorder="1"/>
    <xf numFmtId="0" fontId="1" fillId="0" borderId="2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3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0" fillId="2" borderId="0" xfId="0" applyFill="1"/>
    <xf numFmtId="0" fontId="6" fillId="2" borderId="6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/>
    </xf>
    <xf numFmtId="4" fontId="7" fillId="2" borderId="7" xfId="0" applyNumberFormat="1" applyFont="1" applyFill="1" applyBorder="1"/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/>
    <xf numFmtId="4" fontId="5" fillId="2" borderId="3" xfId="0" applyNumberFormat="1" applyFont="1" applyFill="1" applyBorder="1"/>
    <xf numFmtId="4" fontId="4" fillId="2" borderId="5" xfId="0" applyNumberFormat="1" applyFont="1" applyFill="1" applyBorder="1"/>
    <xf numFmtId="4" fontId="14" fillId="2" borderId="9" xfId="0" applyNumberFormat="1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5" fillId="2" borderId="9" xfId="0" applyNumberFormat="1" applyFont="1" applyFill="1" applyBorder="1"/>
    <xf numFmtId="4" fontId="6" fillId="2" borderId="17" xfId="0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" fontId="4" fillId="2" borderId="9" xfId="0" applyNumberFormat="1" applyFont="1" applyFill="1" applyBorder="1"/>
    <xf numFmtId="4" fontId="6" fillId="2" borderId="17" xfId="0" applyNumberFormat="1" applyFont="1" applyFill="1" applyBorder="1"/>
    <xf numFmtId="4" fontId="6" fillId="2" borderId="7" xfId="0" applyNumberFormat="1" applyFont="1" applyFill="1" applyBorder="1" applyAlignment="1">
      <alignment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7" fillId="2" borderId="9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14" fillId="2" borderId="5" xfId="0" applyNumberFormat="1" applyFont="1" applyFill="1" applyBorder="1"/>
    <xf numFmtId="4" fontId="14" fillId="2" borderId="2" xfId="0" applyNumberFormat="1" applyFont="1" applyFill="1" applyBorder="1" applyAlignment="1">
      <alignment horizontal="right"/>
    </xf>
    <xf numFmtId="4" fontId="7" fillId="2" borderId="17" xfId="0" applyNumberFormat="1" applyFont="1" applyFill="1" applyBorder="1" applyAlignment="1">
      <alignment horizontal="right"/>
    </xf>
    <xf numFmtId="0" fontId="0" fillId="0" borderId="0" xfId="0" applyBorder="1"/>
    <xf numFmtId="0" fontId="15" fillId="0" borderId="0" xfId="0" applyFont="1"/>
    <xf numFmtId="4" fontId="1" fillId="2" borderId="3" xfId="0" applyNumberFormat="1" applyFont="1" applyFill="1" applyBorder="1" applyAlignment="1">
      <alignment horizontal="right" vertical="center" wrapText="1"/>
    </xf>
    <xf numFmtId="4" fontId="14" fillId="2" borderId="3" xfId="0" applyNumberFormat="1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/>
    </xf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0" fontId="6" fillId="2" borderId="16" xfId="0" applyFont="1" applyFill="1" applyBorder="1"/>
    <xf numFmtId="0" fontId="2" fillId="2" borderId="9" xfId="0" quotePrefix="1" applyFont="1" applyFill="1" applyBorder="1" applyAlignment="1">
      <alignment vertical="top"/>
    </xf>
    <xf numFmtId="0" fontId="3" fillId="2" borderId="10" xfId="0" applyFont="1" applyFill="1" applyBorder="1"/>
    <xf numFmtId="0" fontId="4" fillId="2" borderId="16" xfId="0" applyFont="1" applyFill="1" applyBorder="1"/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0" fontId="4" fillId="2" borderId="15" xfId="0" applyFont="1" applyFill="1" applyBorder="1"/>
    <xf numFmtId="0" fontId="1" fillId="2" borderId="16" xfId="0" applyFont="1" applyFill="1" applyBorder="1"/>
    <xf numFmtId="0" fontId="2" fillId="2" borderId="9" xfId="0" quotePrefix="1" applyFont="1" applyFill="1" applyBorder="1" applyAlignment="1"/>
    <xf numFmtId="0" fontId="2" fillId="2" borderId="14" xfId="0" applyFont="1" applyFill="1" applyBorder="1"/>
    <xf numFmtId="0" fontId="5" fillId="2" borderId="3" xfId="0" applyFont="1" applyFill="1" applyBorder="1" applyAlignment="1">
      <alignment horizontal="left" wrapText="1"/>
    </xf>
    <xf numFmtId="0" fontId="1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0" fontId="2" fillId="2" borderId="14" xfId="0" applyFont="1" applyFill="1" applyBorder="1" applyAlignment="1">
      <alignment horizontal="left" wrapText="1"/>
    </xf>
    <xf numFmtId="0" fontId="5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2" fillId="2" borderId="9" xfId="0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4" xfId="0" applyFont="1" applyFill="1" applyBorder="1"/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0" fontId="1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1" fillId="2" borderId="4" xfId="1" applyFont="1" applyFill="1" applyBorder="1"/>
    <xf numFmtId="0" fontId="6" fillId="2" borderId="14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0" fontId="6" fillId="2" borderId="8" xfId="0" applyFont="1" applyFill="1" applyBorder="1"/>
    <xf numFmtId="0" fontId="5" fillId="2" borderId="0" xfId="0" applyFont="1" applyFill="1" applyBorder="1"/>
    <xf numFmtId="0" fontId="7" fillId="2" borderId="3" xfId="0" applyFont="1" applyFill="1" applyBorder="1"/>
    <xf numFmtId="0" fontId="5" fillId="2" borderId="18" xfId="0" applyFont="1" applyFill="1" applyBorder="1"/>
    <xf numFmtId="0" fontId="5" fillId="2" borderId="27" xfId="0" applyFont="1" applyFill="1" applyBorder="1"/>
    <xf numFmtId="0" fontId="4" fillId="2" borderId="2" xfId="0" applyFont="1" applyFill="1" applyBorder="1"/>
    <xf numFmtId="0" fontId="5" fillId="2" borderId="19" xfId="0" applyFont="1" applyFill="1" applyBorder="1"/>
    <xf numFmtId="0" fontId="5" fillId="2" borderId="17" xfId="0" applyFont="1" applyFill="1" applyBorder="1"/>
    <xf numFmtId="0" fontId="6" fillId="2" borderId="17" xfId="0" applyFont="1" applyFill="1" applyBorder="1"/>
    <xf numFmtId="0" fontId="7" fillId="2" borderId="0" xfId="0" applyFont="1" applyFill="1" applyBorder="1"/>
    <xf numFmtId="0" fontId="1" fillId="2" borderId="20" xfId="0" applyFont="1" applyFill="1" applyBorder="1"/>
    <xf numFmtId="0" fontId="7" fillId="2" borderId="9" xfId="0" applyFont="1" applyFill="1" applyBorder="1"/>
    <xf numFmtId="0" fontId="7" fillId="2" borderId="23" xfId="0" applyFont="1" applyFill="1" applyBorder="1"/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0" fontId="2" fillId="2" borderId="25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0" fontId="4" fillId="2" borderId="5" xfId="0" quotePrefix="1" applyFont="1" applyFill="1" applyBorder="1" applyAlignment="1">
      <alignment horizontal="right"/>
    </xf>
    <xf numFmtId="4" fontId="5" fillId="2" borderId="4" xfId="0" applyNumberFormat="1" applyFont="1" applyFill="1" applyBorder="1"/>
    <xf numFmtId="4" fontId="4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4" fillId="2" borderId="15" xfId="0" quotePrefix="1" applyFont="1" applyFill="1" applyBorder="1" applyAlignment="1">
      <alignment horizontal="right"/>
    </xf>
    <xf numFmtId="0" fontId="6" fillId="2" borderId="3" xfId="0" applyFont="1" applyFill="1" applyBorder="1" applyAlignment="1"/>
    <xf numFmtId="4" fontId="6" fillId="2" borderId="6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7" fillId="2" borderId="17" xfId="0" applyNumberFormat="1" applyFont="1" applyFill="1" applyBorder="1"/>
    <xf numFmtId="0" fontId="3" fillId="2" borderId="9" xfId="0" applyFont="1" applyFill="1" applyBorder="1"/>
    <xf numFmtId="49" fontId="4" fillId="2" borderId="3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0" fontId="6" fillId="2" borderId="19" xfId="0" applyFont="1" applyFill="1" applyBorder="1"/>
    <xf numFmtId="0" fontId="5" fillId="2" borderId="4" xfId="0" applyFont="1" applyFill="1" applyBorder="1"/>
    <xf numFmtId="4" fontId="6" fillId="2" borderId="9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/>
    <xf numFmtId="0" fontId="5" fillId="2" borderId="8" xfId="0" applyFont="1" applyFill="1" applyBorder="1"/>
    <xf numFmtId="0" fontId="7" fillId="2" borderId="24" xfId="0" applyFont="1" applyFill="1" applyBorder="1"/>
    <xf numFmtId="0" fontId="2" fillId="2" borderId="19" xfId="0" applyFont="1" applyFill="1" applyBorder="1" applyAlignment="1">
      <alignment horizontal="left"/>
    </xf>
    <xf numFmtId="4" fontId="13" fillId="2" borderId="17" xfId="0" applyNumberFormat="1" applyFont="1" applyFill="1" applyBorder="1"/>
    <xf numFmtId="0" fontId="0" fillId="2" borderId="22" xfId="0" applyFill="1" applyBorder="1"/>
    <xf numFmtId="0" fontId="12" fillId="2" borderId="1" xfId="0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workbookViewId="0">
      <selection activeCell="F1" sqref="F1"/>
    </sheetView>
  </sheetViews>
  <sheetFormatPr defaultRowHeight="15" x14ac:dyDescent="0.25"/>
  <cols>
    <col min="2" max="2" width="74.125" customWidth="1"/>
    <col min="3" max="3" width="18.375" style="17" customWidth="1"/>
    <col min="4" max="4" width="15" style="17" customWidth="1"/>
    <col min="8" max="8" width="8.875" customWidth="1"/>
  </cols>
  <sheetData>
    <row r="1" spans="1:5" ht="34.5" thickBot="1" x14ac:dyDescent="0.3">
      <c r="A1" s="1" t="s">
        <v>0</v>
      </c>
      <c r="B1" s="4"/>
      <c r="C1" s="19" t="s">
        <v>105</v>
      </c>
      <c r="D1" s="5" t="s">
        <v>113</v>
      </c>
      <c r="E1" s="66" t="s">
        <v>1</v>
      </c>
    </row>
    <row r="2" spans="1:5" x14ac:dyDescent="0.25">
      <c r="A2" s="98" t="s">
        <v>2</v>
      </c>
      <c r="B2" s="99" t="s">
        <v>3</v>
      </c>
      <c r="C2" s="195"/>
      <c r="D2" s="31"/>
      <c r="E2" s="31"/>
    </row>
    <row r="3" spans="1:5" x14ac:dyDescent="0.25">
      <c r="A3" s="100" t="s">
        <v>4</v>
      </c>
      <c r="B3" s="101" t="s">
        <v>5</v>
      </c>
      <c r="C3" s="57">
        <f>C4</f>
        <v>9453615000</v>
      </c>
      <c r="D3" s="57">
        <f>D4</f>
        <v>5059095047.5900002</v>
      </c>
      <c r="E3" s="67">
        <f>SUM(D3/C3*100)</f>
        <v>53.51492574628859</v>
      </c>
    </row>
    <row r="4" spans="1:5" x14ac:dyDescent="0.25">
      <c r="A4" s="194"/>
      <c r="B4" s="89" t="s">
        <v>6</v>
      </c>
      <c r="C4" s="30">
        <v>9453615000</v>
      </c>
      <c r="D4" s="30">
        <v>5059095047.5900002</v>
      </c>
      <c r="E4" s="63">
        <f t="shared" ref="E4:E74" si="0">SUM(D4/C4*100)</f>
        <v>53.51492574628859</v>
      </c>
    </row>
    <row r="5" spans="1:5" x14ac:dyDescent="0.25">
      <c r="A5" s="92" t="s">
        <v>7</v>
      </c>
      <c r="B5" s="175" t="s">
        <v>8</v>
      </c>
      <c r="C5" s="176"/>
      <c r="D5" s="32"/>
      <c r="E5" s="68"/>
    </row>
    <row r="6" spans="1:5" x14ac:dyDescent="0.25">
      <c r="A6" s="100" t="s">
        <v>9</v>
      </c>
      <c r="B6" s="177" t="s">
        <v>10</v>
      </c>
      <c r="C6" s="64">
        <f>C7</f>
        <v>33587790000</v>
      </c>
      <c r="D6" s="64">
        <f>D7</f>
        <v>24647292130</v>
      </c>
      <c r="E6" s="69">
        <f t="shared" si="0"/>
        <v>73.381702487719494</v>
      </c>
    </row>
    <row r="7" spans="1:5" ht="15.75" thickBot="1" x14ac:dyDescent="0.3">
      <c r="A7" s="95"/>
      <c r="B7" s="178" t="s">
        <v>11</v>
      </c>
      <c r="C7" s="42">
        <v>33587790000</v>
      </c>
      <c r="D7" s="179">
        <v>24647292130</v>
      </c>
      <c r="E7" s="65">
        <f t="shared" si="0"/>
        <v>73.381702487719494</v>
      </c>
    </row>
    <row r="8" spans="1:5" ht="31.5" customHeight="1" x14ac:dyDescent="0.25">
      <c r="A8" s="85" t="s">
        <v>14</v>
      </c>
      <c r="B8" s="102" t="s">
        <v>15</v>
      </c>
      <c r="C8" s="6"/>
      <c r="D8" s="6"/>
      <c r="E8" s="68"/>
    </row>
    <row r="9" spans="1:5" x14ac:dyDescent="0.25">
      <c r="A9" s="82" t="s">
        <v>106</v>
      </c>
      <c r="B9" s="90" t="s">
        <v>16</v>
      </c>
      <c r="C9" s="64">
        <f>C10</f>
        <v>20401245000</v>
      </c>
      <c r="D9" s="64">
        <f>D10</f>
        <v>12699251397.379999</v>
      </c>
      <c r="E9" s="69">
        <f t="shared" si="0"/>
        <v>62.247433415852804</v>
      </c>
    </row>
    <row r="10" spans="1:5" ht="15.75" thickBot="1" x14ac:dyDescent="0.3">
      <c r="A10" s="95"/>
      <c r="B10" s="96" t="s">
        <v>17</v>
      </c>
      <c r="C10" s="42">
        <v>20401245000</v>
      </c>
      <c r="D10" s="42">
        <v>12699251397.379999</v>
      </c>
      <c r="E10" s="65">
        <f t="shared" si="0"/>
        <v>62.247433415852804</v>
      </c>
    </row>
    <row r="11" spans="1:5" x14ac:dyDescent="0.25">
      <c r="A11" s="85" t="s">
        <v>18</v>
      </c>
      <c r="B11" s="86" t="s">
        <v>19</v>
      </c>
      <c r="C11" s="35">
        <f>C12+C14</f>
        <v>5302570000</v>
      </c>
      <c r="D11" s="35">
        <f>D12+D14</f>
        <v>3207416208.0300002</v>
      </c>
      <c r="E11" s="79">
        <f>SUM(D11/C11*100)</f>
        <v>60.487955991717222</v>
      </c>
    </row>
    <row r="12" spans="1:5" x14ac:dyDescent="0.25">
      <c r="A12" s="82" t="s">
        <v>20</v>
      </c>
      <c r="B12" s="83" t="s">
        <v>21</v>
      </c>
      <c r="C12" s="58">
        <f>C13</f>
        <v>5172570000</v>
      </c>
      <c r="D12" s="58">
        <f>D13</f>
        <v>3120000000</v>
      </c>
      <c r="E12" s="68">
        <f t="shared" si="0"/>
        <v>60.318178391012587</v>
      </c>
    </row>
    <row r="13" spans="1:5" x14ac:dyDescent="0.25">
      <c r="A13" s="82"/>
      <c r="B13" s="84" t="s">
        <v>22</v>
      </c>
      <c r="C13" s="7">
        <v>5172570000</v>
      </c>
      <c r="D13" s="7">
        <v>3120000000</v>
      </c>
      <c r="E13" s="70">
        <f t="shared" si="0"/>
        <v>60.318178391012587</v>
      </c>
    </row>
    <row r="14" spans="1:5" x14ac:dyDescent="0.25">
      <c r="A14" s="82" t="s">
        <v>23</v>
      </c>
      <c r="B14" s="87" t="s">
        <v>24</v>
      </c>
      <c r="C14" s="34">
        <f>C15</f>
        <v>130000000</v>
      </c>
      <c r="D14" s="34">
        <f>D15</f>
        <v>87416208.030000001</v>
      </c>
      <c r="E14" s="71">
        <f t="shared" si="0"/>
        <v>67.243236946153857</v>
      </c>
    </row>
    <row r="15" spans="1:5" x14ac:dyDescent="0.25">
      <c r="A15" s="88"/>
      <c r="B15" s="89" t="s">
        <v>25</v>
      </c>
      <c r="C15" s="8">
        <v>130000000</v>
      </c>
      <c r="D15" s="8">
        <v>87416208.030000001</v>
      </c>
      <c r="E15" s="70">
        <f t="shared" si="0"/>
        <v>67.243236946153857</v>
      </c>
    </row>
    <row r="16" spans="1:5" x14ac:dyDescent="0.25">
      <c r="A16" s="92" t="s">
        <v>26</v>
      </c>
      <c r="B16" s="93" t="s">
        <v>27</v>
      </c>
      <c r="C16" s="35">
        <f>SUM(C17+C19)</f>
        <v>115391340000</v>
      </c>
      <c r="D16" s="32">
        <f>SUM(D17+D19)</f>
        <v>97987686210.980011</v>
      </c>
      <c r="E16" s="72">
        <f t="shared" si="0"/>
        <v>84.91771237857192</v>
      </c>
    </row>
    <row r="17" spans="1:6" x14ac:dyDescent="0.25">
      <c r="A17" s="82" t="s">
        <v>9</v>
      </c>
      <c r="B17" s="90" t="s">
        <v>28</v>
      </c>
      <c r="C17" s="36">
        <f>C18</f>
        <v>90785340000</v>
      </c>
      <c r="D17" s="33">
        <f>D18</f>
        <v>79533186210.800003</v>
      </c>
      <c r="E17" s="69">
        <f t="shared" si="0"/>
        <v>87.605759047440927</v>
      </c>
      <c r="F17" s="62"/>
    </row>
    <row r="18" spans="1:6" x14ac:dyDescent="0.25">
      <c r="A18" s="91"/>
      <c r="B18" s="84" t="s">
        <v>29</v>
      </c>
      <c r="C18" s="28">
        <v>90785340000</v>
      </c>
      <c r="D18" s="29">
        <v>79533186210.800003</v>
      </c>
      <c r="E18" s="73">
        <f t="shared" si="0"/>
        <v>87.605759047440927</v>
      </c>
    </row>
    <row r="19" spans="1:6" ht="21.75" customHeight="1" x14ac:dyDescent="0.25">
      <c r="A19" s="82" t="s">
        <v>30</v>
      </c>
      <c r="B19" s="94" t="s">
        <v>31</v>
      </c>
      <c r="C19" s="37">
        <f>C20</f>
        <v>24606000000</v>
      </c>
      <c r="D19" s="33">
        <f>D20</f>
        <v>18454500000.18</v>
      </c>
      <c r="E19" s="67">
        <f t="shared" si="0"/>
        <v>75.000000000731532</v>
      </c>
    </row>
    <row r="20" spans="1:6" ht="15.75" thickBot="1" x14ac:dyDescent="0.3">
      <c r="A20" s="95"/>
      <c r="B20" s="96" t="s">
        <v>29</v>
      </c>
      <c r="C20" s="2">
        <v>24606000000</v>
      </c>
      <c r="D20" s="27">
        <v>18454500000.18</v>
      </c>
      <c r="E20" s="74">
        <f t="shared" si="0"/>
        <v>75.000000000731532</v>
      </c>
    </row>
    <row r="21" spans="1:6" x14ac:dyDescent="0.25">
      <c r="A21" s="92" t="s">
        <v>32</v>
      </c>
      <c r="B21" s="93" t="s">
        <v>33</v>
      </c>
      <c r="C21" s="6"/>
      <c r="D21" s="6"/>
      <c r="E21" s="68"/>
    </row>
    <row r="22" spans="1:6" x14ac:dyDescent="0.25">
      <c r="A22" s="82" t="s">
        <v>9</v>
      </c>
      <c r="B22" s="90" t="s">
        <v>34</v>
      </c>
      <c r="C22" s="33">
        <f>C23</f>
        <v>58554100000</v>
      </c>
      <c r="D22" s="33">
        <f>D23</f>
        <v>55000000000</v>
      </c>
      <c r="E22" s="69">
        <f t="shared" si="0"/>
        <v>93.930228626176472</v>
      </c>
    </row>
    <row r="23" spans="1:6" ht="15.75" thickBot="1" x14ac:dyDescent="0.3">
      <c r="A23" s="95"/>
      <c r="B23" s="97" t="s">
        <v>35</v>
      </c>
      <c r="C23" s="2">
        <v>58554100000</v>
      </c>
      <c r="D23" s="2">
        <v>55000000000</v>
      </c>
      <c r="E23" s="65">
        <f t="shared" si="0"/>
        <v>93.930228626176472</v>
      </c>
    </row>
    <row r="24" spans="1:6" x14ac:dyDescent="0.25">
      <c r="A24" s="104">
        <v>1003</v>
      </c>
      <c r="B24" s="180" t="s">
        <v>36</v>
      </c>
      <c r="C24" s="35">
        <f>SUM(C25+C27+C29)</f>
        <v>10235755000</v>
      </c>
      <c r="D24" s="41">
        <f>SUM(D25+D27+D29)</f>
        <v>9181051034.5</v>
      </c>
      <c r="E24" s="75">
        <f t="shared" si="0"/>
        <v>89.695885007994036</v>
      </c>
    </row>
    <row r="25" spans="1:6" x14ac:dyDescent="0.25">
      <c r="A25" s="82" t="s">
        <v>37</v>
      </c>
      <c r="B25" s="103" t="s">
        <v>38</v>
      </c>
      <c r="C25" s="38">
        <f>C26</f>
        <v>457575000</v>
      </c>
      <c r="D25" s="38">
        <f>D26</f>
        <v>343181250</v>
      </c>
      <c r="E25" s="68">
        <f t="shared" si="0"/>
        <v>75</v>
      </c>
    </row>
    <row r="26" spans="1:6" x14ac:dyDescent="0.25">
      <c r="A26" s="104"/>
      <c r="B26" s="18" t="s">
        <v>39</v>
      </c>
      <c r="C26" s="6">
        <v>457575000</v>
      </c>
      <c r="D26" s="6">
        <v>343181250</v>
      </c>
      <c r="E26" s="63">
        <f t="shared" si="0"/>
        <v>75</v>
      </c>
    </row>
    <row r="27" spans="1:6" ht="26.25" customHeight="1" x14ac:dyDescent="0.25">
      <c r="A27" s="82" t="s">
        <v>9</v>
      </c>
      <c r="B27" s="94" t="s">
        <v>40</v>
      </c>
      <c r="C27" s="33">
        <f>C28</f>
        <v>118180000</v>
      </c>
      <c r="D27" s="33">
        <f>D28</f>
        <v>83741452.189999998</v>
      </c>
      <c r="E27" s="156">
        <f t="shared" si="0"/>
        <v>70.85924199526147</v>
      </c>
    </row>
    <row r="28" spans="1:6" x14ac:dyDescent="0.25">
      <c r="A28" s="157"/>
      <c r="B28" s="158" t="s">
        <v>41</v>
      </c>
      <c r="C28" s="7">
        <v>118180000</v>
      </c>
      <c r="D28" s="7">
        <v>83741452.189999998</v>
      </c>
      <c r="E28" s="150">
        <f t="shared" si="0"/>
        <v>70.85924199526147</v>
      </c>
    </row>
    <row r="29" spans="1:6" x14ac:dyDescent="0.25">
      <c r="A29" s="181" t="s">
        <v>30</v>
      </c>
      <c r="B29" s="109" t="s">
        <v>95</v>
      </c>
      <c r="C29" s="153">
        <f>C30</f>
        <v>9660000000</v>
      </c>
      <c r="D29" s="40">
        <f>D30</f>
        <v>8754128332.3099995</v>
      </c>
      <c r="E29" s="150">
        <f t="shared" si="0"/>
        <v>90.622446504244309</v>
      </c>
    </row>
    <row r="30" spans="1:6" ht="15.75" thickBot="1" x14ac:dyDescent="0.3">
      <c r="A30" s="136"/>
      <c r="B30" s="134" t="s">
        <v>41</v>
      </c>
      <c r="C30" s="39">
        <v>9660000000</v>
      </c>
      <c r="D30" s="182">
        <v>8754128332.3099995</v>
      </c>
      <c r="E30" s="65">
        <f t="shared" si="0"/>
        <v>90.622446504244309</v>
      </c>
    </row>
    <row r="31" spans="1:6" x14ac:dyDescent="0.25">
      <c r="A31" s="159">
        <v>2101</v>
      </c>
      <c r="B31" s="160" t="s">
        <v>42</v>
      </c>
      <c r="C31" s="161"/>
      <c r="D31" s="162"/>
      <c r="E31" s="76"/>
    </row>
    <row r="32" spans="1:6" x14ac:dyDescent="0.25">
      <c r="A32" s="82" t="s">
        <v>43</v>
      </c>
      <c r="B32" s="109" t="s">
        <v>44</v>
      </c>
      <c r="C32" s="40">
        <f>C33</f>
        <v>1383795000</v>
      </c>
      <c r="D32" s="33">
        <f>D33</f>
        <v>1036089983.6</v>
      </c>
      <c r="E32" s="69">
        <f t="shared" si="0"/>
        <v>74.873083339656517</v>
      </c>
    </row>
    <row r="33" spans="1:5" x14ac:dyDescent="0.25">
      <c r="A33" s="163"/>
      <c r="B33" s="89" t="s">
        <v>45</v>
      </c>
      <c r="C33" s="8">
        <v>1383795000</v>
      </c>
      <c r="D33" s="8">
        <v>1036089983.6</v>
      </c>
      <c r="E33" s="63">
        <f t="shared" ref="E33:E34" si="1">SUM(D33/C33*100)</f>
        <v>74.873083339656517</v>
      </c>
    </row>
    <row r="34" spans="1:5" x14ac:dyDescent="0.25">
      <c r="A34" s="163">
        <v>7055</v>
      </c>
      <c r="B34" s="111" t="s">
        <v>109</v>
      </c>
      <c r="C34" s="32">
        <f>C35</f>
        <v>922530000</v>
      </c>
      <c r="D34" s="164">
        <f>D35</f>
        <v>898043781.83000004</v>
      </c>
      <c r="E34" s="71">
        <f t="shared" si="1"/>
        <v>97.345753723998143</v>
      </c>
    </row>
    <row r="35" spans="1:5" x14ac:dyDescent="0.25">
      <c r="A35" s="163"/>
      <c r="B35" s="158" t="s">
        <v>45</v>
      </c>
      <c r="C35" s="7">
        <v>922530000</v>
      </c>
      <c r="D35" s="7">
        <v>898043781.83000004</v>
      </c>
      <c r="E35" s="150">
        <f t="shared" ref="E35:E37" si="2">SUM(D35/C35*100)</f>
        <v>97.345753723998143</v>
      </c>
    </row>
    <row r="36" spans="1:5" x14ac:dyDescent="0.25">
      <c r="A36" s="82">
        <v>7066</v>
      </c>
      <c r="B36" s="109" t="s">
        <v>112</v>
      </c>
      <c r="C36" s="40">
        <f>C37</f>
        <v>922531000</v>
      </c>
      <c r="D36" s="40">
        <f>D37</f>
        <v>902014379.54999995</v>
      </c>
      <c r="E36" s="165">
        <f t="shared" si="2"/>
        <v>97.776050837316035</v>
      </c>
    </row>
    <row r="37" spans="1:5" x14ac:dyDescent="0.25">
      <c r="A37" s="82"/>
      <c r="B37" s="89"/>
      <c r="C37" s="8">
        <v>922531000</v>
      </c>
      <c r="D37" s="8">
        <v>902014379.54999995</v>
      </c>
      <c r="E37" s="63">
        <f t="shared" si="2"/>
        <v>97.776050837316035</v>
      </c>
    </row>
    <row r="38" spans="1:5" x14ac:dyDescent="0.25">
      <c r="A38" s="189">
        <v>2301</v>
      </c>
      <c r="B38" s="108" t="s">
        <v>46</v>
      </c>
      <c r="C38" s="6"/>
      <c r="D38" s="9"/>
      <c r="E38" s="68"/>
    </row>
    <row r="39" spans="1:5" x14ac:dyDescent="0.25">
      <c r="A39" s="82" t="s">
        <v>47</v>
      </c>
      <c r="B39" s="109" t="s">
        <v>48</v>
      </c>
      <c r="C39" s="40">
        <f>SUM(C40:C58)</f>
        <v>14356328000</v>
      </c>
      <c r="D39" s="40">
        <f>SUM(D40:D58)</f>
        <v>3850814471.9900002</v>
      </c>
      <c r="E39" s="69">
        <f t="shared" si="0"/>
        <v>26.823115715871083</v>
      </c>
    </row>
    <row r="40" spans="1:5" x14ac:dyDescent="0.25">
      <c r="A40" s="105"/>
      <c r="B40" s="18" t="s">
        <v>49</v>
      </c>
      <c r="C40" s="8">
        <v>276360000</v>
      </c>
      <c r="D40" s="8">
        <v>204264871.80000001</v>
      </c>
      <c r="E40" s="63">
        <f t="shared" si="0"/>
        <v>73.912603777681284</v>
      </c>
    </row>
    <row r="41" spans="1:5" x14ac:dyDescent="0.25">
      <c r="A41" s="105"/>
      <c r="B41" s="18" t="s">
        <v>50</v>
      </c>
      <c r="C41" s="8">
        <v>46020000</v>
      </c>
      <c r="D41" s="8">
        <v>32989147.16</v>
      </c>
      <c r="E41" s="63">
        <f t="shared" si="0"/>
        <v>71.68437018687527</v>
      </c>
    </row>
    <row r="42" spans="1:5" x14ac:dyDescent="0.25">
      <c r="A42" s="105"/>
      <c r="B42" s="18" t="s">
        <v>51</v>
      </c>
      <c r="C42" s="8">
        <v>2000000</v>
      </c>
      <c r="D42" s="8">
        <v>0</v>
      </c>
      <c r="E42" s="63">
        <f t="shared" si="0"/>
        <v>0</v>
      </c>
    </row>
    <row r="43" spans="1:5" x14ac:dyDescent="0.25">
      <c r="A43" s="105"/>
      <c r="B43" s="18" t="s">
        <v>52</v>
      </c>
      <c r="C43" s="8">
        <v>4246000</v>
      </c>
      <c r="D43" s="8">
        <v>4194966.67</v>
      </c>
      <c r="E43" s="63">
        <f t="shared" si="0"/>
        <v>98.798084550164859</v>
      </c>
    </row>
    <row r="44" spans="1:5" x14ac:dyDescent="0.25">
      <c r="A44" s="105"/>
      <c r="B44" s="18" t="s">
        <v>53</v>
      </c>
      <c r="C44" s="8">
        <v>8109000</v>
      </c>
      <c r="D44" s="8">
        <v>5485037.0700000003</v>
      </c>
      <c r="E44" s="63">
        <f t="shared" si="0"/>
        <v>67.641349981502046</v>
      </c>
    </row>
    <row r="45" spans="1:5" x14ac:dyDescent="0.25">
      <c r="A45" s="105"/>
      <c r="B45" s="18" t="s">
        <v>54</v>
      </c>
      <c r="C45" s="8">
        <v>8124000</v>
      </c>
      <c r="D45" s="8">
        <v>5747980.21</v>
      </c>
      <c r="E45" s="63">
        <f t="shared" si="0"/>
        <v>70.753079886755287</v>
      </c>
    </row>
    <row r="46" spans="1:5" x14ac:dyDescent="0.25">
      <c r="A46" s="105"/>
      <c r="B46" s="18" t="s">
        <v>55</v>
      </c>
      <c r="C46" s="8">
        <v>26626000</v>
      </c>
      <c r="D46" s="8">
        <v>4892198</v>
      </c>
      <c r="E46" s="63">
        <f t="shared" si="0"/>
        <v>18.373762487793886</v>
      </c>
    </row>
    <row r="47" spans="1:5" x14ac:dyDescent="0.25">
      <c r="A47" s="105"/>
      <c r="B47" s="18" t="s">
        <v>56</v>
      </c>
      <c r="C47" s="8">
        <v>7600000</v>
      </c>
      <c r="D47" s="8">
        <v>807657.13</v>
      </c>
      <c r="E47" s="63">
        <f t="shared" si="0"/>
        <v>10.627067499999999</v>
      </c>
    </row>
    <row r="48" spans="1:5" x14ac:dyDescent="0.25">
      <c r="A48" s="105"/>
      <c r="B48" s="18" t="s">
        <v>57</v>
      </c>
      <c r="C48" s="8">
        <v>639775000</v>
      </c>
      <c r="D48" s="8">
        <v>82951562.730000004</v>
      </c>
      <c r="E48" s="63">
        <f t="shared" si="0"/>
        <v>12.965739944511743</v>
      </c>
    </row>
    <row r="49" spans="1:5" x14ac:dyDescent="0.25">
      <c r="A49" s="105"/>
      <c r="B49" s="18" t="s">
        <v>39</v>
      </c>
      <c r="C49" s="8">
        <v>111300000</v>
      </c>
      <c r="D49" s="8">
        <v>4547489.5999999996</v>
      </c>
      <c r="E49" s="63">
        <f t="shared" si="0"/>
        <v>4.0857947888589399</v>
      </c>
    </row>
    <row r="50" spans="1:5" x14ac:dyDescent="0.25">
      <c r="A50" s="105"/>
      <c r="B50" s="18" t="s">
        <v>58</v>
      </c>
      <c r="C50" s="8">
        <v>16200000</v>
      </c>
      <c r="D50" s="8">
        <v>1654075.67</v>
      </c>
      <c r="E50" s="63">
        <f t="shared" si="0"/>
        <v>10.210343641975308</v>
      </c>
    </row>
    <row r="51" spans="1:5" x14ac:dyDescent="0.25">
      <c r="A51" s="105"/>
      <c r="B51" s="18" t="s">
        <v>59</v>
      </c>
      <c r="C51" s="8">
        <v>35775000</v>
      </c>
      <c r="D51" s="8">
        <v>5811372.6600000001</v>
      </c>
      <c r="E51" s="63">
        <f t="shared" si="0"/>
        <v>16.244228259958071</v>
      </c>
    </row>
    <row r="52" spans="1:5" x14ac:dyDescent="0.25">
      <c r="A52" s="105"/>
      <c r="B52" s="18" t="s">
        <v>98</v>
      </c>
      <c r="C52" s="8">
        <v>11895000000</v>
      </c>
      <c r="D52" s="8">
        <v>2647547396.6399999</v>
      </c>
      <c r="E52" s="63">
        <f t="shared" si="0"/>
        <v>22.257649404287513</v>
      </c>
    </row>
    <row r="53" spans="1:5" x14ac:dyDescent="0.25">
      <c r="A53" s="105"/>
      <c r="B53" s="18" t="s">
        <v>60</v>
      </c>
      <c r="C53" s="8">
        <v>1153143000</v>
      </c>
      <c r="D53" s="8">
        <v>844745832.62</v>
      </c>
      <c r="E53" s="63">
        <f t="shared" si="0"/>
        <v>73.255947668242356</v>
      </c>
    </row>
    <row r="54" spans="1:5" x14ac:dyDescent="0.25">
      <c r="A54" s="105"/>
      <c r="B54" s="106" t="s">
        <v>61</v>
      </c>
      <c r="C54" s="8">
        <v>850000</v>
      </c>
      <c r="D54" s="8">
        <v>478977.44</v>
      </c>
      <c r="E54" s="63">
        <f t="shared" si="0"/>
        <v>56.350287058823533</v>
      </c>
    </row>
    <row r="55" spans="1:5" x14ac:dyDescent="0.25">
      <c r="A55" s="105"/>
      <c r="B55" s="18" t="s">
        <v>62</v>
      </c>
      <c r="C55" s="8">
        <v>1000000</v>
      </c>
      <c r="D55" s="8">
        <v>156040.71</v>
      </c>
      <c r="E55" s="63">
        <f t="shared" si="0"/>
        <v>15.604070999999999</v>
      </c>
    </row>
    <row r="56" spans="1:5" x14ac:dyDescent="0.25">
      <c r="A56" s="105"/>
      <c r="B56" s="18" t="s">
        <v>63</v>
      </c>
      <c r="C56" s="8">
        <v>10000000</v>
      </c>
      <c r="D56" s="8">
        <v>0</v>
      </c>
      <c r="E56" s="63">
        <f t="shared" si="0"/>
        <v>0</v>
      </c>
    </row>
    <row r="57" spans="1:5" x14ac:dyDescent="0.25">
      <c r="A57" s="105"/>
      <c r="B57" s="18" t="s">
        <v>12</v>
      </c>
      <c r="C57" s="8">
        <v>112700000</v>
      </c>
      <c r="D57" s="8">
        <v>3245555.48</v>
      </c>
      <c r="E57" s="63">
        <f t="shared" si="0"/>
        <v>2.8798185270629992</v>
      </c>
    </row>
    <row r="58" spans="1:5" ht="15.75" thickBot="1" x14ac:dyDescent="0.3">
      <c r="A58" s="107"/>
      <c r="B58" s="97" t="s">
        <v>13</v>
      </c>
      <c r="C58" s="2">
        <v>1500000</v>
      </c>
      <c r="D58" s="2">
        <v>1294310.3999999999</v>
      </c>
      <c r="E58" s="65">
        <f t="shared" si="0"/>
        <v>86.287359999999993</v>
      </c>
    </row>
    <row r="59" spans="1:5" x14ac:dyDescent="0.25">
      <c r="A59" s="88" t="s">
        <v>64</v>
      </c>
      <c r="B59" s="110" t="s">
        <v>65</v>
      </c>
      <c r="C59" s="41">
        <f>SUM(C60:C66)</f>
        <v>33236000</v>
      </c>
      <c r="D59" s="41">
        <f>SUM(D60:D66)</f>
        <v>21087070.359999999</v>
      </c>
      <c r="E59" s="77">
        <f t="shared" si="0"/>
        <v>63.446474786376214</v>
      </c>
    </row>
    <row r="60" spans="1:5" x14ac:dyDescent="0.25">
      <c r="A60" s="105"/>
      <c r="B60" s="106" t="s">
        <v>49</v>
      </c>
      <c r="C60" s="6">
        <v>23148000</v>
      </c>
      <c r="D60" s="6">
        <v>17418769.539999999</v>
      </c>
      <c r="E60" s="75">
        <f t="shared" si="0"/>
        <v>75.249566010022463</v>
      </c>
    </row>
    <row r="61" spans="1:5" x14ac:dyDescent="0.25">
      <c r="A61" s="111"/>
      <c r="B61" s="18" t="s">
        <v>50</v>
      </c>
      <c r="C61" s="8">
        <v>3852000</v>
      </c>
      <c r="D61" s="8">
        <v>2813131.31</v>
      </c>
      <c r="E61" s="63">
        <f t="shared" si="0"/>
        <v>73.030407840083072</v>
      </c>
    </row>
    <row r="62" spans="1:5" x14ac:dyDescent="0.25">
      <c r="A62" s="111"/>
      <c r="B62" s="18" t="s">
        <v>53</v>
      </c>
      <c r="C62" s="8">
        <v>1466000</v>
      </c>
      <c r="D62" s="8">
        <v>603938.02</v>
      </c>
      <c r="E62" s="63">
        <f t="shared" si="0"/>
        <v>41.196317871759888</v>
      </c>
    </row>
    <row r="63" spans="1:5" x14ac:dyDescent="0.25">
      <c r="A63" s="196"/>
      <c r="B63" s="89" t="s">
        <v>55</v>
      </c>
      <c r="C63" s="10">
        <v>20000</v>
      </c>
      <c r="D63" s="10">
        <v>0</v>
      </c>
      <c r="E63" s="63">
        <f t="shared" si="0"/>
        <v>0</v>
      </c>
    </row>
    <row r="64" spans="1:5" x14ac:dyDescent="0.25">
      <c r="A64" s="197"/>
      <c r="B64" s="89" t="s">
        <v>56</v>
      </c>
      <c r="C64" s="10">
        <v>1350000</v>
      </c>
      <c r="D64" s="10">
        <v>17915.599999999999</v>
      </c>
      <c r="E64" s="63">
        <f t="shared" si="0"/>
        <v>1.3270814814814813</v>
      </c>
    </row>
    <row r="65" spans="1:5" x14ac:dyDescent="0.25">
      <c r="A65" s="197"/>
      <c r="B65" s="89" t="s">
        <v>57</v>
      </c>
      <c r="C65" s="10">
        <v>2100000</v>
      </c>
      <c r="D65" s="10">
        <v>233315.89</v>
      </c>
      <c r="E65" s="63">
        <f t="shared" si="0"/>
        <v>11.110280476190477</v>
      </c>
    </row>
    <row r="66" spans="1:5" ht="15.75" thickBot="1" x14ac:dyDescent="0.3">
      <c r="A66" s="198"/>
      <c r="B66" s="97" t="s">
        <v>59</v>
      </c>
      <c r="C66" s="43">
        <v>1300000</v>
      </c>
      <c r="D66" s="43">
        <v>0</v>
      </c>
      <c r="E66" s="65">
        <f t="shared" si="0"/>
        <v>0</v>
      </c>
    </row>
    <row r="67" spans="1:5" x14ac:dyDescent="0.25">
      <c r="A67" s="88" t="s">
        <v>66</v>
      </c>
      <c r="B67" s="112" t="s">
        <v>67</v>
      </c>
      <c r="C67" s="41">
        <f>SUM(C68:C77)</f>
        <v>94096000</v>
      </c>
      <c r="D67" s="41">
        <f>SUM(D68:D77)</f>
        <v>58212866.230000004</v>
      </c>
      <c r="E67" s="77">
        <f t="shared" si="0"/>
        <v>61.865399411239586</v>
      </c>
    </row>
    <row r="68" spans="1:5" ht="14.25" customHeight="1" x14ac:dyDescent="0.25">
      <c r="A68" s="113"/>
      <c r="B68" s="114" t="s">
        <v>49</v>
      </c>
      <c r="C68" s="6">
        <v>50232000</v>
      </c>
      <c r="D68" s="6">
        <v>33193565.07</v>
      </c>
      <c r="E68" s="75">
        <f t="shared" si="0"/>
        <v>66.080516543239369</v>
      </c>
    </row>
    <row r="69" spans="1:5" x14ac:dyDescent="0.25">
      <c r="A69" s="113"/>
      <c r="B69" s="115" t="s">
        <v>50</v>
      </c>
      <c r="C69" s="8">
        <v>8362000</v>
      </c>
      <c r="D69" s="8">
        <v>5360760.8600000003</v>
      </c>
      <c r="E69" s="63">
        <f t="shared" si="0"/>
        <v>64.108596747189665</v>
      </c>
    </row>
    <row r="70" spans="1:5" x14ac:dyDescent="0.25">
      <c r="A70" s="113"/>
      <c r="B70" s="115" t="s">
        <v>53</v>
      </c>
      <c r="C70" s="8">
        <v>1620000</v>
      </c>
      <c r="D70" s="8">
        <v>650674.75</v>
      </c>
      <c r="E70" s="63">
        <f t="shared" si="0"/>
        <v>40.165108024691357</v>
      </c>
    </row>
    <row r="71" spans="1:5" x14ac:dyDescent="0.25">
      <c r="A71" s="116"/>
      <c r="B71" s="115" t="s">
        <v>54</v>
      </c>
      <c r="C71" s="8">
        <v>15186000</v>
      </c>
      <c r="D71" s="8">
        <v>8658624.5600000005</v>
      </c>
      <c r="E71" s="63">
        <f t="shared" si="0"/>
        <v>57.017151060187018</v>
      </c>
    </row>
    <row r="72" spans="1:5" x14ac:dyDescent="0.25">
      <c r="A72" s="116"/>
      <c r="B72" s="115" t="s">
        <v>55</v>
      </c>
      <c r="C72" s="8">
        <v>24000</v>
      </c>
      <c r="D72" s="8">
        <v>0</v>
      </c>
      <c r="E72" s="63">
        <f t="shared" si="0"/>
        <v>0</v>
      </c>
    </row>
    <row r="73" spans="1:5" x14ac:dyDescent="0.25">
      <c r="A73" s="116"/>
      <c r="B73" s="115" t="s">
        <v>56</v>
      </c>
      <c r="C73" s="8">
        <v>2074000</v>
      </c>
      <c r="D73" s="8">
        <v>225</v>
      </c>
      <c r="E73" s="63">
        <f t="shared" si="0"/>
        <v>1.0848601735776278E-2</v>
      </c>
    </row>
    <row r="74" spans="1:5" x14ac:dyDescent="0.25">
      <c r="A74" s="117"/>
      <c r="B74" s="115" t="s">
        <v>57</v>
      </c>
      <c r="C74" s="8">
        <v>13000000</v>
      </c>
      <c r="D74" s="8">
        <v>10349015.99</v>
      </c>
      <c r="E74" s="63">
        <f t="shared" si="0"/>
        <v>79.607815307692306</v>
      </c>
    </row>
    <row r="75" spans="1:5" x14ac:dyDescent="0.25">
      <c r="A75" s="105"/>
      <c r="B75" s="18" t="s">
        <v>59</v>
      </c>
      <c r="C75" s="7">
        <v>1097000</v>
      </c>
      <c r="D75" s="7">
        <v>0</v>
      </c>
      <c r="E75" s="63">
        <f t="shared" ref="E75:E143" si="3">SUM(D75/C75*100)</f>
        <v>0</v>
      </c>
    </row>
    <row r="76" spans="1:5" x14ac:dyDescent="0.25">
      <c r="A76" s="105"/>
      <c r="B76" s="89" t="s">
        <v>12</v>
      </c>
      <c r="C76" s="25">
        <v>2500000</v>
      </c>
      <c r="D76" s="7">
        <v>0</v>
      </c>
      <c r="E76" s="63">
        <f t="shared" si="3"/>
        <v>0</v>
      </c>
    </row>
    <row r="77" spans="1:5" ht="15.75" thickBot="1" x14ac:dyDescent="0.3">
      <c r="A77" s="118"/>
      <c r="B77" s="119" t="s">
        <v>13</v>
      </c>
      <c r="C77" s="44">
        <v>1000</v>
      </c>
      <c r="D77" s="45">
        <v>0</v>
      </c>
      <c r="E77" s="65">
        <f t="shared" si="3"/>
        <v>0</v>
      </c>
    </row>
    <row r="78" spans="1:5" ht="23.25" x14ac:dyDescent="0.25">
      <c r="A78" s="88" t="s">
        <v>23</v>
      </c>
      <c r="B78" s="112" t="s">
        <v>68</v>
      </c>
      <c r="C78" s="41">
        <f>SUM(C79:C92)</f>
        <v>27100023000</v>
      </c>
      <c r="D78" s="41">
        <f>SUM(D79:D92)</f>
        <v>24220359642.359997</v>
      </c>
      <c r="E78" s="78">
        <f t="shared" si="3"/>
        <v>89.373944968090981</v>
      </c>
    </row>
    <row r="79" spans="1:5" ht="16.5" customHeight="1" x14ac:dyDescent="0.25">
      <c r="A79" s="120"/>
      <c r="B79" s="114" t="s">
        <v>49</v>
      </c>
      <c r="C79" s="6">
        <v>167208000</v>
      </c>
      <c r="D79" s="9">
        <v>144941546.00999999</v>
      </c>
      <c r="E79" s="75">
        <f t="shared" si="3"/>
        <v>86.683379987799626</v>
      </c>
    </row>
    <row r="80" spans="1:5" x14ac:dyDescent="0.25">
      <c r="A80" s="120"/>
      <c r="B80" s="115" t="s">
        <v>50</v>
      </c>
      <c r="C80" s="8">
        <v>27242000</v>
      </c>
      <c r="D80" s="11">
        <v>22903676.809999999</v>
      </c>
      <c r="E80" s="63">
        <f t="shared" si="3"/>
        <v>84.074872659863445</v>
      </c>
    </row>
    <row r="81" spans="1:9" x14ac:dyDescent="0.25">
      <c r="A81" s="120"/>
      <c r="B81" s="115" t="s">
        <v>53</v>
      </c>
      <c r="C81" s="8">
        <v>5048000</v>
      </c>
      <c r="D81" s="11">
        <v>3351964.29</v>
      </c>
      <c r="E81" s="63">
        <f t="shared" si="3"/>
        <v>66.401828248811412</v>
      </c>
    </row>
    <row r="82" spans="1:9" x14ac:dyDescent="0.25">
      <c r="A82" s="111"/>
      <c r="B82" s="115" t="s">
        <v>54</v>
      </c>
      <c r="C82" s="8">
        <v>328000</v>
      </c>
      <c r="D82" s="11">
        <v>160999.12</v>
      </c>
      <c r="E82" s="63">
        <f t="shared" si="3"/>
        <v>49.085097560975612</v>
      </c>
      <c r="I82" s="61"/>
    </row>
    <row r="83" spans="1:9" x14ac:dyDescent="0.25">
      <c r="A83" s="111"/>
      <c r="B83" s="115" t="s">
        <v>55</v>
      </c>
      <c r="C83" s="8">
        <v>17940000</v>
      </c>
      <c r="D83" s="11">
        <v>10700944.82</v>
      </c>
      <c r="E83" s="63">
        <f t="shared" si="3"/>
        <v>59.648521850613157</v>
      </c>
    </row>
    <row r="84" spans="1:9" x14ac:dyDescent="0.25">
      <c r="A84" s="111"/>
      <c r="B84" s="115" t="s">
        <v>56</v>
      </c>
      <c r="C84" s="8">
        <v>6050000</v>
      </c>
      <c r="D84" s="11">
        <v>458951.79</v>
      </c>
      <c r="E84" s="63">
        <f t="shared" si="3"/>
        <v>7.5859799999999993</v>
      </c>
    </row>
    <row r="85" spans="1:9" x14ac:dyDescent="0.25">
      <c r="A85" s="105"/>
      <c r="B85" s="115" t="s">
        <v>57</v>
      </c>
      <c r="C85" s="8">
        <v>40006000</v>
      </c>
      <c r="D85" s="11">
        <v>19659369.199999999</v>
      </c>
      <c r="E85" s="63">
        <f t="shared" si="3"/>
        <v>49.141051842223668</v>
      </c>
    </row>
    <row r="86" spans="1:9" x14ac:dyDescent="0.25">
      <c r="A86" s="105"/>
      <c r="B86" s="18" t="s">
        <v>58</v>
      </c>
      <c r="C86" s="8">
        <v>100000</v>
      </c>
      <c r="D86" s="11">
        <v>0</v>
      </c>
      <c r="E86" s="63">
        <f t="shared" si="3"/>
        <v>0</v>
      </c>
    </row>
    <row r="87" spans="1:9" x14ac:dyDescent="0.25">
      <c r="A87" s="105"/>
      <c r="B87" s="121" t="s">
        <v>69</v>
      </c>
      <c r="C87" s="8">
        <v>1000</v>
      </c>
      <c r="D87" s="11">
        <v>0</v>
      </c>
      <c r="E87" s="63">
        <f t="shared" si="3"/>
        <v>0</v>
      </c>
    </row>
    <row r="88" spans="1:9" x14ac:dyDescent="0.25">
      <c r="A88" s="105"/>
      <c r="B88" s="114" t="s">
        <v>70</v>
      </c>
      <c r="C88" s="8">
        <v>31000000</v>
      </c>
      <c r="D88" s="11">
        <v>30136.38</v>
      </c>
      <c r="E88" s="63">
        <f t="shared" si="3"/>
        <v>9.7214129032258068E-2</v>
      </c>
    </row>
    <row r="89" spans="1:9" x14ac:dyDescent="0.25">
      <c r="A89" s="105"/>
      <c r="B89" s="89" t="s">
        <v>6</v>
      </c>
      <c r="C89" s="7">
        <v>3000000</v>
      </c>
      <c r="D89" s="12">
        <v>0</v>
      </c>
      <c r="E89" s="63">
        <f t="shared" si="3"/>
        <v>0</v>
      </c>
    </row>
    <row r="90" spans="1:9" x14ac:dyDescent="0.25">
      <c r="A90" s="105"/>
      <c r="B90" s="18" t="s">
        <v>62</v>
      </c>
      <c r="C90" s="7">
        <v>600000</v>
      </c>
      <c r="D90" s="12">
        <v>0</v>
      </c>
      <c r="E90" s="63">
        <f t="shared" si="3"/>
        <v>0</v>
      </c>
    </row>
    <row r="91" spans="1:9" x14ac:dyDescent="0.25">
      <c r="A91" s="105"/>
      <c r="B91" s="18" t="s">
        <v>12</v>
      </c>
      <c r="C91" s="7">
        <v>1500000</v>
      </c>
      <c r="D91" s="12">
        <v>0</v>
      </c>
      <c r="E91" s="63">
        <f t="shared" si="3"/>
        <v>0</v>
      </c>
    </row>
    <row r="92" spans="1:9" ht="15.75" thickBot="1" x14ac:dyDescent="0.3">
      <c r="A92" s="122"/>
      <c r="B92" s="96" t="s">
        <v>71</v>
      </c>
      <c r="C92" s="2">
        <v>26800000000</v>
      </c>
      <c r="D92" s="46">
        <v>24018152053.939999</v>
      </c>
      <c r="E92" s="65">
        <f t="shared" si="3"/>
        <v>89.619970350522379</v>
      </c>
    </row>
    <row r="93" spans="1:9" x14ac:dyDescent="0.25">
      <c r="A93" s="88" t="s">
        <v>72</v>
      </c>
      <c r="B93" s="103" t="s">
        <v>73</v>
      </c>
      <c r="C93" s="47">
        <f>SUM(C94:C101)</f>
        <v>241524000</v>
      </c>
      <c r="D93" s="38">
        <f>SUM(D94:D101)</f>
        <v>163259738.00999999</v>
      </c>
      <c r="E93" s="77">
        <f t="shared" si="3"/>
        <v>67.595658406617972</v>
      </c>
    </row>
    <row r="94" spans="1:9" x14ac:dyDescent="0.25">
      <c r="A94" s="105"/>
      <c r="B94" s="114" t="s">
        <v>49</v>
      </c>
      <c r="C94" s="6">
        <v>160644000</v>
      </c>
      <c r="D94" s="9">
        <v>116404963.17</v>
      </c>
      <c r="E94" s="75">
        <f t="shared" si="3"/>
        <v>72.461444666467472</v>
      </c>
    </row>
    <row r="95" spans="1:9" x14ac:dyDescent="0.25">
      <c r="A95" s="105"/>
      <c r="B95" s="115" t="s">
        <v>50</v>
      </c>
      <c r="C95" s="8">
        <v>26748000</v>
      </c>
      <c r="D95" s="11">
        <v>18799401.82</v>
      </c>
      <c r="E95" s="63">
        <f t="shared" si="3"/>
        <v>70.283392477942272</v>
      </c>
    </row>
    <row r="96" spans="1:9" x14ac:dyDescent="0.25">
      <c r="A96" s="105"/>
      <c r="B96" s="115" t="s">
        <v>53</v>
      </c>
      <c r="C96" s="8">
        <v>4307000</v>
      </c>
      <c r="D96" s="11">
        <v>2147568.35</v>
      </c>
      <c r="E96" s="63">
        <f t="shared" si="3"/>
        <v>49.862278848386346</v>
      </c>
    </row>
    <row r="97" spans="1:5" x14ac:dyDescent="0.25">
      <c r="A97" s="105"/>
      <c r="B97" s="115" t="s">
        <v>54</v>
      </c>
      <c r="C97" s="8">
        <v>607000</v>
      </c>
      <c r="D97" s="11">
        <v>422847.55</v>
      </c>
      <c r="E97" s="63">
        <f t="shared" si="3"/>
        <v>69.661869851729818</v>
      </c>
    </row>
    <row r="98" spans="1:5" x14ac:dyDescent="0.25">
      <c r="A98" s="105"/>
      <c r="B98" s="115" t="s">
        <v>55</v>
      </c>
      <c r="C98" s="8">
        <v>22000000</v>
      </c>
      <c r="D98" s="11">
        <v>11789198.880000001</v>
      </c>
      <c r="E98" s="63">
        <f t="shared" si="3"/>
        <v>53.587267636363642</v>
      </c>
    </row>
    <row r="99" spans="1:5" x14ac:dyDescent="0.25">
      <c r="A99" s="105"/>
      <c r="B99" s="115" t="s">
        <v>56</v>
      </c>
      <c r="C99" s="8">
        <v>918000</v>
      </c>
      <c r="D99" s="11">
        <v>675</v>
      </c>
      <c r="E99" s="63">
        <f t="shared" si="3"/>
        <v>7.3529411764705885E-2</v>
      </c>
    </row>
    <row r="100" spans="1:5" x14ac:dyDescent="0.25">
      <c r="A100" s="123"/>
      <c r="B100" s="89" t="s">
        <v>57</v>
      </c>
      <c r="C100" s="7">
        <v>4324000</v>
      </c>
      <c r="D100" s="12">
        <v>2652125.23</v>
      </c>
      <c r="E100" s="63">
        <f t="shared" si="3"/>
        <v>61.334996068455141</v>
      </c>
    </row>
    <row r="101" spans="1:5" ht="15.75" thickBot="1" x14ac:dyDescent="0.3">
      <c r="A101" s="122"/>
      <c r="B101" s="97" t="s">
        <v>6</v>
      </c>
      <c r="C101" s="2">
        <v>21976000</v>
      </c>
      <c r="D101" s="2">
        <v>11042958.01</v>
      </c>
      <c r="E101" s="65">
        <f t="shared" si="3"/>
        <v>50.250081953039683</v>
      </c>
    </row>
    <row r="102" spans="1:5" x14ac:dyDescent="0.25">
      <c r="A102" s="110">
        <v>4001</v>
      </c>
      <c r="B102" s="110" t="s">
        <v>74</v>
      </c>
      <c r="C102" s="41">
        <f>SUM(C103:C104)</f>
        <v>41000000</v>
      </c>
      <c r="D102" s="38">
        <f>SUM(D103:D104)</f>
        <v>12224918.4</v>
      </c>
      <c r="E102" s="77">
        <f t="shared" si="3"/>
        <v>29.816874146341465</v>
      </c>
    </row>
    <row r="103" spans="1:5" x14ac:dyDescent="0.25">
      <c r="A103" s="124"/>
      <c r="B103" s="125" t="s">
        <v>57</v>
      </c>
      <c r="C103" s="54">
        <v>18000000</v>
      </c>
      <c r="D103" s="54">
        <v>0</v>
      </c>
      <c r="E103" s="77">
        <v>0</v>
      </c>
    </row>
    <row r="104" spans="1:5" ht="15.75" thickBot="1" x14ac:dyDescent="0.3">
      <c r="A104" s="122"/>
      <c r="B104" s="97" t="s">
        <v>13</v>
      </c>
      <c r="C104" s="14">
        <v>23000000</v>
      </c>
      <c r="D104" s="14">
        <v>12224918.4</v>
      </c>
      <c r="E104" s="65">
        <f t="shared" si="3"/>
        <v>53.151819130434788</v>
      </c>
    </row>
    <row r="105" spans="1:5" x14ac:dyDescent="0.25">
      <c r="A105" s="103">
        <v>4003</v>
      </c>
      <c r="B105" s="103" t="s">
        <v>75</v>
      </c>
      <c r="C105" s="48">
        <f>SUM(C106:C107)</f>
        <v>34714000</v>
      </c>
      <c r="D105" s="48">
        <f>SUM(D106:D107)</f>
        <v>7274376</v>
      </c>
      <c r="E105" s="77">
        <f t="shared" si="3"/>
        <v>20.955165063086937</v>
      </c>
    </row>
    <row r="106" spans="1:5" x14ac:dyDescent="0.25">
      <c r="A106" s="105"/>
      <c r="B106" s="114" t="s">
        <v>57</v>
      </c>
      <c r="C106" s="20">
        <v>30714000</v>
      </c>
      <c r="D106" s="20">
        <v>7274376</v>
      </c>
      <c r="E106" s="75">
        <f t="shared" si="3"/>
        <v>23.684235202187928</v>
      </c>
    </row>
    <row r="107" spans="1:5" ht="15.75" thickBot="1" x14ac:dyDescent="0.3">
      <c r="A107" s="122"/>
      <c r="B107" s="126" t="s">
        <v>12</v>
      </c>
      <c r="C107" s="14">
        <v>4000000</v>
      </c>
      <c r="D107" s="14">
        <v>0</v>
      </c>
      <c r="E107" s="65">
        <f t="shared" si="3"/>
        <v>0</v>
      </c>
    </row>
    <row r="108" spans="1:5" x14ac:dyDescent="0.25">
      <c r="A108" s="103">
        <v>4004</v>
      </c>
      <c r="B108" s="103" t="s">
        <v>76</v>
      </c>
      <c r="C108" s="48">
        <f>C109+C110+C111</f>
        <v>7079000</v>
      </c>
      <c r="D108" s="48">
        <f>SUM(D110:D111)</f>
        <v>5751364.8999999994</v>
      </c>
      <c r="E108" s="77">
        <f>SUM(D108/C108*100)</f>
        <v>81.245442859160889</v>
      </c>
    </row>
    <row r="109" spans="1:5" x14ac:dyDescent="0.25">
      <c r="A109" s="184"/>
      <c r="B109" s="115" t="s">
        <v>56</v>
      </c>
      <c r="C109" s="15">
        <v>1165000</v>
      </c>
      <c r="D109" s="13">
        <v>0</v>
      </c>
      <c r="E109" s="75">
        <f>SUM(D109/C109*100)</f>
        <v>0</v>
      </c>
    </row>
    <row r="110" spans="1:5" x14ac:dyDescent="0.25">
      <c r="A110" s="184"/>
      <c r="B110" s="135" t="s">
        <v>57</v>
      </c>
      <c r="C110" s="16">
        <v>5820000</v>
      </c>
      <c r="D110" s="16">
        <v>5664095.3799999999</v>
      </c>
      <c r="E110" s="185">
        <f t="shared" si="3"/>
        <v>97.3212264604811</v>
      </c>
    </row>
    <row r="111" spans="1:5" ht="15.75" thickBot="1" x14ac:dyDescent="0.3">
      <c r="A111" s="95"/>
      <c r="B111" s="97" t="s">
        <v>59</v>
      </c>
      <c r="C111" s="43">
        <v>94000</v>
      </c>
      <c r="D111" s="43">
        <v>87269.52</v>
      </c>
      <c r="E111" s="65">
        <f t="shared" si="3"/>
        <v>92.839914893617021</v>
      </c>
    </row>
    <row r="112" spans="1:5" x14ac:dyDescent="0.25">
      <c r="A112" s="103">
        <v>4006</v>
      </c>
      <c r="B112" s="103" t="s">
        <v>77</v>
      </c>
      <c r="C112" s="48">
        <f>SUM(C113:C120)</f>
        <v>261756000</v>
      </c>
      <c r="D112" s="48">
        <f>SUM(D113:D120)</f>
        <v>36139499.989999995</v>
      </c>
      <c r="E112" s="77">
        <f t="shared" si="3"/>
        <v>13.806560304252812</v>
      </c>
    </row>
    <row r="113" spans="1:5" x14ac:dyDescent="0.25">
      <c r="A113" s="83"/>
      <c r="B113" s="106" t="s">
        <v>55</v>
      </c>
      <c r="C113" s="21">
        <v>36000</v>
      </c>
      <c r="D113" s="21">
        <v>0</v>
      </c>
      <c r="E113" s="75">
        <f t="shared" si="3"/>
        <v>0</v>
      </c>
    </row>
    <row r="114" spans="1:5" x14ac:dyDescent="0.25">
      <c r="A114" s="127"/>
      <c r="B114" s="115" t="s">
        <v>56</v>
      </c>
      <c r="C114" s="15">
        <v>6096000</v>
      </c>
      <c r="D114" s="15">
        <v>0</v>
      </c>
      <c r="E114" s="63">
        <f t="shared" si="3"/>
        <v>0</v>
      </c>
    </row>
    <row r="115" spans="1:5" x14ac:dyDescent="0.25">
      <c r="A115" s="127"/>
      <c r="B115" s="128" t="s">
        <v>57</v>
      </c>
      <c r="C115" s="15">
        <v>244044000</v>
      </c>
      <c r="D115" s="13">
        <v>36012589.009999998</v>
      </c>
      <c r="E115" s="63">
        <f t="shared" si="3"/>
        <v>14.756596765337399</v>
      </c>
    </row>
    <row r="116" spans="1:5" x14ac:dyDescent="0.25">
      <c r="A116" s="127"/>
      <c r="B116" s="89" t="s">
        <v>39</v>
      </c>
      <c r="C116" s="26">
        <v>1800000</v>
      </c>
      <c r="D116" s="49">
        <v>0</v>
      </c>
      <c r="E116" s="63">
        <f t="shared" si="3"/>
        <v>0</v>
      </c>
    </row>
    <row r="117" spans="1:5" x14ac:dyDescent="0.25">
      <c r="A117" s="83"/>
      <c r="B117" s="18" t="s">
        <v>58</v>
      </c>
      <c r="C117" s="26">
        <v>60000</v>
      </c>
      <c r="D117" s="49">
        <v>0</v>
      </c>
      <c r="E117" s="63">
        <f t="shared" si="3"/>
        <v>0</v>
      </c>
    </row>
    <row r="118" spans="1:5" x14ac:dyDescent="0.25">
      <c r="A118" s="127"/>
      <c r="B118" s="89" t="s">
        <v>59</v>
      </c>
      <c r="C118" s="26">
        <v>240000</v>
      </c>
      <c r="D118" s="49">
        <v>0</v>
      </c>
      <c r="E118" s="63">
        <f t="shared" si="3"/>
        <v>0</v>
      </c>
    </row>
    <row r="119" spans="1:5" x14ac:dyDescent="0.25">
      <c r="A119" s="127"/>
      <c r="B119" s="183" t="s">
        <v>70</v>
      </c>
      <c r="C119" s="26">
        <v>240000</v>
      </c>
      <c r="D119" s="49">
        <v>126910.98</v>
      </c>
      <c r="E119" s="63">
        <f t="shared" si="3"/>
        <v>52.879575000000003</v>
      </c>
    </row>
    <row r="120" spans="1:5" ht="15.75" thickBot="1" x14ac:dyDescent="0.3">
      <c r="A120" s="127"/>
      <c r="B120" s="97" t="s">
        <v>12</v>
      </c>
      <c r="C120" s="23">
        <v>9240000</v>
      </c>
      <c r="D120" s="14">
        <v>0</v>
      </c>
      <c r="E120" s="65">
        <f t="shared" si="3"/>
        <v>0</v>
      </c>
    </row>
    <row r="121" spans="1:5" x14ac:dyDescent="0.25">
      <c r="A121" s="3">
        <v>4008</v>
      </c>
      <c r="B121" s="103" t="s">
        <v>102</v>
      </c>
      <c r="C121" s="50">
        <f>SUM(C122:C124)</f>
        <v>1076101000</v>
      </c>
      <c r="D121" s="50">
        <f>SUM(D122:D124)</f>
        <v>0</v>
      </c>
      <c r="E121" s="77">
        <f t="shared" si="3"/>
        <v>0</v>
      </c>
    </row>
    <row r="122" spans="1:5" x14ac:dyDescent="0.25">
      <c r="A122" s="127"/>
      <c r="B122" s="128" t="s">
        <v>57</v>
      </c>
      <c r="C122" s="26">
        <v>150000000</v>
      </c>
      <c r="D122" s="49">
        <v>0</v>
      </c>
      <c r="E122" s="75">
        <f t="shared" ref="E122" si="4">SUM(D122/C122*100)</f>
        <v>0</v>
      </c>
    </row>
    <row r="123" spans="1:5" x14ac:dyDescent="0.25">
      <c r="A123" s="127"/>
      <c r="B123" s="89" t="s">
        <v>12</v>
      </c>
      <c r="C123" s="26">
        <v>1000</v>
      </c>
      <c r="D123" s="49">
        <v>0</v>
      </c>
      <c r="E123" s="75">
        <f t="shared" si="3"/>
        <v>0</v>
      </c>
    </row>
    <row r="124" spans="1:5" ht="15.75" thickBot="1" x14ac:dyDescent="0.3">
      <c r="A124" s="129"/>
      <c r="B124" s="97" t="s">
        <v>13</v>
      </c>
      <c r="C124" s="23">
        <v>926100000</v>
      </c>
      <c r="D124" s="14">
        <v>0</v>
      </c>
      <c r="E124" s="80">
        <f t="shared" si="3"/>
        <v>0</v>
      </c>
    </row>
    <row r="125" spans="1:5" x14ac:dyDescent="0.25">
      <c r="A125" s="130">
        <v>4009</v>
      </c>
      <c r="B125" s="131" t="s">
        <v>103</v>
      </c>
      <c r="C125" s="59">
        <f>SUM(C126:C128)</f>
        <v>39001000</v>
      </c>
      <c r="D125" s="59">
        <f>SUM(D126:D128)</f>
        <v>0</v>
      </c>
      <c r="E125" s="79">
        <f t="shared" si="3"/>
        <v>0</v>
      </c>
    </row>
    <row r="126" spans="1:5" x14ac:dyDescent="0.25">
      <c r="A126" s="132"/>
      <c r="B126" s="128" t="s">
        <v>57</v>
      </c>
      <c r="C126" s="26">
        <v>14000000</v>
      </c>
      <c r="D126" s="49">
        <v>0</v>
      </c>
      <c r="E126" s="63">
        <f t="shared" ref="E126:E127" si="5">SUM(D126/C126*100)</f>
        <v>0</v>
      </c>
    </row>
    <row r="127" spans="1:5" x14ac:dyDescent="0.25">
      <c r="A127" s="132"/>
      <c r="B127" s="89" t="s">
        <v>12</v>
      </c>
      <c r="C127" s="26">
        <v>1000</v>
      </c>
      <c r="D127" s="49">
        <v>0</v>
      </c>
      <c r="E127" s="75">
        <f t="shared" si="5"/>
        <v>0</v>
      </c>
    </row>
    <row r="128" spans="1:5" ht="15.75" thickBot="1" x14ac:dyDescent="0.3">
      <c r="A128" s="133"/>
      <c r="B128" s="97" t="s">
        <v>13</v>
      </c>
      <c r="C128" s="23">
        <v>25000000</v>
      </c>
      <c r="D128" s="14">
        <v>0</v>
      </c>
      <c r="E128" s="80">
        <f t="shared" si="3"/>
        <v>0</v>
      </c>
    </row>
    <row r="129" spans="1:5" x14ac:dyDescent="0.25">
      <c r="A129" s="130">
        <v>4011</v>
      </c>
      <c r="B129" s="131" t="s">
        <v>107</v>
      </c>
      <c r="C129" s="55">
        <f>SUM(C130:C131)</f>
        <v>193000000</v>
      </c>
      <c r="D129" s="55">
        <f>SUM(D130:D131)</f>
        <v>75840000</v>
      </c>
      <c r="E129" s="79">
        <f t="shared" si="3"/>
        <v>39.295336787564764</v>
      </c>
    </row>
    <row r="130" spans="1:5" x14ac:dyDescent="0.25">
      <c r="A130" s="132"/>
      <c r="B130" s="128" t="s">
        <v>57</v>
      </c>
      <c r="C130" s="13">
        <v>192000000</v>
      </c>
      <c r="D130" s="21">
        <v>75840000</v>
      </c>
      <c r="E130" s="75">
        <f t="shared" ref="E130" si="6">SUM(D130/C130*100)</f>
        <v>39.5</v>
      </c>
    </row>
    <row r="131" spans="1:5" ht="15.75" thickBot="1" x14ac:dyDescent="0.3">
      <c r="A131" s="129"/>
      <c r="B131" s="134" t="s">
        <v>13</v>
      </c>
      <c r="C131" s="39">
        <v>1000000</v>
      </c>
      <c r="D131" s="60">
        <v>0</v>
      </c>
      <c r="E131" s="80">
        <f t="shared" si="3"/>
        <v>0</v>
      </c>
    </row>
    <row r="132" spans="1:5" x14ac:dyDescent="0.25">
      <c r="A132" s="103">
        <v>5014</v>
      </c>
      <c r="B132" s="103" t="s">
        <v>78</v>
      </c>
      <c r="C132" s="48">
        <f>SUM(C133:C135)</f>
        <v>2674100000</v>
      </c>
      <c r="D132" s="48">
        <f>SUM(D133:D135)</f>
        <v>926506969.18000007</v>
      </c>
      <c r="E132" s="77">
        <f t="shared" si="3"/>
        <v>34.647431628585323</v>
      </c>
    </row>
    <row r="133" spans="1:5" x14ac:dyDescent="0.25">
      <c r="A133" s="83"/>
      <c r="B133" s="135" t="s">
        <v>57</v>
      </c>
      <c r="C133" s="16">
        <v>534100000</v>
      </c>
      <c r="D133" s="16">
        <v>367708017.49000001</v>
      </c>
      <c r="E133" s="75">
        <f t="shared" si="3"/>
        <v>68.846286742183111</v>
      </c>
    </row>
    <row r="134" spans="1:5" x14ac:dyDescent="0.25">
      <c r="A134" s="83"/>
      <c r="B134" s="89" t="s">
        <v>12</v>
      </c>
      <c r="C134" s="15">
        <v>86000000</v>
      </c>
      <c r="D134" s="15">
        <v>85594320</v>
      </c>
      <c r="E134" s="63">
        <f t="shared" si="3"/>
        <v>99.52827906976745</v>
      </c>
    </row>
    <row r="135" spans="1:5" ht="15.75" thickBot="1" x14ac:dyDescent="0.3">
      <c r="A135" s="136"/>
      <c r="B135" s="134" t="s">
        <v>13</v>
      </c>
      <c r="C135" s="23">
        <v>2054000000</v>
      </c>
      <c r="D135" s="23">
        <v>473204631.69</v>
      </c>
      <c r="E135" s="65">
        <f t="shared" si="3"/>
        <v>23.038200179649465</v>
      </c>
    </row>
    <row r="136" spans="1:5" x14ac:dyDescent="0.25">
      <c r="A136" s="103">
        <v>5015</v>
      </c>
      <c r="B136" s="103" t="s">
        <v>79</v>
      </c>
      <c r="C136" s="48">
        <f>SUM(C137:C139)</f>
        <v>302001000</v>
      </c>
      <c r="D136" s="48">
        <f>SUM(D137:D139)</f>
        <v>145184160</v>
      </c>
      <c r="E136" s="75">
        <f t="shared" si="3"/>
        <v>48.074065979913968</v>
      </c>
    </row>
    <row r="137" spans="1:5" x14ac:dyDescent="0.25">
      <c r="A137" s="83"/>
      <c r="B137" s="135" t="s">
        <v>57</v>
      </c>
      <c r="C137" s="16">
        <v>204000000</v>
      </c>
      <c r="D137" s="81">
        <v>48166560</v>
      </c>
      <c r="E137" s="75">
        <f t="shared" ref="E137:E138" si="7">SUM(D137/C137*100)</f>
        <v>23.611058823529412</v>
      </c>
    </row>
    <row r="138" spans="1:5" x14ac:dyDescent="0.25">
      <c r="A138" s="83"/>
      <c r="B138" s="89" t="s">
        <v>12</v>
      </c>
      <c r="C138" s="15">
        <v>1000</v>
      </c>
      <c r="D138" s="15">
        <v>0</v>
      </c>
      <c r="E138" s="63">
        <f t="shared" si="7"/>
        <v>0</v>
      </c>
    </row>
    <row r="139" spans="1:5" ht="15.75" thickBot="1" x14ac:dyDescent="0.3">
      <c r="A139" s="136"/>
      <c r="B139" s="97" t="s">
        <v>13</v>
      </c>
      <c r="C139" s="23">
        <v>98000000</v>
      </c>
      <c r="D139" s="23">
        <v>97017600</v>
      </c>
      <c r="E139" s="65">
        <f t="shared" si="3"/>
        <v>98.997551020408153</v>
      </c>
    </row>
    <row r="140" spans="1:5" x14ac:dyDescent="0.25">
      <c r="A140" s="131">
        <v>5016</v>
      </c>
      <c r="B140" s="131" t="s">
        <v>90</v>
      </c>
      <c r="C140" s="55">
        <f>SUM(C141:C142)</f>
        <v>123100000</v>
      </c>
      <c r="D140" s="59">
        <f>SUM(D141:D142)</f>
        <v>0</v>
      </c>
      <c r="E140" s="79">
        <f t="shared" si="3"/>
        <v>0</v>
      </c>
    </row>
    <row r="141" spans="1:5" x14ac:dyDescent="0.25">
      <c r="A141" s="124"/>
      <c r="B141" s="128" t="s">
        <v>57</v>
      </c>
      <c r="C141" s="16">
        <v>100000</v>
      </c>
      <c r="D141" s="81">
        <v>0</v>
      </c>
      <c r="E141" s="75">
        <f t="shared" si="3"/>
        <v>0</v>
      </c>
    </row>
    <row r="142" spans="1:5" ht="15.75" thickBot="1" x14ac:dyDescent="0.3">
      <c r="A142" s="122"/>
      <c r="B142" s="97" t="s">
        <v>13</v>
      </c>
      <c r="C142" s="23">
        <v>123000000</v>
      </c>
      <c r="D142" s="23">
        <v>0</v>
      </c>
      <c r="E142" s="65">
        <f t="shared" si="3"/>
        <v>0</v>
      </c>
    </row>
    <row r="143" spans="1:5" x14ac:dyDescent="0.25">
      <c r="A143" s="110">
        <v>5017</v>
      </c>
      <c r="B143" s="110" t="s">
        <v>91</v>
      </c>
      <c r="C143" s="50">
        <f>SUM(C144:C147)</f>
        <v>1749200000</v>
      </c>
      <c r="D143" s="50">
        <f>SUM(D144:D147)</f>
        <v>669974396.39999998</v>
      </c>
      <c r="E143" s="77">
        <f t="shared" si="3"/>
        <v>38.301760599131029</v>
      </c>
    </row>
    <row r="144" spans="1:5" x14ac:dyDescent="0.25">
      <c r="A144" s="123"/>
      <c r="B144" s="128" t="s">
        <v>57</v>
      </c>
      <c r="C144" s="13">
        <v>494000000</v>
      </c>
      <c r="D144" s="21">
        <v>95520000</v>
      </c>
      <c r="E144" s="75">
        <f t="shared" ref="E144:E165" si="8">SUM(D144/C144*100)</f>
        <v>19.336032388663966</v>
      </c>
    </row>
    <row r="145" spans="1:5" x14ac:dyDescent="0.25">
      <c r="A145" s="123"/>
      <c r="B145" s="128" t="s">
        <v>104</v>
      </c>
      <c r="C145" s="13">
        <v>169200000</v>
      </c>
      <c r="D145" s="16">
        <v>0</v>
      </c>
      <c r="E145" s="75">
        <f t="shared" si="8"/>
        <v>0</v>
      </c>
    </row>
    <row r="146" spans="1:5" x14ac:dyDescent="0.25">
      <c r="A146" s="123"/>
      <c r="B146" s="89" t="s">
        <v>12</v>
      </c>
      <c r="C146" s="52">
        <v>86000000</v>
      </c>
      <c r="D146" s="26">
        <v>0</v>
      </c>
      <c r="E146" s="63">
        <f t="shared" si="8"/>
        <v>0</v>
      </c>
    </row>
    <row r="147" spans="1:5" ht="15.75" thickBot="1" x14ac:dyDescent="0.3">
      <c r="A147" s="107"/>
      <c r="B147" s="134" t="s">
        <v>13</v>
      </c>
      <c r="C147" s="22">
        <v>1000000000</v>
      </c>
      <c r="D147" s="23">
        <v>574454396.39999998</v>
      </c>
      <c r="E147" s="65">
        <f t="shared" si="8"/>
        <v>57.445439639999996</v>
      </c>
    </row>
    <row r="148" spans="1:5" x14ac:dyDescent="0.25">
      <c r="A148" s="110">
        <v>5018</v>
      </c>
      <c r="B148" s="110" t="s">
        <v>92</v>
      </c>
      <c r="C148" s="50">
        <f>SUM(C149:C151)</f>
        <v>18002000</v>
      </c>
      <c r="D148" s="51">
        <f>SUM(D149:D151)</f>
        <v>0</v>
      </c>
      <c r="E148" s="77">
        <f t="shared" si="8"/>
        <v>0</v>
      </c>
    </row>
    <row r="149" spans="1:5" x14ac:dyDescent="0.25">
      <c r="A149" s="123"/>
      <c r="B149" s="137" t="s">
        <v>57</v>
      </c>
      <c r="C149" s="24">
        <v>1000</v>
      </c>
      <c r="D149" s="21">
        <v>0</v>
      </c>
      <c r="E149" s="75">
        <f t="shared" si="8"/>
        <v>0</v>
      </c>
    </row>
    <row r="150" spans="1:5" x14ac:dyDescent="0.25">
      <c r="A150" s="123"/>
      <c r="B150" s="89" t="s">
        <v>12</v>
      </c>
      <c r="C150" s="13">
        <v>1000</v>
      </c>
      <c r="D150" s="15">
        <v>0</v>
      </c>
      <c r="E150" s="63">
        <f t="shared" ref="E150" si="9">SUM(D150/C150*100)</f>
        <v>0</v>
      </c>
    </row>
    <row r="151" spans="1:5" ht="15.75" thickBot="1" x14ac:dyDescent="0.3">
      <c r="A151" s="107"/>
      <c r="B151" s="97" t="s">
        <v>13</v>
      </c>
      <c r="C151" s="53">
        <v>18000000</v>
      </c>
      <c r="D151" s="39">
        <v>0</v>
      </c>
      <c r="E151" s="80">
        <f t="shared" si="8"/>
        <v>0</v>
      </c>
    </row>
    <row r="152" spans="1:5" x14ac:dyDescent="0.25">
      <c r="A152" s="103">
        <v>5020</v>
      </c>
      <c r="B152" s="103" t="s">
        <v>94</v>
      </c>
      <c r="C152" s="50">
        <f>SUM(C153:C155)</f>
        <v>778001000</v>
      </c>
      <c r="D152" s="51">
        <f>SUM(D153:D155)</f>
        <v>152592000</v>
      </c>
      <c r="E152" s="77">
        <f t="shared" si="8"/>
        <v>19.61334239930283</v>
      </c>
    </row>
    <row r="153" spans="1:5" x14ac:dyDescent="0.25">
      <c r="A153" s="127"/>
      <c r="B153" s="125" t="s">
        <v>57</v>
      </c>
      <c r="C153" s="21">
        <v>330000000</v>
      </c>
      <c r="D153" s="21">
        <v>152592000</v>
      </c>
      <c r="E153" s="75">
        <f t="shared" si="8"/>
        <v>46.239999999999995</v>
      </c>
    </row>
    <row r="154" spans="1:5" x14ac:dyDescent="0.25">
      <c r="A154" s="127"/>
      <c r="B154" s="89" t="s">
        <v>12</v>
      </c>
      <c r="C154" s="15">
        <v>1000</v>
      </c>
      <c r="D154" s="15">
        <v>0</v>
      </c>
      <c r="E154" s="63">
        <f t="shared" si="8"/>
        <v>0</v>
      </c>
    </row>
    <row r="155" spans="1:5" ht="15.75" thickBot="1" x14ac:dyDescent="0.3">
      <c r="A155" s="136"/>
      <c r="B155" s="138" t="s">
        <v>13</v>
      </c>
      <c r="C155" s="23">
        <v>448000000</v>
      </c>
      <c r="D155" s="23">
        <v>0</v>
      </c>
      <c r="E155" s="65">
        <f t="shared" si="8"/>
        <v>0</v>
      </c>
    </row>
    <row r="156" spans="1:5" x14ac:dyDescent="0.25">
      <c r="A156" s="103">
        <v>5021</v>
      </c>
      <c r="B156" s="103" t="s">
        <v>101</v>
      </c>
      <c r="C156" s="55">
        <f>SUM(C157:C160)</f>
        <v>2321500000</v>
      </c>
      <c r="D156" s="55">
        <f>SUM(D157:D160)</f>
        <v>1153982327.3699999</v>
      </c>
      <c r="E156" s="79">
        <f t="shared" si="8"/>
        <v>49.708478456601327</v>
      </c>
    </row>
    <row r="157" spans="1:5" x14ac:dyDescent="0.25">
      <c r="A157" s="132"/>
      <c r="B157" s="125" t="s">
        <v>57</v>
      </c>
      <c r="C157" s="21">
        <v>49500000</v>
      </c>
      <c r="D157" s="21">
        <v>1031658</v>
      </c>
      <c r="E157" s="75">
        <f t="shared" ref="E157:E160" si="10">SUM(D157/C157*100)</f>
        <v>2.0841575757575757</v>
      </c>
    </row>
    <row r="158" spans="1:5" x14ac:dyDescent="0.25">
      <c r="A158" s="127"/>
      <c r="B158" s="89" t="s">
        <v>63</v>
      </c>
      <c r="C158" s="81">
        <v>1887000000</v>
      </c>
      <c r="D158" s="81">
        <v>1152950669.3699999</v>
      </c>
      <c r="E158" s="76">
        <f t="shared" si="10"/>
        <v>61.09966451351351</v>
      </c>
    </row>
    <row r="159" spans="1:5" x14ac:dyDescent="0.25">
      <c r="A159" s="127"/>
      <c r="B159" s="89" t="s">
        <v>12</v>
      </c>
      <c r="C159" s="15">
        <v>325000000</v>
      </c>
      <c r="D159" s="15">
        <v>0</v>
      </c>
      <c r="E159" s="63">
        <f t="shared" si="10"/>
        <v>0</v>
      </c>
    </row>
    <row r="160" spans="1:5" ht="15.75" thickBot="1" x14ac:dyDescent="0.3">
      <c r="A160" s="139"/>
      <c r="B160" s="140" t="s">
        <v>13</v>
      </c>
      <c r="C160" s="39">
        <v>60000000</v>
      </c>
      <c r="D160" s="39">
        <v>0</v>
      </c>
      <c r="E160" s="80">
        <f t="shared" si="10"/>
        <v>0</v>
      </c>
    </row>
    <row r="161" spans="1:5" x14ac:dyDescent="0.25">
      <c r="A161" s="103">
        <v>5022</v>
      </c>
      <c r="B161" s="103" t="s">
        <v>108</v>
      </c>
      <c r="C161" s="55">
        <f>SUM(C162:C163)</f>
        <v>125500000</v>
      </c>
      <c r="D161" s="55">
        <f>SUM(D162:D163)</f>
        <v>0</v>
      </c>
      <c r="E161" s="79">
        <f t="shared" ref="E161:E163" si="11">SUM(D161/C161*100)</f>
        <v>0</v>
      </c>
    </row>
    <row r="162" spans="1:5" x14ac:dyDescent="0.25">
      <c r="A162" s="127"/>
      <c r="B162" s="125" t="s">
        <v>57</v>
      </c>
      <c r="C162" s="21">
        <v>2400000</v>
      </c>
      <c r="D162" s="21">
        <v>0</v>
      </c>
      <c r="E162" s="75">
        <f t="shared" si="11"/>
        <v>0</v>
      </c>
    </row>
    <row r="163" spans="1:5" ht="15.75" thickBot="1" x14ac:dyDescent="0.3">
      <c r="A163" s="103"/>
      <c r="B163" s="138" t="s">
        <v>13</v>
      </c>
      <c r="C163" s="23">
        <v>123100000</v>
      </c>
      <c r="D163" s="23">
        <v>0</v>
      </c>
      <c r="E163" s="65">
        <f t="shared" si="11"/>
        <v>0</v>
      </c>
    </row>
    <row r="164" spans="1:5" x14ac:dyDescent="0.25">
      <c r="A164" s="3">
        <v>7061</v>
      </c>
      <c r="B164" s="186" t="s">
        <v>97</v>
      </c>
      <c r="C164" s="50">
        <f>C165</f>
        <v>23976000</v>
      </c>
      <c r="D164" s="51">
        <f>SUM(D165:D165)</f>
        <v>21229371.059999999</v>
      </c>
      <c r="E164" s="77">
        <f t="shared" si="8"/>
        <v>88.544257007007005</v>
      </c>
    </row>
    <row r="165" spans="1:5" ht="15.75" thickBot="1" x14ac:dyDescent="0.3">
      <c r="A165" s="187"/>
      <c r="B165" s="188" t="s">
        <v>57</v>
      </c>
      <c r="C165" s="14">
        <v>23976000</v>
      </c>
      <c r="D165" s="23">
        <v>21229371.059999999</v>
      </c>
      <c r="E165" s="65">
        <f t="shared" si="8"/>
        <v>88.544257007007005</v>
      </c>
    </row>
    <row r="166" spans="1:5" x14ac:dyDescent="0.25">
      <c r="A166" s="141">
        <v>2302</v>
      </c>
      <c r="B166" s="108" t="s">
        <v>80</v>
      </c>
      <c r="C166" s="56"/>
      <c r="D166" s="41"/>
      <c r="E166" s="68"/>
    </row>
    <row r="167" spans="1:5" x14ac:dyDescent="0.25">
      <c r="A167" s="82" t="s">
        <v>37</v>
      </c>
      <c r="B167" s="109" t="s">
        <v>81</v>
      </c>
      <c r="C167" s="40">
        <f>SUM(C168:C174)</f>
        <v>68656000</v>
      </c>
      <c r="D167" s="40">
        <f>SUM(D168:D174)</f>
        <v>45140810.93</v>
      </c>
      <c r="E167" s="69">
        <f t="shared" ref="E167:E198" si="12">SUM(D167/C167*100)</f>
        <v>65.74925852074108</v>
      </c>
    </row>
    <row r="168" spans="1:5" x14ac:dyDescent="0.25">
      <c r="A168" s="142"/>
      <c r="B168" s="18" t="s">
        <v>49</v>
      </c>
      <c r="C168" s="15">
        <v>46848000</v>
      </c>
      <c r="D168" s="8">
        <v>34939599.450000003</v>
      </c>
      <c r="E168" s="63">
        <f t="shared" si="12"/>
        <v>74.58077068391394</v>
      </c>
    </row>
    <row r="169" spans="1:5" x14ac:dyDescent="0.25">
      <c r="A169" s="105"/>
      <c r="B169" s="89" t="s">
        <v>50</v>
      </c>
      <c r="C169" s="15">
        <v>7800000</v>
      </c>
      <c r="D169" s="8">
        <v>5642745.3099999996</v>
      </c>
      <c r="E169" s="63">
        <f t="shared" si="12"/>
        <v>72.34288858974358</v>
      </c>
    </row>
    <row r="170" spans="1:5" x14ac:dyDescent="0.25">
      <c r="A170" s="143"/>
      <c r="B170" s="18" t="s">
        <v>53</v>
      </c>
      <c r="C170" s="25">
        <v>1676000</v>
      </c>
      <c r="D170" s="25">
        <v>614254.47</v>
      </c>
      <c r="E170" s="63">
        <f t="shared" si="12"/>
        <v>36.650028042959427</v>
      </c>
    </row>
    <row r="171" spans="1:5" x14ac:dyDescent="0.25">
      <c r="A171" s="143"/>
      <c r="B171" s="18" t="s">
        <v>54</v>
      </c>
      <c r="C171" s="25">
        <v>492000</v>
      </c>
      <c r="D171" s="25">
        <v>491999.44</v>
      </c>
      <c r="E171" s="63">
        <f t="shared" si="12"/>
        <v>99.999886178861786</v>
      </c>
    </row>
    <row r="172" spans="1:5" x14ac:dyDescent="0.25">
      <c r="A172" s="144"/>
      <c r="B172" s="18" t="s">
        <v>56</v>
      </c>
      <c r="C172" s="15">
        <v>2130000</v>
      </c>
      <c r="D172" s="15">
        <v>5315.94</v>
      </c>
      <c r="E172" s="63">
        <f t="shared" si="12"/>
        <v>0.24957464788732392</v>
      </c>
    </row>
    <row r="173" spans="1:5" x14ac:dyDescent="0.25">
      <c r="A173" s="144"/>
      <c r="B173" s="89" t="s">
        <v>57</v>
      </c>
      <c r="C173" s="26">
        <v>9500000</v>
      </c>
      <c r="D173" s="26">
        <v>3446896.32</v>
      </c>
      <c r="E173" s="63">
        <f t="shared" si="12"/>
        <v>36.283119157894731</v>
      </c>
    </row>
    <row r="174" spans="1:5" ht="15.75" thickBot="1" x14ac:dyDescent="0.3">
      <c r="A174" s="145"/>
      <c r="B174" s="119" t="s">
        <v>59</v>
      </c>
      <c r="C174" s="23">
        <v>210000</v>
      </c>
      <c r="D174" s="23">
        <v>0</v>
      </c>
      <c r="E174" s="65">
        <f t="shared" si="12"/>
        <v>0</v>
      </c>
    </row>
    <row r="175" spans="1:5" x14ac:dyDescent="0.25">
      <c r="A175" s="141">
        <v>2303</v>
      </c>
      <c r="B175" s="108" t="s">
        <v>82</v>
      </c>
      <c r="C175" s="146"/>
      <c r="D175" s="146"/>
      <c r="E175" s="68"/>
    </row>
    <row r="176" spans="1:5" x14ac:dyDescent="0.25">
      <c r="A176" s="82" t="s">
        <v>37</v>
      </c>
      <c r="B176" s="109" t="s">
        <v>83</v>
      </c>
      <c r="C176" s="40">
        <f>SUM(C177:C182)</f>
        <v>30728000</v>
      </c>
      <c r="D176" s="41">
        <f>SUM(D177:D182)</f>
        <v>22256074.120000005</v>
      </c>
      <c r="E176" s="69">
        <f t="shared" si="12"/>
        <v>72.429296146836776</v>
      </c>
    </row>
    <row r="177" spans="1:5" x14ac:dyDescent="0.25">
      <c r="A177" s="105"/>
      <c r="B177" s="89" t="s">
        <v>49</v>
      </c>
      <c r="C177" s="8">
        <v>23616000</v>
      </c>
      <c r="D177" s="8">
        <v>18038709.140000001</v>
      </c>
      <c r="E177" s="63">
        <f t="shared" si="12"/>
        <v>76.383422848915998</v>
      </c>
    </row>
    <row r="178" spans="1:5" x14ac:dyDescent="0.25">
      <c r="A178" s="143"/>
      <c r="B178" s="89" t="s">
        <v>50</v>
      </c>
      <c r="C178" s="147">
        <v>3936000</v>
      </c>
      <c r="D178" s="147">
        <v>2913251.41</v>
      </c>
      <c r="E178" s="63">
        <f t="shared" si="12"/>
        <v>74.015533790650409</v>
      </c>
    </row>
    <row r="179" spans="1:5" x14ac:dyDescent="0.25">
      <c r="A179" s="105"/>
      <c r="B179" s="89" t="s">
        <v>53</v>
      </c>
      <c r="C179" s="15">
        <v>595000</v>
      </c>
      <c r="D179" s="8">
        <v>315333.34999999998</v>
      </c>
      <c r="E179" s="63">
        <f t="shared" si="12"/>
        <v>52.997201680672269</v>
      </c>
    </row>
    <row r="180" spans="1:5" x14ac:dyDescent="0.25">
      <c r="A180" s="105"/>
      <c r="B180" s="18" t="s">
        <v>96</v>
      </c>
      <c r="C180" s="15">
        <v>524000</v>
      </c>
      <c r="D180" s="8">
        <v>285132.44</v>
      </c>
      <c r="E180" s="63">
        <f t="shared" si="12"/>
        <v>54.414587786259538</v>
      </c>
    </row>
    <row r="181" spans="1:5" x14ac:dyDescent="0.25">
      <c r="A181" s="105"/>
      <c r="B181" s="89" t="s">
        <v>56</v>
      </c>
      <c r="C181" s="15">
        <v>1193000</v>
      </c>
      <c r="D181" s="8">
        <v>22985.59</v>
      </c>
      <c r="E181" s="63">
        <f t="shared" si="12"/>
        <v>1.9267049455155072</v>
      </c>
    </row>
    <row r="182" spans="1:5" ht="15.75" thickBot="1" x14ac:dyDescent="0.3">
      <c r="A182" s="105"/>
      <c r="B182" s="119" t="s">
        <v>57</v>
      </c>
      <c r="C182" s="23">
        <v>864000</v>
      </c>
      <c r="D182" s="2">
        <v>680662.19</v>
      </c>
      <c r="E182" s="65">
        <f t="shared" si="12"/>
        <v>78.780346064814808</v>
      </c>
    </row>
    <row r="183" spans="1:5" x14ac:dyDescent="0.25">
      <c r="A183" s="148">
        <v>2402</v>
      </c>
      <c r="B183" s="149" t="s">
        <v>84</v>
      </c>
      <c r="C183" s="16"/>
      <c r="D183" s="28"/>
      <c r="E183" s="150"/>
    </row>
    <row r="184" spans="1:5" x14ac:dyDescent="0.25">
      <c r="A184" s="151">
        <v>4002</v>
      </c>
      <c r="B184" s="152" t="s">
        <v>93</v>
      </c>
      <c r="C184" s="153">
        <f>SUM(C185:C188)</f>
        <v>3918764000</v>
      </c>
      <c r="D184" s="40">
        <f>SUM(D185:D188)</f>
        <v>0</v>
      </c>
      <c r="E184" s="71">
        <f t="shared" si="12"/>
        <v>0</v>
      </c>
    </row>
    <row r="185" spans="1:5" x14ac:dyDescent="0.25">
      <c r="A185" s="154"/>
      <c r="B185" s="89" t="s">
        <v>57</v>
      </c>
      <c r="C185" s="15">
        <v>1380597000</v>
      </c>
      <c r="D185" s="8">
        <v>0</v>
      </c>
      <c r="E185" s="63">
        <f t="shared" si="12"/>
        <v>0</v>
      </c>
    </row>
    <row r="186" spans="1:5" x14ac:dyDescent="0.25">
      <c r="A186" s="154"/>
      <c r="B186" s="155" t="s">
        <v>70</v>
      </c>
      <c r="C186" s="15">
        <v>30000000</v>
      </c>
      <c r="D186" s="8">
        <v>0</v>
      </c>
      <c r="E186" s="63">
        <f t="shared" si="12"/>
        <v>0</v>
      </c>
    </row>
    <row r="187" spans="1:5" x14ac:dyDescent="0.25">
      <c r="A187" s="154"/>
      <c r="B187" s="89" t="s">
        <v>62</v>
      </c>
      <c r="C187" s="15">
        <v>72000000</v>
      </c>
      <c r="D187" s="8">
        <v>0</v>
      </c>
      <c r="E187" s="63">
        <f t="shared" si="12"/>
        <v>0</v>
      </c>
    </row>
    <row r="188" spans="1:5" x14ac:dyDescent="0.25">
      <c r="A188" s="141"/>
      <c r="B188" s="18" t="s">
        <v>63</v>
      </c>
      <c r="C188" s="15">
        <v>2436167000</v>
      </c>
      <c r="D188" s="8">
        <v>0</v>
      </c>
      <c r="E188" s="63">
        <f t="shared" si="12"/>
        <v>0</v>
      </c>
    </row>
    <row r="189" spans="1:5" x14ac:dyDescent="0.25">
      <c r="A189" s="82">
        <v>7078</v>
      </c>
      <c r="B189" s="166" t="s">
        <v>99</v>
      </c>
      <c r="C189" s="153">
        <f>C190+C191</f>
        <v>27445601000</v>
      </c>
      <c r="D189" s="40">
        <f>D190+D191</f>
        <v>27445600000</v>
      </c>
      <c r="E189" s="71">
        <f t="shared" si="12"/>
        <v>99.999996356428852</v>
      </c>
    </row>
    <row r="190" spans="1:5" x14ac:dyDescent="0.25">
      <c r="A190" s="172"/>
      <c r="B190" s="173" t="s">
        <v>11</v>
      </c>
      <c r="C190" s="174">
        <v>1845600000</v>
      </c>
      <c r="D190" s="8">
        <v>1845600000</v>
      </c>
      <c r="E190" s="63">
        <f t="shared" si="12"/>
        <v>100</v>
      </c>
    </row>
    <row r="191" spans="1:5" x14ac:dyDescent="0.25">
      <c r="A191" s="82"/>
      <c r="B191" s="155" t="s">
        <v>100</v>
      </c>
      <c r="C191" s="15">
        <v>25600001000</v>
      </c>
      <c r="D191" s="8">
        <v>25600000000</v>
      </c>
      <c r="E191" s="63">
        <f t="shared" si="12"/>
        <v>99.999996093750156</v>
      </c>
    </row>
    <row r="192" spans="1:5" x14ac:dyDescent="0.25">
      <c r="A192" s="82" t="s">
        <v>9</v>
      </c>
      <c r="B192" s="166" t="s">
        <v>85</v>
      </c>
      <c r="C192" s="167">
        <f>C193</f>
        <v>27528000</v>
      </c>
      <c r="D192" s="168">
        <v>0</v>
      </c>
      <c r="E192" s="71">
        <f t="shared" si="12"/>
        <v>0</v>
      </c>
    </row>
    <row r="193" spans="1:5" x14ac:dyDescent="0.25">
      <c r="A193" s="82"/>
      <c r="B193" s="158" t="s">
        <v>86</v>
      </c>
      <c r="C193" s="26">
        <v>27528000</v>
      </c>
      <c r="D193" s="7">
        <v>0</v>
      </c>
      <c r="E193" s="76">
        <f t="shared" si="12"/>
        <v>0</v>
      </c>
    </row>
    <row r="194" spans="1:5" x14ac:dyDescent="0.25">
      <c r="A194" s="82" t="s">
        <v>30</v>
      </c>
      <c r="B194" s="152" t="s">
        <v>87</v>
      </c>
      <c r="C194" s="169">
        <f>C195</f>
        <v>2000000</v>
      </c>
      <c r="D194" s="33">
        <f>D195</f>
        <v>0</v>
      </c>
      <c r="E194" s="71">
        <f t="shared" si="12"/>
        <v>0</v>
      </c>
    </row>
    <row r="195" spans="1:5" x14ac:dyDescent="0.25">
      <c r="A195" s="82"/>
      <c r="B195" s="89" t="s">
        <v>88</v>
      </c>
      <c r="C195" s="15">
        <v>2000000</v>
      </c>
      <c r="D195" s="8">
        <v>0</v>
      </c>
      <c r="E195" s="63">
        <f t="shared" ref="E195" si="13">SUM(D195/C195*100)</f>
        <v>0</v>
      </c>
    </row>
    <row r="196" spans="1:5" x14ac:dyDescent="0.25">
      <c r="A196" s="170">
        <v>4001</v>
      </c>
      <c r="B196" s="166" t="s">
        <v>110</v>
      </c>
      <c r="C196" s="171">
        <f>C197</f>
        <v>116672701000</v>
      </c>
      <c r="D196" s="161">
        <f>D197</f>
        <v>115812700000</v>
      </c>
      <c r="E196" s="77">
        <f t="shared" ref="E196:E197" si="14">SUM(D196/C196*100)</f>
        <v>99.262894410921362</v>
      </c>
    </row>
    <row r="197" spans="1:5" ht="15.75" thickBot="1" x14ac:dyDescent="0.3">
      <c r="A197" s="82"/>
      <c r="B197" s="89" t="s">
        <v>111</v>
      </c>
      <c r="C197" s="23">
        <v>116672701000</v>
      </c>
      <c r="D197" s="2">
        <v>115812700000</v>
      </c>
      <c r="E197" s="65">
        <f t="shared" si="14"/>
        <v>99.262894410921362</v>
      </c>
    </row>
    <row r="198" spans="1:5" ht="15.75" thickBot="1" x14ac:dyDescent="0.3">
      <c r="A198" s="191"/>
      <c r="B198" s="192" t="s">
        <v>89</v>
      </c>
      <c r="C198" s="190">
        <f>SUM(C196+C194+C192+C184+C176+C167+C164+C161+C152+C148+C143+C140+C136+C132+C129+C125+C121+C112+C108+C105+C102+C93+C78+C67+C59+C39+C34+C32+C24+C22+C16+C14+C12+C9+C6+C3+C156+C189+C36)</f>
        <v>455914487000</v>
      </c>
      <c r="D198" s="190">
        <f>SUM(D196+D194+D192+D189+D184+D176+D167+D164+D161+D152+D148+D143+D140+D136+D132+D129+D125+D121+D112+D108+D105+D102+D93+D78+D67+D59+D39+D34+D32+D24+D22+D16+D11+D9+D6+D3+D156+D36)</f>
        <v>385464070230.76001</v>
      </c>
      <c r="E198" s="193">
        <f t="shared" si="12"/>
        <v>84.547449405958446</v>
      </c>
    </row>
  </sheetData>
  <mergeCells count="1">
    <mergeCell ref="A63:A6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30.9.2022.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2022-10-07T09:12:49Z</dcterms:modified>
</cp:coreProperties>
</file>