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700"/>
  </bookViews>
  <sheets>
    <sheet name="31.1.2023.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5" i="1" l="1"/>
  <c r="D26" i="1" l="1"/>
  <c r="D18" i="1"/>
  <c r="D13" i="1"/>
  <c r="C170" i="1"/>
  <c r="D137" i="1"/>
  <c r="C137" i="1"/>
  <c r="E138" i="1"/>
  <c r="C114" i="1"/>
  <c r="C99" i="1"/>
  <c r="E102" i="1"/>
  <c r="E100" i="1"/>
  <c r="E61" i="1"/>
  <c r="E141" i="1" l="1"/>
  <c r="D140" i="1"/>
  <c r="C140" i="1"/>
  <c r="E12" i="1"/>
  <c r="D11" i="1"/>
  <c r="C11" i="1"/>
  <c r="E140" i="1" l="1"/>
  <c r="E11" i="1"/>
  <c r="D31" i="1"/>
  <c r="C14" i="1" l="1"/>
  <c r="D16" i="1" l="1"/>
  <c r="D133" i="1"/>
  <c r="D19" i="1" l="1"/>
  <c r="D125" i="1" l="1"/>
  <c r="D114" i="1"/>
  <c r="D34" i="1"/>
  <c r="E169" i="1" l="1"/>
  <c r="D168" i="1"/>
  <c r="C168" i="1"/>
  <c r="D166" i="1"/>
  <c r="C166" i="1"/>
  <c r="E167" i="1"/>
  <c r="E168" i="1" l="1"/>
  <c r="C133" i="1" l="1"/>
  <c r="E136" i="1"/>
  <c r="D119" i="1" l="1"/>
  <c r="C119" i="1"/>
  <c r="D112" i="1"/>
  <c r="C112" i="1"/>
  <c r="D109" i="1"/>
  <c r="C109" i="1"/>
  <c r="E103" i="1"/>
  <c r="C34" i="1"/>
  <c r="E35" i="1"/>
  <c r="E135" i="1"/>
  <c r="E139" i="1"/>
  <c r="E134" i="1"/>
  <c r="D122" i="1"/>
  <c r="C122" i="1"/>
  <c r="E123" i="1"/>
  <c r="E120" i="1"/>
  <c r="E113" i="1"/>
  <c r="E110" i="1"/>
  <c r="E20" i="1" l="1"/>
  <c r="D6" i="1"/>
  <c r="D170" i="1" s="1"/>
  <c r="C6" i="1"/>
  <c r="D3" i="1" l="1"/>
  <c r="C3" i="1"/>
  <c r="C24" i="1"/>
  <c r="D21" i="1"/>
  <c r="C9" i="1" l="1"/>
  <c r="D9" i="1"/>
  <c r="E111" i="1" l="1"/>
  <c r="E109" i="1" l="1"/>
  <c r="E112" i="1"/>
  <c r="E114" i="1"/>
  <c r="D24" i="1"/>
  <c r="C19" i="1"/>
  <c r="D14" i="1"/>
  <c r="E19" i="1" l="1"/>
  <c r="E50" i="1"/>
  <c r="E49" i="1"/>
  <c r="D131" i="1" l="1"/>
  <c r="D99" i="1"/>
  <c r="E99" i="1" s="1"/>
  <c r="E101" i="1"/>
  <c r="D104" i="1"/>
  <c r="D129" i="1"/>
  <c r="D76" i="1" l="1"/>
  <c r="E58" i="1"/>
  <c r="E59" i="1"/>
  <c r="E60" i="1"/>
  <c r="E62" i="1"/>
  <c r="E63" i="1"/>
  <c r="E64" i="1"/>
  <c r="E67" i="1"/>
  <c r="E68" i="1"/>
  <c r="E69" i="1"/>
  <c r="E70" i="1"/>
  <c r="E71" i="1"/>
  <c r="E72" i="1"/>
  <c r="E73" i="1"/>
  <c r="E74" i="1"/>
  <c r="E75" i="1"/>
  <c r="E77" i="1"/>
  <c r="E78" i="1"/>
  <c r="E79" i="1"/>
  <c r="E80" i="1"/>
  <c r="E81" i="1"/>
  <c r="E82" i="1"/>
  <c r="E83" i="1"/>
  <c r="E84" i="1"/>
  <c r="E85" i="1"/>
  <c r="E86" i="1"/>
  <c r="E87" i="1"/>
  <c r="E89" i="1"/>
  <c r="E90" i="1"/>
  <c r="E91" i="1"/>
  <c r="E92" i="1"/>
  <c r="E93" i="1"/>
  <c r="E94" i="1"/>
  <c r="E95" i="1"/>
  <c r="E96" i="1"/>
  <c r="E98" i="1"/>
  <c r="E105" i="1"/>
  <c r="E106" i="1"/>
  <c r="E107" i="1"/>
  <c r="E108" i="1"/>
  <c r="E116" i="1"/>
  <c r="E117" i="1"/>
  <c r="E118" i="1"/>
  <c r="E121" i="1"/>
  <c r="E126" i="1"/>
  <c r="E127" i="1"/>
  <c r="E128" i="1"/>
  <c r="E130" i="1"/>
  <c r="E132" i="1"/>
  <c r="E56" i="1"/>
  <c r="E155" i="1" l="1"/>
  <c r="E149" i="1"/>
  <c r="E147" i="1"/>
  <c r="E32" i="1"/>
  <c r="D29" i="1"/>
  <c r="D27" i="1"/>
  <c r="E161" i="1"/>
  <c r="C164" i="1"/>
  <c r="C97" i="1"/>
  <c r="E122" i="1" l="1"/>
  <c r="C31" i="1"/>
  <c r="E31" i="1" s="1"/>
  <c r="C29" i="1"/>
  <c r="C27" i="1"/>
  <c r="C21" i="1"/>
  <c r="C18" i="1" s="1"/>
  <c r="C16" i="1"/>
  <c r="C13" i="1" s="1"/>
  <c r="E13" i="1" l="1"/>
  <c r="C26" i="1"/>
  <c r="E133" i="1"/>
  <c r="E137" i="1"/>
  <c r="C131" i="1" l="1"/>
  <c r="E131" i="1" s="1"/>
  <c r="C37" i="1"/>
  <c r="E160" i="1" l="1"/>
  <c r="E162" i="1"/>
  <c r="E163" i="1"/>
  <c r="E164" i="1"/>
  <c r="E165" i="1"/>
  <c r="E166" i="1"/>
  <c r="E16" i="1"/>
  <c r="E17" i="1"/>
  <c r="E26" i="1" l="1"/>
  <c r="D37" i="1" l="1"/>
  <c r="D57" i="1"/>
  <c r="D143" i="1"/>
  <c r="D159" i="1"/>
  <c r="C159" i="1"/>
  <c r="C129" i="1"/>
  <c r="C57" i="1"/>
  <c r="E157" i="1"/>
  <c r="E156" i="1"/>
  <c r="E154" i="1"/>
  <c r="E153" i="1"/>
  <c r="E152" i="1"/>
  <c r="D151" i="1"/>
  <c r="C151" i="1"/>
  <c r="E148" i="1"/>
  <c r="E146" i="1"/>
  <c r="E145" i="1"/>
  <c r="E144" i="1"/>
  <c r="C143" i="1"/>
  <c r="C125" i="1"/>
  <c r="C104" i="1"/>
  <c r="E104" i="1" s="1"/>
  <c r="D97" i="1"/>
  <c r="E97" i="1" s="1"/>
  <c r="D88" i="1"/>
  <c r="C88" i="1"/>
  <c r="C76" i="1"/>
  <c r="E76" i="1" s="1"/>
  <c r="D66" i="1"/>
  <c r="C66" i="1"/>
  <c r="E55" i="1"/>
  <c r="E53" i="1"/>
  <c r="E52" i="1"/>
  <c r="E51" i="1"/>
  <c r="E48" i="1"/>
  <c r="E47" i="1"/>
  <c r="E46" i="1"/>
  <c r="E45" i="1"/>
  <c r="E44" i="1"/>
  <c r="E43" i="1"/>
  <c r="E42" i="1"/>
  <c r="E41" i="1"/>
  <c r="E40" i="1"/>
  <c r="E39" i="1"/>
  <c r="E38" i="1"/>
  <c r="E34" i="1"/>
  <c r="E30" i="1"/>
  <c r="E29" i="1"/>
  <c r="E28" i="1"/>
  <c r="E27" i="1"/>
  <c r="E25" i="1"/>
  <c r="E24" i="1"/>
  <c r="E22" i="1"/>
  <c r="E21" i="1"/>
  <c r="E15" i="1"/>
  <c r="E14" i="1"/>
  <c r="E10" i="1"/>
  <c r="E9" i="1"/>
  <c r="E7" i="1"/>
  <c r="E6" i="1"/>
  <c r="E4" i="1"/>
  <c r="E3" i="1"/>
  <c r="E66" i="1" l="1"/>
  <c r="E129" i="1"/>
  <c r="E57" i="1"/>
  <c r="E119" i="1"/>
  <c r="E88" i="1"/>
  <c r="E125" i="1"/>
  <c r="E159" i="1"/>
  <c r="E18" i="1"/>
  <c r="E37" i="1"/>
  <c r="E143" i="1"/>
  <c r="E151" i="1"/>
  <c r="E170" i="1" l="1"/>
</calcChain>
</file>

<file path=xl/sharedStrings.xml><?xml version="1.0" encoding="utf-8"?>
<sst xmlns="http://schemas.openxmlformats.org/spreadsheetml/2006/main" count="200" uniqueCount="107">
  <si>
    <t>програм/програмска активност</t>
  </si>
  <si>
    <t>у %</t>
  </si>
  <si>
    <t>0606</t>
  </si>
  <si>
    <t>Подршка раду органа јавне управе</t>
  </si>
  <si>
    <t>0039</t>
  </si>
  <si>
    <t>Извршење судских поступака</t>
  </si>
  <si>
    <t>483-Новчане казне и пенали по решењу судова</t>
  </si>
  <si>
    <t>0608</t>
  </si>
  <si>
    <t>СИСТЕМ ЛОКАЛНЕ САМОУПРАВЕ</t>
  </si>
  <si>
    <t>0001</t>
  </si>
  <si>
    <t>Подршка локалној самоуправи</t>
  </si>
  <si>
    <t>463- Трансфери осталим нивоима власти</t>
  </si>
  <si>
    <t>512-Машине и опрема</t>
  </si>
  <si>
    <t>515-Нематеријална имовина</t>
  </si>
  <si>
    <t>0702</t>
  </si>
  <si>
    <t>РЕАЛИЗАЦИЈА ИНФРАСТРУКТУРНИХ ПРОЈЕКАТА ОД ЗНАЧАЈА ЗА РЕПУБЛИКУ СРБИЈУ</t>
  </si>
  <si>
    <t>Експропријација земљишта у циљу изградње капиталних пројеката</t>
  </si>
  <si>
    <t>541-Земљиште</t>
  </si>
  <si>
    <t>0802</t>
  </si>
  <si>
    <t>УРЕЂЕЊЕ СИСТЕМА РАДА И РАДНО-ПРАВНИХ ОДНОСА</t>
  </si>
  <si>
    <t>0010</t>
  </si>
  <si>
    <t>Подршка Националној служби за запошљавање</t>
  </si>
  <si>
    <t>464-Дотације организацијама обавезног социјалног осигурања-дотација НСЗ</t>
  </si>
  <si>
    <t>0014</t>
  </si>
  <si>
    <t>Трансфер организацијама обавезног социјалног осигурања</t>
  </si>
  <si>
    <t>464-Дотације организацијама обавезног социјалног осигурања-дотација НСЗ,РФЗО и ПИО</t>
  </si>
  <si>
    <t>0901</t>
  </si>
  <si>
    <t>ОБАВЕЗНО ПЕНЗИЈСКО И ИНВАЛИДСКО ОСИГУРАЊЕ</t>
  </si>
  <si>
    <t>Подршка за исплату недостајућих средства за редовне пензије</t>
  </si>
  <si>
    <t>464-Дотације организацијама обавезног социјалног осигурања-дотација ПИО</t>
  </si>
  <si>
    <t>0002</t>
  </si>
  <si>
    <t>Подршка остварењу права корисника у складу са Законом о ПИО и посебним прописима</t>
  </si>
  <si>
    <t>0902</t>
  </si>
  <si>
    <t>СОЦИЈАЛНА ЗАШТИТА</t>
  </si>
  <si>
    <t>Подршка Републичком фонду за здравствено осигурање</t>
  </si>
  <si>
    <t>464-Дотације организацијама обавезног социјалног осигурања-дотација РФЗО</t>
  </si>
  <si>
    <t>ОТКЛАЊАЊЕ ПОСЛЕДИЦА ОДУЗИМАЊА ИМОВИНЕ</t>
  </si>
  <si>
    <t>0003</t>
  </si>
  <si>
    <t>Подршка раду Агенције за реституцију</t>
  </si>
  <si>
    <t>424-Специјализоване услуге</t>
  </si>
  <si>
    <t>Отклањање последица одузимања имовине жртвама холокауста који немају живих законских наследника</t>
  </si>
  <si>
    <t>485-Накнада штете за повреде или штету нанету од стране државних органа</t>
  </si>
  <si>
    <t>ПОЛИТИЧКИ СИСТЕМ</t>
  </si>
  <si>
    <t>0005</t>
  </si>
  <si>
    <t>Финансирање редовног рада политичких субјеката</t>
  </si>
  <si>
    <t>481-Дотације невладиним организацијама</t>
  </si>
  <si>
    <t>УРЕЂЕЊЕ, УПРАВЉАЊЕ И НАДЗОР ФИНАНСИЈСКОГ И ФИСКАЛНОГ СИСТЕМА</t>
  </si>
  <si>
    <t>0004</t>
  </si>
  <si>
    <t>Административна подршка управљању финансијским и фискалним системом</t>
  </si>
  <si>
    <t>411-Плате,додаци и накнаде запослених (зараде)</t>
  </si>
  <si>
    <t>412-Социјални доприноси на терет послодавца</t>
  </si>
  <si>
    <t>413-Накнада у натури</t>
  </si>
  <si>
    <t xml:space="preserve">414-Социјална давања запосленима </t>
  </si>
  <si>
    <t>415-Накнада трошкова за запослене</t>
  </si>
  <si>
    <t>416-Награде запосленима и остали посебни расходи-јубиларне награде</t>
  </si>
  <si>
    <t>421-Стални трошкови</t>
  </si>
  <si>
    <t>422-Трошкови путовања</t>
  </si>
  <si>
    <t>423-Услуге по уговору</t>
  </si>
  <si>
    <t>425-Трошкови поправке и одржавање</t>
  </si>
  <si>
    <t>426-Материјал</t>
  </si>
  <si>
    <t>462-Дотације међународним организацијама</t>
  </si>
  <si>
    <t>482-Порези, обавезне таксе и казне и пенали</t>
  </si>
  <si>
    <t>485- Накнада штете за повреде или штету нанету од стране државних органа</t>
  </si>
  <si>
    <t>511-Зграде и грађевински објекти</t>
  </si>
  <si>
    <t>0012</t>
  </si>
  <si>
    <t>Макроекономске и фискалне анализе и пројекције</t>
  </si>
  <si>
    <t>0013</t>
  </si>
  <si>
    <t>Припрема и анализа буџета</t>
  </si>
  <si>
    <t>Управљање средствима ЕУ и процес европских интеграција из надлежности Министарства финансија</t>
  </si>
  <si>
    <t>444-Пратећи трошкови задуживања-покриће негативних курсних разлика</t>
  </si>
  <si>
    <t>622-Набавка стране финансијске имовине</t>
  </si>
  <si>
    <t>0015</t>
  </si>
  <si>
    <t>Спровођење другостепеног пореског и царинског поступка</t>
  </si>
  <si>
    <t xml:space="preserve">Унапређење и одржавање Система за припрему буџета - БИС </t>
  </si>
  <si>
    <t>ИПА програм прекограничне сарадње Мађарска-Србија</t>
  </si>
  <si>
    <t>Пружање подршке финансијским институцијама у већинском државном власништву</t>
  </si>
  <si>
    <t>Регистар запослених</t>
  </si>
  <si>
    <t>Интегрисани комуникациони систем</t>
  </si>
  <si>
    <t>УПРАВЉАЊЕ ПОРЕСКИМ СИСТЕМОМ И ПОРЕСКОМ АДМИНИСТРАЦИЈОМ</t>
  </si>
  <si>
    <t>Нормативно уређење фискалног система</t>
  </si>
  <si>
    <t>УПРАВЉАЊЕ ЦАРИНСКИМ СИСТЕМОМ И ЦАРИНСКОМ АДМИНИСТРАЦИЈОМ</t>
  </si>
  <si>
    <t>Нормативно уређење царинског система</t>
  </si>
  <si>
    <t>ИНТЕРВЕНЦИЈСКА СРЕДСТВА</t>
  </si>
  <si>
    <t>Текућа буџетска резерва</t>
  </si>
  <si>
    <t>499-Текућа буџетска резерва</t>
  </si>
  <si>
    <t>Стална буџетска резерва</t>
  </si>
  <si>
    <t>499-Стална буџетска резерва</t>
  </si>
  <si>
    <t>УКУПНО МИНИСТАРСТВО ФИНАНСИЈА</t>
  </si>
  <si>
    <t>Информациони систем - ПИМИС</t>
  </si>
  <si>
    <t>Централизована платформа за електронске фактуре правних лица и предузетника</t>
  </si>
  <si>
    <t>Документ менаџмент систем</t>
  </si>
  <si>
    <t xml:space="preserve">Интервенцијска средства за потребе спровођења ИПА програма </t>
  </si>
  <si>
    <t>Надоградња система за консолидацију података и пословно извештавање</t>
  </si>
  <si>
    <t>Враћање одузете имовине и обештећење за одузету имовину</t>
  </si>
  <si>
    <t>416-Награде запосленима и остали посебни расходи</t>
  </si>
  <si>
    <t>452-Субвенције приватним финансијским институцијама</t>
  </si>
  <si>
    <t xml:space="preserve">Реконструкцијаи адаптација непокретности Министарства финансија </t>
  </si>
  <si>
    <t>Платформа за надзор реализације уговора о јавним набавкама</t>
  </si>
  <si>
    <t>Апликативни систем за централизовани мониторинг ИТ система дата центра</t>
  </si>
  <si>
    <t>4006</t>
  </si>
  <si>
    <t xml:space="preserve">Надоградња система за управљање </t>
  </si>
  <si>
    <t>Кредитна подршка</t>
  </si>
  <si>
    <t>621-Набавка домаће финансијске имовине</t>
  </si>
  <si>
    <t>Изградња Националног фудбалског стадиона са пратећим садржајима</t>
  </si>
  <si>
    <t>Информациони систем Е - акцизе</t>
  </si>
  <si>
    <t>Текућа апропријација 2023. год.</t>
  </si>
  <si>
    <t xml:space="preserve">Извршено до 31.1.2023.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</si>
</sst>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0"/>
      <name val="Arial"/>
      <family val="2"/>
    </font>
    <font>
      <b/>
      <sz val="10"/>
      <name val="Arial"/>
      <family val="2"/>
      <charset val="238"/>
    </font>
    <font>
      <b/>
      <sz val="8"/>
      <name val="Arial"/>
      <family val="2"/>
    </font>
    <font>
      <b/>
      <sz val="8"/>
      <name val="Arial"/>
      <family val="2"/>
      <charset val="238"/>
    </font>
    <font>
      <i/>
      <sz val="8"/>
      <name val="Arial"/>
      <family val="2"/>
    </font>
    <font>
      <i/>
      <sz val="8"/>
      <name val="Arial"/>
      <family val="2"/>
      <charset val="238"/>
    </font>
    <font>
      <b/>
      <i/>
      <sz val="8"/>
      <name val="Arial"/>
      <family val="2"/>
      <charset val="238"/>
    </font>
    <font>
      <sz val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i/>
      <sz val="8"/>
      <color theme="1"/>
      <name val="Arial"/>
      <family val="2"/>
    </font>
    <font>
      <b/>
      <sz val="11"/>
      <color theme="1"/>
      <name val="Calibri"/>
      <family val="2"/>
      <charset val="238"/>
      <scheme val="minor"/>
    </font>
    <font>
      <b/>
      <sz val="8"/>
      <color theme="1"/>
      <name val="Arial"/>
      <family val="2"/>
      <charset val="238"/>
    </font>
    <font>
      <b/>
      <i/>
      <sz val="8"/>
      <name val="Arial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187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0" fontId="1" fillId="0" borderId="21" xfId="0" applyFont="1" applyFill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 wrapText="1"/>
    </xf>
    <xf numFmtId="0" fontId="0" fillId="2" borderId="0" xfId="0" applyFill="1"/>
    <xf numFmtId="0" fontId="1" fillId="2" borderId="22" xfId="0" applyFont="1" applyFill="1" applyBorder="1" applyAlignment="1">
      <alignment horizontal="center" vertical="center" wrapText="1"/>
    </xf>
    <xf numFmtId="0" fontId="0" fillId="0" borderId="0" xfId="0" applyBorder="1"/>
    <xf numFmtId="0" fontId="15" fillId="0" borderId="0" xfId="0" applyFont="1"/>
    <xf numFmtId="4" fontId="1" fillId="0" borderId="1" xfId="0" applyNumberFormat="1" applyFont="1" applyBorder="1" applyAlignment="1">
      <alignment horizontal="center" vertical="center" wrapText="1"/>
    </xf>
    <xf numFmtId="0" fontId="4" fillId="2" borderId="3" xfId="0" quotePrefix="1" applyFont="1" applyFill="1" applyBorder="1" applyAlignment="1">
      <alignment horizontal="right"/>
    </xf>
    <xf numFmtId="0" fontId="5" fillId="2" borderId="11" xfId="0" applyFont="1" applyFill="1" applyBorder="1"/>
    <xf numFmtId="4" fontId="14" fillId="2" borderId="5" xfId="0" applyNumberFormat="1" applyFont="1" applyFill="1" applyBorder="1"/>
    <xf numFmtId="4" fontId="5" fillId="2" borderId="9" xfId="0" applyNumberFormat="1" applyFont="1" applyFill="1" applyBorder="1" applyAlignment="1">
      <alignment horizontal="right" vertical="center" wrapText="1"/>
    </xf>
    <xf numFmtId="0" fontId="6" fillId="2" borderId="16" xfId="0" applyFont="1" applyFill="1" applyBorder="1"/>
    <xf numFmtId="4" fontId="6" fillId="2" borderId="5" xfId="0" applyNumberFormat="1" applyFont="1" applyFill="1" applyBorder="1"/>
    <xf numFmtId="4" fontId="9" fillId="2" borderId="3" xfId="0" applyNumberFormat="1" applyFont="1" applyFill="1" applyBorder="1" applyAlignment="1">
      <alignment horizontal="right" vertical="center" wrapText="1"/>
    </xf>
    <xf numFmtId="0" fontId="4" fillId="2" borderId="16" xfId="0" applyFont="1" applyFill="1" applyBorder="1"/>
    <xf numFmtId="4" fontId="4" fillId="2" borderId="5" xfId="0" applyNumberFormat="1" applyFont="1" applyFill="1" applyBorder="1"/>
    <xf numFmtId="4" fontId="4" fillId="2" borderId="3" xfId="0" applyNumberFormat="1" applyFont="1" applyFill="1" applyBorder="1" applyAlignment="1">
      <alignment horizontal="right" vertical="center" wrapText="1"/>
    </xf>
    <xf numFmtId="0" fontId="4" fillId="2" borderId="9" xfId="0" quotePrefix="1" applyFont="1" applyFill="1" applyBorder="1" applyAlignment="1">
      <alignment horizontal="right"/>
    </xf>
    <xf numFmtId="0" fontId="6" fillId="2" borderId="3" xfId="0" applyFont="1" applyFill="1" applyBorder="1"/>
    <xf numFmtId="4" fontId="6" fillId="2" borderId="3" xfId="0" applyNumberFormat="1" applyFont="1" applyFill="1" applyBorder="1"/>
    <xf numFmtId="0" fontId="2" fillId="2" borderId="9" xfId="0" quotePrefix="1" applyFont="1" applyFill="1" applyBorder="1" applyAlignment="1">
      <alignment vertical="top"/>
    </xf>
    <xf numFmtId="0" fontId="3" fillId="2" borderId="10" xfId="0" applyFont="1" applyFill="1" applyBorder="1"/>
    <xf numFmtId="4" fontId="14" fillId="2" borderId="9" xfId="0" applyNumberFormat="1" applyFont="1" applyFill="1" applyBorder="1"/>
    <xf numFmtId="4" fontId="4" fillId="2" borderId="9" xfId="0" applyNumberFormat="1" applyFont="1" applyFill="1" applyBorder="1" applyAlignment="1">
      <alignment horizontal="right" vertical="center" wrapText="1"/>
    </xf>
    <xf numFmtId="0" fontId="4" fillId="2" borderId="15" xfId="0" applyFont="1" applyFill="1" applyBorder="1"/>
    <xf numFmtId="4" fontId="5" fillId="2" borderId="15" xfId="0" applyNumberFormat="1" applyFont="1" applyFill="1" applyBorder="1"/>
    <xf numFmtId="4" fontId="5" fillId="2" borderId="3" xfId="0" applyNumberFormat="1" applyFont="1" applyFill="1" applyBorder="1"/>
    <xf numFmtId="4" fontId="5" fillId="2" borderId="3" xfId="0" applyNumberFormat="1" applyFont="1" applyFill="1" applyBorder="1" applyAlignment="1">
      <alignment horizontal="right" vertical="center" wrapText="1"/>
    </xf>
    <xf numFmtId="0" fontId="1" fillId="2" borderId="16" xfId="0" applyFont="1" applyFill="1" applyBorder="1"/>
    <xf numFmtId="4" fontId="6" fillId="2" borderId="4" xfId="0" applyNumberFormat="1" applyFont="1" applyFill="1" applyBorder="1"/>
    <xf numFmtId="4" fontId="7" fillId="2" borderId="4" xfId="0" applyNumberFormat="1" applyFont="1" applyFill="1" applyBorder="1"/>
    <xf numFmtId="4" fontId="9" fillId="2" borderId="5" xfId="0" applyNumberFormat="1" applyFont="1" applyFill="1" applyBorder="1" applyAlignment="1">
      <alignment horizontal="right" vertical="center" wrapText="1"/>
    </xf>
    <xf numFmtId="0" fontId="2" fillId="2" borderId="9" xfId="0" quotePrefix="1" applyFont="1" applyFill="1" applyBorder="1" applyAlignment="1"/>
    <xf numFmtId="0" fontId="2" fillId="2" borderId="14" xfId="0" applyFont="1" applyFill="1" applyBorder="1"/>
    <xf numFmtId="4" fontId="4" fillId="2" borderId="4" xfId="0" applyNumberFormat="1" applyFont="1" applyFill="1" applyBorder="1"/>
    <xf numFmtId="4" fontId="4" fillId="2" borderId="4" xfId="0" applyNumberFormat="1" applyFont="1" applyFill="1" applyBorder="1" applyAlignment="1">
      <alignment horizontal="right" vertical="center" wrapText="1"/>
    </xf>
    <xf numFmtId="0" fontId="5" fillId="2" borderId="3" xfId="0" applyFont="1" applyFill="1" applyBorder="1" applyAlignment="1">
      <alignment horizontal="left" wrapText="1"/>
    </xf>
    <xf numFmtId="4" fontId="5" fillId="2" borderId="3" xfId="0" applyNumberFormat="1" applyFont="1" applyFill="1" applyBorder="1" applyAlignment="1"/>
    <xf numFmtId="4" fontId="5" fillId="2" borderId="5" xfId="0" applyNumberFormat="1" applyFont="1" applyFill="1" applyBorder="1" applyAlignment="1">
      <alignment horizontal="right" vertical="center" wrapText="1"/>
    </xf>
    <xf numFmtId="0" fontId="1" fillId="2" borderId="7" xfId="0" applyFont="1" applyFill="1" applyBorder="1"/>
    <xf numFmtId="0" fontId="6" fillId="2" borderId="13" xfId="0" applyFont="1" applyFill="1" applyBorder="1"/>
    <xf numFmtId="4" fontId="6" fillId="2" borderId="7" xfId="0" applyNumberFormat="1" applyFont="1" applyFill="1" applyBorder="1"/>
    <xf numFmtId="4" fontId="7" fillId="2" borderId="7" xfId="0" applyNumberFormat="1" applyFont="1" applyFill="1" applyBorder="1"/>
    <xf numFmtId="4" fontId="9" fillId="2" borderId="7" xfId="0" applyNumberFormat="1" applyFont="1" applyFill="1" applyBorder="1" applyAlignment="1">
      <alignment horizontal="right" vertical="center" wrapText="1"/>
    </xf>
    <xf numFmtId="4" fontId="6" fillId="2" borderId="9" xfId="0" applyNumberFormat="1" applyFont="1" applyFill="1" applyBorder="1"/>
    <xf numFmtId="0" fontId="6" fillId="2" borderId="7" xfId="0" applyFont="1" applyFill="1" applyBorder="1"/>
    <xf numFmtId="4" fontId="1" fillId="2" borderId="7" xfId="0" applyNumberFormat="1" applyFont="1" applyFill="1" applyBorder="1" applyAlignment="1">
      <alignment horizontal="right" vertical="center" wrapText="1"/>
    </xf>
    <xf numFmtId="0" fontId="2" fillId="2" borderId="2" xfId="0" quotePrefix="1" applyFont="1" applyFill="1" applyBorder="1" applyAlignment="1"/>
    <xf numFmtId="0" fontId="3" fillId="2" borderId="9" xfId="0" applyFont="1" applyFill="1" applyBorder="1" applyAlignment="1">
      <alignment horizontal="left" vertical="center"/>
    </xf>
    <xf numFmtId="4" fontId="1" fillId="2" borderId="9" xfId="0" applyNumberFormat="1" applyFont="1" applyFill="1" applyBorder="1" applyAlignment="1">
      <alignment horizontal="center" vertical="center" wrapText="1"/>
    </xf>
    <xf numFmtId="0" fontId="4" fillId="2" borderId="4" xfId="0" quotePrefix="1" applyFont="1" applyFill="1" applyBorder="1" applyAlignment="1">
      <alignment horizontal="right"/>
    </xf>
    <xf numFmtId="0" fontId="4" fillId="2" borderId="5" xfId="0" applyFont="1" applyFill="1" applyBorder="1"/>
    <xf numFmtId="4" fontId="14" fillId="2" borderId="3" xfId="0" applyNumberFormat="1" applyFont="1" applyFill="1" applyBorder="1" applyAlignment="1">
      <alignment horizontal="right" vertical="center" wrapText="1"/>
    </xf>
    <xf numFmtId="4" fontId="7" fillId="2" borderId="3" xfId="0" applyNumberFormat="1" applyFont="1" applyFill="1" applyBorder="1" applyAlignment="1">
      <alignment horizontal="right" vertical="center" wrapText="1"/>
    </xf>
    <xf numFmtId="4" fontId="1" fillId="2" borderId="3" xfId="0" applyNumberFormat="1" applyFont="1" applyFill="1" applyBorder="1" applyAlignment="1">
      <alignment horizontal="right" vertical="center" wrapText="1"/>
    </xf>
    <xf numFmtId="0" fontId="2" fillId="2" borderId="14" xfId="0" applyFont="1" applyFill="1" applyBorder="1" applyAlignment="1">
      <alignment horizontal="left" wrapText="1"/>
    </xf>
    <xf numFmtId="4" fontId="14" fillId="2" borderId="3" xfId="0" applyNumberFormat="1" applyFont="1" applyFill="1" applyBorder="1"/>
    <xf numFmtId="0" fontId="1" fillId="2" borderId="3" xfId="0" applyFont="1" applyFill="1" applyBorder="1"/>
    <xf numFmtId="0" fontId="6" fillId="2" borderId="15" xfId="0" applyFont="1" applyFill="1" applyBorder="1"/>
    <xf numFmtId="0" fontId="5" fillId="2" borderId="9" xfId="0" applyFont="1" applyFill="1" applyBorder="1"/>
    <xf numFmtId="4" fontId="5" fillId="2" borderId="9" xfId="0" applyNumberFormat="1" applyFont="1" applyFill="1" applyBorder="1"/>
    <xf numFmtId="0" fontId="3" fillId="2" borderId="9" xfId="0" applyFont="1" applyFill="1" applyBorder="1" applyAlignment="1">
      <alignment horizontal="left"/>
    </xf>
    <xf numFmtId="0" fontId="6" fillId="2" borderId="6" xfId="0" applyFont="1" applyFill="1" applyBorder="1"/>
    <xf numFmtId="0" fontId="2" fillId="2" borderId="19" xfId="0" applyFont="1" applyFill="1" applyBorder="1" applyAlignment="1">
      <alignment horizontal="left"/>
    </xf>
    <xf numFmtId="0" fontId="2" fillId="2" borderId="9" xfId="0" applyFont="1" applyFill="1" applyBorder="1"/>
    <xf numFmtId="4" fontId="6" fillId="2" borderId="14" xfId="0" applyNumberFormat="1" applyFont="1" applyFill="1" applyBorder="1"/>
    <xf numFmtId="0" fontId="4" fillId="2" borderId="3" xfId="0" applyFont="1" applyFill="1" applyBorder="1"/>
    <xf numFmtId="4" fontId="4" fillId="2" borderId="3" xfId="0" applyNumberFormat="1" applyFont="1" applyFill="1" applyBorder="1"/>
    <xf numFmtId="0" fontId="1" fillId="2" borderId="4" xfId="0" applyFont="1" applyFill="1" applyBorder="1"/>
    <xf numFmtId="0" fontId="6" fillId="2" borderId="10" xfId="0" applyFont="1" applyFill="1" applyBorder="1"/>
    <xf numFmtId="0" fontId="1" fillId="2" borderId="23" xfId="0" applyFont="1" applyFill="1" applyBorder="1"/>
    <xf numFmtId="0" fontId="4" fillId="2" borderId="9" xfId="0" applyFont="1" applyFill="1" applyBorder="1"/>
    <xf numFmtId="4" fontId="4" fillId="2" borderId="9" xfId="0" applyNumberFormat="1" applyFont="1" applyFill="1" applyBorder="1"/>
    <xf numFmtId="4" fontId="1" fillId="2" borderId="9" xfId="0" applyNumberFormat="1" applyFont="1" applyFill="1" applyBorder="1" applyAlignment="1">
      <alignment horizontal="right" vertical="center" wrapText="1"/>
    </xf>
    <xf numFmtId="0" fontId="4" fillId="2" borderId="4" xfId="0" applyFont="1" applyFill="1" applyBorder="1"/>
    <xf numFmtId="4" fontId="6" fillId="2" borderId="3" xfId="0" applyNumberFormat="1" applyFont="1" applyFill="1" applyBorder="1" applyAlignment="1">
      <alignment vertical="center" wrapText="1"/>
    </xf>
    <xf numFmtId="4" fontId="6" fillId="2" borderId="7" xfId="0" applyNumberFormat="1" applyFont="1" applyFill="1" applyBorder="1" applyAlignment="1">
      <alignment vertical="center" wrapText="1"/>
    </xf>
    <xf numFmtId="49" fontId="4" fillId="2" borderId="9" xfId="0" applyNumberFormat="1" applyFont="1" applyFill="1" applyBorder="1" applyAlignment="1" applyProtection="1">
      <alignment wrapText="1"/>
    </xf>
    <xf numFmtId="0" fontId="1" fillId="2" borderId="19" xfId="1" applyFont="1" applyFill="1" applyBorder="1"/>
    <xf numFmtId="0" fontId="6" fillId="2" borderId="14" xfId="0" applyFont="1" applyFill="1" applyBorder="1"/>
    <xf numFmtId="0" fontId="4" fillId="2" borderId="19" xfId="0" applyFont="1" applyFill="1" applyBorder="1"/>
    <xf numFmtId="0" fontId="1" fillId="2" borderId="19" xfId="0" applyFont="1" applyFill="1" applyBorder="1"/>
    <xf numFmtId="4" fontId="6" fillId="2" borderId="3" xfId="0" applyNumberFormat="1" applyFont="1" applyFill="1" applyBorder="1" applyAlignment="1">
      <alignment horizontal="right" vertical="center" wrapText="1"/>
    </xf>
    <xf numFmtId="0" fontId="6" fillId="2" borderId="20" xfId="0" applyFont="1" applyFill="1" applyBorder="1"/>
    <xf numFmtId="4" fontId="6" fillId="2" borderId="7" xfId="0" applyNumberFormat="1" applyFont="1" applyFill="1" applyBorder="1" applyAlignment="1">
      <alignment horizontal="right" vertical="center" wrapText="1"/>
    </xf>
    <xf numFmtId="4" fontId="4" fillId="2" borderId="9" xfId="0" applyNumberFormat="1" applyFont="1" applyFill="1" applyBorder="1" applyAlignment="1">
      <alignment horizontal="right" wrapText="1"/>
    </xf>
    <xf numFmtId="0" fontId="1" fillId="2" borderId="4" xfId="1" applyFont="1" applyFill="1" applyBorder="1"/>
    <xf numFmtId="4" fontId="6" fillId="2" borderId="15" xfId="0" applyNumberFormat="1" applyFont="1" applyFill="1" applyBorder="1"/>
    <xf numFmtId="4" fontId="6" fillId="2" borderId="16" xfId="0" applyNumberFormat="1" applyFont="1" applyFill="1" applyBorder="1"/>
    <xf numFmtId="0" fontId="1" fillId="2" borderId="17" xfId="0" applyFont="1" applyFill="1" applyBorder="1"/>
    <xf numFmtId="4" fontId="6" fillId="2" borderId="13" xfId="0" applyNumberFormat="1" applyFont="1" applyFill="1" applyBorder="1"/>
    <xf numFmtId="4" fontId="8" fillId="2" borderId="9" xfId="0" applyNumberFormat="1" applyFont="1" applyFill="1" applyBorder="1"/>
    <xf numFmtId="0" fontId="1" fillId="2" borderId="0" xfId="0" applyFont="1" applyFill="1" applyBorder="1"/>
    <xf numFmtId="0" fontId="4" fillId="2" borderId="0" xfId="0" applyFont="1" applyFill="1" applyBorder="1"/>
    <xf numFmtId="0" fontId="6" fillId="2" borderId="9" xfId="0" applyFont="1" applyFill="1" applyBorder="1"/>
    <xf numFmtId="4" fontId="7" fillId="2" borderId="7" xfId="0" applyNumberFormat="1" applyFont="1" applyFill="1" applyBorder="1" applyAlignment="1">
      <alignment horizontal="right"/>
    </xf>
    <xf numFmtId="4" fontId="5" fillId="2" borderId="9" xfId="0" applyNumberFormat="1" applyFont="1" applyFill="1" applyBorder="1" applyAlignment="1">
      <alignment horizontal="right"/>
    </xf>
    <xf numFmtId="0" fontId="5" fillId="2" borderId="4" xfId="0" applyFont="1" applyFill="1" applyBorder="1"/>
    <xf numFmtId="0" fontId="7" fillId="2" borderId="0" xfId="0" applyFont="1" applyFill="1" applyBorder="1"/>
    <xf numFmtId="4" fontId="6" fillId="2" borderId="4" xfId="0" applyNumberFormat="1" applyFont="1" applyFill="1" applyBorder="1" applyAlignment="1">
      <alignment horizontal="right"/>
    </xf>
    <xf numFmtId="4" fontId="6" fillId="2" borderId="9" xfId="0" applyNumberFormat="1" applyFont="1" applyFill="1" applyBorder="1" applyAlignment="1">
      <alignment horizontal="right" vertical="center" wrapText="1"/>
    </xf>
    <xf numFmtId="4" fontId="6" fillId="2" borderId="9" xfId="0" applyNumberFormat="1" applyFont="1" applyFill="1" applyBorder="1" applyAlignment="1">
      <alignment horizontal="right"/>
    </xf>
    <xf numFmtId="0" fontId="5" fillId="2" borderId="0" xfId="0" applyFont="1" applyFill="1" applyBorder="1"/>
    <xf numFmtId="4" fontId="6" fillId="2" borderId="3" xfId="0" applyNumberFormat="1" applyFont="1" applyFill="1" applyBorder="1" applyAlignment="1">
      <alignment horizontal="right"/>
    </xf>
    <xf numFmtId="0" fontId="7" fillId="2" borderId="3" xfId="0" applyFont="1" applyFill="1" applyBorder="1"/>
    <xf numFmtId="4" fontId="7" fillId="2" borderId="3" xfId="0" applyNumberFormat="1" applyFont="1" applyFill="1" applyBorder="1" applyAlignment="1">
      <alignment horizontal="right"/>
    </xf>
    <xf numFmtId="4" fontId="6" fillId="2" borderId="5" xfId="0" applyNumberFormat="1" applyFont="1" applyFill="1" applyBorder="1" applyAlignment="1">
      <alignment horizontal="right"/>
    </xf>
    <xf numFmtId="4" fontId="7" fillId="2" borderId="5" xfId="0" applyNumberFormat="1" applyFont="1" applyFill="1" applyBorder="1" applyAlignment="1">
      <alignment horizontal="right"/>
    </xf>
    <xf numFmtId="0" fontId="6" fillId="2" borderId="19" xfId="0" applyFont="1" applyFill="1" applyBorder="1"/>
    <xf numFmtId="4" fontId="6" fillId="2" borderId="7" xfId="0" applyNumberFormat="1" applyFont="1" applyFill="1" applyBorder="1" applyAlignment="1">
      <alignment horizontal="right"/>
    </xf>
    <xf numFmtId="0" fontId="5" fillId="2" borderId="2" xfId="0" applyFont="1" applyFill="1" applyBorder="1"/>
    <xf numFmtId="4" fontId="4" fillId="2" borderId="9" xfId="0" applyNumberFormat="1" applyFont="1" applyFill="1" applyBorder="1" applyAlignment="1">
      <alignment horizontal="right"/>
    </xf>
    <xf numFmtId="0" fontId="5" fillId="2" borderId="18" xfId="0" applyFont="1" applyFill="1" applyBorder="1"/>
    <xf numFmtId="4" fontId="1" fillId="2" borderId="17" xfId="0" applyNumberFormat="1" applyFont="1" applyFill="1" applyBorder="1" applyAlignment="1">
      <alignment horizontal="right" vertical="center" wrapText="1"/>
    </xf>
    <xf numFmtId="0" fontId="5" fillId="2" borderId="26" xfId="0" applyFont="1" applyFill="1" applyBorder="1"/>
    <xf numFmtId="0" fontId="4" fillId="2" borderId="2" xfId="0" applyFont="1" applyFill="1" applyBorder="1"/>
    <xf numFmtId="4" fontId="14" fillId="2" borderId="2" xfId="0" applyNumberFormat="1" applyFont="1" applyFill="1" applyBorder="1" applyAlignment="1">
      <alignment horizontal="right"/>
    </xf>
    <xf numFmtId="4" fontId="4" fillId="2" borderId="2" xfId="0" applyNumberFormat="1" applyFont="1" applyFill="1" applyBorder="1" applyAlignment="1">
      <alignment horizontal="right" vertical="center" wrapText="1"/>
    </xf>
    <xf numFmtId="0" fontId="5" fillId="2" borderId="19" xfId="0" applyFont="1" applyFill="1" applyBorder="1"/>
    <xf numFmtId="0" fontId="5" fillId="2" borderId="17" xfId="0" applyFont="1" applyFill="1" applyBorder="1"/>
    <xf numFmtId="4" fontId="4" fillId="2" borderId="2" xfId="0" applyNumberFormat="1" applyFont="1" applyFill="1" applyBorder="1" applyAlignment="1">
      <alignment horizontal="right"/>
    </xf>
    <xf numFmtId="0" fontId="6" fillId="2" borderId="17" xfId="0" applyFont="1" applyFill="1" applyBorder="1"/>
    <xf numFmtId="4" fontId="6" fillId="2" borderId="17" xfId="0" applyNumberFormat="1" applyFont="1" applyFill="1" applyBorder="1" applyAlignment="1">
      <alignment horizontal="right"/>
    </xf>
    <xf numFmtId="0" fontId="1" fillId="2" borderId="20" xfId="0" applyFont="1" applyFill="1" applyBorder="1"/>
    <xf numFmtId="4" fontId="1" fillId="2" borderId="4" xfId="0" applyNumberFormat="1" applyFont="1" applyFill="1" applyBorder="1" applyAlignment="1">
      <alignment horizontal="right"/>
    </xf>
    <xf numFmtId="4" fontId="7" fillId="2" borderId="25" xfId="0" applyNumberFormat="1" applyFont="1" applyFill="1" applyBorder="1" applyAlignment="1">
      <alignment horizontal="right"/>
    </xf>
    <xf numFmtId="4" fontId="7" fillId="2" borderId="8" xfId="0" applyNumberFormat="1" applyFont="1" applyFill="1" applyBorder="1" applyAlignment="1">
      <alignment horizontal="right"/>
    </xf>
    <xf numFmtId="4" fontId="14" fillId="2" borderId="9" xfId="0" applyNumberFormat="1" applyFont="1" applyFill="1" applyBorder="1" applyAlignment="1">
      <alignment horizontal="right"/>
    </xf>
    <xf numFmtId="4" fontId="7" fillId="2" borderId="20" xfId="0" applyNumberFormat="1" applyFont="1" applyFill="1" applyBorder="1" applyAlignment="1">
      <alignment horizontal="right"/>
    </xf>
    <xf numFmtId="0" fontId="7" fillId="2" borderId="23" xfId="0" applyFont="1" applyFill="1" applyBorder="1"/>
    <xf numFmtId="4" fontId="1" fillId="2" borderId="4" xfId="0" applyNumberFormat="1" applyFont="1" applyFill="1" applyBorder="1" applyAlignment="1">
      <alignment horizontal="right" vertical="center" wrapText="1"/>
    </xf>
    <xf numFmtId="0" fontId="5" fillId="2" borderId="23" xfId="0" applyFont="1" applyFill="1" applyBorder="1"/>
    <xf numFmtId="0" fontId="7" fillId="2" borderId="7" xfId="0" applyFont="1" applyFill="1" applyBorder="1"/>
    <xf numFmtId="0" fontId="2" fillId="2" borderId="9" xfId="0" applyFont="1" applyFill="1" applyBorder="1" applyAlignment="1">
      <alignment horizontal="left"/>
    </xf>
    <xf numFmtId="4" fontId="2" fillId="2" borderId="9" xfId="0" applyNumberFormat="1" applyFont="1" applyFill="1" applyBorder="1"/>
    <xf numFmtId="0" fontId="1" fillId="2" borderId="5" xfId="1" applyFont="1" applyFill="1" applyBorder="1"/>
    <xf numFmtId="0" fontId="1" fillId="2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vertical="center"/>
    </xf>
    <xf numFmtId="0" fontId="1" fillId="2" borderId="17" xfId="0" applyFont="1" applyFill="1" applyBorder="1" applyAlignment="1">
      <alignment vertical="center"/>
    </xf>
    <xf numFmtId="4" fontId="1" fillId="2" borderId="14" xfId="0" applyNumberFormat="1" applyFont="1" applyFill="1" applyBorder="1"/>
    <xf numFmtId="4" fontId="11" fillId="2" borderId="3" xfId="0" applyNumberFormat="1" applyFont="1" applyFill="1" applyBorder="1"/>
    <xf numFmtId="0" fontId="4" fillId="2" borderId="3" xfId="0" applyFont="1" applyFill="1" applyBorder="1" applyAlignment="1">
      <alignment horizontal="right"/>
    </xf>
    <xf numFmtId="0" fontId="5" fillId="2" borderId="3" xfId="0" applyFont="1" applyFill="1" applyBorder="1"/>
    <xf numFmtId="4" fontId="4" fillId="2" borderId="3" xfId="0" applyNumberFormat="1" applyFont="1" applyFill="1" applyBorder="1" applyAlignment="1">
      <alignment horizontal="right"/>
    </xf>
    <xf numFmtId="0" fontId="2" fillId="2" borderId="0" xfId="0" applyFont="1" applyFill="1" applyBorder="1" applyAlignment="1">
      <alignment horizontal="left"/>
    </xf>
    <xf numFmtId="0" fontId="6" fillId="2" borderId="4" xfId="0" applyFont="1" applyFill="1" applyBorder="1"/>
    <xf numFmtId="4" fontId="5" fillId="2" borderId="3" xfId="0" applyNumberFormat="1" applyFont="1" applyFill="1" applyBorder="1" applyAlignment="1">
      <alignment horizontal="right" wrapText="1"/>
    </xf>
    <xf numFmtId="0" fontId="1" fillId="2" borderId="5" xfId="0" applyFont="1" applyFill="1" applyBorder="1"/>
    <xf numFmtId="0" fontId="6" fillId="2" borderId="5" xfId="0" applyFont="1" applyFill="1" applyBorder="1"/>
    <xf numFmtId="4" fontId="1" fillId="2" borderId="5" xfId="0" applyNumberFormat="1" applyFont="1" applyFill="1" applyBorder="1" applyAlignment="1">
      <alignment horizontal="right" vertical="center" wrapText="1"/>
    </xf>
    <xf numFmtId="49" fontId="4" fillId="2" borderId="3" xfId="0" applyNumberFormat="1" applyFont="1" applyFill="1" applyBorder="1" applyAlignment="1">
      <alignment horizontal="right"/>
    </xf>
    <xf numFmtId="4" fontId="6" fillId="2" borderId="18" xfId="0" applyNumberFormat="1" applyFont="1" applyFill="1" applyBorder="1"/>
    <xf numFmtId="0" fontId="2" fillId="2" borderId="24" xfId="0" quotePrefix="1" applyFont="1" applyFill="1" applyBorder="1" applyAlignment="1">
      <alignment horizontal="left"/>
    </xf>
    <xf numFmtId="0" fontId="2" fillId="2" borderId="4" xfId="0" applyFont="1" applyFill="1" applyBorder="1"/>
    <xf numFmtId="4" fontId="14" fillId="2" borderId="4" xfId="0" applyNumberFormat="1" applyFont="1" applyFill="1" applyBorder="1"/>
    <xf numFmtId="4" fontId="4" fillId="2" borderId="19" xfId="0" applyNumberFormat="1" applyFont="1" applyFill="1" applyBorder="1"/>
    <xf numFmtId="0" fontId="3" fillId="2" borderId="9" xfId="0" applyFont="1" applyFill="1" applyBorder="1"/>
    <xf numFmtId="0" fontId="5" fillId="2" borderId="5" xfId="0" applyFont="1" applyFill="1" applyBorder="1"/>
    <xf numFmtId="4" fontId="5" fillId="2" borderId="5" xfId="0" applyNumberFormat="1" applyFont="1" applyFill="1" applyBorder="1" applyAlignment="1">
      <alignment horizontal="right"/>
    </xf>
    <xf numFmtId="4" fontId="5" fillId="2" borderId="5" xfId="0" applyNumberFormat="1" applyFont="1" applyFill="1" applyBorder="1"/>
    <xf numFmtId="4" fontId="5" fillId="2" borderId="3" xfId="0" applyNumberFormat="1" applyFont="1" applyFill="1" applyBorder="1" applyAlignment="1">
      <alignment horizontal="right"/>
    </xf>
    <xf numFmtId="0" fontId="2" fillId="2" borderId="2" xfId="0" applyFont="1" applyFill="1" applyBorder="1" applyAlignment="1">
      <alignment horizontal="left"/>
    </xf>
    <xf numFmtId="0" fontId="3" fillId="2" borderId="4" xfId="0" applyFont="1" applyFill="1" applyBorder="1"/>
    <xf numFmtId="0" fontId="4" fillId="2" borderId="11" xfId="0" quotePrefix="1" applyFont="1" applyFill="1" applyBorder="1" applyAlignment="1">
      <alignment horizontal="right"/>
    </xf>
    <xf numFmtId="4" fontId="4" fillId="2" borderId="4" xfId="0" applyNumberFormat="1" applyFont="1" applyFill="1" applyBorder="1" applyAlignment="1">
      <alignment horizontal="right"/>
    </xf>
    <xf numFmtId="0" fontId="2" fillId="2" borderId="10" xfId="0" applyFont="1" applyFill="1" applyBorder="1"/>
    <xf numFmtId="4" fontId="4" fillId="2" borderId="11" xfId="0" applyNumberFormat="1" applyFont="1" applyFill="1" applyBorder="1"/>
    <xf numFmtId="0" fontId="4" fillId="2" borderId="12" xfId="0" applyFont="1" applyFill="1" applyBorder="1"/>
    <xf numFmtId="0" fontId="6" fillId="2" borderId="13" xfId="0" applyFont="1" applyFill="1" applyBorder="1" applyAlignment="1"/>
    <xf numFmtId="4" fontId="6" fillId="2" borderId="17" xfId="0" applyNumberFormat="1" applyFont="1" applyFill="1" applyBorder="1"/>
    <xf numFmtId="4" fontId="7" fillId="2" borderId="17" xfId="0" applyNumberFormat="1" applyFont="1" applyFill="1" applyBorder="1"/>
    <xf numFmtId="4" fontId="13" fillId="2" borderId="17" xfId="0" applyNumberFormat="1" applyFont="1" applyFill="1" applyBorder="1"/>
    <xf numFmtId="0" fontId="0" fillId="2" borderId="22" xfId="0" applyFill="1" applyBorder="1"/>
    <xf numFmtId="0" fontId="12" fillId="2" borderId="1" xfId="0" applyFont="1" applyFill="1" applyBorder="1"/>
    <xf numFmtId="4" fontId="4" fillId="2" borderId="17" xfId="0" applyNumberFormat="1" applyFont="1" applyFill="1" applyBorder="1" applyAlignment="1">
      <alignment horizontal="right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horizontal="right"/>
    </xf>
    <xf numFmtId="0" fontId="7" fillId="2" borderId="4" xfId="0" applyFont="1" applyFill="1" applyBorder="1"/>
    <xf numFmtId="0" fontId="1" fillId="2" borderId="18" xfId="0" applyFont="1" applyFill="1" applyBorder="1"/>
    <xf numFmtId="0" fontId="5" fillId="2" borderId="13" xfId="0" applyFont="1" applyFill="1" applyBorder="1"/>
    <xf numFmtId="0" fontId="4" fillId="2" borderId="7" xfId="0" quotePrefix="1" applyFont="1" applyFill="1" applyBorder="1" applyAlignment="1">
      <alignment horizontal="right"/>
    </xf>
    <xf numFmtId="0" fontId="1" fillId="2" borderId="9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0"/>
  <sheetViews>
    <sheetView tabSelected="1" workbookViewId="0">
      <selection activeCell="I109" sqref="I109"/>
    </sheetView>
  </sheetViews>
  <sheetFormatPr defaultRowHeight="15" x14ac:dyDescent="0.25"/>
  <cols>
    <col min="2" max="2" width="74.125" customWidth="1"/>
    <col min="3" max="3" width="18.375" style="4" customWidth="1"/>
    <col min="4" max="4" width="15" style="4" customWidth="1"/>
    <col min="8" max="8" width="8.875" customWidth="1"/>
  </cols>
  <sheetData>
    <row r="1" spans="1:5" ht="34.5" thickBot="1" x14ac:dyDescent="0.3">
      <c r="A1" s="1" t="s">
        <v>0</v>
      </c>
      <c r="B1" s="2"/>
      <c r="C1" s="5" t="s">
        <v>105</v>
      </c>
      <c r="D1" s="3" t="s">
        <v>106</v>
      </c>
      <c r="E1" s="8" t="s">
        <v>1</v>
      </c>
    </row>
    <row r="2" spans="1:5" x14ac:dyDescent="0.25">
      <c r="A2" s="49" t="s">
        <v>2</v>
      </c>
      <c r="B2" s="50" t="s">
        <v>3</v>
      </c>
      <c r="C2" s="177"/>
      <c r="D2" s="51"/>
      <c r="E2" s="51"/>
    </row>
    <row r="3" spans="1:5" x14ac:dyDescent="0.25">
      <c r="A3" s="52" t="s">
        <v>4</v>
      </c>
      <c r="B3" s="53" t="s">
        <v>5</v>
      </c>
      <c r="C3" s="54">
        <f>C4</f>
        <v>13373307000</v>
      </c>
      <c r="D3" s="54">
        <f>D4</f>
        <v>121506465.59999999</v>
      </c>
      <c r="E3" s="40">
        <f>SUM(D3/C3*100)</f>
        <v>0.90857456274652182</v>
      </c>
    </row>
    <row r="4" spans="1:5" x14ac:dyDescent="0.25">
      <c r="A4" s="178"/>
      <c r="B4" s="20" t="s">
        <v>6</v>
      </c>
      <c r="C4" s="55">
        <v>13373307000</v>
      </c>
      <c r="D4" s="55">
        <v>121506465.59999999</v>
      </c>
      <c r="E4" s="56">
        <f t="shared" ref="E4:E73" si="0">SUM(D4/C4*100)</f>
        <v>0.90857456274652182</v>
      </c>
    </row>
    <row r="5" spans="1:5" x14ac:dyDescent="0.25">
      <c r="A5" s="34" t="s">
        <v>7</v>
      </c>
      <c r="B5" s="167" t="s">
        <v>8</v>
      </c>
      <c r="C5" s="168"/>
      <c r="D5" s="36"/>
      <c r="E5" s="12"/>
    </row>
    <row r="6" spans="1:5" x14ac:dyDescent="0.25">
      <c r="A6" s="52" t="s">
        <v>9</v>
      </c>
      <c r="B6" s="169" t="s">
        <v>10</v>
      </c>
      <c r="C6" s="58">
        <f>C7</f>
        <v>33327366000</v>
      </c>
      <c r="D6" s="58">
        <f>D7</f>
        <v>2529547659</v>
      </c>
      <c r="E6" s="29">
        <f t="shared" si="0"/>
        <v>7.5900017391113348</v>
      </c>
    </row>
    <row r="7" spans="1:5" ht="15.75" thickBot="1" x14ac:dyDescent="0.3">
      <c r="A7" s="41"/>
      <c r="B7" s="170" t="s">
        <v>11</v>
      </c>
      <c r="C7" s="171">
        <v>33327366000</v>
      </c>
      <c r="D7" s="172">
        <v>2529547659</v>
      </c>
      <c r="E7" s="48">
        <f t="shared" si="0"/>
        <v>7.5900017391113348</v>
      </c>
    </row>
    <row r="8" spans="1:5" ht="31.5" customHeight="1" x14ac:dyDescent="0.25">
      <c r="A8" s="22" t="s">
        <v>14</v>
      </c>
      <c r="B8" s="57" t="s">
        <v>15</v>
      </c>
      <c r="C8" s="46"/>
      <c r="D8" s="46"/>
      <c r="E8" s="12"/>
    </row>
    <row r="9" spans="1:5" x14ac:dyDescent="0.25">
      <c r="A9" s="9" t="s">
        <v>99</v>
      </c>
      <c r="B9" s="26" t="s">
        <v>16</v>
      </c>
      <c r="C9" s="58">
        <f>C10</f>
        <v>18598140000</v>
      </c>
      <c r="D9" s="58">
        <f>D10</f>
        <v>0</v>
      </c>
      <c r="E9" s="29">
        <f t="shared" si="0"/>
        <v>0</v>
      </c>
    </row>
    <row r="10" spans="1:5" x14ac:dyDescent="0.25">
      <c r="A10" s="59"/>
      <c r="B10" s="60" t="s">
        <v>17</v>
      </c>
      <c r="C10" s="21">
        <v>18598140000</v>
      </c>
      <c r="D10" s="21">
        <v>0</v>
      </c>
      <c r="E10" s="56">
        <f t="shared" si="0"/>
        <v>0</v>
      </c>
    </row>
    <row r="11" spans="1:5" x14ac:dyDescent="0.25">
      <c r="A11" s="9">
        <v>5073</v>
      </c>
      <c r="B11" s="26" t="s">
        <v>103</v>
      </c>
      <c r="C11" s="58">
        <f>C12</f>
        <v>7691000000</v>
      </c>
      <c r="D11" s="58">
        <f>D12</f>
        <v>0</v>
      </c>
      <c r="E11" s="18">
        <f t="shared" si="0"/>
        <v>0</v>
      </c>
    </row>
    <row r="12" spans="1:5" ht="15.75" thickBot="1" x14ac:dyDescent="0.3">
      <c r="A12" s="41"/>
      <c r="B12" s="42" t="s">
        <v>63</v>
      </c>
      <c r="C12" s="43">
        <v>7691000000</v>
      </c>
      <c r="D12" s="43">
        <v>0</v>
      </c>
      <c r="E12" s="48">
        <f t="shared" si="0"/>
        <v>0</v>
      </c>
    </row>
    <row r="13" spans="1:5" x14ac:dyDescent="0.25">
      <c r="A13" s="22" t="s">
        <v>18</v>
      </c>
      <c r="B13" s="23" t="s">
        <v>19</v>
      </c>
      <c r="C13" s="24">
        <f>C14+C16</f>
        <v>4385800000</v>
      </c>
      <c r="D13" s="24">
        <f>D14+D16</f>
        <v>440000000</v>
      </c>
      <c r="E13" s="25">
        <f>SUM(D13/C13*100)</f>
        <v>10.032377217383374</v>
      </c>
    </row>
    <row r="14" spans="1:5" x14ac:dyDescent="0.25">
      <c r="A14" s="9" t="s">
        <v>20</v>
      </c>
      <c r="B14" s="10" t="s">
        <v>21</v>
      </c>
      <c r="C14" s="11">
        <f>C15</f>
        <v>4245800000</v>
      </c>
      <c r="D14" s="11">
        <f>D15</f>
        <v>440000000</v>
      </c>
      <c r="E14" s="12">
        <f t="shared" si="0"/>
        <v>10.363182439116303</v>
      </c>
    </row>
    <row r="15" spans="1:5" x14ac:dyDescent="0.25">
      <c r="A15" s="9"/>
      <c r="B15" s="13" t="s">
        <v>22</v>
      </c>
      <c r="C15" s="14">
        <v>4245800000</v>
      </c>
      <c r="D15" s="14">
        <v>440000000</v>
      </c>
      <c r="E15" s="15">
        <f t="shared" si="0"/>
        <v>10.363182439116303</v>
      </c>
    </row>
    <row r="16" spans="1:5" x14ac:dyDescent="0.25">
      <c r="A16" s="9" t="s">
        <v>23</v>
      </c>
      <c r="B16" s="16" t="s">
        <v>24</v>
      </c>
      <c r="C16" s="17">
        <f>C17</f>
        <v>140000000</v>
      </c>
      <c r="D16" s="17">
        <f>D17</f>
        <v>0</v>
      </c>
      <c r="E16" s="18">
        <f t="shared" si="0"/>
        <v>0</v>
      </c>
    </row>
    <row r="17" spans="1:6" x14ac:dyDescent="0.25">
      <c r="A17" s="19"/>
      <c r="B17" s="20" t="s">
        <v>25</v>
      </c>
      <c r="C17" s="21">
        <v>140000000</v>
      </c>
      <c r="D17" s="21">
        <v>0</v>
      </c>
      <c r="E17" s="15">
        <f t="shared" si="0"/>
        <v>0</v>
      </c>
    </row>
    <row r="18" spans="1:6" x14ac:dyDescent="0.25">
      <c r="A18" s="34" t="s">
        <v>26</v>
      </c>
      <c r="B18" s="35" t="s">
        <v>27</v>
      </c>
      <c r="C18" s="24">
        <f>SUM(C19+C21)</f>
        <v>185348200000</v>
      </c>
      <c r="D18" s="36">
        <f>SUM(D19+D21)</f>
        <v>8765143592.5699997</v>
      </c>
      <c r="E18" s="37">
        <f t="shared" si="0"/>
        <v>4.7290146829426991</v>
      </c>
    </row>
    <row r="19" spans="1:6" x14ac:dyDescent="0.25">
      <c r="A19" s="9" t="s">
        <v>9</v>
      </c>
      <c r="B19" s="26" t="s">
        <v>28</v>
      </c>
      <c r="C19" s="27">
        <f>C20</f>
        <v>156363200000</v>
      </c>
      <c r="D19" s="28">
        <f>D20</f>
        <v>6349726925.8999996</v>
      </c>
      <c r="E19" s="29">
        <f t="shared" si="0"/>
        <v>4.0608832039124287</v>
      </c>
      <c r="F19" s="7"/>
    </row>
    <row r="20" spans="1:6" x14ac:dyDescent="0.25">
      <c r="A20" s="30"/>
      <c r="B20" s="13" t="s">
        <v>29</v>
      </c>
      <c r="C20" s="31">
        <v>156363200000</v>
      </c>
      <c r="D20" s="32">
        <v>6349726925.8999996</v>
      </c>
      <c r="E20" s="33">
        <f t="shared" si="0"/>
        <v>4.0608832039124287</v>
      </c>
    </row>
    <row r="21" spans="1:6" ht="21.75" customHeight="1" x14ac:dyDescent="0.25">
      <c r="A21" s="9" t="s">
        <v>30</v>
      </c>
      <c r="B21" s="38" t="s">
        <v>31</v>
      </c>
      <c r="C21" s="39">
        <f>C22</f>
        <v>28985000000</v>
      </c>
      <c r="D21" s="28">
        <f>D22</f>
        <v>2415416666.6700001</v>
      </c>
      <c r="E21" s="40">
        <f t="shared" si="0"/>
        <v>8.3333333333448341</v>
      </c>
    </row>
    <row r="22" spans="1:6" ht="15.75" thickBot="1" x14ac:dyDescent="0.3">
      <c r="A22" s="41"/>
      <c r="B22" s="42" t="s">
        <v>29</v>
      </c>
      <c r="C22" s="43">
        <v>28985000000</v>
      </c>
      <c r="D22" s="44">
        <v>2415416666.6700001</v>
      </c>
      <c r="E22" s="45">
        <f t="shared" si="0"/>
        <v>8.3333333333448341</v>
      </c>
    </row>
    <row r="23" spans="1:6" x14ac:dyDescent="0.25">
      <c r="A23" s="34" t="s">
        <v>32</v>
      </c>
      <c r="B23" s="35" t="s">
        <v>33</v>
      </c>
      <c r="C23" s="46"/>
      <c r="D23" s="46"/>
      <c r="E23" s="12"/>
    </row>
    <row r="24" spans="1:6" x14ac:dyDescent="0.25">
      <c r="A24" s="9" t="s">
        <v>9</v>
      </c>
      <c r="B24" s="26" t="s">
        <v>34</v>
      </c>
      <c r="C24" s="28">
        <f>C25</f>
        <v>71141000000</v>
      </c>
      <c r="D24" s="28">
        <f>D25</f>
        <v>8000000000</v>
      </c>
      <c r="E24" s="29">
        <f t="shared" si="0"/>
        <v>11.245273470994222</v>
      </c>
    </row>
    <row r="25" spans="1:6" ht="15.75" thickBot="1" x14ac:dyDescent="0.3">
      <c r="A25" s="41"/>
      <c r="B25" s="47" t="s">
        <v>35</v>
      </c>
      <c r="C25" s="43">
        <v>71141000000</v>
      </c>
      <c r="D25" s="43">
        <v>8000000000</v>
      </c>
      <c r="E25" s="48">
        <f t="shared" si="0"/>
        <v>11.245273470994222</v>
      </c>
    </row>
    <row r="26" spans="1:6" x14ac:dyDescent="0.25">
      <c r="A26" s="63">
        <v>1003</v>
      </c>
      <c r="B26" s="158" t="s">
        <v>36</v>
      </c>
      <c r="C26" s="24">
        <f>SUM(C27+C29+C31)</f>
        <v>5957780000</v>
      </c>
      <c r="D26" s="74">
        <f>SUM(D27+D29+D31)</f>
        <v>4761623416.0799999</v>
      </c>
      <c r="E26" s="75">
        <f t="shared" si="0"/>
        <v>79.922780231562768</v>
      </c>
    </row>
    <row r="27" spans="1:6" x14ac:dyDescent="0.25">
      <c r="A27" s="9" t="s">
        <v>37</v>
      </c>
      <c r="B27" s="61" t="s">
        <v>38</v>
      </c>
      <c r="C27" s="62">
        <f>C28</f>
        <v>479600000</v>
      </c>
      <c r="D27" s="62">
        <f>D28</f>
        <v>39966667</v>
      </c>
      <c r="E27" s="12">
        <f t="shared" si="0"/>
        <v>8.3333334028356969</v>
      </c>
    </row>
    <row r="28" spans="1:6" x14ac:dyDescent="0.25">
      <c r="A28" s="63"/>
      <c r="B28" s="64" t="s">
        <v>39</v>
      </c>
      <c r="C28" s="46">
        <v>479600000</v>
      </c>
      <c r="D28" s="46">
        <v>39966667</v>
      </c>
      <c r="E28" s="56">
        <f t="shared" si="0"/>
        <v>8.3333334028356969</v>
      </c>
    </row>
    <row r="29" spans="1:6" ht="26.25" customHeight="1" x14ac:dyDescent="0.25">
      <c r="A29" s="9" t="s">
        <v>9</v>
      </c>
      <c r="B29" s="38" t="s">
        <v>40</v>
      </c>
      <c r="C29" s="28">
        <f>C30</f>
        <v>118180000</v>
      </c>
      <c r="D29" s="28">
        <f>D30</f>
        <v>9290033.6999999993</v>
      </c>
      <c r="E29" s="148">
        <f t="shared" si="0"/>
        <v>7.8609186833643578</v>
      </c>
    </row>
    <row r="30" spans="1:6" x14ac:dyDescent="0.25">
      <c r="A30" s="149"/>
      <c r="B30" s="150" t="s">
        <v>41</v>
      </c>
      <c r="C30" s="14">
        <v>118180000</v>
      </c>
      <c r="D30" s="14">
        <v>9290033.6999999993</v>
      </c>
      <c r="E30" s="151">
        <f t="shared" si="0"/>
        <v>7.8609186833643578</v>
      </c>
    </row>
    <row r="31" spans="1:6" x14ac:dyDescent="0.25">
      <c r="A31" s="152" t="s">
        <v>30</v>
      </c>
      <c r="B31" s="68" t="s">
        <v>93</v>
      </c>
      <c r="C31" s="145">
        <f>C32</f>
        <v>5360000000</v>
      </c>
      <c r="D31" s="69">
        <f>D32</f>
        <v>4712366715.3800001</v>
      </c>
      <c r="E31" s="151">
        <f t="shared" si="0"/>
        <v>87.917289466044778</v>
      </c>
    </row>
    <row r="32" spans="1:6" ht="15.75" thickBot="1" x14ac:dyDescent="0.3">
      <c r="A32" s="125"/>
      <c r="B32" s="123" t="s">
        <v>41</v>
      </c>
      <c r="C32" s="124">
        <v>5360000000</v>
      </c>
      <c r="D32" s="153">
        <v>4712366715.3800001</v>
      </c>
      <c r="E32" s="48">
        <f t="shared" si="0"/>
        <v>87.917289466044778</v>
      </c>
    </row>
    <row r="33" spans="1:5" x14ac:dyDescent="0.25">
      <c r="A33" s="154">
        <v>2101</v>
      </c>
      <c r="B33" s="155" t="s">
        <v>42</v>
      </c>
      <c r="C33" s="156"/>
      <c r="D33" s="157"/>
      <c r="E33" s="132"/>
    </row>
    <row r="34" spans="1:5" x14ac:dyDescent="0.25">
      <c r="A34" s="9" t="s">
        <v>43</v>
      </c>
      <c r="B34" s="68" t="s">
        <v>44</v>
      </c>
      <c r="C34" s="69">
        <f>C35</f>
        <v>1672440000</v>
      </c>
      <c r="D34" s="28">
        <f>D35</f>
        <v>139370000</v>
      </c>
      <c r="E34" s="29">
        <f t="shared" si="0"/>
        <v>8.3333333333333321</v>
      </c>
    </row>
    <row r="35" spans="1:5" ht="15.75" thickBot="1" x14ac:dyDescent="0.3">
      <c r="A35" s="183"/>
      <c r="B35" s="47" t="s">
        <v>45</v>
      </c>
      <c r="C35" s="43">
        <v>1672440000</v>
      </c>
      <c r="D35" s="43">
        <v>139370000</v>
      </c>
      <c r="E35" s="48">
        <f t="shared" ref="E35" si="1">SUM(D35/C35*100)</f>
        <v>8.3333333333333321</v>
      </c>
    </row>
    <row r="36" spans="1:5" x14ac:dyDescent="0.25">
      <c r="A36" s="65">
        <v>2301</v>
      </c>
      <c r="B36" s="66" t="s">
        <v>46</v>
      </c>
      <c r="C36" s="46"/>
      <c r="D36" s="67"/>
      <c r="E36" s="12"/>
    </row>
    <row r="37" spans="1:5" x14ac:dyDescent="0.25">
      <c r="A37" s="9" t="s">
        <v>47</v>
      </c>
      <c r="B37" s="68" t="s">
        <v>48</v>
      </c>
      <c r="C37" s="69">
        <f>SUM(C38:C56)</f>
        <v>9604860000</v>
      </c>
      <c r="D37" s="69">
        <f>SUM(D38:D56)</f>
        <v>317363335.71999997</v>
      </c>
      <c r="E37" s="29">
        <f t="shared" si="0"/>
        <v>3.3041953315300789</v>
      </c>
    </row>
    <row r="38" spans="1:5" x14ac:dyDescent="0.25">
      <c r="A38" s="70"/>
      <c r="B38" s="64" t="s">
        <v>49</v>
      </c>
      <c r="C38" s="21">
        <v>317005000</v>
      </c>
      <c r="D38" s="21">
        <v>22988179.449999999</v>
      </c>
      <c r="E38" s="56">
        <f t="shared" si="0"/>
        <v>7.251677244838409</v>
      </c>
    </row>
    <row r="39" spans="1:5" x14ac:dyDescent="0.25">
      <c r="A39" s="70"/>
      <c r="B39" s="64" t="s">
        <v>50</v>
      </c>
      <c r="C39" s="21">
        <v>48032000</v>
      </c>
      <c r="D39" s="21">
        <v>3482709.23</v>
      </c>
      <c r="E39" s="56">
        <f t="shared" si="0"/>
        <v>7.2508103555962693</v>
      </c>
    </row>
    <row r="40" spans="1:5" x14ac:dyDescent="0.25">
      <c r="A40" s="70"/>
      <c r="B40" s="64" t="s">
        <v>51</v>
      </c>
      <c r="C40" s="21">
        <v>2000000</v>
      </c>
      <c r="D40" s="21">
        <v>0</v>
      </c>
      <c r="E40" s="56">
        <f t="shared" si="0"/>
        <v>0</v>
      </c>
    </row>
    <row r="41" spans="1:5" x14ac:dyDescent="0.25">
      <c r="A41" s="70"/>
      <c r="B41" s="64" t="s">
        <v>52</v>
      </c>
      <c r="C41" s="21">
        <v>6246000</v>
      </c>
      <c r="D41" s="21">
        <v>216081.74</v>
      </c>
      <c r="E41" s="56">
        <f t="shared" si="0"/>
        <v>3.4595219340377841</v>
      </c>
    </row>
    <row r="42" spans="1:5" x14ac:dyDescent="0.25">
      <c r="A42" s="70"/>
      <c r="B42" s="64" t="s">
        <v>53</v>
      </c>
      <c r="C42" s="21">
        <v>7809000</v>
      </c>
      <c r="D42" s="21">
        <v>854563.16</v>
      </c>
      <c r="E42" s="56">
        <f t="shared" si="0"/>
        <v>10.943311051351005</v>
      </c>
    </row>
    <row r="43" spans="1:5" x14ac:dyDescent="0.25">
      <c r="A43" s="70"/>
      <c r="B43" s="64" t="s">
        <v>54</v>
      </c>
      <c r="C43" s="21">
        <v>8124000</v>
      </c>
      <c r="D43" s="21">
        <v>515293.21</v>
      </c>
      <c r="E43" s="56">
        <f t="shared" si="0"/>
        <v>6.3428509354997535</v>
      </c>
    </row>
    <row r="44" spans="1:5" x14ac:dyDescent="0.25">
      <c r="A44" s="70"/>
      <c r="B44" s="64" t="s">
        <v>55</v>
      </c>
      <c r="C44" s="21">
        <v>41100000</v>
      </c>
      <c r="D44" s="21">
        <v>181629.66</v>
      </c>
      <c r="E44" s="56">
        <f t="shared" si="0"/>
        <v>0.44192131386861311</v>
      </c>
    </row>
    <row r="45" spans="1:5" x14ac:dyDescent="0.25">
      <c r="A45" s="70"/>
      <c r="B45" s="64" t="s">
        <v>56</v>
      </c>
      <c r="C45" s="21">
        <v>3800000</v>
      </c>
      <c r="D45" s="21">
        <v>36430</v>
      </c>
      <c r="E45" s="56">
        <f t="shared" si="0"/>
        <v>0.95868421052631581</v>
      </c>
    </row>
    <row r="46" spans="1:5" x14ac:dyDescent="0.25">
      <c r="A46" s="70"/>
      <c r="B46" s="64" t="s">
        <v>57</v>
      </c>
      <c r="C46" s="21">
        <v>494634000</v>
      </c>
      <c r="D46" s="21">
        <v>7956283.1699999999</v>
      </c>
      <c r="E46" s="56">
        <f t="shared" si="0"/>
        <v>1.6085192627275924</v>
      </c>
    </row>
    <row r="47" spans="1:5" x14ac:dyDescent="0.25">
      <c r="A47" s="70"/>
      <c r="B47" s="64" t="s">
        <v>39</v>
      </c>
      <c r="C47" s="21">
        <v>137000000</v>
      </c>
      <c r="D47" s="21">
        <v>0</v>
      </c>
      <c r="E47" s="56">
        <f t="shared" si="0"/>
        <v>0</v>
      </c>
    </row>
    <row r="48" spans="1:5" x14ac:dyDescent="0.25">
      <c r="A48" s="70"/>
      <c r="B48" s="64" t="s">
        <v>58</v>
      </c>
      <c r="C48" s="21">
        <v>14900000</v>
      </c>
      <c r="D48" s="21">
        <v>30000</v>
      </c>
      <c r="E48" s="56">
        <f t="shared" si="0"/>
        <v>0.20134228187919465</v>
      </c>
    </row>
    <row r="49" spans="1:5" x14ac:dyDescent="0.25">
      <c r="A49" s="70"/>
      <c r="B49" s="64" t="s">
        <v>59</v>
      </c>
      <c r="C49" s="21">
        <v>20500000</v>
      </c>
      <c r="D49" s="21">
        <v>807799.15</v>
      </c>
      <c r="E49" s="56">
        <f t="shared" si="0"/>
        <v>3.9404836585365852</v>
      </c>
    </row>
    <row r="50" spans="1:5" x14ac:dyDescent="0.25">
      <c r="A50" s="70"/>
      <c r="B50" s="64" t="s">
        <v>95</v>
      </c>
      <c r="C50" s="21">
        <v>7200000000</v>
      </c>
      <c r="D50" s="21">
        <v>149481286.94999999</v>
      </c>
      <c r="E50" s="56">
        <f t="shared" si="0"/>
        <v>2.0761289854166667</v>
      </c>
    </row>
    <row r="51" spans="1:5" x14ac:dyDescent="0.25">
      <c r="A51" s="70"/>
      <c r="B51" s="64" t="s">
        <v>60</v>
      </c>
      <c r="C51" s="21">
        <v>1265410000</v>
      </c>
      <c r="D51" s="21">
        <v>130813080</v>
      </c>
      <c r="E51" s="56">
        <f t="shared" si="0"/>
        <v>10.337604412799013</v>
      </c>
    </row>
    <row r="52" spans="1:5" x14ac:dyDescent="0.25">
      <c r="A52" s="70"/>
      <c r="B52" s="71" t="s">
        <v>61</v>
      </c>
      <c r="C52" s="21">
        <v>800000</v>
      </c>
      <c r="D52" s="21">
        <v>0</v>
      </c>
      <c r="E52" s="56">
        <f t="shared" si="0"/>
        <v>0</v>
      </c>
    </row>
    <row r="53" spans="1:5" x14ac:dyDescent="0.25">
      <c r="A53" s="70"/>
      <c r="B53" s="64" t="s">
        <v>62</v>
      </c>
      <c r="C53" s="21">
        <v>500000</v>
      </c>
      <c r="D53" s="21">
        <v>0</v>
      </c>
      <c r="E53" s="56">
        <f t="shared" si="0"/>
        <v>0</v>
      </c>
    </row>
    <row r="54" spans="1:5" x14ac:dyDescent="0.25">
      <c r="A54" s="70"/>
      <c r="B54" s="64" t="s">
        <v>63</v>
      </c>
      <c r="C54" s="21">
        <v>2000000</v>
      </c>
      <c r="D54" s="21">
        <v>0</v>
      </c>
      <c r="E54" s="56">
        <v>0</v>
      </c>
    </row>
    <row r="55" spans="1:5" x14ac:dyDescent="0.25">
      <c r="A55" s="70"/>
      <c r="B55" s="64" t="s">
        <v>12</v>
      </c>
      <c r="C55" s="21">
        <v>27500000</v>
      </c>
      <c r="D55" s="21">
        <v>0</v>
      </c>
      <c r="E55" s="56">
        <f t="shared" si="0"/>
        <v>0</v>
      </c>
    </row>
    <row r="56" spans="1:5" ht="15.75" thickBot="1" x14ac:dyDescent="0.3">
      <c r="A56" s="72"/>
      <c r="B56" s="47" t="s">
        <v>13</v>
      </c>
      <c r="C56" s="43">
        <v>7500000</v>
      </c>
      <c r="D56" s="43">
        <v>0</v>
      </c>
      <c r="E56" s="48">
        <f t="shared" si="0"/>
        <v>0</v>
      </c>
    </row>
    <row r="57" spans="1:5" x14ac:dyDescent="0.25">
      <c r="A57" s="19" t="s">
        <v>64</v>
      </c>
      <c r="B57" s="73" t="s">
        <v>65</v>
      </c>
      <c r="C57" s="74">
        <f>SUM(C58:C65)</f>
        <v>35202000</v>
      </c>
      <c r="D57" s="74">
        <f>SUM(D58:D65)</f>
        <v>2693027.43</v>
      </c>
      <c r="E57" s="25">
        <f t="shared" si="0"/>
        <v>7.6502114368501797</v>
      </c>
    </row>
    <row r="58" spans="1:5" x14ac:dyDescent="0.25">
      <c r="A58" s="70"/>
      <c r="B58" s="71" t="s">
        <v>49</v>
      </c>
      <c r="C58" s="46">
        <v>26308000</v>
      </c>
      <c r="D58" s="46">
        <v>2012675.59</v>
      </c>
      <c r="E58" s="75">
        <f t="shared" si="0"/>
        <v>7.6504317698038626</v>
      </c>
    </row>
    <row r="59" spans="1:5" x14ac:dyDescent="0.25">
      <c r="A59" s="76"/>
      <c r="B59" s="64" t="s">
        <v>50</v>
      </c>
      <c r="C59" s="21">
        <v>3986000</v>
      </c>
      <c r="D59" s="21">
        <v>304920.36</v>
      </c>
      <c r="E59" s="56">
        <f t="shared" si="0"/>
        <v>7.6497832413447053</v>
      </c>
    </row>
    <row r="60" spans="1:5" x14ac:dyDescent="0.25">
      <c r="A60" s="76"/>
      <c r="B60" s="64" t="s">
        <v>53</v>
      </c>
      <c r="C60" s="21">
        <v>1166000</v>
      </c>
      <c r="D60" s="21">
        <v>79753.86</v>
      </c>
      <c r="E60" s="56">
        <f t="shared" si="0"/>
        <v>6.8399536878216125</v>
      </c>
    </row>
    <row r="61" spans="1:5" x14ac:dyDescent="0.25">
      <c r="A61" s="76"/>
      <c r="B61" s="64" t="s">
        <v>54</v>
      </c>
      <c r="C61" s="21">
        <v>122000</v>
      </c>
      <c r="D61" s="21">
        <v>0</v>
      </c>
      <c r="E61" s="56">
        <f t="shared" si="0"/>
        <v>0</v>
      </c>
    </row>
    <row r="62" spans="1:5" x14ac:dyDescent="0.25">
      <c r="A62" s="184"/>
      <c r="B62" s="20" t="s">
        <v>55</v>
      </c>
      <c r="C62" s="77">
        <v>20000</v>
      </c>
      <c r="D62" s="77">
        <v>0</v>
      </c>
      <c r="E62" s="56">
        <f t="shared" si="0"/>
        <v>0</v>
      </c>
    </row>
    <row r="63" spans="1:5" x14ac:dyDescent="0.25">
      <c r="A63" s="185"/>
      <c r="B63" s="20" t="s">
        <v>56</v>
      </c>
      <c r="C63" s="77">
        <v>100000</v>
      </c>
      <c r="D63" s="77">
        <v>0</v>
      </c>
      <c r="E63" s="56">
        <f t="shared" si="0"/>
        <v>0</v>
      </c>
    </row>
    <row r="64" spans="1:5" x14ac:dyDescent="0.25">
      <c r="A64" s="185"/>
      <c r="B64" s="20" t="s">
        <v>57</v>
      </c>
      <c r="C64" s="77">
        <v>2200000</v>
      </c>
      <c r="D64" s="77">
        <v>295677.62</v>
      </c>
      <c r="E64" s="56">
        <f t="shared" si="0"/>
        <v>13.439891818181819</v>
      </c>
    </row>
    <row r="65" spans="1:9" ht="15.75" thickBot="1" x14ac:dyDescent="0.3">
      <c r="A65" s="186"/>
      <c r="B65" s="47" t="s">
        <v>59</v>
      </c>
      <c r="C65" s="78">
        <v>1300000</v>
      </c>
      <c r="D65" s="78">
        <v>0</v>
      </c>
      <c r="E65" s="48">
        <v>0</v>
      </c>
    </row>
    <row r="66" spans="1:9" x14ac:dyDescent="0.25">
      <c r="A66" s="19" t="s">
        <v>66</v>
      </c>
      <c r="B66" s="79" t="s">
        <v>67</v>
      </c>
      <c r="C66" s="74">
        <f>SUM(C67:C75)</f>
        <v>93816000</v>
      </c>
      <c r="D66" s="74">
        <f>SUM(D67:D75)</f>
        <v>7142585.5799999991</v>
      </c>
      <c r="E66" s="25">
        <f t="shared" si="0"/>
        <v>7.6133981197237137</v>
      </c>
    </row>
    <row r="67" spans="1:9" ht="14.25" customHeight="1" x14ac:dyDescent="0.25">
      <c r="A67" s="80"/>
      <c r="B67" s="81" t="s">
        <v>49</v>
      </c>
      <c r="C67" s="46">
        <v>50750000</v>
      </c>
      <c r="D67" s="46">
        <v>4803346.71</v>
      </c>
      <c r="E67" s="75">
        <f t="shared" si="0"/>
        <v>9.4647225812807871</v>
      </c>
    </row>
    <row r="68" spans="1:9" x14ac:dyDescent="0.25">
      <c r="A68" s="80"/>
      <c r="B68" s="60" t="s">
        <v>50</v>
      </c>
      <c r="C68" s="21">
        <v>7689000</v>
      </c>
      <c r="D68" s="21">
        <v>727707</v>
      </c>
      <c r="E68" s="56">
        <f t="shared" si="0"/>
        <v>9.4642606320717917</v>
      </c>
    </row>
    <row r="69" spans="1:9" x14ac:dyDescent="0.25">
      <c r="A69" s="80"/>
      <c r="B69" s="60" t="s">
        <v>53</v>
      </c>
      <c r="C69" s="21">
        <v>1320000</v>
      </c>
      <c r="D69" s="21">
        <v>103195.1</v>
      </c>
      <c r="E69" s="56">
        <f t="shared" si="0"/>
        <v>7.8178106060606058</v>
      </c>
    </row>
    <row r="70" spans="1:9" x14ac:dyDescent="0.25">
      <c r="A70" s="82"/>
      <c r="B70" s="60" t="s">
        <v>54</v>
      </c>
      <c r="C70" s="21">
        <v>15186000</v>
      </c>
      <c r="D70" s="21">
        <v>902777.72</v>
      </c>
      <c r="E70" s="56">
        <f t="shared" si="0"/>
        <v>5.9448025813249048</v>
      </c>
    </row>
    <row r="71" spans="1:9" x14ac:dyDescent="0.25">
      <c r="A71" s="82"/>
      <c r="B71" s="60" t="s">
        <v>55</v>
      </c>
      <c r="C71" s="21">
        <v>24000</v>
      </c>
      <c r="D71" s="21">
        <v>0</v>
      </c>
      <c r="E71" s="56">
        <f t="shared" si="0"/>
        <v>0</v>
      </c>
    </row>
    <row r="72" spans="1:9" x14ac:dyDescent="0.25">
      <c r="A72" s="82"/>
      <c r="B72" s="60" t="s">
        <v>56</v>
      </c>
      <c r="C72" s="21">
        <v>100000</v>
      </c>
      <c r="D72" s="21">
        <v>0</v>
      </c>
      <c r="E72" s="56">
        <f t="shared" si="0"/>
        <v>0</v>
      </c>
    </row>
    <row r="73" spans="1:9" x14ac:dyDescent="0.25">
      <c r="A73" s="83"/>
      <c r="B73" s="60" t="s">
        <v>57</v>
      </c>
      <c r="C73" s="21">
        <v>15300000</v>
      </c>
      <c r="D73" s="21">
        <v>605559.05000000005</v>
      </c>
      <c r="E73" s="56">
        <f t="shared" si="0"/>
        <v>3.9579022875816996</v>
      </c>
    </row>
    <row r="74" spans="1:9" x14ac:dyDescent="0.25">
      <c r="A74" s="70"/>
      <c r="B74" s="64" t="s">
        <v>59</v>
      </c>
      <c r="C74" s="14">
        <v>947000</v>
      </c>
      <c r="D74" s="14">
        <v>0</v>
      </c>
      <c r="E74" s="56">
        <f t="shared" ref="E74:E125" si="2">SUM(D74/C74*100)</f>
        <v>0</v>
      </c>
    </row>
    <row r="75" spans="1:9" ht="15.75" thickBot="1" x14ac:dyDescent="0.3">
      <c r="A75" s="91"/>
      <c r="B75" s="47" t="s">
        <v>12</v>
      </c>
      <c r="C75" s="86">
        <v>2500000</v>
      </c>
      <c r="D75" s="43">
        <v>0</v>
      </c>
      <c r="E75" s="48">
        <f t="shared" si="2"/>
        <v>0</v>
      </c>
    </row>
    <row r="76" spans="1:9" ht="23.25" x14ac:dyDescent="0.25">
      <c r="A76" s="19" t="s">
        <v>23</v>
      </c>
      <c r="B76" s="79" t="s">
        <v>68</v>
      </c>
      <c r="C76" s="74">
        <f>SUM(C77:C87)</f>
        <v>4989356000</v>
      </c>
      <c r="D76" s="74">
        <f>SUM(D77:D87)</f>
        <v>24717240.209999997</v>
      </c>
      <c r="E76" s="87">
        <f t="shared" si="2"/>
        <v>0.49539941046499786</v>
      </c>
    </row>
    <row r="77" spans="1:9" ht="16.5" customHeight="1" x14ac:dyDescent="0.25">
      <c r="A77" s="88"/>
      <c r="B77" s="81" t="s">
        <v>49</v>
      </c>
      <c r="C77" s="46">
        <v>227553000</v>
      </c>
      <c r="D77" s="67">
        <v>17228577.149999999</v>
      </c>
      <c r="E77" s="75">
        <f t="shared" si="2"/>
        <v>7.5712370964127027</v>
      </c>
    </row>
    <row r="78" spans="1:9" x14ac:dyDescent="0.25">
      <c r="A78" s="88"/>
      <c r="B78" s="60" t="s">
        <v>50</v>
      </c>
      <c r="C78" s="21">
        <v>33683000</v>
      </c>
      <c r="D78" s="89">
        <v>2552801.2200000002</v>
      </c>
      <c r="E78" s="56">
        <f t="shared" si="2"/>
        <v>7.5789009886292797</v>
      </c>
    </row>
    <row r="79" spans="1:9" x14ac:dyDescent="0.25">
      <c r="A79" s="88"/>
      <c r="B79" s="60" t="s">
        <v>53</v>
      </c>
      <c r="C79" s="21">
        <v>5048000</v>
      </c>
      <c r="D79" s="89">
        <v>445945.45</v>
      </c>
      <c r="E79" s="56">
        <f t="shared" si="2"/>
        <v>8.8341016244057062</v>
      </c>
    </row>
    <row r="80" spans="1:9" x14ac:dyDescent="0.25">
      <c r="A80" s="76"/>
      <c r="B80" s="60" t="s">
        <v>54</v>
      </c>
      <c r="C80" s="21">
        <v>1028000</v>
      </c>
      <c r="D80" s="89">
        <v>0</v>
      </c>
      <c r="E80" s="56">
        <f t="shared" si="2"/>
        <v>0</v>
      </c>
      <c r="I80" s="6"/>
    </row>
    <row r="81" spans="1:5" x14ac:dyDescent="0.25">
      <c r="A81" s="76"/>
      <c r="B81" s="60" t="s">
        <v>55</v>
      </c>
      <c r="C81" s="21">
        <v>4340000</v>
      </c>
      <c r="D81" s="89">
        <v>209972.05</v>
      </c>
      <c r="E81" s="56">
        <f t="shared" si="2"/>
        <v>4.8380656682027645</v>
      </c>
    </row>
    <row r="82" spans="1:5" x14ac:dyDescent="0.25">
      <c r="A82" s="76"/>
      <c r="B82" s="60" t="s">
        <v>56</v>
      </c>
      <c r="C82" s="21">
        <v>300000</v>
      </c>
      <c r="D82" s="89">
        <v>192346.19</v>
      </c>
      <c r="E82" s="56">
        <f t="shared" si="2"/>
        <v>64.115396666666669</v>
      </c>
    </row>
    <row r="83" spans="1:5" x14ac:dyDescent="0.25">
      <c r="A83" s="70"/>
      <c r="B83" s="60" t="s">
        <v>57</v>
      </c>
      <c r="C83" s="21">
        <v>64804000</v>
      </c>
      <c r="D83" s="89">
        <v>2468776.36</v>
      </c>
      <c r="E83" s="56">
        <f t="shared" si="2"/>
        <v>3.8096049009320412</v>
      </c>
    </row>
    <row r="84" spans="1:5" x14ac:dyDescent="0.25">
      <c r="A84" s="70"/>
      <c r="B84" s="81" t="s">
        <v>69</v>
      </c>
      <c r="C84" s="21">
        <v>49000000</v>
      </c>
      <c r="D84" s="89">
        <v>0</v>
      </c>
      <c r="E84" s="56">
        <f t="shared" si="2"/>
        <v>0</v>
      </c>
    </row>
    <row r="85" spans="1:5" x14ac:dyDescent="0.25">
      <c r="A85" s="70"/>
      <c r="B85" s="20" t="s">
        <v>6</v>
      </c>
      <c r="C85" s="14">
        <v>3000000</v>
      </c>
      <c r="D85" s="90">
        <v>138766.93</v>
      </c>
      <c r="E85" s="56">
        <f t="shared" si="2"/>
        <v>4.6255643333333332</v>
      </c>
    </row>
    <row r="86" spans="1:5" x14ac:dyDescent="0.25">
      <c r="A86" s="70"/>
      <c r="B86" s="64" t="s">
        <v>62</v>
      </c>
      <c r="C86" s="14">
        <v>600000</v>
      </c>
      <c r="D86" s="90">
        <v>0</v>
      </c>
      <c r="E86" s="56">
        <f t="shared" si="2"/>
        <v>0</v>
      </c>
    </row>
    <row r="87" spans="1:5" ht="15.75" thickBot="1" x14ac:dyDescent="0.3">
      <c r="A87" s="91"/>
      <c r="B87" s="42" t="s">
        <v>70</v>
      </c>
      <c r="C87" s="43">
        <v>4600000000</v>
      </c>
      <c r="D87" s="92">
        <v>1480054.86</v>
      </c>
      <c r="E87" s="48">
        <f t="shared" si="2"/>
        <v>3.2175105652173915E-2</v>
      </c>
    </row>
    <row r="88" spans="1:5" x14ac:dyDescent="0.25">
      <c r="A88" s="19" t="s">
        <v>71</v>
      </c>
      <c r="B88" s="61" t="s">
        <v>72</v>
      </c>
      <c r="C88" s="93">
        <f>SUM(C89:C96)</f>
        <v>266102000</v>
      </c>
      <c r="D88" s="62">
        <f>SUM(D89:D96)</f>
        <v>18801486.93</v>
      </c>
      <c r="E88" s="25">
        <f t="shared" si="2"/>
        <v>7.0655188348828641</v>
      </c>
    </row>
    <row r="89" spans="1:5" x14ac:dyDescent="0.25">
      <c r="A89" s="70"/>
      <c r="B89" s="81" t="s">
        <v>49</v>
      </c>
      <c r="C89" s="46">
        <v>173770000</v>
      </c>
      <c r="D89" s="67">
        <v>13496784.02</v>
      </c>
      <c r="E89" s="75">
        <f t="shared" si="2"/>
        <v>7.7670392012430218</v>
      </c>
    </row>
    <row r="90" spans="1:5" x14ac:dyDescent="0.25">
      <c r="A90" s="70"/>
      <c r="B90" s="60" t="s">
        <v>50</v>
      </c>
      <c r="C90" s="21">
        <v>26327000</v>
      </c>
      <c r="D90" s="89">
        <v>2044762.84</v>
      </c>
      <c r="E90" s="56">
        <f t="shared" si="2"/>
        <v>7.7667901394006158</v>
      </c>
    </row>
    <row r="91" spans="1:5" x14ac:dyDescent="0.25">
      <c r="A91" s="70"/>
      <c r="B91" s="60" t="s">
        <v>53</v>
      </c>
      <c r="C91" s="21">
        <v>3507000</v>
      </c>
      <c r="D91" s="89">
        <v>328848.83</v>
      </c>
      <c r="E91" s="56">
        <f t="shared" si="2"/>
        <v>9.3769270031365846</v>
      </c>
    </row>
    <row r="92" spans="1:5" x14ac:dyDescent="0.25">
      <c r="A92" s="70"/>
      <c r="B92" s="60" t="s">
        <v>54</v>
      </c>
      <c r="C92" s="21">
        <v>1098000</v>
      </c>
      <c r="D92" s="89">
        <v>0</v>
      </c>
      <c r="E92" s="56">
        <f t="shared" si="2"/>
        <v>0</v>
      </c>
    </row>
    <row r="93" spans="1:5" x14ac:dyDescent="0.25">
      <c r="A93" s="70"/>
      <c r="B93" s="60" t="s">
        <v>55</v>
      </c>
      <c r="C93" s="21">
        <v>33000000</v>
      </c>
      <c r="D93" s="89">
        <v>1454351.61</v>
      </c>
      <c r="E93" s="56">
        <f t="shared" si="2"/>
        <v>4.4071260909090917</v>
      </c>
    </row>
    <row r="94" spans="1:5" x14ac:dyDescent="0.25">
      <c r="A94" s="70"/>
      <c r="B94" s="60" t="s">
        <v>56</v>
      </c>
      <c r="C94" s="21">
        <v>100000</v>
      </c>
      <c r="D94" s="89">
        <v>0</v>
      </c>
      <c r="E94" s="56">
        <f t="shared" si="2"/>
        <v>0</v>
      </c>
    </row>
    <row r="95" spans="1:5" x14ac:dyDescent="0.25">
      <c r="A95" s="94"/>
      <c r="B95" s="20" t="s">
        <v>57</v>
      </c>
      <c r="C95" s="14">
        <v>4300000</v>
      </c>
      <c r="D95" s="90">
        <v>157694.72</v>
      </c>
      <c r="E95" s="56">
        <f t="shared" si="2"/>
        <v>3.667319069767442</v>
      </c>
    </row>
    <row r="96" spans="1:5" ht="15.75" thickBot="1" x14ac:dyDescent="0.3">
      <c r="A96" s="91"/>
      <c r="B96" s="47" t="s">
        <v>6</v>
      </c>
      <c r="C96" s="43">
        <v>24000000</v>
      </c>
      <c r="D96" s="43">
        <v>1319044.9099999999</v>
      </c>
      <c r="E96" s="48">
        <f t="shared" si="2"/>
        <v>5.4960204583333327</v>
      </c>
    </row>
    <row r="97" spans="1:5" x14ac:dyDescent="0.25">
      <c r="A97" s="61">
        <v>4003</v>
      </c>
      <c r="B97" s="61" t="s">
        <v>73</v>
      </c>
      <c r="C97" s="98">
        <f>SUM(C98:C98)</f>
        <v>16000000</v>
      </c>
      <c r="D97" s="98">
        <f>SUM(D98:D98)</f>
        <v>784512</v>
      </c>
      <c r="E97" s="25">
        <f t="shared" si="2"/>
        <v>4.9032</v>
      </c>
    </row>
    <row r="98" spans="1:5" ht="15.75" thickBot="1" x14ac:dyDescent="0.3">
      <c r="A98" s="41"/>
      <c r="B98" s="42" t="s">
        <v>57</v>
      </c>
      <c r="C98" s="97">
        <v>16000000</v>
      </c>
      <c r="D98" s="97">
        <v>784512</v>
      </c>
      <c r="E98" s="48">
        <f t="shared" si="2"/>
        <v>4.9032</v>
      </c>
    </row>
    <row r="99" spans="1:5" x14ac:dyDescent="0.25">
      <c r="A99" s="112">
        <v>4004</v>
      </c>
      <c r="B99" s="61" t="s">
        <v>74</v>
      </c>
      <c r="C99" s="98">
        <f>SUM(C100:C103)</f>
        <v>10070000</v>
      </c>
      <c r="D99" s="98">
        <f>SUM(D101:D103)</f>
        <v>5148831.5999999996</v>
      </c>
      <c r="E99" s="25">
        <f>SUM(D99/C99*100)</f>
        <v>51.130403177755703</v>
      </c>
    </row>
    <row r="100" spans="1:5" x14ac:dyDescent="0.25">
      <c r="A100" s="104"/>
      <c r="B100" s="20" t="s">
        <v>56</v>
      </c>
      <c r="C100" s="179">
        <v>1180000</v>
      </c>
      <c r="D100" s="179">
        <v>0</v>
      </c>
      <c r="E100" s="56">
        <f>SUM(D100/C100*100)</f>
        <v>0</v>
      </c>
    </row>
    <row r="101" spans="1:5" x14ac:dyDescent="0.25">
      <c r="A101" s="104"/>
      <c r="B101" s="180" t="s">
        <v>57</v>
      </c>
      <c r="C101" s="105">
        <v>6800000</v>
      </c>
      <c r="D101" s="105">
        <v>5148831.5999999996</v>
      </c>
      <c r="E101" s="102">
        <f t="shared" si="2"/>
        <v>75.718111764705881</v>
      </c>
    </row>
    <row r="102" spans="1:5" x14ac:dyDescent="0.25">
      <c r="A102" s="104"/>
      <c r="B102" s="20" t="s">
        <v>59</v>
      </c>
      <c r="C102" s="101">
        <v>590000</v>
      </c>
      <c r="D102" s="101">
        <v>0</v>
      </c>
      <c r="E102" s="102">
        <f t="shared" si="2"/>
        <v>0</v>
      </c>
    </row>
    <row r="103" spans="1:5" ht="15.75" thickBot="1" x14ac:dyDescent="0.3">
      <c r="A103" s="181"/>
      <c r="B103" s="123" t="s">
        <v>12</v>
      </c>
      <c r="C103" s="78">
        <v>1500000</v>
      </c>
      <c r="D103" s="78">
        <v>0</v>
      </c>
      <c r="E103" s="48">
        <f t="shared" si="2"/>
        <v>0</v>
      </c>
    </row>
    <row r="104" spans="1:5" x14ac:dyDescent="0.25">
      <c r="A104" s="61">
        <v>4006</v>
      </c>
      <c r="B104" s="61" t="s">
        <v>75</v>
      </c>
      <c r="C104" s="98">
        <f>SUM(C105:C108)</f>
        <v>61549000</v>
      </c>
      <c r="D104" s="98">
        <f>SUM(D105:D108)</f>
        <v>8061578.0599999996</v>
      </c>
      <c r="E104" s="25">
        <f t="shared" si="2"/>
        <v>13.097821345594566</v>
      </c>
    </row>
    <row r="105" spans="1:5" x14ac:dyDescent="0.25">
      <c r="A105" s="10"/>
      <c r="B105" s="71" t="s">
        <v>55</v>
      </c>
      <c r="C105" s="103">
        <v>12000</v>
      </c>
      <c r="D105" s="103">
        <v>0</v>
      </c>
      <c r="E105" s="75">
        <f t="shared" si="2"/>
        <v>0</v>
      </c>
    </row>
    <row r="106" spans="1:5" x14ac:dyDescent="0.25">
      <c r="A106" s="104"/>
      <c r="B106" s="106" t="s">
        <v>57</v>
      </c>
      <c r="C106" s="105">
        <v>61321000</v>
      </c>
      <c r="D106" s="107">
        <v>8061578.0599999996</v>
      </c>
      <c r="E106" s="56">
        <f t="shared" si="2"/>
        <v>13.146520865608844</v>
      </c>
    </row>
    <row r="107" spans="1:5" x14ac:dyDescent="0.25">
      <c r="A107" s="104"/>
      <c r="B107" s="110" t="s">
        <v>69</v>
      </c>
      <c r="C107" s="108">
        <v>204000</v>
      </c>
      <c r="D107" s="109">
        <v>0</v>
      </c>
      <c r="E107" s="56">
        <f t="shared" si="2"/>
        <v>0</v>
      </c>
    </row>
    <row r="108" spans="1:5" ht="15.75" thickBot="1" x14ac:dyDescent="0.3">
      <c r="A108" s="104"/>
      <c r="B108" s="47" t="s">
        <v>13</v>
      </c>
      <c r="C108" s="111">
        <v>12000</v>
      </c>
      <c r="D108" s="97">
        <v>0</v>
      </c>
      <c r="E108" s="48">
        <f t="shared" si="2"/>
        <v>0</v>
      </c>
    </row>
    <row r="109" spans="1:5" x14ac:dyDescent="0.25">
      <c r="A109" s="112">
        <v>4008</v>
      </c>
      <c r="B109" s="61" t="s">
        <v>97</v>
      </c>
      <c r="C109" s="113">
        <f>SUM(C110:C111)</f>
        <v>338000000</v>
      </c>
      <c r="D109" s="113">
        <f>SUM(D110:D111)</f>
        <v>0</v>
      </c>
      <c r="E109" s="25">
        <f t="shared" si="2"/>
        <v>0</v>
      </c>
    </row>
    <row r="110" spans="1:5" x14ac:dyDescent="0.25">
      <c r="A110" s="104"/>
      <c r="B110" s="106" t="s">
        <v>57</v>
      </c>
      <c r="C110" s="108">
        <v>29500000</v>
      </c>
      <c r="D110" s="109">
        <v>0</v>
      </c>
      <c r="E110" s="75">
        <f t="shared" ref="E110" si="3">SUM(D110/C110*100)</f>
        <v>0</v>
      </c>
    </row>
    <row r="111" spans="1:5" ht="15.75" thickBot="1" x14ac:dyDescent="0.3">
      <c r="A111" s="114"/>
      <c r="B111" s="47" t="s">
        <v>13</v>
      </c>
      <c r="C111" s="111">
        <v>308500000</v>
      </c>
      <c r="D111" s="97">
        <v>0</v>
      </c>
      <c r="E111" s="115">
        <f t="shared" si="2"/>
        <v>0</v>
      </c>
    </row>
    <row r="112" spans="1:5" x14ac:dyDescent="0.25">
      <c r="A112" s="116">
        <v>4009</v>
      </c>
      <c r="B112" s="117" t="s">
        <v>98</v>
      </c>
      <c r="C112" s="118">
        <f>SUM(C113:C113)</f>
        <v>18000000</v>
      </c>
      <c r="D112" s="118">
        <f>SUM(D113:D113)</f>
        <v>0</v>
      </c>
      <c r="E112" s="119">
        <f t="shared" si="2"/>
        <v>0</v>
      </c>
    </row>
    <row r="113" spans="1:5" ht="15.75" thickBot="1" x14ac:dyDescent="0.3">
      <c r="A113" s="182"/>
      <c r="B113" s="134" t="s">
        <v>57</v>
      </c>
      <c r="C113" s="111">
        <v>18000000</v>
      </c>
      <c r="D113" s="97">
        <v>0</v>
      </c>
      <c r="E113" s="48">
        <f t="shared" ref="E113" si="4">SUM(D113/C113*100)</f>
        <v>0</v>
      </c>
    </row>
    <row r="114" spans="1:5" x14ac:dyDescent="0.25">
      <c r="A114" s="61">
        <v>5014</v>
      </c>
      <c r="B114" s="61" t="s">
        <v>76</v>
      </c>
      <c r="C114" s="98">
        <f>SUM(C115:C118)</f>
        <v>2038100000</v>
      </c>
      <c r="D114" s="98">
        <f>SUM(D116:D118)</f>
        <v>112841631.90000001</v>
      </c>
      <c r="E114" s="25">
        <f t="shared" si="2"/>
        <v>5.5366091899317995</v>
      </c>
    </row>
    <row r="115" spans="1:5" x14ac:dyDescent="0.25">
      <c r="A115" s="10"/>
      <c r="B115" s="20" t="s">
        <v>56</v>
      </c>
      <c r="C115" s="179">
        <v>500000</v>
      </c>
      <c r="D115" s="179">
        <v>0</v>
      </c>
      <c r="E115" s="75">
        <f t="shared" si="2"/>
        <v>0</v>
      </c>
    </row>
    <row r="116" spans="1:5" x14ac:dyDescent="0.25">
      <c r="A116" s="10"/>
      <c r="B116" s="100" t="s">
        <v>57</v>
      </c>
      <c r="C116" s="101">
        <v>767846000</v>
      </c>
      <c r="D116" s="101">
        <v>75918591.900000006</v>
      </c>
      <c r="E116" s="75">
        <f t="shared" si="2"/>
        <v>9.8872159130867399</v>
      </c>
    </row>
    <row r="117" spans="1:5" x14ac:dyDescent="0.25">
      <c r="A117" s="10"/>
      <c r="B117" s="20" t="s">
        <v>12</v>
      </c>
      <c r="C117" s="105">
        <v>86000000</v>
      </c>
      <c r="D117" s="105">
        <v>0</v>
      </c>
      <c r="E117" s="56">
        <f t="shared" si="2"/>
        <v>0</v>
      </c>
    </row>
    <row r="118" spans="1:5" ht="15.75" thickBot="1" x14ac:dyDescent="0.3">
      <c r="A118" s="125"/>
      <c r="B118" s="123" t="s">
        <v>13</v>
      </c>
      <c r="C118" s="111">
        <v>1183754000</v>
      </c>
      <c r="D118" s="111">
        <v>36923040</v>
      </c>
      <c r="E118" s="48">
        <f t="shared" si="2"/>
        <v>3.1191480662367348</v>
      </c>
    </row>
    <row r="119" spans="1:5" x14ac:dyDescent="0.25">
      <c r="A119" s="61">
        <v>5015</v>
      </c>
      <c r="B119" s="61" t="s">
        <v>77</v>
      </c>
      <c r="C119" s="98">
        <f>SUM(C120:C121)</f>
        <v>152800000</v>
      </c>
      <c r="D119" s="98">
        <f>SUM(D120:D121)</f>
        <v>6977580</v>
      </c>
      <c r="E119" s="75">
        <f t="shared" si="2"/>
        <v>4.5664790575916232</v>
      </c>
    </row>
    <row r="120" spans="1:5" x14ac:dyDescent="0.25">
      <c r="A120" s="10"/>
      <c r="B120" s="100" t="s">
        <v>57</v>
      </c>
      <c r="C120" s="101">
        <v>83800000</v>
      </c>
      <c r="D120" s="126">
        <v>6977580</v>
      </c>
      <c r="E120" s="75">
        <f t="shared" ref="E120" si="5">SUM(D120/C120*100)</f>
        <v>8.3264677804295939</v>
      </c>
    </row>
    <row r="121" spans="1:5" ht="15.75" thickBot="1" x14ac:dyDescent="0.3">
      <c r="A121" s="125"/>
      <c r="B121" s="47" t="s">
        <v>13</v>
      </c>
      <c r="C121" s="111">
        <v>69000000</v>
      </c>
      <c r="D121" s="111">
        <v>0</v>
      </c>
      <c r="E121" s="48">
        <f t="shared" si="2"/>
        <v>0</v>
      </c>
    </row>
    <row r="122" spans="1:5" x14ac:dyDescent="0.25">
      <c r="A122" s="117">
        <v>5016</v>
      </c>
      <c r="B122" s="117" t="s">
        <v>88</v>
      </c>
      <c r="C122" s="122">
        <f>SUM(C123:C124)</f>
        <v>158600000</v>
      </c>
      <c r="D122" s="118">
        <f>SUM(D123:D124)</f>
        <v>0</v>
      </c>
      <c r="E122" s="119">
        <f t="shared" si="2"/>
        <v>0</v>
      </c>
    </row>
    <row r="123" spans="1:5" x14ac:dyDescent="0.25">
      <c r="A123" s="95"/>
      <c r="B123" s="106" t="s">
        <v>57</v>
      </c>
      <c r="C123" s="101">
        <v>35600000</v>
      </c>
      <c r="D123" s="126">
        <v>0</v>
      </c>
      <c r="E123" s="75">
        <f t="shared" si="2"/>
        <v>0</v>
      </c>
    </row>
    <row r="124" spans="1:5" ht="15.75" thickBot="1" x14ac:dyDescent="0.3">
      <c r="A124" s="91"/>
      <c r="B124" s="47" t="s">
        <v>13</v>
      </c>
      <c r="C124" s="111">
        <v>123000000</v>
      </c>
      <c r="D124" s="111">
        <v>0</v>
      </c>
      <c r="E124" s="48">
        <v>0</v>
      </c>
    </row>
    <row r="125" spans="1:5" x14ac:dyDescent="0.25">
      <c r="A125" s="73">
        <v>5017</v>
      </c>
      <c r="B125" s="73" t="s">
        <v>89</v>
      </c>
      <c r="C125" s="113">
        <f>SUM(C126:C128)</f>
        <v>3372151000</v>
      </c>
      <c r="D125" s="113">
        <f>SUM(D126:D128)</f>
        <v>39314400</v>
      </c>
      <c r="E125" s="25">
        <f t="shared" si="2"/>
        <v>1.165855265674639</v>
      </c>
    </row>
    <row r="126" spans="1:5" x14ac:dyDescent="0.25">
      <c r="A126" s="94"/>
      <c r="B126" s="106" t="s">
        <v>57</v>
      </c>
      <c r="C126" s="107">
        <v>760000000</v>
      </c>
      <c r="D126" s="103">
        <v>11940000</v>
      </c>
      <c r="E126" s="75">
        <f t="shared" ref="E126:E133" si="6">SUM(D126/C126*100)</f>
        <v>1.5710526315789473</v>
      </c>
    </row>
    <row r="127" spans="1:5" x14ac:dyDescent="0.25">
      <c r="A127" s="94"/>
      <c r="B127" s="20" t="s">
        <v>12</v>
      </c>
      <c r="C127" s="127">
        <v>90000000</v>
      </c>
      <c r="D127" s="108">
        <v>0</v>
      </c>
      <c r="E127" s="56">
        <f t="shared" si="6"/>
        <v>0</v>
      </c>
    </row>
    <row r="128" spans="1:5" ht="15.75" thickBot="1" x14ac:dyDescent="0.3">
      <c r="A128" s="72"/>
      <c r="B128" s="123" t="s">
        <v>13</v>
      </c>
      <c r="C128" s="128">
        <v>2522151000</v>
      </c>
      <c r="D128" s="111">
        <v>27374400</v>
      </c>
      <c r="E128" s="48">
        <f t="shared" si="6"/>
        <v>1.0853592826123417</v>
      </c>
    </row>
    <row r="129" spans="1:5" x14ac:dyDescent="0.25">
      <c r="A129" s="73">
        <v>5018</v>
      </c>
      <c r="B129" s="73" t="s">
        <v>90</v>
      </c>
      <c r="C129" s="113">
        <f>SUM(C130:C130)</f>
        <v>18000000</v>
      </c>
      <c r="D129" s="129">
        <f>SUM(D130:D130)</f>
        <v>0</v>
      </c>
      <c r="E129" s="25">
        <f t="shared" si="6"/>
        <v>0</v>
      </c>
    </row>
    <row r="130" spans="1:5" ht="15.75" thickBot="1" x14ac:dyDescent="0.3">
      <c r="A130" s="72"/>
      <c r="B130" s="47" t="s">
        <v>13</v>
      </c>
      <c r="C130" s="130">
        <v>18000000</v>
      </c>
      <c r="D130" s="124">
        <v>0</v>
      </c>
      <c r="E130" s="115">
        <f t="shared" si="6"/>
        <v>0</v>
      </c>
    </row>
    <row r="131" spans="1:5" x14ac:dyDescent="0.25">
      <c r="A131" s="61">
        <v>5020</v>
      </c>
      <c r="B131" s="61" t="s">
        <v>92</v>
      </c>
      <c r="C131" s="113">
        <f>SUM(C132:C132)</f>
        <v>372000000</v>
      </c>
      <c r="D131" s="129">
        <f>SUM(D132:D132)</f>
        <v>0</v>
      </c>
      <c r="E131" s="25">
        <f t="shared" si="6"/>
        <v>0</v>
      </c>
    </row>
    <row r="132" spans="1:5" ht="15.75" thickBot="1" x14ac:dyDescent="0.3">
      <c r="A132" s="125"/>
      <c r="B132" s="131" t="s">
        <v>13</v>
      </c>
      <c r="C132" s="111">
        <v>372000000</v>
      </c>
      <c r="D132" s="111">
        <v>0</v>
      </c>
      <c r="E132" s="48">
        <f t="shared" si="6"/>
        <v>0</v>
      </c>
    </row>
    <row r="133" spans="1:5" x14ac:dyDescent="0.25">
      <c r="A133" s="61">
        <v>5021</v>
      </c>
      <c r="B133" s="61" t="s">
        <v>96</v>
      </c>
      <c r="C133" s="122">
        <f>SUM(C134:C136)</f>
        <v>879099000</v>
      </c>
      <c r="D133" s="122">
        <f>SUM(D134:D136)</f>
        <v>22928472.32</v>
      </c>
      <c r="E133" s="119">
        <f t="shared" si="6"/>
        <v>2.6081786374458393</v>
      </c>
    </row>
    <row r="134" spans="1:5" x14ac:dyDescent="0.25">
      <c r="A134" s="120"/>
      <c r="B134" s="96" t="s">
        <v>55</v>
      </c>
      <c r="C134" s="103">
        <v>39999000</v>
      </c>
      <c r="D134" s="103">
        <v>0</v>
      </c>
      <c r="E134" s="75">
        <f t="shared" ref="E134:E136" si="7">SUM(D134/C134*100)</f>
        <v>0</v>
      </c>
    </row>
    <row r="135" spans="1:5" x14ac:dyDescent="0.25">
      <c r="A135" s="104"/>
      <c r="B135" s="20" t="s">
        <v>63</v>
      </c>
      <c r="C135" s="126">
        <v>719100000</v>
      </c>
      <c r="D135" s="126">
        <v>22928472.32</v>
      </c>
      <c r="E135" s="132">
        <f t="shared" si="7"/>
        <v>3.188495664024475</v>
      </c>
    </row>
    <row r="136" spans="1:5" ht="15.75" thickBot="1" x14ac:dyDescent="0.3">
      <c r="A136" s="133"/>
      <c r="B136" s="47" t="s">
        <v>12</v>
      </c>
      <c r="C136" s="111">
        <v>120000000</v>
      </c>
      <c r="D136" s="111">
        <v>0</v>
      </c>
      <c r="E136" s="48">
        <f t="shared" si="7"/>
        <v>0</v>
      </c>
    </row>
    <row r="137" spans="1:5" x14ac:dyDescent="0.25">
      <c r="A137" s="61">
        <v>5022</v>
      </c>
      <c r="B137" s="61" t="s">
        <v>100</v>
      </c>
      <c r="C137" s="113">
        <f>SUM(C138:C139)</f>
        <v>126000000</v>
      </c>
      <c r="D137" s="113">
        <f>SUM(D138:D139)</f>
        <v>0</v>
      </c>
      <c r="E137" s="25">
        <f t="shared" ref="E137:E141" si="8">SUM(D137/C137*100)</f>
        <v>0</v>
      </c>
    </row>
    <row r="138" spans="1:5" x14ac:dyDescent="0.25">
      <c r="A138" s="99"/>
      <c r="B138" s="106" t="s">
        <v>57</v>
      </c>
      <c r="C138" s="126">
        <v>27500000</v>
      </c>
      <c r="D138" s="126">
        <v>0</v>
      </c>
      <c r="E138" s="75">
        <f t="shared" si="8"/>
        <v>0</v>
      </c>
    </row>
    <row r="139" spans="1:5" ht="15.75" thickBot="1" x14ac:dyDescent="0.3">
      <c r="A139" s="121"/>
      <c r="B139" s="134" t="s">
        <v>13</v>
      </c>
      <c r="C139" s="111">
        <v>98500000</v>
      </c>
      <c r="D139" s="111">
        <v>0</v>
      </c>
      <c r="E139" s="48">
        <f t="shared" si="8"/>
        <v>0</v>
      </c>
    </row>
    <row r="140" spans="1:5" x14ac:dyDescent="0.25">
      <c r="A140" s="61">
        <v>5028</v>
      </c>
      <c r="B140" s="61" t="s">
        <v>104</v>
      </c>
      <c r="C140" s="118">
        <f>C141</f>
        <v>840000000</v>
      </c>
      <c r="D140" s="118">
        <f>D141</f>
        <v>0</v>
      </c>
      <c r="E140" s="25">
        <f t="shared" si="8"/>
        <v>0</v>
      </c>
    </row>
    <row r="141" spans="1:5" ht="15.75" thickBot="1" x14ac:dyDescent="0.3">
      <c r="A141" s="121"/>
      <c r="B141" s="131" t="s">
        <v>13</v>
      </c>
      <c r="C141" s="124">
        <v>840000000</v>
      </c>
      <c r="D141" s="124">
        <v>0</v>
      </c>
      <c r="E141" s="48">
        <f t="shared" si="8"/>
        <v>0</v>
      </c>
    </row>
    <row r="142" spans="1:5" x14ac:dyDescent="0.25">
      <c r="A142" s="135">
        <v>2302</v>
      </c>
      <c r="B142" s="66" t="s">
        <v>78</v>
      </c>
      <c r="C142" s="136"/>
      <c r="D142" s="74"/>
      <c r="E142" s="12"/>
    </row>
    <row r="143" spans="1:5" x14ac:dyDescent="0.25">
      <c r="A143" s="9" t="s">
        <v>37</v>
      </c>
      <c r="B143" s="68" t="s">
        <v>79</v>
      </c>
      <c r="C143" s="69">
        <f>SUM(C144:C149)</f>
        <v>72065000</v>
      </c>
      <c r="D143" s="69">
        <f>SUM(D144:D149)</f>
        <v>4818983.540000001</v>
      </c>
      <c r="E143" s="29">
        <f t="shared" ref="E143:E170" si="9">SUM(D143/C143*100)</f>
        <v>6.6869958232151543</v>
      </c>
    </row>
    <row r="144" spans="1:5" x14ac:dyDescent="0.25">
      <c r="A144" s="137"/>
      <c r="B144" s="64" t="s">
        <v>49</v>
      </c>
      <c r="C144" s="105">
        <v>52277000</v>
      </c>
      <c r="D144" s="21">
        <v>3861117.86</v>
      </c>
      <c r="E144" s="56">
        <f t="shared" si="9"/>
        <v>7.3858826252462846</v>
      </c>
    </row>
    <row r="145" spans="1:5" x14ac:dyDescent="0.25">
      <c r="A145" s="70"/>
      <c r="B145" s="20" t="s">
        <v>50</v>
      </c>
      <c r="C145" s="105">
        <v>7920000</v>
      </c>
      <c r="D145" s="21">
        <v>584959.38</v>
      </c>
      <c r="E145" s="56">
        <f t="shared" si="9"/>
        <v>7.3858507575757573</v>
      </c>
    </row>
    <row r="146" spans="1:5" x14ac:dyDescent="0.25">
      <c r="A146" s="138"/>
      <c r="B146" s="64" t="s">
        <v>53</v>
      </c>
      <c r="C146" s="84">
        <v>1176000</v>
      </c>
      <c r="D146" s="84">
        <v>68966.570000000007</v>
      </c>
      <c r="E146" s="56">
        <f t="shared" si="9"/>
        <v>5.8645042517006809</v>
      </c>
    </row>
    <row r="147" spans="1:5" x14ac:dyDescent="0.25">
      <c r="A147" s="138"/>
      <c r="B147" s="64" t="s">
        <v>54</v>
      </c>
      <c r="C147" s="84">
        <v>992000</v>
      </c>
      <c r="D147" s="84">
        <v>0</v>
      </c>
      <c r="E147" s="56">
        <f t="shared" si="9"/>
        <v>0</v>
      </c>
    </row>
    <row r="148" spans="1:5" x14ac:dyDescent="0.25">
      <c r="A148" s="139"/>
      <c r="B148" s="64" t="s">
        <v>56</v>
      </c>
      <c r="C148" s="105">
        <v>200000</v>
      </c>
      <c r="D148" s="105">
        <v>0</v>
      </c>
      <c r="E148" s="56">
        <f t="shared" si="9"/>
        <v>0</v>
      </c>
    </row>
    <row r="149" spans="1:5" ht="15.75" thickBot="1" x14ac:dyDescent="0.3">
      <c r="A149" s="140"/>
      <c r="B149" s="47" t="s">
        <v>57</v>
      </c>
      <c r="C149" s="111">
        <v>9500000</v>
      </c>
      <c r="D149" s="111">
        <v>303939.73</v>
      </c>
      <c r="E149" s="48">
        <f t="shared" si="9"/>
        <v>3.1993655789473685</v>
      </c>
    </row>
    <row r="150" spans="1:5" x14ac:dyDescent="0.25">
      <c r="A150" s="135">
        <v>2303</v>
      </c>
      <c r="B150" s="66" t="s">
        <v>80</v>
      </c>
      <c r="C150" s="141"/>
      <c r="D150" s="141"/>
      <c r="E150" s="12"/>
    </row>
    <row r="151" spans="1:5" x14ac:dyDescent="0.25">
      <c r="A151" s="9" t="s">
        <v>37</v>
      </c>
      <c r="B151" s="68" t="s">
        <v>81</v>
      </c>
      <c r="C151" s="69">
        <f>SUM(C152:C157)</f>
        <v>34089000</v>
      </c>
      <c r="D151" s="74">
        <f>SUM(D152:D157)</f>
        <v>2524969.6799999997</v>
      </c>
      <c r="E151" s="29">
        <f t="shared" si="9"/>
        <v>7.4069925195810962</v>
      </c>
    </row>
    <row r="152" spans="1:5" x14ac:dyDescent="0.25">
      <c r="A152" s="70"/>
      <c r="B152" s="20" t="s">
        <v>49</v>
      </c>
      <c r="C152" s="21">
        <v>27677000</v>
      </c>
      <c r="D152" s="21">
        <v>2077339.37</v>
      </c>
      <c r="E152" s="56">
        <f t="shared" si="9"/>
        <v>7.5056522383206277</v>
      </c>
    </row>
    <row r="153" spans="1:5" x14ac:dyDescent="0.25">
      <c r="A153" s="138"/>
      <c r="B153" s="20" t="s">
        <v>50</v>
      </c>
      <c r="C153" s="142">
        <v>4193000</v>
      </c>
      <c r="D153" s="142">
        <v>314716.92</v>
      </c>
      <c r="E153" s="56">
        <f t="shared" si="9"/>
        <v>7.5057696160267113</v>
      </c>
    </row>
    <row r="154" spans="1:5" x14ac:dyDescent="0.25">
      <c r="A154" s="70"/>
      <c r="B154" s="20" t="s">
        <v>53</v>
      </c>
      <c r="C154" s="105">
        <v>495000</v>
      </c>
      <c r="D154" s="21">
        <v>37647.96</v>
      </c>
      <c r="E154" s="56">
        <f t="shared" si="9"/>
        <v>7.6056484848484844</v>
      </c>
    </row>
    <row r="155" spans="1:5" x14ac:dyDescent="0.25">
      <c r="A155" s="70"/>
      <c r="B155" s="64" t="s">
        <v>94</v>
      </c>
      <c r="C155" s="105">
        <v>524000</v>
      </c>
      <c r="D155" s="21">
        <v>0</v>
      </c>
      <c r="E155" s="56">
        <f t="shared" si="9"/>
        <v>0</v>
      </c>
    </row>
    <row r="156" spans="1:5" x14ac:dyDescent="0.25">
      <c r="A156" s="70"/>
      <c r="B156" s="20" t="s">
        <v>56</v>
      </c>
      <c r="C156" s="105">
        <v>200000</v>
      </c>
      <c r="D156" s="21">
        <v>19703.38</v>
      </c>
      <c r="E156" s="56">
        <f t="shared" si="9"/>
        <v>9.8516899999999996</v>
      </c>
    </row>
    <row r="157" spans="1:5" ht="15.75" thickBot="1" x14ac:dyDescent="0.3">
      <c r="A157" s="70"/>
      <c r="B157" s="85" t="s">
        <v>57</v>
      </c>
      <c r="C157" s="111">
        <v>1000000</v>
      </c>
      <c r="D157" s="43">
        <v>75562.05</v>
      </c>
      <c r="E157" s="48">
        <f t="shared" si="9"/>
        <v>7.5562050000000003</v>
      </c>
    </row>
    <row r="158" spans="1:5" x14ac:dyDescent="0.25">
      <c r="A158" s="163">
        <v>2402</v>
      </c>
      <c r="B158" s="164" t="s">
        <v>82</v>
      </c>
      <c r="C158" s="101"/>
      <c r="D158" s="31"/>
      <c r="E158" s="151"/>
    </row>
    <row r="159" spans="1:5" x14ac:dyDescent="0.25">
      <c r="A159" s="143">
        <v>4002</v>
      </c>
      <c r="B159" s="144" t="s">
        <v>91</v>
      </c>
      <c r="C159" s="145">
        <f>SUM(C160:C163)</f>
        <v>4700000000</v>
      </c>
      <c r="D159" s="69">
        <f>SUM(D160:D163)</f>
        <v>0</v>
      </c>
      <c r="E159" s="18">
        <f t="shared" si="9"/>
        <v>0</v>
      </c>
    </row>
    <row r="160" spans="1:5" x14ac:dyDescent="0.25">
      <c r="A160" s="146"/>
      <c r="B160" s="20" t="s">
        <v>57</v>
      </c>
      <c r="C160" s="105">
        <v>45000000</v>
      </c>
      <c r="D160" s="21">
        <v>0</v>
      </c>
      <c r="E160" s="56">
        <f t="shared" si="9"/>
        <v>0</v>
      </c>
    </row>
    <row r="161" spans="1:5" x14ac:dyDescent="0.25">
      <c r="A161" s="146"/>
      <c r="B161" s="147" t="s">
        <v>69</v>
      </c>
      <c r="C161" s="105">
        <v>30000000</v>
      </c>
      <c r="D161" s="21">
        <v>0</v>
      </c>
      <c r="E161" s="56">
        <f t="shared" si="9"/>
        <v>0</v>
      </c>
    </row>
    <row r="162" spans="1:5" x14ac:dyDescent="0.25">
      <c r="A162" s="146"/>
      <c r="B162" s="20" t="s">
        <v>62</v>
      </c>
      <c r="C162" s="105">
        <v>84000000</v>
      </c>
      <c r="D162" s="21">
        <v>0</v>
      </c>
      <c r="E162" s="56">
        <f t="shared" si="9"/>
        <v>0</v>
      </c>
    </row>
    <row r="163" spans="1:5" x14ac:dyDescent="0.25">
      <c r="A163" s="135"/>
      <c r="B163" s="64" t="s">
        <v>63</v>
      </c>
      <c r="C163" s="105">
        <v>4541000000</v>
      </c>
      <c r="D163" s="21">
        <v>0</v>
      </c>
      <c r="E163" s="56">
        <f t="shared" si="9"/>
        <v>0</v>
      </c>
    </row>
    <row r="164" spans="1:5" x14ac:dyDescent="0.25">
      <c r="A164" s="9" t="s">
        <v>9</v>
      </c>
      <c r="B164" s="159" t="s">
        <v>83</v>
      </c>
      <c r="C164" s="160">
        <f>C165</f>
        <v>2677418000</v>
      </c>
      <c r="D164" s="161">
        <v>0</v>
      </c>
      <c r="E164" s="18">
        <f t="shared" si="9"/>
        <v>0</v>
      </c>
    </row>
    <row r="165" spans="1:5" x14ac:dyDescent="0.25">
      <c r="A165" s="9"/>
      <c r="B165" s="150" t="s">
        <v>84</v>
      </c>
      <c r="C165" s="108">
        <v>2677418000</v>
      </c>
      <c r="D165" s="14">
        <v>0</v>
      </c>
      <c r="E165" s="132">
        <f t="shared" si="9"/>
        <v>0</v>
      </c>
    </row>
    <row r="166" spans="1:5" x14ac:dyDescent="0.25">
      <c r="A166" s="9" t="s">
        <v>30</v>
      </c>
      <c r="B166" s="144" t="s">
        <v>85</v>
      </c>
      <c r="C166" s="162">
        <f>C167</f>
        <v>2000000</v>
      </c>
      <c r="D166" s="28">
        <f>D167</f>
        <v>0</v>
      </c>
      <c r="E166" s="18">
        <f t="shared" si="9"/>
        <v>0</v>
      </c>
    </row>
    <row r="167" spans="1:5" x14ac:dyDescent="0.25">
      <c r="A167" s="9"/>
      <c r="B167" s="20" t="s">
        <v>86</v>
      </c>
      <c r="C167" s="105">
        <v>2000000</v>
      </c>
      <c r="D167" s="21">
        <v>0</v>
      </c>
      <c r="E167" s="56">
        <f t="shared" ref="E167" si="10">SUM(D167/C167*100)</f>
        <v>0</v>
      </c>
    </row>
    <row r="168" spans="1:5" x14ac:dyDescent="0.25">
      <c r="A168" s="165">
        <v>4001</v>
      </c>
      <c r="B168" s="159" t="s">
        <v>101</v>
      </c>
      <c r="C168" s="166">
        <f>C169</f>
        <v>112000000000</v>
      </c>
      <c r="D168" s="156">
        <f>D169</f>
        <v>15000000000</v>
      </c>
      <c r="E168" s="25">
        <f t="shared" ref="E168:E169" si="11">SUM(D168/C168*100)</f>
        <v>13.392857142857142</v>
      </c>
    </row>
    <row r="169" spans="1:5" ht="15.75" thickBot="1" x14ac:dyDescent="0.3">
      <c r="A169" s="9"/>
      <c r="B169" s="20" t="s">
        <v>102</v>
      </c>
      <c r="C169" s="111">
        <v>112000000000</v>
      </c>
      <c r="D169" s="43">
        <v>15000000000</v>
      </c>
      <c r="E169" s="48">
        <f t="shared" si="11"/>
        <v>13.392857142857142</v>
      </c>
    </row>
    <row r="170" spans="1:5" ht="15.75" thickBot="1" x14ac:dyDescent="0.3">
      <c r="A170" s="174"/>
      <c r="B170" s="175" t="s">
        <v>87</v>
      </c>
      <c r="C170" s="173">
        <f>SUM(C168+C166+C164+C159+C151+C143+C140+C137+C131+C129+C125+C122+C119+C114+C112+C109+C104+C99+C97+C88+C76+C66+C57+C37+C34+C26+C24+C18+C13+C11+C9+C6+C3+C133)</f>
        <v>484370310000</v>
      </c>
      <c r="D170" s="173">
        <f>SUM(D168+D166+D164+D159+D151+D143+D140+D137+D131+D129+D125+D122+D119+D114+D112+D109+D104+D99+D97+D88+D76+D66+D57+D37+D34+D26+D24+D18+D13+D9+D6+D3+D133)</f>
        <v>40331309768.220001</v>
      </c>
      <c r="E170" s="176">
        <f t="shared" si="9"/>
        <v>8.3265445745879845</v>
      </c>
    </row>
  </sheetData>
  <mergeCells count="1">
    <mergeCell ref="A62:A65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31.1.2023.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2023-02-06T14:00:22Z</dcterms:modified>
</cp:coreProperties>
</file>