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625" windowHeight="9225" firstSheet="2" activeTab="7"/>
  </bookViews>
  <sheets>
    <sheet name="_Образац 4" sheetId="1" state="hidden" r:id="rId1"/>
    <sheet name="šifrarnik" sheetId="2" state="hidden" r:id="rId2"/>
    <sheet name="ZAPOSLENI" sheetId="3" r:id="rId3"/>
    <sheet name="IZVOR_01" sheetId="4" r:id="rId4"/>
    <sheet name="IZVOR_04" sheetId="5" r:id="rId5"/>
    <sheet name="IZVOR_05_08" sheetId="6" r:id="rId6"/>
    <sheet name="IZVOR_09_12" sheetId="7" r:id="rId7"/>
    <sheet name="IZVOR_13_17" sheetId="8" r:id="rId8"/>
    <sheet name="sifarnik" sheetId="9" state="hidden" r:id="rId9"/>
    <sheet name="PRENOS_ZAP" sheetId="10" state="hidden" r:id="rId10"/>
    <sheet name="PRENOS_ISP" sheetId="11" state="hidden" r:id="rId11"/>
    <sheet name="Sheet1" sheetId="12" state="hidden" r:id="rId12"/>
  </sheets>
  <definedNames>
    <definedName name="_xlnm._FilterDatabase" localSheetId="11" hidden="1">'Sheet1'!$A$1:$D$37</definedName>
    <definedName name="isplate">'sifarnik'!$A$200:$A$235</definedName>
    <definedName name="izvor">'sifarnik'!$J$41:$J$45</definedName>
    <definedName name="meseci">'sifarnik'!$A$15:$A$26</definedName>
    <definedName name="mesta">'sifarnik'!$A$40:$A$191</definedName>
    <definedName name="odluka">'sifarnik'!$J$49:$J$50</definedName>
    <definedName name="Основ">'sifarnik'!$A$193:$A$195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Уписује се број извора (1, или 4, или ...)
</t>
        </r>
      </text>
    </comment>
    <comment ref="D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Унети назив последњег месеца у периоду за који се исказују подаци
</t>
        </r>
      </text>
    </comment>
  </commentList>
</comments>
</file>

<file path=xl/sharedStrings.xml><?xml version="1.0" encoding="utf-8"?>
<sst xmlns="http://schemas.openxmlformats.org/spreadsheetml/2006/main" count="1047" uniqueCount="618">
  <si>
    <t>Назив групе, односно категорије корисника</t>
  </si>
  <si>
    <t>Изабрана лица</t>
  </si>
  <si>
    <t>Постављена лица</t>
  </si>
  <si>
    <t>Број запослених на неодређено време</t>
  </si>
  <si>
    <t>Број запослених на одређено време</t>
  </si>
  <si>
    <t>Укупан број запослених</t>
  </si>
  <si>
    <t>6(2+3+4+5)</t>
  </si>
  <si>
    <t>Укупно</t>
  </si>
  <si>
    <t>9(7+8)</t>
  </si>
  <si>
    <t>у 000 дин.</t>
  </si>
  <si>
    <t>12(10+11)</t>
  </si>
  <si>
    <t>са економске класификације 411</t>
  </si>
  <si>
    <t>са економске класификације 412</t>
  </si>
  <si>
    <t>jun</t>
  </si>
  <si>
    <t>Позиција</t>
  </si>
  <si>
    <t xml:space="preserve">Предшколске установе </t>
  </si>
  <si>
    <t>Установе културе</t>
  </si>
  <si>
    <t>Остале установе из области јавних служби</t>
  </si>
  <si>
    <t>Јавна предузећа, дирекције и фондови основани од стране лок. власти који се финансирају из јавних прихода чија је намена утврђена посебним законом</t>
  </si>
  <si>
    <t>Остали индиректни корисници буџета</t>
  </si>
  <si>
    <t>Ознака трезора</t>
  </si>
  <si>
    <t>Извор:</t>
  </si>
  <si>
    <t>јун</t>
  </si>
  <si>
    <t>године</t>
  </si>
  <si>
    <t>УКУПНО (1-7)</t>
  </si>
  <si>
    <t>januar</t>
  </si>
  <si>
    <t>februar</t>
  </si>
  <si>
    <t>mart</t>
  </si>
  <si>
    <t>maj</t>
  </si>
  <si>
    <t>jul</t>
  </si>
  <si>
    <t>avgust</t>
  </si>
  <si>
    <t>septembar</t>
  </si>
  <si>
    <t>oktobar</t>
  </si>
  <si>
    <t>novembar</t>
  </si>
  <si>
    <t>decembar</t>
  </si>
  <si>
    <t>јануар</t>
  </si>
  <si>
    <t>фебруар</t>
  </si>
  <si>
    <t>март</t>
  </si>
  <si>
    <t>април</t>
  </si>
  <si>
    <t>мај</t>
  </si>
  <si>
    <t>јул</t>
  </si>
  <si>
    <t>август</t>
  </si>
  <si>
    <t>септембар</t>
  </si>
  <si>
    <t>октобар</t>
  </si>
  <si>
    <t>новембар</t>
  </si>
  <si>
    <t>децембар</t>
  </si>
  <si>
    <t>Број запослених</t>
  </si>
  <si>
    <t>Планирана средства за плате</t>
  </si>
  <si>
    <t>01</t>
  </si>
  <si>
    <t>Сопствени приходи</t>
  </si>
  <si>
    <t>04</t>
  </si>
  <si>
    <t>05-08</t>
  </si>
  <si>
    <t>Донације</t>
  </si>
  <si>
    <t>09-12</t>
  </si>
  <si>
    <t>Примања од продаје финансијске и нефинансијске имовине и задуживања</t>
  </si>
  <si>
    <t>april</t>
  </si>
  <si>
    <t>Период:</t>
  </si>
  <si>
    <t xml:space="preserve">Јануар -    </t>
  </si>
  <si>
    <t xml:space="preserve">Исплаћено у периоду </t>
  </si>
  <si>
    <t>ALEKSANDROVAC</t>
  </si>
  <si>
    <t>општина</t>
  </si>
  <si>
    <t>ALEKSINAC</t>
  </si>
  <si>
    <t>ARANĐELOVAC</t>
  </si>
  <si>
    <t>ARILJE</t>
  </si>
  <si>
    <t>BABUŠNICA</t>
  </si>
  <si>
    <t>BAJINA BAŠTA</t>
  </si>
  <si>
    <t>BATOČINA</t>
  </si>
  <si>
    <t>BELA PALANKA</t>
  </si>
  <si>
    <t>BLACE</t>
  </si>
  <si>
    <t>BOGATIĆ</t>
  </si>
  <si>
    <t>BOJNIK</t>
  </si>
  <si>
    <t>BOLJEVAC</t>
  </si>
  <si>
    <t>BOR</t>
  </si>
  <si>
    <t>BOSILEGRAD</t>
  </si>
  <si>
    <t>BRUS</t>
  </si>
  <si>
    <t>BUJANOVAC</t>
  </si>
  <si>
    <t>CRNA TRAVA</t>
  </si>
  <si>
    <t>ĆIĆEVAC</t>
  </si>
  <si>
    <t>ĆUPRIJA</t>
  </si>
  <si>
    <t>ČAJETINA</t>
  </si>
  <si>
    <t>DESPOTOVAC</t>
  </si>
  <si>
    <t>DIMITROVGRAD</t>
  </si>
  <si>
    <t>DOLJEVAC</t>
  </si>
  <si>
    <t>GADŽIN HAN</t>
  </si>
  <si>
    <t>GOLUBAC</t>
  </si>
  <si>
    <t>GORNJI MILANOVAC</t>
  </si>
  <si>
    <t>IVANJICA</t>
  </si>
  <si>
    <t>KLADOVO</t>
  </si>
  <si>
    <t>KNIĆ</t>
  </si>
  <si>
    <t>KNJAŽEVAC</t>
  </si>
  <si>
    <t>KOCELJEVA</t>
  </si>
  <si>
    <t>KOSJERIĆ</t>
  </si>
  <si>
    <t>KRUPANJ</t>
  </si>
  <si>
    <t>KUČEVO</t>
  </si>
  <si>
    <t>KURŠUMLIJA</t>
  </si>
  <si>
    <t>LAJKOVAC</t>
  </si>
  <si>
    <t>LEBANE</t>
  </si>
  <si>
    <t>LUČANI</t>
  </si>
  <si>
    <t>LJIG</t>
  </si>
  <si>
    <t>LJUBOVIJA</t>
  </si>
  <si>
    <t>MAJDANPEK</t>
  </si>
  <si>
    <t>MALI ZVORNIK</t>
  </si>
  <si>
    <t>MALO CRNIĆE</t>
  </si>
  <si>
    <t>MEDVEĐA</t>
  </si>
  <si>
    <t>MEROŠINA</t>
  </si>
  <si>
    <t>MIONICA</t>
  </si>
  <si>
    <t>NEGOTIN</t>
  </si>
  <si>
    <t>NOVA VAROŠ</t>
  </si>
  <si>
    <t>OSEČINA</t>
  </si>
  <si>
    <t>PARAĆIN</t>
  </si>
  <si>
    <t>PETROVAC</t>
  </si>
  <si>
    <t>PIROT</t>
  </si>
  <si>
    <t>POŽEGA</t>
  </si>
  <si>
    <t>PREŠEVO</t>
  </si>
  <si>
    <t>PRIBOJ</t>
  </si>
  <si>
    <t>PRIJEPOLJE</t>
  </si>
  <si>
    <t>PROKUPLJE</t>
  </si>
  <si>
    <t>RAČA</t>
  </si>
  <si>
    <t>RAŠKA</t>
  </si>
  <si>
    <t>RAŽANJ</t>
  </si>
  <si>
    <t>REKOVAC</t>
  </si>
  <si>
    <t>SJENICA</t>
  </si>
  <si>
    <t>SMED.PALANKA</t>
  </si>
  <si>
    <t>SOKOBANJA</t>
  </si>
  <si>
    <t>SURDULICA</t>
  </si>
  <si>
    <t>SVILAJNAC</t>
  </si>
  <si>
    <t>SVRLJIG</t>
  </si>
  <si>
    <t>TOPOLA</t>
  </si>
  <si>
    <t>TRGOVIŠTE</t>
  </si>
  <si>
    <t>TRSTENIK</t>
  </si>
  <si>
    <t>TUTIN</t>
  </si>
  <si>
    <t>UB</t>
  </si>
  <si>
    <t>VARVARIN</t>
  </si>
  <si>
    <t>VELIKA PLANA</t>
  </si>
  <si>
    <t>VELIKO GRADIŠTE</t>
  </si>
  <si>
    <t>VLADIČIN HAN</t>
  </si>
  <si>
    <t>VLADIMIRCI</t>
  </si>
  <si>
    <t>VLASOTINCE</t>
  </si>
  <si>
    <t>VRNJAČKA BANJA</t>
  </si>
  <si>
    <t>ŽABARI</t>
  </si>
  <si>
    <t>ŽAGUBICA</t>
  </si>
  <si>
    <t>ŽITORAĐA</t>
  </si>
  <si>
    <t>LAPOVO</t>
  </si>
  <si>
    <t>ADA</t>
  </si>
  <si>
    <t>ALIBUNAR</t>
  </si>
  <si>
    <t>APATIN</t>
  </si>
  <si>
    <t>BAČ</t>
  </si>
  <si>
    <t>BAČKA PALANKA</t>
  </si>
  <si>
    <t>BAČKA TOPOLA</t>
  </si>
  <si>
    <t>BAČKI PETROVAC</t>
  </si>
  <si>
    <t>BEČEJ</t>
  </si>
  <si>
    <t>BELA CRKVA</t>
  </si>
  <si>
    <t>BEOČIN</t>
  </si>
  <si>
    <t>ČOKA</t>
  </si>
  <si>
    <t>INĐIJA</t>
  </si>
  <si>
    <t>IRIG</t>
  </si>
  <si>
    <t>KANJIŽA</t>
  </si>
  <si>
    <t>KIKINDA</t>
  </si>
  <si>
    <t>KOVAČICA</t>
  </si>
  <si>
    <t>KOVIN</t>
  </si>
  <si>
    <t>KULA</t>
  </si>
  <si>
    <t>MALI IĐOŠ</t>
  </si>
  <si>
    <t>NOVA CRNJA</t>
  </si>
  <si>
    <t>NOVI BEČEJ</t>
  </si>
  <si>
    <t>NOVI KNEŽEVAC</t>
  </si>
  <si>
    <t>ODŽACI</t>
  </si>
  <si>
    <t>OPOVO</t>
  </si>
  <si>
    <t>PEĆINCI</t>
  </si>
  <si>
    <t>PLANDIŠTE</t>
  </si>
  <si>
    <t>RUMA</t>
  </si>
  <si>
    <t>SEČANJ</t>
  </si>
  <si>
    <t>SENTA</t>
  </si>
  <si>
    <t>SRBOBRAN</t>
  </si>
  <si>
    <t>STARA PAZOVA</t>
  </si>
  <si>
    <t>ŠID</t>
  </si>
  <si>
    <t>TEMERIN</t>
  </si>
  <si>
    <t>TITEL</t>
  </si>
  <si>
    <t>VRBAS</t>
  </si>
  <si>
    <t>VRŠAC</t>
  </si>
  <si>
    <t>ŽABALJ</t>
  </si>
  <si>
    <t>ŽITIŠTE</t>
  </si>
  <si>
    <t>SREMSKI KARLOVCI</t>
  </si>
  <si>
    <t>Opštine</t>
  </si>
  <si>
    <t>ČAČAK</t>
  </si>
  <si>
    <t>град</t>
  </si>
  <si>
    <t>KRAGUJEVAC</t>
  </si>
  <si>
    <t>KRALJEVO</t>
  </si>
  <si>
    <t>KRUŠEVAC</t>
  </si>
  <si>
    <t>LESKOVAC</t>
  </si>
  <si>
    <t>LOZNICA</t>
  </si>
  <si>
    <t>NIŠ</t>
  </si>
  <si>
    <t>NOVI PAZAR</t>
  </si>
  <si>
    <t>POŽAREVAC</t>
  </si>
  <si>
    <t>SMEDEREVO</t>
  </si>
  <si>
    <t>JAGODINA</t>
  </si>
  <si>
    <t>ŠABAC</t>
  </si>
  <si>
    <t>UŽICE</t>
  </si>
  <si>
    <t>VALJEVO</t>
  </si>
  <si>
    <t>VRANJE</t>
  </si>
  <si>
    <t>ZAJEČAR</t>
  </si>
  <si>
    <t>NOVI SAD</t>
  </si>
  <si>
    <t>PANČEVO</t>
  </si>
  <si>
    <t>SOMBOR</t>
  </si>
  <si>
    <t>SREMSKA MITROVICA</t>
  </si>
  <si>
    <t>SUBOTICA</t>
  </si>
  <si>
    <t>ZRENJANIN</t>
  </si>
  <si>
    <t>Gradovi</t>
  </si>
  <si>
    <t>BEOGRAD</t>
  </si>
  <si>
    <t>Београд</t>
  </si>
  <si>
    <t>UKUPNO</t>
  </si>
  <si>
    <t xml:space="preserve">Запослени који су примљени у радни однос због ступања на снагу закона којима су утврђене нове надлежности јединица локалне самоуправе </t>
  </si>
  <si>
    <t>Назив општине (града)</t>
  </si>
  <si>
    <t>Образац 4</t>
  </si>
  <si>
    <t>ПЛАТЕ И БРОЈ ЗАПОСЛЕНИХ КОД КОРИСНИКА БУЏЕТСКИХ СРЕДСТАВА ЈЕДИНИЦЕ ЛОКАЛНЕ САМОУПРАВЕ</t>
  </si>
  <si>
    <t>Органи и службе јединице локалне самоуправе</t>
  </si>
  <si>
    <t xml:space="preserve">                 Потпис овлашћеног лица</t>
  </si>
  <si>
    <t>у</t>
  </si>
  <si>
    <t>М П</t>
  </si>
  <si>
    <t xml:space="preserve"> ____________________________________</t>
  </si>
  <si>
    <t>____________________ , ___________ год</t>
  </si>
  <si>
    <t xml:space="preserve"> </t>
  </si>
  <si>
    <t>Извор 01</t>
  </si>
  <si>
    <t>Извор 04</t>
  </si>
  <si>
    <t>Извор 05-08</t>
  </si>
  <si>
    <t>Извор 09-12</t>
  </si>
  <si>
    <t>јануар_01</t>
  </si>
  <si>
    <t>фебруар_02</t>
  </si>
  <si>
    <t>март_03</t>
  </si>
  <si>
    <t>април_04</t>
  </si>
  <si>
    <t>јун_06</t>
  </si>
  <si>
    <t>јул_07</t>
  </si>
  <si>
    <t>септембар_09</t>
  </si>
  <si>
    <t>октобар_10</t>
  </si>
  <si>
    <t>август_08</t>
  </si>
  <si>
    <t>новембар_11</t>
  </si>
  <si>
    <t>децембар_12</t>
  </si>
  <si>
    <t>мај_05</t>
  </si>
  <si>
    <t>Ознака трезора - Назив општине (града)</t>
  </si>
  <si>
    <t>Месец</t>
  </si>
  <si>
    <t>Запослени на неодређено време</t>
  </si>
  <si>
    <t>Запослени на одређено време</t>
  </si>
  <si>
    <t>Образац ПЛ-2</t>
  </si>
  <si>
    <t>14(2-13)</t>
  </si>
  <si>
    <t>Именована и постављена лица</t>
  </si>
  <si>
    <t>Образац ПЛ-1</t>
  </si>
  <si>
    <t>Исплаћено у месецу</t>
  </si>
  <si>
    <t>у динарима</t>
  </si>
  <si>
    <t>Први део плате</t>
  </si>
  <si>
    <t>Коначна исплата</t>
  </si>
  <si>
    <t xml:space="preserve">Планирана средства за плате:         </t>
  </si>
  <si>
    <t>Период за који је извршена исплата у месецу за који се доставља извештај</t>
  </si>
  <si>
    <t xml:space="preserve">Одлуком о привременом финансирању </t>
  </si>
  <si>
    <t>Други део претходни месец    Први део текући месец</t>
  </si>
  <si>
    <t>Други део плате</t>
  </si>
  <si>
    <t>rb</t>
  </si>
  <si>
    <t>naz</t>
  </si>
  <si>
    <t>tip</t>
  </si>
  <si>
    <t>cc</t>
  </si>
  <si>
    <t>јануар_01_Први део плате</t>
  </si>
  <si>
    <t>јануар_01_Други део плате</t>
  </si>
  <si>
    <t>јануар_01_Коначна исплата</t>
  </si>
  <si>
    <t>фебруар_02_Први део плате</t>
  </si>
  <si>
    <t>фебруар_02_Други део плате</t>
  </si>
  <si>
    <t>фебруар_02_Коначна исплата</t>
  </si>
  <si>
    <t>март_03_Први део плате</t>
  </si>
  <si>
    <t>март_03_Други део плате</t>
  </si>
  <si>
    <t>март_03_Коначна исплата</t>
  </si>
  <si>
    <t>април_04_Први део плате</t>
  </si>
  <si>
    <t>април_04_Други део плате</t>
  </si>
  <si>
    <t>април_04_Коначна исплата</t>
  </si>
  <si>
    <t>мај_05_Први део плате</t>
  </si>
  <si>
    <t>мај_05_Други део плате</t>
  </si>
  <si>
    <t>мај_05_Коначна исплата</t>
  </si>
  <si>
    <t>јун_06_Први део плате</t>
  </si>
  <si>
    <t>јун_06_Други део плате</t>
  </si>
  <si>
    <t>јун_06_Коначна исплата</t>
  </si>
  <si>
    <t>јул_07_Први део плате</t>
  </si>
  <si>
    <t>јул_07_Други део плате</t>
  </si>
  <si>
    <t>јул_07_Коначна исплата</t>
  </si>
  <si>
    <t>август_08_Први део плате</t>
  </si>
  <si>
    <t>август_08_Други део плате</t>
  </si>
  <si>
    <t>август_08_Коначна исплата</t>
  </si>
  <si>
    <t>септембар_09_Први део плате</t>
  </si>
  <si>
    <t>септембар_09_Други део плате</t>
  </si>
  <si>
    <t>септембар_09_Коначна исплата</t>
  </si>
  <si>
    <t>октобар_10_Први део плате</t>
  </si>
  <si>
    <t>октобар_10_Други део плате</t>
  </si>
  <si>
    <t>октобар_10_Коначна исплата</t>
  </si>
  <si>
    <t>новембар_11_Први део плате</t>
  </si>
  <si>
    <t>новембар_11_Други део плате</t>
  </si>
  <si>
    <t>новембар_11_Коначна исплата</t>
  </si>
  <si>
    <t>децембар_12_Први део плате</t>
  </si>
  <si>
    <t>децембар_12_Други део плате</t>
  </si>
  <si>
    <t>децембар_12_Коначна исплата</t>
  </si>
  <si>
    <t>Од:</t>
  </si>
  <si>
    <t>До:</t>
  </si>
  <si>
    <t>001</t>
  </si>
  <si>
    <t>Александровац</t>
  </si>
  <si>
    <t>002</t>
  </si>
  <si>
    <t>Алексинац</t>
  </si>
  <si>
    <t>003</t>
  </si>
  <si>
    <t>Аранђеловац</t>
  </si>
  <si>
    <t>004</t>
  </si>
  <si>
    <t>Ариље</t>
  </si>
  <si>
    <t>006</t>
  </si>
  <si>
    <t>Бабушница</t>
  </si>
  <si>
    <t>007</t>
  </si>
  <si>
    <t>Бајина Башта</t>
  </si>
  <si>
    <t>008</t>
  </si>
  <si>
    <t>Баточина</t>
  </si>
  <si>
    <t>009</t>
  </si>
  <si>
    <t>Бела Паланка</t>
  </si>
  <si>
    <t>023</t>
  </si>
  <si>
    <t>Блаце</t>
  </si>
  <si>
    <t>024</t>
  </si>
  <si>
    <t>Богатић</t>
  </si>
  <si>
    <t>025</t>
  </si>
  <si>
    <t>Бојник</t>
  </si>
  <si>
    <t>026</t>
  </si>
  <si>
    <t>Бољевац</t>
  </si>
  <si>
    <t>027</t>
  </si>
  <si>
    <t>Бор</t>
  </si>
  <si>
    <t>028</t>
  </si>
  <si>
    <t>Босилеград</t>
  </si>
  <si>
    <t>029</t>
  </si>
  <si>
    <t>Брус</t>
  </si>
  <si>
    <t>030</t>
  </si>
  <si>
    <t>Бујановац</t>
  </si>
  <si>
    <t>031</t>
  </si>
  <si>
    <t>Црна Трава</t>
  </si>
  <si>
    <t>032</t>
  </si>
  <si>
    <t>Ћићевац</t>
  </si>
  <si>
    <t>033</t>
  </si>
  <si>
    <t>Ћуприја</t>
  </si>
  <si>
    <t>034</t>
  </si>
  <si>
    <t>Чачак</t>
  </si>
  <si>
    <t>035</t>
  </si>
  <si>
    <t>Чајетина</t>
  </si>
  <si>
    <t>036</t>
  </si>
  <si>
    <t>Деспотовац</t>
  </si>
  <si>
    <t>037</t>
  </si>
  <si>
    <t>Димитровград</t>
  </si>
  <si>
    <t>038</t>
  </si>
  <si>
    <t>Дољевац</t>
  </si>
  <si>
    <t>039</t>
  </si>
  <si>
    <t>Гаџин Хан</t>
  </si>
  <si>
    <t>040</t>
  </si>
  <si>
    <t>Голубац</t>
  </si>
  <si>
    <t>041</t>
  </si>
  <si>
    <t>Горњи Милановац</t>
  </si>
  <si>
    <t>042</t>
  </si>
  <si>
    <t>Ивањица</t>
  </si>
  <si>
    <t>043</t>
  </si>
  <si>
    <t>Кладово</t>
  </si>
  <si>
    <t>044</t>
  </si>
  <si>
    <t>Кнић</t>
  </si>
  <si>
    <t>045</t>
  </si>
  <si>
    <t>Књажевац</t>
  </si>
  <si>
    <t>046</t>
  </si>
  <si>
    <t>Коцељева</t>
  </si>
  <si>
    <t>048</t>
  </si>
  <si>
    <t>Косјерић</t>
  </si>
  <si>
    <t>050</t>
  </si>
  <si>
    <t>Краљево</t>
  </si>
  <si>
    <t>051</t>
  </si>
  <si>
    <t>Крупањ</t>
  </si>
  <si>
    <t>052</t>
  </si>
  <si>
    <t>Крушевац</t>
  </si>
  <si>
    <t>053</t>
  </si>
  <si>
    <t>Кучево</t>
  </si>
  <si>
    <t>054</t>
  </si>
  <si>
    <t>Куршумлија</t>
  </si>
  <si>
    <t>055</t>
  </si>
  <si>
    <t>Лајковац</t>
  </si>
  <si>
    <t>057</t>
  </si>
  <si>
    <t>Лебане</t>
  </si>
  <si>
    <t>058</t>
  </si>
  <si>
    <t>Лесковац</t>
  </si>
  <si>
    <t>059</t>
  </si>
  <si>
    <t>Лозница</t>
  </si>
  <si>
    <t>060</t>
  </si>
  <si>
    <t>Лучани</t>
  </si>
  <si>
    <t>061</t>
  </si>
  <si>
    <t>Љиг</t>
  </si>
  <si>
    <t>062</t>
  </si>
  <si>
    <t>Љубовија</t>
  </si>
  <si>
    <t>063</t>
  </si>
  <si>
    <t>Мајданпек</t>
  </si>
  <si>
    <t>065</t>
  </si>
  <si>
    <t>Мали Зворник</t>
  </si>
  <si>
    <t>066</t>
  </si>
  <si>
    <t>Мало Црниће</t>
  </si>
  <si>
    <t>067</t>
  </si>
  <si>
    <t>Медвеђа</t>
  </si>
  <si>
    <t>068</t>
  </si>
  <si>
    <t>Мерошина</t>
  </si>
  <si>
    <t>069</t>
  </si>
  <si>
    <t>Мионица</t>
  </si>
  <si>
    <t>072</t>
  </si>
  <si>
    <t>Неготин</t>
  </si>
  <si>
    <t>074</t>
  </si>
  <si>
    <t>Нова Варош</t>
  </si>
  <si>
    <t>075</t>
  </si>
  <si>
    <t>Нови Пазар</t>
  </si>
  <si>
    <t>076</t>
  </si>
  <si>
    <t>Осечина</t>
  </si>
  <si>
    <t>077</t>
  </si>
  <si>
    <t>Параћин</t>
  </si>
  <si>
    <t>078</t>
  </si>
  <si>
    <t>Петровац на Млави</t>
  </si>
  <si>
    <t>079</t>
  </si>
  <si>
    <t>Пирот</t>
  </si>
  <si>
    <t>080</t>
  </si>
  <si>
    <t>Пожаревац</t>
  </si>
  <si>
    <t>081</t>
  </si>
  <si>
    <t>Пожега</t>
  </si>
  <si>
    <t>082</t>
  </si>
  <si>
    <t>Прешево</t>
  </si>
  <si>
    <t>083</t>
  </si>
  <si>
    <t>Прибој</t>
  </si>
  <si>
    <t>084</t>
  </si>
  <si>
    <t>Пријепоље</t>
  </si>
  <si>
    <t>085</t>
  </si>
  <si>
    <t>Прокупље</t>
  </si>
  <si>
    <t>086</t>
  </si>
  <si>
    <t>Рача</t>
  </si>
  <si>
    <t>087</t>
  </si>
  <si>
    <t>Рашка</t>
  </si>
  <si>
    <t>088</t>
  </si>
  <si>
    <t>Ражањ</t>
  </si>
  <si>
    <t>089</t>
  </si>
  <si>
    <t>Рековац</t>
  </si>
  <si>
    <t>091</t>
  </si>
  <si>
    <t>Сјеница</t>
  </si>
  <si>
    <t>092</t>
  </si>
  <si>
    <t>Смедерево</t>
  </si>
  <si>
    <t>093</t>
  </si>
  <si>
    <t>Смедеревска Паланка</t>
  </si>
  <si>
    <t>094</t>
  </si>
  <si>
    <t>Сокобања</t>
  </si>
  <si>
    <t>095</t>
  </si>
  <si>
    <t>Сурдулица</t>
  </si>
  <si>
    <t>096</t>
  </si>
  <si>
    <t>Јагодина</t>
  </si>
  <si>
    <t>097</t>
  </si>
  <si>
    <t>Свилајнац</t>
  </si>
  <si>
    <t>098</t>
  </si>
  <si>
    <t>Сврљиг</t>
  </si>
  <si>
    <t>099</t>
  </si>
  <si>
    <t>Шабац</t>
  </si>
  <si>
    <t>100</t>
  </si>
  <si>
    <t>Ужице</t>
  </si>
  <si>
    <t>101</t>
  </si>
  <si>
    <t>Топола</t>
  </si>
  <si>
    <t>102</t>
  </si>
  <si>
    <t>Трговиште</t>
  </si>
  <si>
    <t>103</t>
  </si>
  <si>
    <t>Трстеник</t>
  </si>
  <si>
    <t>104</t>
  </si>
  <si>
    <t>Тутин</t>
  </si>
  <si>
    <t>105</t>
  </si>
  <si>
    <t>Уб</t>
  </si>
  <si>
    <t>107</t>
  </si>
  <si>
    <t>Ваљево</t>
  </si>
  <si>
    <t>108</t>
  </si>
  <si>
    <t>Варварин</t>
  </si>
  <si>
    <t>109</t>
  </si>
  <si>
    <t>Велика Плана</t>
  </si>
  <si>
    <t>110</t>
  </si>
  <si>
    <t>Велико Градиште</t>
  </si>
  <si>
    <t>111</t>
  </si>
  <si>
    <t>Владичин Хан</t>
  </si>
  <si>
    <t>112</t>
  </si>
  <si>
    <t>Владимирци</t>
  </si>
  <si>
    <t>113</t>
  </si>
  <si>
    <t>Власотинце</t>
  </si>
  <si>
    <t>114</t>
  </si>
  <si>
    <t>Врање</t>
  </si>
  <si>
    <t>115</t>
  </si>
  <si>
    <t>Врњачка Бања</t>
  </si>
  <si>
    <t>116</t>
  </si>
  <si>
    <t>Зајечар</t>
  </si>
  <si>
    <t>117</t>
  </si>
  <si>
    <t>Жабари</t>
  </si>
  <si>
    <t>118</t>
  </si>
  <si>
    <t>Жагубица</t>
  </si>
  <si>
    <t>119</t>
  </si>
  <si>
    <t>Житорађа</t>
  </si>
  <si>
    <t>121</t>
  </si>
  <si>
    <t>Лапово</t>
  </si>
  <si>
    <t>201</t>
  </si>
  <si>
    <t>Ада</t>
  </si>
  <si>
    <t>202</t>
  </si>
  <si>
    <t>Алибунар</t>
  </si>
  <si>
    <t>203</t>
  </si>
  <si>
    <t>Апатин</t>
  </si>
  <si>
    <t>204</t>
  </si>
  <si>
    <t>Бач</t>
  </si>
  <si>
    <t>205</t>
  </si>
  <si>
    <t>Бачка Паланка</t>
  </si>
  <si>
    <t>206</t>
  </si>
  <si>
    <t>Бачка Топола</t>
  </si>
  <si>
    <t>207</t>
  </si>
  <si>
    <t>Бачки Петровац</t>
  </si>
  <si>
    <t>208</t>
  </si>
  <si>
    <t>Бечеј</t>
  </si>
  <si>
    <t>209</t>
  </si>
  <si>
    <t>Бела Црква</t>
  </si>
  <si>
    <t>210</t>
  </si>
  <si>
    <t>Беочин</t>
  </si>
  <si>
    <t>211</t>
  </si>
  <si>
    <t>Чока</t>
  </si>
  <si>
    <t>212</t>
  </si>
  <si>
    <t>Инђија</t>
  </si>
  <si>
    <t>213</t>
  </si>
  <si>
    <t>Ириг</t>
  </si>
  <si>
    <t>214</t>
  </si>
  <si>
    <t>Кањижа</t>
  </si>
  <si>
    <t>215</t>
  </si>
  <si>
    <t>Кикинда</t>
  </si>
  <si>
    <t>216</t>
  </si>
  <si>
    <t>Ковачица</t>
  </si>
  <si>
    <t>217</t>
  </si>
  <si>
    <t>Ковин</t>
  </si>
  <si>
    <t>218</t>
  </si>
  <si>
    <t>Кула</t>
  </si>
  <si>
    <t>219</t>
  </si>
  <si>
    <t>Мали Иђош</t>
  </si>
  <si>
    <t>220</t>
  </si>
  <si>
    <t>Нова Црња</t>
  </si>
  <si>
    <t>221</t>
  </si>
  <si>
    <t>Нови Бечеј</t>
  </si>
  <si>
    <t>222</t>
  </si>
  <si>
    <t>Нови Кнежевац</t>
  </si>
  <si>
    <t>224</t>
  </si>
  <si>
    <t>Оџаци</t>
  </si>
  <si>
    <t>225</t>
  </si>
  <si>
    <t>Опово</t>
  </si>
  <si>
    <t>226</t>
  </si>
  <si>
    <t>Панчево</t>
  </si>
  <si>
    <t>227</t>
  </si>
  <si>
    <t>Пећинци</t>
  </si>
  <si>
    <t>228</t>
  </si>
  <si>
    <t>Пландиште</t>
  </si>
  <si>
    <t>229</t>
  </si>
  <si>
    <t>Рума</t>
  </si>
  <si>
    <t>230</t>
  </si>
  <si>
    <t>Сечањ</t>
  </si>
  <si>
    <t>231</t>
  </si>
  <si>
    <t>Сента</t>
  </si>
  <si>
    <t>232</t>
  </si>
  <si>
    <t>Сомбор</t>
  </si>
  <si>
    <t>233</t>
  </si>
  <si>
    <t>Србобран</t>
  </si>
  <si>
    <t>234</t>
  </si>
  <si>
    <t>Сремска Митровица</t>
  </si>
  <si>
    <t>235</t>
  </si>
  <si>
    <t>Стара Пазова</t>
  </si>
  <si>
    <t>236</t>
  </si>
  <si>
    <t>Суботица</t>
  </si>
  <si>
    <t>237</t>
  </si>
  <si>
    <t>Шид</t>
  </si>
  <si>
    <t>238</t>
  </si>
  <si>
    <t>Темерин</t>
  </si>
  <si>
    <t>239</t>
  </si>
  <si>
    <t>Тител</t>
  </si>
  <si>
    <t>240</t>
  </si>
  <si>
    <t>Врбас</t>
  </si>
  <si>
    <t>241</t>
  </si>
  <si>
    <t>Вршац</t>
  </si>
  <si>
    <t>242</t>
  </si>
  <si>
    <t>Зрењанин</t>
  </si>
  <si>
    <t>243</t>
  </si>
  <si>
    <t>Жабаљ</t>
  </si>
  <si>
    <t>244</t>
  </si>
  <si>
    <t>Житиште</t>
  </si>
  <si>
    <t>250</t>
  </si>
  <si>
    <t>Сремски Карловци</t>
  </si>
  <si>
    <t>501</t>
  </si>
  <si>
    <t>Нови Сад</t>
  </si>
  <si>
    <t>521</t>
  </si>
  <si>
    <t>Ниш</t>
  </si>
  <si>
    <t>531</t>
  </si>
  <si>
    <t>Крагујевац</t>
  </si>
  <si>
    <t>581</t>
  </si>
  <si>
    <t>АП Војводина</t>
  </si>
  <si>
    <t>Зубин Поток</t>
  </si>
  <si>
    <t>Штрпце</t>
  </si>
  <si>
    <t>Звечан</t>
  </si>
  <si>
    <t>Лепосавић</t>
  </si>
  <si>
    <t>Косовска Митровица</t>
  </si>
  <si>
    <t>Сопствени приходи буџетских корисника</t>
  </si>
  <si>
    <t>Донације и трансфери</t>
  </si>
  <si>
    <t>извор        05-08</t>
  </si>
  <si>
    <t>извор        09-12</t>
  </si>
  <si>
    <t>извор       09-12</t>
  </si>
  <si>
    <t>4(2+3)</t>
  </si>
  <si>
    <t>Органи и организације локалне власти</t>
  </si>
  <si>
    <t>Дирекције основане од стране лок. власти који се финансирају из јавних прихода чија је намена утврђена посебним законом</t>
  </si>
  <si>
    <t>Месне заједнице</t>
  </si>
  <si>
    <t>Нове установе и органи</t>
  </si>
  <si>
    <t>Јубиларне награде</t>
  </si>
  <si>
    <t>Бонуси</t>
  </si>
  <si>
    <t>Други основ</t>
  </si>
  <si>
    <t>ПЛАТЕ ЗАПОСЛЕНИХ КОД КОРИСНИКА БУЏЕТА ЛОКАЛНЕ ВЛАСТИ</t>
  </si>
  <si>
    <t>БРОЈ ЗАПОСЛЕНИХ КОД КОРИСНИКА БУЏЕТА ЛОКАЛНЕ ВЛАСТИ</t>
  </si>
  <si>
    <t>7(5+6)</t>
  </si>
  <si>
    <t xml:space="preserve"> извор       01</t>
  </si>
  <si>
    <t>извор        04</t>
  </si>
  <si>
    <t xml:space="preserve"> извор        01</t>
  </si>
  <si>
    <t>Одлуком о буџету за 2022. годину</t>
  </si>
  <si>
    <t>13-17</t>
  </si>
  <si>
    <t>Нераспоређени вишак прихода и неутрошена средства из ранијих година и неутрошена средства трансфера од других нивоа власти</t>
  </si>
  <si>
    <t>Извор 13-17</t>
  </si>
  <si>
    <t>Општи приходи и примања буџета</t>
  </si>
  <si>
    <t>извор        13-17</t>
  </si>
  <si>
    <t>извор          13-17</t>
  </si>
  <si>
    <t>У __________________   ______    2022. године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</si>
</sst>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YuHelvetica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10" xfId="0" applyBorder="1" applyAlignment="1">
      <alignment vertical="top"/>
    </xf>
    <xf numFmtId="0" fontId="3" fillId="0" borderId="0" xfId="0" applyFont="1" applyAlignment="1">
      <alignment/>
    </xf>
    <xf numFmtId="0" fontId="0" fillId="0" borderId="10" xfId="0" applyFill="1" applyBorder="1" applyAlignment="1">
      <alignment vertical="top"/>
    </xf>
    <xf numFmtId="0" fontId="3" fillId="0" borderId="10" xfId="0" applyFont="1" applyBorder="1" applyAlignment="1">
      <alignment/>
    </xf>
    <xf numFmtId="0" fontId="15" fillId="0" borderId="0" xfId="0" applyFont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quotePrefix="1">
      <alignment/>
    </xf>
    <xf numFmtId="0" fontId="0" fillId="33" borderId="12" xfId="0" applyFill="1" applyBorder="1" applyAlignment="1" applyProtection="1" quotePrefix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/>
      <protection locked="0"/>
    </xf>
    <xf numFmtId="0" fontId="0" fillId="0" borderId="13" xfId="0" applyBorder="1" applyAlignment="1">
      <alignment horizontal="left"/>
    </xf>
    <xf numFmtId="3" fontId="0" fillId="0" borderId="10" xfId="0" applyNumberFormat="1" applyBorder="1" applyAlignment="1" applyProtection="1">
      <alignment/>
      <protection locked="0"/>
    </xf>
    <xf numFmtId="3" fontId="0" fillId="0" borderId="10" xfId="0" applyNumberFormat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10" xfId="0" applyNumberFormat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7" fillId="2" borderId="16" xfId="0" applyFont="1" applyFill="1" applyBorder="1" applyAlignment="1" applyProtection="1">
      <alignment horizontal="right" vertical="center"/>
      <protection/>
    </xf>
    <xf numFmtId="0" fontId="0" fillId="34" borderId="11" xfId="0" applyFont="1" applyFill="1" applyBorder="1" applyAlignment="1" applyProtection="1">
      <alignment horizontal="center" vertical="center" textRotation="90"/>
      <protection/>
    </xf>
    <xf numFmtId="0" fontId="0" fillId="34" borderId="17" xfId="0" applyFill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0" fontId="0" fillId="34" borderId="19" xfId="0" applyFill="1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34" borderId="21" xfId="0" applyFill="1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3" fontId="3" fillId="34" borderId="14" xfId="0" applyNumberFormat="1" applyFont="1" applyFill="1" applyBorder="1" applyAlignment="1" applyProtection="1">
      <alignment horizontal="right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 vertical="center"/>
      <protection/>
    </xf>
    <xf numFmtId="0" fontId="3" fillId="34" borderId="24" xfId="0" applyFont="1" applyFill="1" applyBorder="1" applyAlignment="1" applyProtection="1">
      <alignment horizontal="center" vertical="center"/>
      <protection/>
    </xf>
    <xf numFmtId="3" fontId="3" fillId="34" borderId="24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/>
      <protection/>
    </xf>
    <xf numFmtId="0" fontId="0" fillId="0" borderId="25" xfId="0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Font="1" applyAlignment="1" quotePrefix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Border="1" applyAlignment="1" applyProtection="1">
      <alignment/>
      <protection/>
    </xf>
    <xf numFmtId="0" fontId="7" fillId="2" borderId="12" xfId="0" applyFont="1" applyFill="1" applyBorder="1" applyAlignment="1" applyProtection="1" quotePrefix="1">
      <alignment horizontal="center" vertical="center"/>
      <protection/>
    </xf>
    <xf numFmtId="0" fontId="0" fillId="34" borderId="12" xfId="0" applyFill="1" applyBorder="1" applyAlignment="1" applyProtection="1">
      <alignment horizontal="right" vertical="top"/>
      <protection/>
    </xf>
    <xf numFmtId="0" fontId="0" fillId="34" borderId="20" xfId="0" applyFont="1" applyFill="1" applyBorder="1" applyAlignment="1" applyProtection="1">
      <alignment horizontal="center" vertical="center" textRotation="90"/>
      <protection/>
    </xf>
    <xf numFmtId="0" fontId="0" fillId="34" borderId="26" xfId="0" applyFill="1" applyBorder="1" applyAlignment="1" applyProtection="1">
      <alignment horizontal="center" vertical="center" textRotation="90"/>
      <protection/>
    </xf>
    <xf numFmtId="0" fontId="0" fillId="34" borderId="27" xfId="0" applyFill="1" applyBorder="1" applyAlignment="1" applyProtection="1">
      <alignment horizontal="center" vertical="center" textRotation="90"/>
      <protection/>
    </xf>
    <xf numFmtId="0" fontId="0" fillId="34" borderId="10" xfId="0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0" fontId="0" fillId="34" borderId="28" xfId="0" applyFill="1" applyBorder="1" applyAlignment="1" applyProtection="1">
      <alignment horizontal="center" vertical="center" textRotation="90"/>
      <protection/>
    </xf>
    <xf numFmtId="0" fontId="0" fillId="34" borderId="29" xfId="0" applyFill="1" applyBorder="1" applyAlignment="1" applyProtection="1">
      <alignment horizontal="center" vertical="center" textRotation="90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0" fillId="34" borderId="30" xfId="0" applyFont="1" applyFill="1" applyBorder="1" applyAlignment="1" applyProtection="1">
      <alignment horizontal="center" vertical="center" wrapText="1"/>
      <protection/>
    </xf>
    <xf numFmtId="0" fontId="3" fillId="2" borderId="31" xfId="0" applyFont="1" applyFill="1" applyBorder="1" applyAlignment="1" applyProtection="1">
      <alignment horizontal="left" vertical="center"/>
      <protection/>
    </xf>
    <xf numFmtId="0" fontId="3" fillId="2" borderId="12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34" borderId="12" xfId="0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10" xfId="0" applyFont="1" applyFill="1" applyBorder="1" applyAlignment="1" applyProtection="1">
      <alignment horizontal="right" vertical="center" wrapText="1"/>
      <protection locked="0"/>
    </xf>
    <xf numFmtId="0" fontId="8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32" borderId="30" xfId="0" applyNumberFormat="1" applyFont="1" applyFill="1" applyBorder="1" applyAlignment="1" applyProtection="1">
      <alignment horizontal="left" vertical="top" wrapText="1"/>
      <protection/>
    </xf>
    <xf numFmtId="0" fontId="0" fillId="0" borderId="30" xfId="0" applyFont="1" applyFill="1" applyBorder="1" applyAlignment="1" applyProtection="1">
      <alignment horizontal="left" vertical="top" wrapText="1"/>
      <protection/>
    </xf>
    <xf numFmtId="0" fontId="0" fillId="0" borderId="30" xfId="0" applyNumberFormat="1" applyFont="1" applyBorder="1" applyAlignment="1" applyProtection="1">
      <alignment horizontal="left" vertical="top" wrapText="1"/>
      <protection/>
    </xf>
    <xf numFmtId="0" fontId="0" fillId="0" borderId="32" xfId="0" applyNumberFormat="1" applyFont="1" applyBorder="1" applyAlignment="1" applyProtection="1">
      <alignment horizontal="left" vertical="top" wrapText="1"/>
      <protection/>
    </xf>
    <xf numFmtId="0" fontId="0" fillId="0" borderId="33" xfId="0" applyNumberFormat="1" applyFont="1" applyBorder="1" applyAlignment="1" applyProtection="1">
      <alignment horizontal="left" vertical="top" wrapText="1"/>
      <protection/>
    </xf>
    <xf numFmtId="0" fontId="3" fillId="34" borderId="34" xfId="0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 wrapText="1"/>
      <protection/>
    </xf>
    <xf numFmtId="0" fontId="8" fillId="2" borderId="35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36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35" xfId="0" applyFont="1" applyFill="1" applyBorder="1" applyAlignment="1" applyProtection="1">
      <alignment horizontal="right" vertical="center" wrapText="1"/>
      <protection locked="0"/>
    </xf>
    <xf numFmtId="0" fontId="8" fillId="2" borderId="36" xfId="0" applyFont="1" applyFill="1" applyBorder="1" applyAlignment="1" applyProtection="1">
      <alignment horizontal="right" vertical="center" wrapText="1"/>
      <protection locked="0"/>
    </xf>
    <xf numFmtId="0" fontId="8" fillId="2" borderId="37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38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39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40" xfId="0" applyNumberFormat="1" applyFont="1" applyFill="1" applyBorder="1" applyAlignment="1" applyProtection="1">
      <alignment horizontal="right" vertical="center" wrapText="1"/>
      <protection locked="0"/>
    </xf>
    <xf numFmtId="0" fontId="3" fillId="34" borderId="41" xfId="0" applyFont="1" applyFill="1" applyBorder="1" applyAlignment="1" applyProtection="1">
      <alignment horizontal="right" vertical="center"/>
      <protection/>
    </xf>
    <xf numFmtId="0" fontId="3" fillId="34" borderId="24" xfId="0" applyFont="1" applyFill="1" applyBorder="1" applyAlignment="1" applyProtection="1">
      <alignment horizontal="right" vertical="center"/>
      <protection/>
    </xf>
    <xf numFmtId="0" fontId="3" fillId="34" borderId="42" xfId="0" applyFont="1" applyFill="1" applyBorder="1" applyAlignment="1" applyProtection="1">
      <alignment horizontal="right" vertical="center"/>
      <protection/>
    </xf>
    <xf numFmtId="0" fontId="16" fillId="2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quotePrefix="1">
      <alignment/>
    </xf>
    <xf numFmtId="3" fontId="0" fillId="0" borderId="10" xfId="0" applyNumberFormat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3" fillId="2" borderId="44" xfId="0" applyFont="1" applyFill="1" applyBorder="1" applyAlignment="1" applyProtection="1">
      <alignment vertical="center"/>
      <protection/>
    </xf>
    <xf numFmtId="0" fontId="0" fillId="34" borderId="44" xfId="0" applyFill="1" applyBorder="1" applyAlignment="1" applyProtection="1">
      <alignment horizontal="center" vertical="center" wrapText="1"/>
      <protection/>
    </xf>
    <xf numFmtId="0" fontId="0" fillId="0" borderId="0" xfId="55">
      <alignment/>
      <protection/>
    </xf>
    <xf numFmtId="0" fontId="6" fillId="0" borderId="0" xfId="55" applyFont="1" applyAlignment="1">
      <alignment vertical="top"/>
      <protection/>
    </xf>
    <xf numFmtId="3" fontId="3" fillId="34" borderId="45" xfId="0" applyNumberFormat="1" applyFont="1" applyFill="1" applyBorder="1" applyAlignment="1" applyProtection="1">
      <alignment horizontal="right" vertical="center"/>
      <protection/>
    </xf>
    <xf numFmtId="0" fontId="0" fillId="34" borderId="46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47" xfId="0" applyFill="1" applyBorder="1" applyAlignment="1" applyProtection="1">
      <alignment/>
      <protection/>
    </xf>
    <xf numFmtId="0" fontId="0" fillId="34" borderId="48" xfId="0" applyFill="1" applyBorder="1" applyAlignment="1" applyProtection="1">
      <alignment/>
      <protection/>
    </xf>
    <xf numFmtId="0" fontId="0" fillId="34" borderId="49" xfId="0" applyFill="1" applyBorder="1" applyAlignment="1">
      <alignment/>
    </xf>
    <xf numFmtId="0" fontId="0" fillId="34" borderId="50" xfId="0" applyFill="1" applyBorder="1" applyAlignment="1" applyProtection="1">
      <alignment/>
      <protection/>
    </xf>
    <xf numFmtId="0" fontId="9" fillId="2" borderId="12" xfId="0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left" vertical="top"/>
    </xf>
    <xf numFmtId="0" fontId="0" fillId="0" borderId="0" xfId="55" applyFont="1">
      <alignment/>
      <protection/>
    </xf>
    <xf numFmtId="0" fontId="0" fillId="0" borderId="0" xfId="0" applyFont="1" applyAlignment="1">
      <alignment/>
    </xf>
    <xf numFmtId="0" fontId="12" fillId="0" borderId="29" xfId="0" applyFont="1" applyBorder="1" applyAlignment="1" applyProtection="1">
      <alignment horizontal="left" vertical="top" wrapText="1"/>
      <protection locked="0"/>
    </xf>
    <xf numFmtId="0" fontId="7" fillId="34" borderId="51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 applyProtection="1">
      <alignment horizontal="center" vertical="center"/>
      <protection/>
    </xf>
    <xf numFmtId="3" fontId="3" fillId="34" borderId="25" xfId="0" applyNumberFormat="1" applyFont="1" applyFill="1" applyBorder="1" applyAlignment="1" applyProtection="1">
      <alignment horizontal="right" vertical="center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0" fontId="0" fillId="34" borderId="4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52" xfId="55" applyFont="1" applyBorder="1" applyAlignment="1">
      <alignment horizontal="left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 quotePrefix="1">
      <alignment horizontal="left"/>
      <protection/>
    </xf>
    <xf numFmtId="0" fontId="0" fillId="0" borderId="0" xfId="55" applyFont="1" applyBorder="1" applyAlignment="1">
      <alignment horizontal="left"/>
      <protection/>
    </xf>
    <xf numFmtId="0" fontId="6" fillId="0" borderId="0" xfId="55" applyFont="1" applyBorder="1" applyAlignment="1">
      <alignment horizontal="right" vertical="top"/>
      <protection/>
    </xf>
    <xf numFmtId="0" fontId="6" fillId="0" borderId="52" xfId="55" applyFont="1" applyBorder="1" applyAlignment="1">
      <alignment horizontal="right" vertical="top"/>
      <protection/>
    </xf>
    <xf numFmtId="0" fontId="0" fillId="0" borderId="0" xfId="55" applyAlignment="1">
      <alignment horizontal="right"/>
      <protection/>
    </xf>
    <xf numFmtId="0" fontId="17" fillId="34" borderId="12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3" fontId="0" fillId="0" borderId="18" xfId="0" applyNumberFormat="1" applyBorder="1" applyAlignment="1" applyProtection="1">
      <alignment horizontal="right" vertical="center"/>
      <protection locked="0"/>
    </xf>
    <xf numFmtId="3" fontId="0" fillId="0" borderId="18" xfId="0" applyNumberFormat="1" applyBorder="1" applyAlignment="1" applyProtection="1">
      <alignment horizontal="center" vertical="center"/>
      <protection locked="0"/>
    </xf>
    <xf numFmtId="3" fontId="0" fillId="0" borderId="22" xfId="0" applyNumberFormat="1" applyBorder="1" applyAlignment="1" applyProtection="1">
      <alignment horizontal="right" vertical="center"/>
      <protection locked="0"/>
    </xf>
    <xf numFmtId="3" fontId="3" fillId="34" borderId="41" xfId="0" applyNumberFormat="1" applyFont="1" applyFill="1" applyBorder="1" applyAlignment="1" applyProtection="1">
      <alignment horizontal="right" vertical="center"/>
      <protection/>
    </xf>
    <xf numFmtId="0" fontId="9" fillId="2" borderId="53" xfId="0" applyFont="1" applyFill="1" applyBorder="1" applyAlignment="1" applyProtection="1">
      <alignment horizontal="left" vertical="center"/>
      <protection/>
    </xf>
    <xf numFmtId="0" fontId="0" fillId="34" borderId="55" xfId="0" applyFont="1" applyFill="1" applyBorder="1" applyAlignment="1" applyProtection="1">
      <alignment horizontal="center" vertical="center" textRotation="90"/>
      <protection/>
    </xf>
    <xf numFmtId="0" fontId="0" fillId="34" borderId="0" xfId="0" applyFill="1" applyBorder="1" applyAlignment="1" applyProtection="1">
      <alignment horizontal="center" vertical="center" textRotation="90"/>
      <protection/>
    </xf>
    <xf numFmtId="0" fontId="0" fillId="34" borderId="25" xfId="0" applyFill="1" applyBorder="1" applyAlignment="1" applyProtection="1">
      <alignment horizontal="center" vertical="center" textRotation="90"/>
      <protection/>
    </xf>
    <xf numFmtId="3" fontId="0" fillId="0" borderId="29" xfId="0" applyNumberFormat="1" applyBorder="1" applyAlignment="1" applyProtection="1">
      <alignment horizontal="right" vertical="center"/>
      <protection locked="0"/>
    </xf>
    <xf numFmtId="3" fontId="3" fillId="34" borderId="29" xfId="0" applyNumberFormat="1" applyFont="1" applyFill="1" applyBorder="1" applyAlignment="1" applyProtection="1">
      <alignment horizontal="right" vertical="center"/>
      <protection/>
    </xf>
    <xf numFmtId="3" fontId="0" fillId="0" borderId="27" xfId="0" applyNumberFormat="1" applyBorder="1" applyAlignment="1" applyProtection="1">
      <alignment horizontal="right" vertical="center"/>
      <protection locked="0"/>
    </xf>
    <xf numFmtId="0" fontId="0" fillId="34" borderId="39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3" fontId="0" fillId="0" borderId="29" xfId="0" applyNumberFormat="1" applyFont="1" applyBorder="1" applyAlignment="1" applyProtection="1">
      <alignment horizontal="right" vertical="center"/>
      <protection locked="0"/>
    </xf>
    <xf numFmtId="0" fontId="0" fillId="0" borderId="47" xfId="0" applyBorder="1" applyAlignment="1" applyProtection="1">
      <alignment/>
      <protection/>
    </xf>
    <xf numFmtId="0" fontId="16" fillId="2" borderId="56" xfId="0" applyFont="1" applyFill="1" applyBorder="1" applyAlignment="1" applyProtection="1">
      <alignment vertical="center"/>
      <protection/>
    </xf>
    <xf numFmtId="0" fontId="16" fillId="2" borderId="44" xfId="0" applyFont="1" applyFill="1" applyBorder="1" applyAlignment="1" applyProtection="1">
      <alignment vertical="center"/>
      <protection/>
    </xf>
    <xf numFmtId="0" fontId="16" fillId="2" borderId="57" xfId="0" applyFont="1" applyFill="1" applyBorder="1" applyAlignment="1" applyProtection="1">
      <alignment vertical="center"/>
      <protection/>
    </xf>
    <xf numFmtId="0" fontId="16" fillId="2" borderId="53" xfId="0" applyFont="1" applyFill="1" applyBorder="1" applyAlignment="1" applyProtection="1">
      <alignment vertical="center"/>
      <protection/>
    </xf>
    <xf numFmtId="0" fontId="16" fillId="2" borderId="50" xfId="0" applyFont="1" applyFill="1" applyBorder="1" applyAlignment="1" applyProtection="1">
      <alignment vertical="center"/>
      <protection/>
    </xf>
    <xf numFmtId="0" fontId="16" fillId="2" borderId="49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35" borderId="0" xfId="0" applyFill="1" applyBorder="1" applyAlignment="1" applyProtection="1">
      <alignment/>
      <protection/>
    </xf>
    <xf numFmtId="0" fontId="3" fillId="2" borderId="56" xfId="0" applyFont="1" applyFill="1" applyBorder="1" applyAlignment="1" applyProtection="1">
      <alignment horizontal="center" vertical="center"/>
      <protection/>
    </xf>
    <xf numFmtId="0" fontId="0" fillId="34" borderId="29" xfId="0" applyFont="1" applyFill="1" applyBorder="1" applyAlignment="1" applyProtection="1">
      <alignment horizontal="center" vertical="center" wrapText="1"/>
      <protection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2" borderId="58" xfId="0" applyFill="1" applyBorder="1" applyAlignment="1" applyProtection="1">
      <alignment horizontal="center" vertical="center"/>
      <protection/>
    </xf>
    <xf numFmtId="0" fontId="0" fillId="2" borderId="41" xfId="0" applyFill="1" applyBorder="1" applyAlignment="1" applyProtection="1">
      <alignment horizontal="center" vertical="center"/>
      <protection/>
    </xf>
    <xf numFmtId="2" fontId="7" fillId="2" borderId="12" xfId="0" applyNumberFormat="1" applyFont="1" applyFill="1" applyBorder="1" applyAlignment="1" applyProtection="1" quotePrefix="1">
      <alignment horizontal="center" vertical="center"/>
      <protection/>
    </xf>
    <xf numFmtId="3" fontId="0" fillId="0" borderId="30" xfId="0" applyNumberFormat="1" applyBorder="1" applyAlignment="1" applyProtection="1">
      <alignment horizontal="right" vertical="center"/>
      <protection locked="0"/>
    </xf>
    <xf numFmtId="0" fontId="8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18" xfId="0" applyFont="1" applyFill="1" applyBorder="1" applyAlignment="1" applyProtection="1">
      <alignment horizontal="right" vertical="center" wrapText="1"/>
      <protection locked="0"/>
    </xf>
    <xf numFmtId="0" fontId="8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22" xfId="0" applyNumberFormat="1" applyFont="1" applyFill="1" applyBorder="1" applyAlignment="1" applyProtection="1">
      <alignment horizontal="right" vertical="center" wrapText="1"/>
      <protection locked="0"/>
    </xf>
    <xf numFmtId="0" fontId="3" fillId="34" borderId="43" xfId="0" applyFont="1" applyFill="1" applyBorder="1" applyAlignment="1" applyProtection="1">
      <alignment horizontal="right" vertical="center"/>
      <protection/>
    </xf>
    <xf numFmtId="0" fontId="3" fillId="34" borderId="58" xfId="0" applyFont="1" applyFill="1" applyBorder="1" applyAlignment="1" applyProtection="1">
      <alignment horizontal="right" vertical="center"/>
      <protection/>
    </xf>
    <xf numFmtId="0" fontId="0" fillId="0" borderId="45" xfId="0" applyBorder="1" applyAlignment="1" applyProtection="1">
      <alignment vertical="top"/>
      <protection/>
    </xf>
    <xf numFmtId="0" fontId="0" fillId="0" borderId="55" xfId="0" applyBorder="1" applyAlignment="1" applyProtection="1">
      <alignment vertical="top"/>
      <protection/>
    </xf>
    <xf numFmtId="0" fontId="0" fillId="0" borderId="52" xfId="0" applyBorder="1" applyAlignment="1" applyProtection="1">
      <alignment vertical="top"/>
      <protection/>
    </xf>
    <xf numFmtId="0" fontId="0" fillId="34" borderId="32" xfId="0" applyFont="1" applyFill="1" applyBorder="1" applyAlignment="1" applyProtection="1">
      <alignment horizontal="center" vertical="center" wrapText="1"/>
      <protection/>
    </xf>
    <xf numFmtId="0" fontId="0" fillId="32" borderId="17" xfId="0" applyNumberFormat="1" applyFont="1" applyFill="1" applyBorder="1" applyAlignment="1" applyProtection="1">
      <alignment horizontal="left" vertical="top" wrapText="1"/>
      <protection/>
    </xf>
    <xf numFmtId="0" fontId="0" fillId="0" borderId="19" xfId="0" applyFont="1" applyFill="1" applyBorder="1" applyAlignment="1" applyProtection="1">
      <alignment horizontal="left" vertical="top" wrapText="1"/>
      <protection/>
    </xf>
    <xf numFmtId="0" fontId="0" fillId="0" borderId="19" xfId="0" applyNumberFormat="1" applyFont="1" applyBorder="1" applyAlignment="1" applyProtection="1">
      <alignment horizontal="left" vertical="top" wrapText="1"/>
      <protection/>
    </xf>
    <xf numFmtId="0" fontId="0" fillId="0" borderId="59" xfId="0" applyNumberFormat="1" applyFont="1" applyBorder="1" applyAlignment="1" applyProtection="1">
      <alignment horizontal="left" vertical="top" wrapText="1"/>
      <protection/>
    </xf>
    <xf numFmtId="0" fontId="0" fillId="32" borderId="19" xfId="0" applyNumberFormat="1" applyFont="1" applyFill="1" applyBorder="1" applyAlignment="1" applyProtection="1">
      <alignment horizontal="left" vertical="top" wrapText="1"/>
      <protection/>
    </xf>
    <xf numFmtId="0" fontId="0" fillId="0" borderId="21" xfId="0" applyNumberFormat="1" applyFont="1" applyBorder="1" applyAlignment="1" applyProtection="1">
      <alignment horizontal="left" vertical="top" wrapText="1"/>
      <protection/>
    </xf>
    <xf numFmtId="0" fontId="0" fillId="34" borderId="60" xfId="0" applyFont="1" applyFill="1" applyBorder="1" applyAlignment="1" applyProtection="1">
      <alignment horizontal="center" vertical="center" wrapText="1"/>
      <protection/>
    </xf>
    <xf numFmtId="0" fontId="0" fillId="34" borderId="61" xfId="0" applyFont="1" applyFill="1" applyBorder="1" applyAlignment="1" applyProtection="1">
      <alignment horizontal="center" vertical="center" wrapText="1"/>
      <protection/>
    </xf>
    <xf numFmtId="49" fontId="3" fillId="34" borderId="12" xfId="0" applyNumberFormat="1" applyFont="1" applyFill="1" applyBorder="1" applyAlignment="1" applyProtection="1">
      <alignment horizontal="center" vertical="top" wrapText="1"/>
      <protection/>
    </xf>
    <xf numFmtId="0" fontId="3" fillId="34" borderId="24" xfId="0" applyFont="1" applyFill="1" applyBorder="1" applyAlignment="1" applyProtection="1">
      <alignment horizontal="center" vertical="top" wrapText="1"/>
      <protection/>
    </xf>
    <xf numFmtId="49" fontId="3" fillId="34" borderId="24" xfId="0" applyNumberFormat="1" applyFont="1" applyFill="1" applyBorder="1" applyAlignment="1" applyProtection="1">
      <alignment horizontal="center" vertical="top" wrapText="1"/>
      <protection/>
    </xf>
    <xf numFmtId="49" fontId="3" fillId="34" borderId="42" xfId="0" applyNumberFormat="1" applyFont="1" applyFill="1" applyBorder="1" applyAlignment="1" applyProtection="1">
      <alignment horizontal="center" vertical="top" wrapText="1"/>
      <protection/>
    </xf>
    <xf numFmtId="0" fontId="3" fillId="2" borderId="51" xfId="0" applyFont="1" applyFill="1" applyBorder="1" applyAlignment="1" applyProtection="1">
      <alignment horizontal="left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29" xfId="0" applyFont="1" applyBorder="1" applyAlignment="1">
      <alignment horizontal="center" vertical="center" textRotation="90" wrapText="1"/>
    </xf>
    <xf numFmtId="0" fontId="0" fillId="0" borderId="30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33" borderId="56" xfId="0" applyFont="1" applyFill="1" applyBorder="1" applyAlignment="1" applyProtection="1">
      <alignment horizontal="center"/>
      <protection locked="0"/>
    </xf>
    <xf numFmtId="0" fontId="0" fillId="33" borderId="44" xfId="0" applyFill="1" applyBorder="1" applyAlignment="1" applyProtection="1">
      <alignment horizontal="center"/>
      <protection locked="0"/>
    </xf>
    <xf numFmtId="0" fontId="0" fillId="33" borderId="57" xfId="0" applyFill="1" applyBorder="1" applyAlignment="1" applyProtection="1">
      <alignment horizontal="center"/>
      <protection locked="0"/>
    </xf>
    <xf numFmtId="0" fontId="15" fillId="36" borderId="47" xfId="0" applyFont="1" applyFill="1" applyBorder="1" applyAlignment="1">
      <alignment horizontal="left"/>
    </xf>
    <xf numFmtId="0" fontId="15" fillId="36" borderId="0" xfId="0" applyFont="1" applyFill="1" applyBorder="1" applyAlignment="1">
      <alignment horizontal="left"/>
    </xf>
    <xf numFmtId="0" fontId="0" fillId="0" borderId="11" xfId="0" applyFont="1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8" fillId="2" borderId="56" xfId="0" applyFont="1" applyFill="1" applyBorder="1" applyAlignment="1" applyProtection="1">
      <alignment horizontal="center" vertical="center"/>
      <protection locked="0"/>
    </xf>
    <xf numFmtId="0" fontId="18" fillId="2" borderId="57" xfId="0" applyFont="1" applyFill="1" applyBorder="1" applyAlignment="1" applyProtection="1">
      <alignment horizontal="center" vertical="center"/>
      <protection locked="0"/>
    </xf>
    <xf numFmtId="0" fontId="3" fillId="2" borderId="56" xfId="0" applyFont="1" applyFill="1" applyBorder="1" applyAlignment="1" applyProtection="1">
      <alignment horizontal="center" vertical="center"/>
      <protection/>
    </xf>
    <xf numFmtId="0" fontId="3" fillId="2" borderId="44" xfId="0" applyFont="1" applyFill="1" applyBorder="1" applyAlignment="1" applyProtection="1">
      <alignment horizontal="center" vertical="center"/>
      <protection/>
    </xf>
    <xf numFmtId="0" fontId="9" fillId="34" borderId="56" xfId="0" applyFont="1" applyFill="1" applyBorder="1" applyAlignment="1" applyProtection="1">
      <alignment horizontal="center" vertical="top" wrapText="1"/>
      <protection/>
    </xf>
    <xf numFmtId="0" fontId="9" fillId="34" borderId="44" xfId="0" applyFont="1" applyFill="1" applyBorder="1" applyAlignment="1" applyProtection="1">
      <alignment horizontal="center" vertical="top" wrapText="1"/>
      <protection/>
    </xf>
    <xf numFmtId="0" fontId="15" fillId="33" borderId="46" xfId="0" applyFont="1" applyFill="1" applyBorder="1" applyAlignment="1" applyProtection="1">
      <alignment horizontal="center" vertical="center"/>
      <protection/>
    </xf>
    <xf numFmtId="0" fontId="15" fillId="33" borderId="13" xfId="0" applyFont="1" applyFill="1" applyBorder="1" applyAlignment="1" applyProtection="1">
      <alignment horizontal="center" vertical="center"/>
      <protection/>
    </xf>
    <xf numFmtId="0" fontId="9" fillId="2" borderId="56" xfId="0" applyFont="1" applyFill="1" applyBorder="1" applyAlignment="1" applyProtection="1">
      <alignment horizontal="left" vertical="center"/>
      <protection/>
    </xf>
    <xf numFmtId="0" fontId="9" fillId="2" borderId="44" xfId="0" applyFont="1" applyFill="1" applyBorder="1" applyAlignment="1" applyProtection="1">
      <alignment horizontal="left" vertical="center"/>
      <protection/>
    </xf>
    <xf numFmtId="0" fontId="13" fillId="2" borderId="56" xfId="0" applyFont="1" applyFill="1" applyBorder="1" applyAlignment="1" applyProtection="1">
      <alignment horizontal="left" vertical="center"/>
      <protection/>
    </xf>
    <xf numFmtId="0" fontId="13" fillId="2" borderId="44" xfId="0" applyFont="1" applyFill="1" applyBorder="1" applyAlignment="1" applyProtection="1">
      <alignment horizontal="left" vertical="center"/>
      <protection/>
    </xf>
    <xf numFmtId="0" fontId="13" fillId="2" borderId="57" xfId="0" applyFont="1" applyFill="1" applyBorder="1" applyAlignment="1" applyProtection="1">
      <alignment horizontal="left" vertical="center"/>
      <protection/>
    </xf>
    <xf numFmtId="0" fontId="0" fillId="0" borderId="0" xfId="55" applyFont="1">
      <alignment/>
      <protection/>
    </xf>
    <xf numFmtId="0" fontId="0" fillId="0" borderId="0" xfId="0" applyAlignment="1" applyProtection="1">
      <alignment/>
      <protection/>
    </xf>
    <xf numFmtId="0" fontId="0" fillId="34" borderId="51" xfId="0" applyFont="1" applyFill="1" applyBorder="1" applyAlignment="1" applyProtection="1">
      <alignment horizontal="center" vertical="center" wrapText="1"/>
      <protection/>
    </xf>
    <xf numFmtId="0" fontId="0" fillId="34" borderId="53" xfId="0" applyFont="1" applyFill="1" applyBorder="1" applyAlignment="1" applyProtection="1">
      <alignment horizontal="center" vertical="center" wrapText="1"/>
      <protection/>
    </xf>
    <xf numFmtId="0" fontId="17" fillId="2" borderId="56" xfId="0" applyFont="1" applyFill="1" applyBorder="1" applyAlignment="1" applyProtection="1">
      <alignment horizontal="left" vertical="center"/>
      <protection locked="0"/>
    </xf>
    <xf numFmtId="0" fontId="17" fillId="2" borderId="44" xfId="0" applyFont="1" applyFill="1" applyBorder="1" applyAlignment="1" applyProtection="1">
      <alignment horizontal="left" vertical="center"/>
      <protection locked="0"/>
    </xf>
    <xf numFmtId="0" fontId="17" fillId="2" borderId="57" xfId="0" applyFont="1" applyFill="1" applyBorder="1" applyAlignment="1" applyProtection="1">
      <alignment horizontal="left" vertical="center"/>
      <protection locked="0"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44" xfId="0" applyFont="1" applyFill="1" applyBorder="1" applyAlignment="1" applyProtection="1">
      <alignment horizontal="center" vertical="center" wrapText="1"/>
      <protection/>
    </xf>
    <xf numFmtId="0" fontId="11" fillId="34" borderId="56" xfId="0" applyFont="1" applyFill="1" applyBorder="1" applyAlignment="1" applyProtection="1">
      <alignment horizontal="center" vertical="center"/>
      <protection/>
    </xf>
    <xf numFmtId="0" fontId="11" fillId="34" borderId="44" xfId="0" applyFont="1" applyFill="1" applyBorder="1" applyAlignment="1" applyProtection="1">
      <alignment horizontal="center" vertical="center"/>
      <protection/>
    </xf>
    <xf numFmtId="0" fontId="11" fillId="34" borderId="5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 textRotation="90"/>
      <protection/>
    </xf>
    <xf numFmtId="0" fontId="0" fillId="34" borderId="28" xfId="0" applyFill="1" applyBorder="1" applyAlignment="1" applyProtection="1">
      <alignment horizontal="center" vertical="center" textRotation="90"/>
      <protection/>
    </xf>
    <xf numFmtId="0" fontId="0" fillId="34" borderId="29" xfId="0" applyFill="1" applyBorder="1" applyAlignment="1" applyProtection="1">
      <alignment horizontal="center" vertical="center" textRotation="90"/>
      <protection/>
    </xf>
    <xf numFmtId="0" fontId="0" fillId="34" borderId="30" xfId="0" applyFont="1" applyFill="1" applyBorder="1" applyAlignment="1" applyProtection="1">
      <alignment horizontal="center" vertical="center" wrapText="1"/>
      <protection/>
    </xf>
    <xf numFmtId="0" fontId="12" fillId="34" borderId="46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49" xfId="0" applyFont="1" applyFill="1" applyBorder="1" applyAlignment="1">
      <alignment horizontal="center" vertical="center" wrapText="1"/>
    </xf>
    <xf numFmtId="0" fontId="12" fillId="34" borderId="50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9" fillId="34" borderId="23" xfId="0" applyFont="1" applyFill="1" applyBorder="1" applyAlignment="1" applyProtection="1">
      <alignment horizontal="center" vertical="top" wrapText="1"/>
      <protection/>
    </xf>
    <xf numFmtId="0" fontId="15" fillId="33" borderId="56" xfId="0" applyFont="1" applyFill="1" applyBorder="1" applyAlignment="1" applyProtection="1">
      <alignment horizontal="center" vertical="center"/>
      <protection/>
    </xf>
    <xf numFmtId="0" fontId="15" fillId="33" borderId="44" xfId="0" applyFont="1" applyFill="1" applyBorder="1" applyAlignment="1" applyProtection="1">
      <alignment horizontal="center" vertical="center"/>
      <protection/>
    </xf>
    <xf numFmtId="0" fontId="15" fillId="33" borderId="23" xfId="0" applyFont="1" applyFill="1" applyBorder="1" applyAlignment="1" applyProtection="1">
      <alignment horizontal="center" vertical="center"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2" borderId="44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18" fillId="2" borderId="56" xfId="0" applyFont="1" applyFill="1" applyBorder="1" applyAlignment="1" applyProtection="1">
      <alignment horizontal="center" vertical="center"/>
      <protection/>
    </xf>
    <xf numFmtId="0" fontId="18" fillId="2" borderId="57" xfId="0" applyFont="1" applyFill="1" applyBorder="1" applyAlignment="1" applyProtection="1">
      <alignment horizontal="center" vertical="center"/>
      <protection/>
    </xf>
    <xf numFmtId="0" fontId="9" fillId="2" borderId="49" xfId="0" applyFont="1" applyFill="1" applyBorder="1" applyAlignment="1" applyProtection="1">
      <alignment horizontal="left" vertical="center"/>
      <protection/>
    </xf>
    <xf numFmtId="0" fontId="9" fillId="2" borderId="53" xfId="0" applyFont="1" applyFill="1" applyBorder="1" applyAlignment="1" applyProtection="1">
      <alignment horizontal="left" vertical="center"/>
      <protection/>
    </xf>
    <xf numFmtId="0" fontId="0" fillId="34" borderId="28" xfId="0" applyFont="1" applyFill="1" applyBorder="1" applyAlignment="1" applyProtection="1">
      <alignment horizontal="center" vertical="center" wrapText="1"/>
      <protection/>
    </xf>
    <xf numFmtId="0" fontId="0" fillId="34" borderId="29" xfId="0" applyFont="1" applyFill="1" applyBorder="1" applyAlignment="1" applyProtection="1">
      <alignment horizontal="center" vertical="center" wrapText="1"/>
      <protection/>
    </xf>
    <xf numFmtId="0" fontId="0" fillId="34" borderId="26" xfId="0" applyFont="1" applyFill="1" applyBorder="1" applyAlignment="1" applyProtection="1">
      <alignment horizontal="center" vertical="center" wrapText="1"/>
      <protection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textRotation="90"/>
      <protection/>
    </xf>
    <xf numFmtId="0" fontId="0" fillId="34" borderId="10" xfId="0" applyFill="1" applyBorder="1" applyAlignment="1" applyProtection="1">
      <alignment horizontal="center" vertical="center" textRotation="90"/>
      <protection/>
    </xf>
    <xf numFmtId="0" fontId="0" fillId="34" borderId="62" xfId="0" applyFont="1" applyFill="1" applyBorder="1" applyAlignment="1" applyProtection="1">
      <alignment horizontal="center" vertical="center" wrapText="1"/>
      <protection/>
    </xf>
    <xf numFmtId="0" fontId="0" fillId="34" borderId="63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2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3.7109375" style="0" customWidth="1"/>
    <col min="2" max="2" width="35.28125" style="0" customWidth="1"/>
    <col min="3" max="13" width="17.00390625" style="0" customWidth="1"/>
  </cols>
  <sheetData>
    <row r="1" spans="2:12" ht="21">
      <c r="B1" s="11" t="s">
        <v>213</v>
      </c>
      <c r="L1" s="14" t="s">
        <v>212</v>
      </c>
    </row>
    <row r="2" ht="13.5" thickBot="1"/>
    <row r="3" spans="2:5" ht="13.5" thickBot="1">
      <c r="B3" s="7" t="s">
        <v>20</v>
      </c>
      <c r="C3" s="15"/>
      <c r="D3" s="16"/>
      <c r="E3" s="16"/>
    </row>
    <row r="4" spans="2:5" ht="13.5" thickBot="1">
      <c r="B4" s="7" t="s">
        <v>211</v>
      </c>
      <c r="C4" s="198"/>
      <c r="D4" s="199"/>
      <c r="E4" s="200"/>
    </row>
    <row r="5" spans="2:19" ht="13.5" thickBot="1">
      <c r="B5" s="7" t="s">
        <v>56</v>
      </c>
      <c r="C5" s="21" t="s">
        <v>57</v>
      </c>
      <c r="D5" s="19"/>
      <c r="E5" s="20"/>
      <c r="F5" s="6" t="s">
        <v>23</v>
      </c>
      <c r="N5" s="16"/>
      <c r="O5" s="16"/>
      <c r="P5" s="16"/>
      <c r="Q5" s="16"/>
      <c r="R5" s="16"/>
      <c r="S5" s="16"/>
    </row>
    <row r="6" spans="2:19" ht="21.75" thickBot="1">
      <c r="B6" s="7" t="s">
        <v>21</v>
      </c>
      <c r="C6" s="18"/>
      <c r="D6" s="201" t="e">
        <f>IF(ISNA(+VLOOKUP(C6,#REF!,2,FALSE))=TRUE,"",VLOOKUP(C6,#REF!,2,FALSE))</f>
        <v>#REF!</v>
      </c>
      <c r="E6" s="202"/>
      <c r="F6" s="202"/>
      <c r="G6" s="202"/>
      <c r="N6" s="16"/>
      <c r="O6" s="16"/>
      <c r="P6" s="16"/>
      <c r="Q6" s="16"/>
      <c r="R6" s="16"/>
      <c r="S6" s="16"/>
    </row>
    <row r="7" spans="12:19" ht="12.75">
      <c r="L7" t="s">
        <v>9</v>
      </c>
      <c r="N7" s="16"/>
      <c r="O7" s="16"/>
      <c r="P7" s="16"/>
      <c r="Q7" s="16"/>
      <c r="R7" s="16"/>
      <c r="S7" s="16"/>
    </row>
    <row r="8" spans="1:19" ht="27.75" customHeight="1">
      <c r="A8" s="203" t="s">
        <v>14</v>
      </c>
      <c r="B8" s="206" t="s">
        <v>0</v>
      </c>
      <c r="C8" s="207" t="s">
        <v>46</v>
      </c>
      <c r="D8" s="208"/>
      <c r="E8" s="208"/>
      <c r="F8" s="208"/>
      <c r="G8" s="209"/>
      <c r="H8" s="195" t="s">
        <v>47</v>
      </c>
      <c r="I8" s="196"/>
      <c r="J8" s="197"/>
      <c r="K8" s="195" t="s">
        <v>58</v>
      </c>
      <c r="L8" s="196"/>
      <c r="M8" s="197"/>
      <c r="N8" s="16"/>
      <c r="O8" s="16"/>
      <c r="P8" s="16"/>
      <c r="Q8" s="16"/>
      <c r="R8" s="16"/>
      <c r="S8" s="16"/>
    </row>
    <row r="9" spans="1:19" ht="12.75" customHeight="1">
      <c r="A9" s="204"/>
      <c r="B9" s="206"/>
      <c r="C9" s="193" t="s">
        <v>1</v>
      </c>
      <c r="D9" s="193" t="s">
        <v>2</v>
      </c>
      <c r="E9" s="193" t="s">
        <v>3</v>
      </c>
      <c r="F9" s="193" t="s">
        <v>4</v>
      </c>
      <c r="G9" s="193" t="s">
        <v>5</v>
      </c>
      <c r="H9" s="193" t="s">
        <v>11</v>
      </c>
      <c r="I9" s="193" t="s">
        <v>12</v>
      </c>
      <c r="J9" s="193" t="s">
        <v>7</v>
      </c>
      <c r="K9" s="193" t="s">
        <v>11</v>
      </c>
      <c r="L9" s="193" t="s">
        <v>12</v>
      </c>
      <c r="M9" s="193" t="s">
        <v>7</v>
      </c>
      <c r="N9" s="16"/>
      <c r="O9" s="16"/>
      <c r="P9" s="16"/>
      <c r="Q9" s="16"/>
      <c r="R9" s="16"/>
      <c r="S9" s="16"/>
    </row>
    <row r="10" spans="1:19" ht="69.75" customHeight="1">
      <c r="A10" s="205"/>
      <c r="B10" s="206"/>
      <c r="C10" s="194"/>
      <c r="D10" s="194"/>
      <c r="E10" s="194"/>
      <c r="F10" s="194"/>
      <c r="G10" s="194"/>
      <c r="H10" s="194"/>
      <c r="I10" s="194"/>
      <c r="J10" s="194" t="s">
        <v>7</v>
      </c>
      <c r="K10" s="194"/>
      <c r="L10" s="194"/>
      <c r="M10" s="194" t="s">
        <v>7</v>
      </c>
      <c r="N10" s="16"/>
      <c r="O10" s="16"/>
      <c r="P10" s="16"/>
      <c r="Q10" s="16"/>
      <c r="R10" s="16"/>
      <c r="S10" s="16"/>
    </row>
    <row r="11" spans="1:19" ht="18.75" customHeight="1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 t="s">
        <v>6</v>
      </c>
      <c r="H11" s="1">
        <v>7</v>
      </c>
      <c r="I11" s="1">
        <v>8</v>
      </c>
      <c r="J11" s="1" t="s">
        <v>8</v>
      </c>
      <c r="K11" s="1">
        <v>10</v>
      </c>
      <c r="L11" s="1">
        <v>11</v>
      </c>
      <c r="M11" s="1" t="s">
        <v>10</v>
      </c>
      <c r="N11" s="16"/>
      <c r="O11" s="16"/>
      <c r="P11" s="16"/>
      <c r="Q11" s="16"/>
      <c r="R11" s="16"/>
      <c r="S11" s="16"/>
    </row>
    <row r="12" spans="1:19" ht="24.75" customHeight="1">
      <c r="A12" s="10">
        <v>1</v>
      </c>
      <c r="B12" s="2" t="s">
        <v>214</v>
      </c>
      <c r="C12" s="22"/>
      <c r="D12" s="22"/>
      <c r="E12" s="22"/>
      <c r="F12" s="22"/>
      <c r="G12" s="23">
        <f>+C12+D12+E12+F12</f>
        <v>0</v>
      </c>
      <c r="H12" s="22"/>
      <c r="I12" s="22"/>
      <c r="J12" s="23">
        <f>+H12+I12</f>
        <v>0</v>
      </c>
      <c r="K12" s="22"/>
      <c r="L12" s="22"/>
      <c r="M12" s="23">
        <f>+L12+K12</f>
        <v>0</v>
      </c>
      <c r="N12" s="16"/>
      <c r="O12" s="16"/>
      <c r="P12" s="16"/>
      <c r="Q12" s="16"/>
      <c r="R12" s="16"/>
      <c r="S12" s="16"/>
    </row>
    <row r="13" spans="1:19" ht="14.25" customHeight="1">
      <c r="A13" s="10">
        <v>2</v>
      </c>
      <c r="B13" s="3" t="s">
        <v>15</v>
      </c>
      <c r="C13" s="22"/>
      <c r="D13" s="22"/>
      <c r="E13" s="22"/>
      <c r="F13" s="22"/>
      <c r="G13" s="23">
        <f aca="true" t="shared" si="0" ref="G13:G19">+C13+D13+E13+F13</f>
        <v>0</v>
      </c>
      <c r="H13" s="22"/>
      <c r="I13" s="22"/>
      <c r="J13" s="23">
        <f aca="true" t="shared" si="1" ref="J13:J18">+H13+I13</f>
        <v>0</v>
      </c>
      <c r="K13" s="22"/>
      <c r="L13" s="22"/>
      <c r="M13" s="23">
        <f aca="true" t="shared" si="2" ref="M13:M19">+L13+K13</f>
        <v>0</v>
      </c>
      <c r="N13" s="16"/>
      <c r="O13" s="16"/>
      <c r="P13" s="16"/>
      <c r="Q13" s="16"/>
      <c r="R13" s="16"/>
      <c r="S13" s="16"/>
    </row>
    <row r="14" spans="1:19" ht="12.75">
      <c r="A14" s="10">
        <v>3</v>
      </c>
      <c r="B14" s="3" t="s">
        <v>16</v>
      </c>
      <c r="C14" s="22"/>
      <c r="D14" s="22"/>
      <c r="E14" s="22"/>
      <c r="F14" s="22"/>
      <c r="G14" s="23">
        <f t="shared" si="0"/>
        <v>0</v>
      </c>
      <c r="H14" s="22"/>
      <c r="I14" s="22"/>
      <c r="J14" s="23">
        <f t="shared" si="1"/>
        <v>0</v>
      </c>
      <c r="K14" s="22"/>
      <c r="L14" s="22"/>
      <c r="M14" s="23">
        <f t="shared" si="2"/>
        <v>0</v>
      </c>
      <c r="N14" s="16"/>
      <c r="O14" s="16"/>
      <c r="P14" s="16"/>
      <c r="Q14" s="16"/>
      <c r="R14" s="16"/>
      <c r="S14" s="16"/>
    </row>
    <row r="15" spans="1:19" ht="24.75" customHeight="1">
      <c r="A15" s="10">
        <v>4</v>
      </c>
      <c r="B15" s="4" t="s">
        <v>17</v>
      </c>
      <c r="C15" s="22"/>
      <c r="D15" s="22"/>
      <c r="E15" s="22"/>
      <c r="F15" s="22"/>
      <c r="G15" s="23">
        <f t="shared" si="0"/>
        <v>0</v>
      </c>
      <c r="H15" s="22"/>
      <c r="I15" s="22"/>
      <c r="J15" s="23">
        <f t="shared" si="1"/>
        <v>0</v>
      </c>
      <c r="K15" s="22"/>
      <c r="L15" s="22"/>
      <c r="M15" s="23">
        <f t="shared" si="2"/>
        <v>0</v>
      </c>
      <c r="N15" s="16"/>
      <c r="O15" s="16"/>
      <c r="P15" s="16"/>
      <c r="Q15" s="16"/>
      <c r="R15" s="16"/>
      <c r="S15" s="16"/>
    </row>
    <row r="16" spans="1:19" ht="49.5" customHeight="1">
      <c r="A16" s="10">
        <v>5</v>
      </c>
      <c r="B16" s="5" t="s">
        <v>18</v>
      </c>
      <c r="C16" s="22"/>
      <c r="D16" s="22"/>
      <c r="E16" s="22"/>
      <c r="F16" s="22"/>
      <c r="G16" s="23">
        <f t="shared" si="0"/>
        <v>0</v>
      </c>
      <c r="H16" s="22"/>
      <c r="I16" s="22"/>
      <c r="J16" s="23">
        <f t="shared" si="1"/>
        <v>0</v>
      </c>
      <c r="K16" s="22"/>
      <c r="L16" s="22"/>
      <c r="M16" s="23">
        <f t="shared" si="2"/>
        <v>0</v>
      </c>
      <c r="N16" s="16"/>
      <c r="O16" s="16"/>
      <c r="P16" s="16"/>
      <c r="Q16" s="16"/>
      <c r="R16" s="16"/>
      <c r="S16" s="16"/>
    </row>
    <row r="17" spans="1:19" ht="12.75" customHeight="1">
      <c r="A17" s="10">
        <v>6</v>
      </c>
      <c r="B17" s="2" t="s">
        <v>19</v>
      </c>
      <c r="C17" s="22"/>
      <c r="D17" s="22"/>
      <c r="E17" s="22"/>
      <c r="F17" s="22"/>
      <c r="G17" s="23">
        <f t="shared" si="0"/>
        <v>0</v>
      </c>
      <c r="H17" s="22"/>
      <c r="I17" s="22"/>
      <c r="J17" s="23">
        <f t="shared" si="1"/>
        <v>0</v>
      </c>
      <c r="K17" s="22"/>
      <c r="L17" s="22"/>
      <c r="M17" s="23">
        <f t="shared" si="2"/>
        <v>0</v>
      </c>
      <c r="N17" s="16"/>
      <c r="O17" s="16"/>
      <c r="P17" s="16"/>
      <c r="Q17" s="16"/>
      <c r="R17" s="16"/>
      <c r="S17" s="16"/>
    </row>
    <row r="18" spans="1:19" ht="51" customHeight="1">
      <c r="A18" s="10">
        <v>7</v>
      </c>
      <c r="B18" s="4" t="s">
        <v>210</v>
      </c>
      <c r="C18" s="22"/>
      <c r="D18" s="22"/>
      <c r="E18" s="22"/>
      <c r="F18" s="22"/>
      <c r="G18" s="23">
        <f t="shared" si="0"/>
        <v>0</v>
      </c>
      <c r="H18" s="22"/>
      <c r="I18" s="22"/>
      <c r="J18" s="23">
        <f t="shared" si="1"/>
        <v>0</v>
      </c>
      <c r="K18" s="22"/>
      <c r="L18" s="22"/>
      <c r="M18" s="23">
        <f t="shared" si="2"/>
        <v>0</v>
      </c>
      <c r="N18" s="16"/>
      <c r="O18" s="16"/>
      <c r="P18" s="16"/>
      <c r="Q18" s="16"/>
      <c r="R18" s="16"/>
      <c r="S18" s="16"/>
    </row>
    <row r="19" spans="1:19" ht="12.75">
      <c r="A19" s="12">
        <v>8</v>
      </c>
      <c r="B19" s="13" t="s">
        <v>24</v>
      </c>
      <c r="C19" s="23">
        <f>+SUM(C12:C18)</f>
        <v>0</v>
      </c>
      <c r="D19" s="23">
        <f>+SUM(D12:D18)</f>
        <v>0</v>
      </c>
      <c r="E19" s="23">
        <f>+SUM(E12:E18)</f>
        <v>0</v>
      </c>
      <c r="F19" s="23">
        <f>+SUM(F12:F18)</f>
        <v>0</v>
      </c>
      <c r="G19" s="24">
        <f t="shared" si="0"/>
        <v>0</v>
      </c>
      <c r="H19" s="23">
        <f>+SUM(H12:H18)</f>
        <v>0</v>
      </c>
      <c r="I19" s="23">
        <f>+SUM(I12:I18)</f>
        <v>0</v>
      </c>
      <c r="J19" s="24">
        <f>+SUM(J12:J18)</f>
        <v>0</v>
      </c>
      <c r="K19" s="23">
        <f>+SUM(K12:K18)</f>
        <v>0</v>
      </c>
      <c r="L19" s="23">
        <f>+SUM(L12:L18)</f>
        <v>0</v>
      </c>
      <c r="M19" s="24">
        <f t="shared" si="2"/>
        <v>0</v>
      </c>
      <c r="N19" s="16"/>
      <c r="O19" s="16"/>
      <c r="P19" s="16"/>
      <c r="Q19" s="16"/>
      <c r="R19" s="16"/>
      <c r="S19" s="16"/>
    </row>
    <row r="20" spans="1:19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8:19" ht="12.75">
      <c r="H23" t="s">
        <v>215</v>
      </c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2.75">
      <c r="A24" s="25" t="s">
        <v>216</v>
      </c>
      <c r="B24" t="s">
        <v>219</v>
      </c>
      <c r="C24" s="8"/>
      <c r="F24" t="s">
        <v>217</v>
      </c>
      <c r="H24" t="s">
        <v>218</v>
      </c>
      <c r="K24" s="16"/>
      <c r="L24" s="16"/>
      <c r="M24" s="16"/>
      <c r="N24" s="16"/>
      <c r="O24" s="16"/>
      <c r="P24" s="16"/>
      <c r="Q24" s="16"/>
      <c r="R24" s="16"/>
      <c r="S24" s="16"/>
    </row>
    <row r="25" spans="11:19" ht="12.75">
      <c r="K25" s="16"/>
      <c r="L25" s="16"/>
      <c r="M25" s="16"/>
      <c r="N25" s="16"/>
      <c r="O25" s="16"/>
      <c r="P25" s="16"/>
      <c r="Q25" s="16"/>
      <c r="R25" s="16"/>
      <c r="S25" s="16"/>
    </row>
    <row r="26" spans="11:19" ht="12.75"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9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</sheetData>
  <sheetProtection password="FD0B" sheet="1" objects="1" scenarios="1" formatCells="0" formatColumns="0" formatRows="0" sort="0" autoFilter="0" pivotTables="0"/>
  <mergeCells count="18">
    <mergeCell ref="C4:E4"/>
    <mergeCell ref="D6:G6"/>
    <mergeCell ref="A8:A10"/>
    <mergeCell ref="B8:B10"/>
    <mergeCell ref="C8:G8"/>
    <mergeCell ref="C9:C10"/>
    <mergeCell ref="D9:D10"/>
    <mergeCell ref="E9:E10"/>
    <mergeCell ref="F9:F10"/>
    <mergeCell ref="G9:G10"/>
    <mergeCell ref="L9:L10"/>
    <mergeCell ref="K9:K10"/>
    <mergeCell ref="H8:J8"/>
    <mergeCell ref="M9:M10"/>
    <mergeCell ref="K8:M8"/>
    <mergeCell ref="H9:H10"/>
    <mergeCell ref="I9:I10"/>
    <mergeCell ref="J9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R7"/>
  <sheetViews>
    <sheetView zoomScalePageLayoutView="0" workbookViewId="0" topLeftCell="C1">
      <selection activeCell="C1" sqref="C1:S9"/>
    </sheetView>
  </sheetViews>
  <sheetFormatPr defaultColWidth="9.140625" defaultRowHeight="12.75"/>
  <cols>
    <col min="1" max="1" width="15.28125" style="0" customWidth="1"/>
    <col min="2" max="2" width="87.28125" style="0" customWidth="1"/>
    <col min="3" max="3" width="34.28125" style="0" customWidth="1"/>
    <col min="4" max="9" width="15.28125" style="0" customWidth="1"/>
    <col min="18" max="18" width="16.57421875" style="0" customWidth="1"/>
  </cols>
  <sheetData>
    <row r="1" spans="1:18" ht="12.75">
      <c r="A1">
        <f>ZAPOSLENI!A12</f>
        <v>1</v>
      </c>
      <c r="B1" t="str">
        <f>ZAPOSLENI!B12</f>
        <v>1/000/2022//00000//</v>
      </c>
      <c r="C1" t="str">
        <f>ZAPOSLENI!C12</f>
        <v>Органи и организације локалне власти</v>
      </c>
      <c r="D1" s="62">
        <f>ZAPOSLENI!D12</f>
        <v>0</v>
      </c>
      <c r="E1" s="62">
        <f>ZAPOSLENI!E12</f>
        <v>0</v>
      </c>
      <c r="F1" s="62">
        <f>ZAPOSLENI!F12</f>
        <v>0</v>
      </c>
      <c r="G1" s="62">
        <f>ZAPOSLENI!G12</f>
        <v>0</v>
      </c>
      <c r="H1" s="62">
        <f>ZAPOSLENI!H12</f>
        <v>0</v>
      </c>
      <c r="I1" s="62">
        <f>ZAPOSLENI!I12</f>
        <v>0</v>
      </c>
      <c r="J1" s="62">
        <f>ZAPOSLENI!J12</f>
        <v>0</v>
      </c>
      <c r="K1" s="62">
        <f>ZAPOSLENI!K12</f>
        <v>0</v>
      </c>
      <c r="L1" s="62">
        <f>ZAPOSLENI!L12</f>
        <v>0</v>
      </c>
      <c r="M1" s="62">
        <f>ZAPOSLENI!M12</f>
        <v>0</v>
      </c>
      <c r="N1" s="62">
        <f>ZAPOSLENI!N12</f>
        <v>0</v>
      </c>
      <c r="O1" s="62">
        <f>ZAPOSLENI!O12</f>
        <v>0</v>
      </c>
      <c r="P1" s="62">
        <f>ZAPOSLENI!P12</f>
        <v>0</v>
      </c>
      <c r="Q1" s="62">
        <f>ZAPOSLENI!Q12</f>
        <v>0</v>
      </c>
      <c r="R1" s="62">
        <f>ZAPOSLENI!R12</f>
        <v>0</v>
      </c>
    </row>
    <row r="2" spans="1:18" ht="12.75">
      <c r="A2">
        <f>ZAPOSLENI!A13</f>
        <v>2</v>
      </c>
      <c r="B2" t="str">
        <f>ZAPOSLENI!B13</f>
        <v>2/000/2022//00000//</v>
      </c>
      <c r="C2" t="str">
        <f>ZAPOSLENI!C13</f>
        <v>Предшколске установе </v>
      </c>
      <c r="D2" s="62">
        <f>ZAPOSLENI!D13</f>
        <v>0</v>
      </c>
      <c r="E2" s="62">
        <f>ZAPOSLENI!E13</f>
        <v>0</v>
      </c>
      <c r="F2" s="62">
        <f>ZAPOSLENI!F13</f>
        <v>0</v>
      </c>
      <c r="G2" s="62">
        <f>ZAPOSLENI!G13</f>
        <v>0</v>
      </c>
      <c r="H2" s="62">
        <f>ZAPOSLENI!H13</f>
        <v>0</v>
      </c>
      <c r="I2" s="62">
        <f>ZAPOSLENI!I13</f>
        <v>0</v>
      </c>
      <c r="J2" s="62">
        <f>ZAPOSLENI!J13</f>
        <v>0</v>
      </c>
      <c r="K2" s="62">
        <f>ZAPOSLENI!K13</f>
        <v>0</v>
      </c>
      <c r="L2" s="62">
        <f>ZAPOSLENI!L13</f>
        <v>0</v>
      </c>
      <c r="M2" s="62">
        <f>ZAPOSLENI!M13</f>
        <v>0</v>
      </c>
      <c r="N2" s="62">
        <f>ZAPOSLENI!N13</f>
        <v>0</v>
      </c>
      <c r="O2" s="62">
        <f>ZAPOSLENI!O13</f>
        <v>0</v>
      </c>
      <c r="P2" s="62">
        <f>ZAPOSLENI!P13</f>
        <v>0</v>
      </c>
      <c r="Q2" s="62">
        <f>ZAPOSLENI!Q13</f>
        <v>0</v>
      </c>
      <c r="R2" s="62">
        <f>ZAPOSLENI!R13</f>
        <v>0</v>
      </c>
    </row>
    <row r="3" spans="1:18" ht="12.75">
      <c r="A3">
        <f>ZAPOSLENI!A14</f>
        <v>3</v>
      </c>
      <c r="B3" t="str">
        <f>ZAPOSLENI!B14</f>
        <v>3/000/2022//00000//</v>
      </c>
      <c r="C3" t="str">
        <f>ZAPOSLENI!C14</f>
        <v>Установе културе</v>
      </c>
      <c r="D3" s="62">
        <f>ZAPOSLENI!D14</f>
        <v>0</v>
      </c>
      <c r="E3" s="62">
        <f>ZAPOSLENI!E14</f>
        <v>0</v>
      </c>
      <c r="F3" s="62">
        <f>ZAPOSLENI!F14</f>
        <v>0</v>
      </c>
      <c r="G3" s="62">
        <f>ZAPOSLENI!G14</f>
        <v>0</v>
      </c>
      <c r="H3" s="62">
        <f>ZAPOSLENI!H14</f>
        <v>0</v>
      </c>
      <c r="I3" s="62">
        <f>ZAPOSLENI!I14</f>
        <v>0</v>
      </c>
      <c r="J3" s="62">
        <f>ZAPOSLENI!J14</f>
        <v>0</v>
      </c>
      <c r="K3" s="62">
        <f>ZAPOSLENI!K14</f>
        <v>0</v>
      </c>
      <c r="L3" s="62">
        <f>ZAPOSLENI!L14</f>
        <v>0</v>
      </c>
      <c r="M3" s="62">
        <f>ZAPOSLENI!M14</f>
        <v>0</v>
      </c>
      <c r="N3" s="62">
        <f>ZAPOSLENI!N14</f>
        <v>0</v>
      </c>
      <c r="O3" s="62">
        <f>ZAPOSLENI!O14</f>
        <v>0</v>
      </c>
      <c r="P3" s="62">
        <f>ZAPOSLENI!P14</f>
        <v>0</v>
      </c>
      <c r="Q3" s="62">
        <f>ZAPOSLENI!Q14</f>
        <v>0</v>
      </c>
      <c r="R3" s="62">
        <f>ZAPOSLENI!R14</f>
        <v>0</v>
      </c>
    </row>
    <row r="4" spans="1:18" ht="12.75">
      <c r="A4">
        <f>ZAPOSLENI!A15</f>
        <v>4</v>
      </c>
      <c r="B4" t="str">
        <f>ZAPOSLENI!B15</f>
        <v>4/000/2022//00000//</v>
      </c>
      <c r="C4" t="str">
        <f>ZAPOSLENI!C15</f>
        <v>Остале установе из области јавних служби</v>
      </c>
      <c r="D4" s="62">
        <f>ZAPOSLENI!D15</f>
        <v>0</v>
      </c>
      <c r="E4" s="62">
        <f>ZAPOSLENI!E15</f>
        <v>0</v>
      </c>
      <c r="F4" s="62">
        <f>ZAPOSLENI!F15</f>
        <v>0</v>
      </c>
      <c r="G4" s="62">
        <f>ZAPOSLENI!G15</f>
        <v>0</v>
      </c>
      <c r="H4" s="62">
        <f>ZAPOSLENI!H15</f>
        <v>0</v>
      </c>
      <c r="I4" s="62">
        <f>ZAPOSLENI!I15</f>
        <v>0</v>
      </c>
      <c r="J4" s="62">
        <f>ZAPOSLENI!J15</f>
        <v>0</v>
      </c>
      <c r="K4" s="62">
        <f>ZAPOSLENI!K15</f>
        <v>0</v>
      </c>
      <c r="L4" s="62">
        <f>ZAPOSLENI!L15</f>
        <v>0</v>
      </c>
      <c r="M4" s="62">
        <f>ZAPOSLENI!M15</f>
        <v>0</v>
      </c>
      <c r="N4" s="62">
        <f>ZAPOSLENI!N15</f>
        <v>0</v>
      </c>
      <c r="O4" s="62">
        <f>ZAPOSLENI!O15</f>
        <v>0</v>
      </c>
      <c r="P4" s="62">
        <f>ZAPOSLENI!P15</f>
        <v>0</v>
      </c>
      <c r="Q4" s="62">
        <f>ZAPOSLENI!Q15</f>
        <v>0</v>
      </c>
      <c r="R4" s="62">
        <f>ZAPOSLENI!R15</f>
        <v>0</v>
      </c>
    </row>
    <row r="5" spans="1:18" ht="12.75">
      <c r="A5">
        <f>ZAPOSLENI!A16</f>
        <v>5</v>
      </c>
      <c r="B5" t="str">
        <f>ZAPOSLENI!B16</f>
        <v>5/000/2022//00000//</v>
      </c>
      <c r="C5" t="str">
        <f>ZAPOSLENI!C16</f>
        <v>Дирекције основане од стране лок. власти који се финансирају из јавних прихода чија је намена утврђена посебним законом</v>
      </c>
      <c r="D5" s="62">
        <f>ZAPOSLENI!D16</f>
        <v>0</v>
      </c>
      <c r="E5" s="62">
        <f>ZAPOSLENI!E16</f>
        <v>0</v>
      </c>
      <c r="F5" s="62">
        <f>ZAPOSLENI!F16</f>
        <v>0</v>
      </c>
      <c r="G5" s="62">
        <f>ZAPOSLENI!G16</f>
        <v>0</v>
      </c>
      <c r="H5" s="62">
        <f>ZAPOSLENI!H16</f>
        <v>0</v>
      </c>
      <c r="I5" s="62">
        <f>ZAPOSLENI!I16</f>
        <v>0</v>
      </c>
      <c r="J5" s="62">
        <f>ZAPOSLENI!J16</f>
        <v>0</v>
      </c>
      <c r="K5" s="62">
        <f>ZAPOSLENI!K16</f>
        <v>0</v>
      </c>
      <c r="L5" s="62">
        <f>ZAPOSLENI!L16</f>
        <v>0</v>
      </c>
      <c r="M5" s="62">
        <f>ZAPOSLENI!M16</f>
        <v>0</v>
      </c>
      <c r="N5" s="62">
        <f>ZAPOSLENI!N16</f>
        <v>0</v>
      </c>
      <c r="O5" s="62">
        <f>ZAPOSLENI!O16</f>
        <v>0</v>
      </c>
      <c r="P5" s="62">
        <f>ZAPOSLENI!P16</f>
        <v>0</v>
      </c>
      <c r="Q5" s="62">
        <f>ZAPOSLENI!Q16</f>
        <v>0</v>
      </c>
      <c r="R5" s="62">
        <f>ZAPOSLENI!R16</f>
        <v>0</v>
      </c>
    </row>
    <row r="6" spans="1:18" ht="12.75">
      <c r="A6">
        <f>ZAPOSLENI!A17</f>
        <v>6</v>
      </c>
      <c r="B6" t="str">
        <f>ZAPOSLENI!B17</f>
        <v>6/000/2022//00000//</v>
      </c>
      <c r="C6" t="str">
        <f>ZAPOSLENI!C17</f>
        <v>Месне заједнице</v>
      </c>
      <c r="D6" s="62">
        <f>ZAPOSLENI!D17</f>
        <v>0</v>
      </c>
      <c r="E6" s="62">
        <f>ZAPOSLENI!E17</f>
        <v>0</v>
      </c>
      <c r="F6" s="62">
        <f>ZAPOSLENI!F17</f>
        <v>0</v>
      </c>
      <c r="G6" s="62">
        <f>ZAPOSLENI!G17</f>
        <v>0</v>
      </c>
      <c r="H6" s="62">
        <f>ZAPOSLENI!H17</f>
        <v>0</v>
      </c>
      <c r="I6" s="62">
        <f>ZAPOSLENI!I17</f>
        <v>0</v>
      </c>
      <c r="J6" s="62">
        <f>ZAPOSLENI!J17</f>
        <v>0</v>
      </c>
      <c r="K6" s="62">
        <f>ZAPOSLENI!K17</f>
        <v>0</v>
      </c>
      <c r="L6" s="62">
        <f>ZAPOSLENI!L17</f>
        <v>0</v>
      </c>
      <c r="M6" s="62">
        <f>ZAPOSLENI!M17</f>
        <v>0</v>
      </c>
      <c r="N6" s="62">
        <f>ZAPOSLENI!N17</f>
        <v>0</v>
      </c>
      <c r="O6" s="62">
        <f>ZAPOSLENI!O17</f>
        <v>0</v>
      </c>
      <c r="P6" s="62">
        <f>ZAPOSLENI!P17</f>
        <v>0</v>
      </c>
      <c r="Q6" s="62">
        <f>ZAPOSLENI!Q17</f>
        <v>0</v>
      </c>
      <c r="R6" s="62">
        <f>ZAPOSLENI!R17</f>
        <v>0</v>
      </c>
    </row>
    <row r="7" spans="1:18" ht="12.75">
      <c r="A7">
        <f>ZAPOSLENI!A18</f>
        <v>7</v>
      </c>
      <c r="B7" t="str">
        <f>ZAPOSLENI!B18</f>
        <v>7/000/2022//00000//</v>
      </c>
      <c r="C7" t="str">
        <f>ZAPOSLENI!C18</f>
        <v>Нове установе и органи</v>
      </c>
      <c r="D7" s="62">
        <f>ZAPOSLENI!D18</f>
        <v>0</v>
      </c>
      <c r="E7" s="62">
        <f>ZAPOSLENI!E18</f>
        <v>0</v>
      </c>
      <c r="F7" s="62">
        <f>ZAPOSLENI!F18</f>
        <v>0</v>
      </c>
      <c r="G7" s="62">
        <f>ZAPOSLENI!G18</f>
        <v>0</v>
      </c>
      <c r="H7" s="62">
        <f>ZAPOSLENI!H18</f>
        <v>0</v>
      </c>
      <c r="I7" s="62">
        <f>ZAPOSLENI!I18</f>
        <v>0</v>
      </c>
      <c r="J7" s="62">
        <f>ZAPOSLENI!J18</f>
        <v>0</v>
      </c>
      <c r="K7" s="62">
        <f>ZAPOSLENI!K18</f>
        <v>0</v>
      </c>
      <c r="L7" s="62">
        <f>ZAPOSLENI!L18</f>
        <v>0</v>
      </c>
      <c r="M7" s="62">
        <f>ZAPOSLENI!M18</f>
        <v>0</v>
      </c>
      <c r="N7" s="62">
        <f>ZAPOSLENI!N18</f>
        <v>0</v>
      </c>
      <c r="O7" s="62">
        <f>ZAPOSLENI!O18</f>
        <v>0</v>
      </c>
      <c r="P7" s="62">
        <f>ZAPOSLENI!P18</f>
        <v>0</v>
      </c>
      <c r="Q7" s="62">
        <f>ZAPOSLENI!Q18</f>
        <v>0</v>
      </c>
      <c r="R7" s="62">
        <f>ZAPOSLENI!R18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P35"/>
  <sheetViews>
    <sheetView zoomScalePageLayoutView="0" workbookViewId="0" topLeftCell="A1">
      <selection activeCell="G50" sqref="G50"/>
    </sheetView>
  </sheetViews>
  <sheetFormatPr defaultColWidth="9.140625" defaultRowHeight="12.75"/>
  <cols>
    <col min="1" max="1" width="9.140625" style="29" customWidth="1"/>
    <col min="2" max="2" width="115.7109375" style="29" customWidth="1"/>
    <col min="3" max="3" width="27.7109375" style="29" customWidth="1"/>
    <col min="4" max="4" width="11.00390625" style="29" bestFit="1" customWidth="1"/>
    <col min="5" max="5" width="9.28125" style="29" bestFit="1" customWidth="1"/>
    <col min="6" max="6" width="11.00390625" style="29" bestFit="1" customWidth="1"/>
    <col min="7" max="9" width="9.28125" style="29" bestFit="1" customWidth="1"/>
    <col min="10" max="10" width="9.140625" style="59" customWidth="1"/>
    <col min="11" max="14" width="9.140625" style="29" customWidth="1"/>
    <col min="15" max="15" width="9.140625" style="59" customWidth="1"/>
    <col min="16" max="16384" width="9.140625" style="29" customWidth="1"/>
  </cols>
  <sheetData>
    <row r="1" spans="1:14" ht="12.75">
      <c r="A1" s="58">
        <f>IZVOR_01!A13</f>
        <v>1</v>
      </c>
      <c r="B1" s="58" t="str">
        <f>IZVOR_01!B13</f>
        <v>1/000/2022/0/00001/01/0/</v>
      </c>
      <c r="C1" s="58" t="str">
        <f>IZVOR_01!C13</f>
        <v>Органи и организације локалне власти</v>
      </c>
      <c r="D1" s="61">
        <f>IZVOR_01!D13</f>
        <v>0</v>
      </c>
      <c r="E1" s="61">
        <f>IZVOR_01!E13</f>
        <v>0</v>
      </c>
      <c r="F1" s="61">
        <f>IZVOR_01!F13</f>
        <v>0</v>
      </c>
      <c r="G1" s="61">
        <f>IZVOR_01!G13</f>
        <v>0</v>
      </c>
      <c r="H1" s="61">
        <f>IZVOR_01!H13</f>
        <v>0</v>
      </c>
      <c r="I1" s="61">
        <f>IZVOR_01!I13</f>
        <v>0</v>
      </c>
      <c r="K1" s="58"/>
      <c r="L1" s="58"/>
      <c r="M1" s="58"/>
      <c r="N1" s="58"/>
    </row>
    <row r="2" spans="1:9" ht="12.75">
      <c r="A2" s="58">
        <f>IZVOR_01!A14</f>
        <v>2</v>
      </c>
      <c r="B2" s="58" t="str">
        <f>IZVOR_01!B14</f>
        <v>2/000/2022/0/00001/01/0/</v>
      </c>
      <c r="C2" s="58" t="str">
        <f>IZVOR_01!C14</f>
        <v>Предшколске установе </v>
      </c>
      <c r="D2" s="61">
        <f>IZVOR_01!D14</f>
        <v>0</v>
      </c>
      <c r="E2" s="61">
        <f>IZVOR_01!E14</f>
        <v>0</v>
      </c>
      <c r="F2" s="61">
        <f>IZVOR_01!F14</f>
        <v>0</v>
      </c>
      <c r="G2" s="61">
        <f>IZVOR_01!G14</f>
        <v>0</v>
      </c>
      <c r="H2" s="61">
        <f>IZVOR_01!H14</f>
        <v>0</v>
      </c>
      <c r="I2" s="61">
        <f>IZVOR_01!I14</f>
        <v>0</v>
      </c>
    </row>
    <row r="3" spans="1:9" ht="12.75">
      <c r="A3" s="58">
        <f>IZVOR_01!A15</f>
        <v>3</v>
      </c>
      <c r="B3" s="58" t="str">
        <f>IZVOR_01!B15</f>
        <v>3/000/2022/0/00001/01/0/</v>
      </c>
      <c r="C3" s="58" t="str">
        <f>IZVOR_01!C15</f>
        <v>Установе културе</v>
      </c>
      <c r="D3" s="61">
        <f>IZVOR_01!D15</f>
        <v>0</v>
      </c>
      <c r="E3" s="61">
        <f>IZVOR_01!E15</f>
        <v>0</v>
      </c>
      <c r="F3" s="61">
        <f>IZVOR_01!F15</f>
        <v>0</v>
      </c>
      <c r="G3" s="61">
        <f>IZVOR_01!G15</f>
        <v>0</v>
      </c>
      <c r="H3" s="61">
        <f>IZVOR_01!H15</f>
        <v>0</v>
      </c>
      <c r="I3" s="61">
        <f>IZVOR_01!I15</f>
        <v>0</v>
      </c>
    </row>
    <row r="4" spans="1:9" ht="12.75">
      <c r="A4" s="58">
        <f>IZVOR_01!A16</f>
        <v>4</v>
      </c>
      <c r="B4" s="58" t="str">
        <f>IZVOR_01!B16</f>
        <v>4/000/2022/0/00001/01/0/</v>
      </c>
      <c r="C4" s="58" t="str">
        <f>IZVOR_01!C16</f>
        <v>Остале установе из области јавних служби</v>
      </c>
      <c r="D4" s="61">
        <f>IZVOR_01!D16</f>
        <v>0</v>
      </c>
      <c r="E4" s="61">
        <f>IZVOR_01!E16</f>
        <v>0</v>
      </c>
      <c r="F4" s="61">
        <f>IZVOR_01!F16</f>
        <v>0</v>
      </c>
      <c r="G4" s="61">
        <f>IZVOR_01!G16</f>
        <v>0</v>
      </c>
      <c r="H4" s="61">
        <f>IZVOR_01!H16</f>
        <v>0</v>
      </c>
      <c r="I4" s="61">
        <f>IZVOR_01!I16</f>
        <v>0</v>
      </c>
    </row>
    <row r="5" spans="1:9" ht="12.75">
      <c r="A5" s="58">
        <f>IZVOR_01!A17</f>
        <v>5</v>
      </c>
      <c r="B5" s="58" t="str">
        <f>IZVOR_01!B17</f>
        <v>5/000/2022/0/00001/01/0/</v>
      </c>
      <c r="C5" s="58" t="str">
        <f>IZVOR_01!C17</f>
        <v>Дирекције основане од стране лок. власти који се финансирају из јавних прихода чија је намена утврђена посебним законом</v>
      </c>
      <c r="D5" s="61">
        <f>IZVOR_01!D17</f>
        <v>0</v>
      </c>
      <c r="E5" s="61">
        <f>IZVOR_01!E17</f>
        <v>0</v>
      </c>
      <c r="F5" s="61">
        <f>IZVOR_01!F17</f>
        <v>0</v>
      </c>
      <c r="G5" s="61">
        <f>IZVOR_01!G17</f>
        <v>0</v>
      </c>
      <c r="H5" s="61">
        <f>IZVOR_01!H17</f>
        <v>0</v>
      </c>
      <c r="I5" s="61">
        <f>IZVOR_01!I17</f>
        <v>0</v>
      </c>
    </row>
    <row r="6" spans="1:9" ht="12.75">
      <c r="A6" s="58">
        <f>IZVOR_01!A18</f>
        <v>6</v>
      </c>
      <c r="B6" s="58" t="str">
        <f>IZVOR_01!B18</f>
        <v>6/000/2022/0/00001/01/0/</v>
      </c>
      <c r="C6" s="58" t="str">
        <f>IZVOR_01!C18</f>
        <v>Месне заједнице</v>
      </c>
      <c r="D6" s="61">
        <f>IZVOR_01!D18</f>
        <v>0</v>
      </c>
      <c r="E6" s="61">
        <f>IZVOR_01!E18</f>
        <v>0</v>
      </c>
      <c r="F6" s="61">
        <f>IZVOR_01!F18</f>
        <v>0</v>
      </c>
      <c r="G6" s="61">
        <f>IZVOR_01!G18</f>
        <v>0</v>
      </c>
      <c r="H6" s="61">
        <f>IZVOR_01!H18</f>
        <v>0</v>
      </c>
      <c r="I6" s="61">
        <f>IZVOR_01!I18</f>
        <v>0</v>
      </c>
    </row>
    <row r="7" spans="1:9" ht="12.75">
      <c r="A7" s="58">
        <f>IZVOR_01!A19</f>
        <v>7</v>
      </c>
      <c r="B7" s="58" t="str">
        <f>IZVOR_01!B19</f>
        <v>7/000/2022/0/00001/01/0/</v>
      </c>
      <c r="C7" s="58" t="str">
        <f>IZVOR_01!C19</f>
        <v>Нове установе и органи</v>
      </c>
      <c r="D7" s="61">
        <f>IZVOR_01!D19</f>
        <v>0</v>
      </c>
      <c r="E7" s="61">
        <f>IZVOR_01!E19</f>
        <v>0</v>
      </c>
      <c r="F7" s="61">
        <f>IZVOR_01!F19</f>
        <v>0</v>
      </c>
      <c r="G7" s="61">
        <f>IZVOR_01!G19</f>
        <v>0</v>
      </c>
      <c r="H7" s="61">
        <f>IZVOR_01!H19</f>
        <v>0</v>
      </c>
      <c r="I7" s="61">
        <f>IZVOR_01!I19</f>
        <v>0</v>
      </c>
    </row>
    <row r="8" spans="1:16" ht="12.75">
      <c r="A8" s="58">
        <f>IZVOR_04!A13</f>
        <v>1</v>
      </c>
      <c r="B8" s="58" t="str">
        <f>IZVOR_04!B13</f>
        <v>1/000/2022/0/00004/04/0/</v>
      </c>
      <c r="C8" s="58" t="str">
        <f>IZVOR_04!C13</f>
        <v>Органи и организације локалне власти</v>
      </c>
      <c r="D8" s="61">
        <f>IZVOR_04!D13</f>
        <v>0</v>
      </c>
      <c r="E8" s="61">
        <f>IZVOR_04!E13</f>
        <v>0</v>
      </c>
      <c r="F8" s="61">
        <f>IZVOR_04!F13</f>
        <v>0</v>
      </c>
      <c r="G8" s="61">
        <f>IZVOR_04!G13</f>
        <v>0</v>
      </c>
      <c r="H8" s="61">
        <f>IZVOR_04!H13</f>
        <v>0</v>
      </c>
      <c r="I8" s="61">
        <f>IZVOR_04!I13</f>
        <v>0</v>
      </c>
      <c r="J8" s="60"/>
      <c r="K8" s="58"/>
      <c r="L8" s="58"/>
      <c r="M8" s="58"/>
      <c r="N8" s="58"/>
      <c r="O8" s="60"/>
      <c r="P8" s="58"/>
    </row>
    <row r="9" spans="1:9" ht="12.75">
      <c r="A9" s="58">
        <f>IZVOR_04!A14</f>
        <v>2</v>
      </c>
      <c r="B9" s="58" t="str">
        <f>IZVOR_04!B14</f>
        <v>2/000/2022/0/00004/04/0/</v>
      </c>
      <c r="C9" s="58" t="str">
        <f>IZVOR_04!C14</f>
        <v>Предшколске установе </v>
      </c>
      <c r="D9" s="61">
        <f>IZVOR_04!D14</f>
        <v>0</v>
      </c>
      <c r="E9" s="61">
        <f>IZVOR_04!E14</f>
        <v>0</v>
      </c>
      <c r="F9" s="61">
        <f>IZVOR_04!F14</f>
        <v>0</v>
      </c>
      <c r="G9" s="61">
        <f>IZVOR_04!G14</f>
        <v>0</v>
      </c>
      <c r="H9" s="61">
        <f>IZVOR_04!H14</f>
        <v>0</v>
      </c>
      <c r="I9" s="61">
        <f>IZVOR_04!I14</f>
        <v>0</v>
      </c>
    </row>
    <row r="10" spans="1:9" ht="12.75">
      <c r="A10" s="58">
        <f>IZVOR_04!A15</f>
        <v>3</v>
      </c>
      <c r="B10" s="58" t="str">
        <f>IZVOR_04!B15</f>
        <v>3/000/2022/0/00004/04/0/</v>
      </c>
      <c r="C10" s="58" t="str">
        <f>IZVOR_04!C15</f>
        <v>Установе културе</v>
      </c>
      <c r="D10" s="61">
        <f>IZVOR_04!D15</f>
        <v>0</v>
      </c>
      <c r="E10" s="61">
        <f>IZVOR_04!E15</f>
        <v>0</v>
      </c>
      <c r="F10" s="61">
        <f>IZVOR_04!F15</f>
        <v>0</v>
      </c>
      <c r="G10" s="61">
        <f>IZVOR_04!G15</f>
        <v>0</v>
      </c>
      <c r="H10" s="61">
        <f>IZVOR_04!H15</f>
        <v>0</v>
      </c>
      <c r="I10" s="61">
        <f>IZVOR_04!I15</f>
        <v>0</v>
      </c>
    </row>
    <row r="11" spans="1:9" ht="12.75">
      <c r="A11" s="58">
        <f>IZVOR_04!A16</f>
        <v>4</v>
      </c>
      <c r="B11" s="58" t="str">
        <f>IZVOR_04!B16</f>
        <v>4/000/2022/0/00004/04/0/</v>
      </c>
      <c r="C11" s="58" t="str">
        <f>IZVOR_04!C16</f>
        <v>Остале установе из области јавних служби</v>
      </c>
      <c r="D11" s="61">
        <f>IZVOR_04!D16</f>
        <v>0</v>
      </c>
      <c r="E11" s="61">
        <f>IZVOR_04!E16</f>
        <v>0</v>
      </c>
      <c r="F11" s="61">
        <f>IZVOR_04!F16</f>
        <v>0</v>
      </c>
      <c r="G11" s="61">
        <f>IZVOR_04!G16</f>
        <v>0</v>
      </c>
      <c r="H11" s="61">
        <f>IZVOR_04!H16</f>
        <v>0</v>
      </c>
      <c r="I11" s="61">
        <f>IZVOR_04!I16</f>
        <v>0</v>
      </c>
    </row>
    <row r="12" spans="1:9" ht="12.75">
      <c r="A12" s="58">
        <f>IZVOR_04!A17</f>
        <v>5</v>
      </c>
      <c r="B12" s="58" t="str">
        <f>IZVOR_04!B17</f>
        <v>5/000/2022/0/00004/04/0/</v>
      </c>
      <c r="C12" s="58" t="str">
        <f>IZVOR_04!C17</f>
        <v>Дирекције основане од стране лок. власти који се финансирају из јавних прихода чија је намена утврђена посебним законом</v>
      </c>
      <c r="D12" s="61">
        <f>IZVOR_04!D17</f>
        <v>0</v>
      </c>
      <c r="E12" s="61">
        <f>IZVOR_04!E17</f>
        <v>0</v>
      </c>
      <c r="F12" s="61">
        <f>IZVOR_04!F17</f>
        <v>0</v>
      </c>
      <c r="G12" s="61">
        <f>IZVOR_04!G17</f>
        <v>0</v>
      </c>
      <c r="H12" s="61">
        <f>IZVOR_04!H17</f>
        <v>0</v>
      </c>
      <c r="I12" s="61">
        <f>IZVOR_04!I17</f>
        <v>0</v>
      </c>
    </row>
    <row r="13" spans="1:9" ht="12.75">
      <c r="A13" s="58">
        <f>IZVOR_04!A18</f>
        <v>6</v>
      </c>
      <c r="B13" s="58" t="str">
        <f>IZVOR_04!B18</f>
        <v>6/000/2022/0/00004/04/0/</v>
      </c>
      <c r="C13" s="58" t="str">
        <f>IZVOR_04!C18</f>
        <v>Месне заједнице</v>
      </c>
      <c r="D13" s="61">
        <f>IZVOR_04!D18</f>
        <v>0</v>
      </c>
      <c r="E13" s="61">
        <f>IZVOR_04!E18</f>
        <v>0</v>
      </c>
      <c r="F13" s="61">
        <f>IZVOR_04!F18</f>
        <v>0</v>
      </c>
      <c r="G13" s="61">
        <f>IZVOR_04!G18</f>
        <v>0</v>
      </c>
      <c r="H13" s="61">
        <f>IZVOR_04!H18</f>
        <v>0</v>
      </c>
      <c r="I13" s="61">
        <f>IZVOR_04!I18</f>
        <v>0</v>
      </c>
    </row>
    <row r="14" spans="1:9" ht="12.75">
      <c r="A14" s="58">
        <f>IZVOR_04!A19</f>
        <v>7</v>
      </c>
      <c r="B14" s="58" t="str">
        <f>IZVOR_04!B19</f>
        <v>7/000/2022/0/00004/04/0/</v>
      </c>
      <c r="C14" s="58" t="str">
        <f>IZVOR_04!C19</f>
        <v>Нове установе и органи</v>
      </c>
      <c r="D14" s="61">
        <f>IZVOR_04!D19</f>
        <v>0</v>
      </c>
      <c r="E14" s="61">
        <f>IZVOR_04!E19</f>
        <v>0</v>
      </c>
      <c r="F14" s="61">
        <f>IZVOR_04!F19</f>
        <v>0</v>
      </c>
      <c r="G14" s="61">
        <f>IZVOR_04!G19</f>
        <v>0</v>
      </c>
      <c r="H14" s="61">
        <f>IZVOR_04!H19</f>
        <v>0</v>
      </c>
      <c r="I14" s="61">
        <f>IZVOR_04!I19</f>
        <v>0</v>
      </c>
    </row>
    <row r="15" spans="1:14" ht="12.75">
      <c r="A15" s="58">
        <f>IZVOR_05_08!A13</f>
        <v>1</v>
      </c>
      <c r="B15" s="58" t="str">
        <f>IZVOR_05_08!B13</f>
        <v>1/000/2022/0/05-08/05-08/0/</v>
      </c>
      <c r="C15" s="58" t="str">
        <f>IZVOR_05_08!C13</f>
        <v>Органи и организације локалне власти</v>
      </c>
      <c r="D15" s="61">
        <f>IZVOR_05_08!D13</f>
        <v>0</v>
      </c>
      <c r="E15" s="61">
        <f>IZVOR_05_08!E13</f>
        <v>0</v>
      </c>
      <c r="F15" s="61">
        <f>IZVOR_05_08!F13</f>
        <v>0</v>
      </c>
      <c r="G15" s="61">
        <f>IZVOR_05_08!G13</f>
        <v>0</v>
      </c>
      <c r="H15" s="61">
        <f>IZVOR_05_08!H13</f>
        <v>0</v>
      </c>
      <c r="I15" s="61">
        <f>IZVOR_05_08!I13</f>
        <v>0</v>
      </c>
      <c r="K15" s="58"/>
      <c r="L15" s="58"/>
      <c r="M15" s="58"/>
      <c r="N15" s="58"/>
    </row>
    <row r="16" spans="1:14" ht="12.75">
      <c r="A16" s="58">
        <f>IZVOR_05_08!A14</f>
        <v>2</v>
      </c>
      <c r="B16" s="58" t="str">
        <f>IZVOR_05_08!B14</f>
        <v>2/000/2022/0/05-08/05-08/0/</v>
      </c>
      <c r="C16" s="58" t="str">
        <f>IZVOR_05_08!C14</f>
        <v>Предшколске установе </v>
      </c>
      <c r="D16" s="61">
        <f>IZVOR_05_08!D14</f>
        <v>0</v>
      </c>
      <c r="E16" s="61">
        <f>IZVOR_05_08!E14</f>
        <v>0</v>
      </c>
      <c r="F16" s="61">
        <f>IZVOR_05_08!F14</f>
        <v>0</v>
      </c>
      <c r="G16" s="61">
        <f>IZVOR_05_08!G14</f>
        <v>0</v>
      </c>
      <c r="H16" s="61">
        <f>IZVOR_05_08!H14</f>
        <v>0</v>
      </c>
      <c r="I16" s="61">
        <f>IZVOR_05_08!I14</f>
        <v>0</v>
      </c>
      <c r="K16" s="58"/>
      <c r="L16" s="58"/>
      <c r="M16" s="58"/>
      <c r="N16" s="58"/>
    </row>
    <row r="17" spans="1:14" ht="12.75">
      <c r="A17" s="58">
        <f>IZVOR_05_08!A15</f>
        <v>3</v>
      </c>
      <c r="B17" s="58" t="str">
        <f>IZVOR_05_08!B15</f>
        <v>3/000/2022/0/05-08/05-08/0/</v>
      </c>
      <c r="C17" s="58" t="str">
        <f>IZVOR_05_08!C15</f>
        <v>Установе културе</v>
      </c>
      <c r="D17" s="61">
        <f>IZVOR_05_08!D15</f>
        <v>0</v>
      </c>
      <c r="E17" s="61">
        <f>IZVOR_05_08!E15</f>
        <v>0</v>
      </c>
      <c r="F17" s="61">
        <f>IZVOR_05_08!F15</f>
        <v>0</v>
      </c>
      <c r="G17" s="61">
        <f>IZVOR_05_08!G15</f>
        <v>0</v>
      </c>
      <c r="H17" s="61">
        <f>IZVOR_05_08!H15</f>
        <v>0</v>
      </c>
      <c r="I17" s="61">
        <f>IZVOR_05_08!I15</f>
        <v>0</v>
      </c>
      <c r="K17" s="58"/>
      <c r="L17" s="58"/>
      <c r="M17" s="58"/>
      <c r="N17" s="58"/>
    </row>
    <row r="18" spans="1:14" ht="12.75">
      <c r="A18" s="58">
        <f>IZVOR_05_08!A16</f>
        <v>4</v>
      </c>
      <c r="B18" s="58" t="str">
        <f>IZVOR_05_08!B16</f>
        <v>4/000/2022/0/05-08/05-08/0/</v>
      </c>
      <c r="C18" s="58" t="str">
        <f>IZVOR_05_08!C16</f>
        <v>Остале установе из области јавних служби</v>
      </c>
      <c r="D18" s="61">
        <f>IZVOR_05_08!D16</f>
        <v>0</v>
      </c>
      <c r="E18" s="61">
        <f>IZVOR_05_08!E16</f>
        <v>0</v>
      </c>
      <c r="F18" s="61">
        <f>IZVOR_05_08!F16</f>
        <v>0</v>
      </c>
      <c r="G18" s="61">
        <f>IZVOR_05_08!G16</f>
        <v>0</v>
      </c>
      <c r="H18" s="61">
        <f>IZVOR_05_08!H16</f>
        <v>0</v>
      </c>
      <c r="I18" s="61">
        <f>IZVOR_05_08!I16</f>
        <v>0</v>
      </c>
      <c r="K18" s="58"/>
      <c r="L18" s="58"/>
      <c r="M18" s="58"/>
      <c r="N18" s="58"/>
    </row>
    <row r="19" spans="1:14" ht="12.75">
      <c r="A19" s="58">
        <f>IZVOR_05_08!A17</f>
        <v>5</v>
      </c>
      <c r="B19" s="58" t="str">
        <f>IZVOR_05_08!B17</f>
        <v>5/000/2022/0/05-08/05-08/0/</v>
      </c>
      <c r="C19" s="58" t="str">
        <f>IZVOR_05_08!C17</f>
        <v>Дирекције основане од стране лок. власти који се финансирају из јавних прихода чија је намена утврђена посебним законом</v>
      </c>
      <c r="D19" s="61">
        <f>IZVOR_05_08!D17</f>
        <v>0</v>
      </c>
      <c r="E19" s="61">
        <f>IZVOR_05_08!E17</f>
        <v>0</v>
      </c>
      <c r="F19" s="61">
        <f>IZVOR_05_08!F17</f>
        <v>0</v>
      </c>
      <c r="G19" s="61">
        <f>IZVOR_05_08!G17</f>
        <v>0</v>
      </c>
      <c r="H19" s="61">
        <f>IZVOR_05_08!H17</f>
        <v>0</v>
      </c>
      <c r="I19" s="61">
        <f>IZVOR_05_08!I17</f>
        <v>0</v>
      </c>
      <c r="K19" s="58"/>
      <c r="L19" s="58"/>
      <c r="M19" s="58"/>
      <c r="N19" s="58"/>
    </row>
    <row r="20" spans="1:14" ht="12.75">
      <c r="A20" s="58">
        <f>IZVOR_05_08!A18</f>
        <v>6</v>
      </c>
      <c r="B20" s="58" t="str">
        <f>IZVOR_05_08!B18</f>
        <v>6/000/2022/0/05-08/05-08/0/</v>
      </c>
      <c r="C20" s="58" t="str">
        <f>IZVOR_05_08!C18</f>
        <v>Месне заједнице</v>
      </c>
      <c r="D20" s="61">
        <f>IZVOR_05_08!D18</f>
        <v>0</v>
      </c>
      <c r="E20" s="61">
        <f>IZVOR_05_08!E18</f>
        <v>0</v>
      </c>
      <c r="F20" s="61">
        <f>IZVOR_05_08!F18</f>
        <v>0</v>
      </c>
      <c r="G20" s="61">
        <f>IZVOR_05_08!G18</f>
        <v>0</v>
      </c>
      <c r="H20" s="61">
        <f>IZVOR_05_08!H18</f>
        <v>0</v>
      </c>
      <c r="I20" s="61">
        <f>IZVOR_05_08!I18</f>
        <v>0</v>
      </c>
      <c r="K20" s="58"/>
      <c r="L20" s="58"/>
      <c r="M20" s="58"/>
      <c r="N20" s="58"/>
    </row>
    <row r="21" spans="1:14" ht="12.75">
      <c r="A21" s="58">
        <f>IZVOR_05_08!A19</f>
        <v>7</v>
      </c>
      <c r="B21" s="58" t="str">
        <f>IZVOR_05_08!B19</f>
        <v>7/000/2022/0/05-08/05-08/0/</v>
      </c>
      <c r="C21" s="58" t="str">
        <f>IZVOR_05_08!C19</f>
        <v>Нове установе и органи</v>
      </c>
      <c r="D21" s="61">
        <f>IZVOR_05_08!D19</f>
        <v>0</v>
      </c>
      <c r="E21" s="61">
        <f>IZVOR_05_08!E19</f>
        <v>0</v>
      </c>
      <c r="F21" s="61">
        <f>IZVOR_05_08!F19</f>
        <v>0</v>
      </c>
      <c r="G21" s="61">
        <f>IZVOR_05_08!G19</f>
        <v>0</v>
      </c>
      <c r="H21" s="61">
        <f>IZVOR_05_08!H19</f>
        <v>0</v>
      </c>
      <c r="I21" s="61">
        <f>IZVOR_05_08!I19</f>
        <v>0</v>
      </c>
      <c r="K21" s="58"/>
      <c r="L21" s="58"/>
      <c r="M21" s="58"/>
      <c r="N21" s="58"/>
    </row>
    <row r="22" spans="1:9" ht="12.75">
      <c r="A22" s="58">
        <f>IZVOR_09_12!A13</f>
        <v>1</v>
      </c>
      <c r="B22" s="58" t="str">
        <f>IZVOR_09_12!B13</f>
        <v>1/000/2022/0/09-12/09-12/0/</v>
      </c>
      <c r="C22" s="58" t="str">
        <f>IZVOR_09_12!C13</f>
        <v>Органи и организације локалне власти</v>
      </c>
      <c r="D22" s="61">
        <f>IZVOR_09_12!D13</f>
        <v>0</v>
      </c>
      <c r="E22" s="61">
        <f>IZVOR_09_12!E13</f>
        <v>0</v>
      </c>
      <c r="F22" s="61">
        <f>IZVOR_09_12!F13</f>
        <v>0</v>
      </c>
      <c r="G22" s="61">
        <f>IZVOR_09_12!G13</f>
        <v>0</v>
      </c>
      <c r="H22" s="61">
        <f>IZVOR_09_12!H13</f>
        <v>0</v>
      </c>
      <c r="I22" s="61">
        <f>IZVOR_09_12!I13</f>
        <v>0</v>
      </c>
    </row>
    <row r="23" spans="1:9" ht="12.75">
      <c r="A23" s="58">
        <f>IZVOR_09_12!A14</f>
        <v>2</v>
      </c>
      <c r="B23" s="58" t="str">
        <f>IZVOR_09_12!B14</f>
        <v>2/000/2022/0/09-12/09-12/0/</v>
      </c>
      <c r="C23" s="58" t="str">
        <f>IZVOR_09_12!C14</f>
        <v>Предшколске установе </v>
      </c>
      <c r="D23" s="61">
        <f>IZVOR_09_12!D14</f>
        <v>0</v>
      </c>
      <c r="E23" s="61">
        <f>IZVOR_09_12!E14</f>
        <v>0</v>
      </c>
      <c r="F23" s="61">
        <f>IZVOR_09_12!F14</f>
        <v>0</v>
      </c>
      <c r="G23" s="61">
        <f>IZVOR_09_12!G14</f>
        <v>0</v>
      </c>
      <c r="H23" s="61">
        <f>IZVOR_09_12!H14</f>
        <v>0</v>
      </c>
      <c r="I23" s="61">
        <f>IZVOR_09_12!I14</f>
        <v>0</v>
      </c>
    </row>
    <row r="24" spans="1:9" ht="12.75">
      <c r="A24" s="58">
        <f>IZVOR_09_12!A15</f>
        <v>3</v>
      </c>
      <c r="B24" s="58" t="str">
        <f>IZVOR_09_12!B15</f>
        <v>3/000/2022/0/09-12/09-12/0/</v>
      </c>
      <c r="C24" s="58" t="str">
        <f>IZVOR_09_12!C15</f>
        <v>Установе културе</v>
      </c>
      <c r="D24" s="61">
        <f>IZVOR_09_12!D15</f>
        <v>0</v>
      </c>
      <c r="E24" s="61">
        <f>IZVOR_09_12!E15</f>
        <v>0</v>
      </c>
      <c r="F24" s="61">
        <f>IZVOR_09_12!F15</f>
        <v>0</v>
      </c>
      <c r="G24" s="61">
        <f>IZVOR_09_12!G15</f>
        <v>0</v>
      </c>
      <c r="H24" s="61">
        <f>IZVOR_09_12!H15</f>
        <v>0</v>
      </c>
      <c r="I24" s="61">
        <f>IZVOR_09_12!I15</f>
        <v>0</v>
      </c>
    </row>
    <row r="25" spans="1:9" ht="12.75">
      <c r="A25" s="58">
        <f>IZVOR_09_12!A16</f>
        <v>4</v>
      </c>
      <c r="B25" s="58" t="str">
        <f>IZVOR_09_12!B16</f>
        <v>4/000/2022/0/09-12/09-12/0/</v>
      </c>
      <c r="C25" s="58" t="str">
        <f>IZVOR_09_12!C16</f>
        <v>Остале установе из области јавних служби</v>
      </c>
      <c r="D25" s="61">
        <f>IZVOR_09_12!D16</f>
        <v>0</v>
      </c>
      <c r="E25" s="61">
        <f>IZVOR_09_12!E16</f>
        <v>0</v>
      </c>
      <c r="F25" s="61">
        <f>IZVOR_09_12!F16</f>
        <v>0</v>
      </c>
      <c r="G25" s="61">
        <f>IZVOR_09_12!G16</f>
        <v>0</v>
      </c>
      <c r="H25" s="61">
        <f>IZVOR_09_12!H16</f>
        <v>0</v>
      </c>
      <c r="I25" s="61">
        <f>IZVOR_09_12!I16</f>
        <v>0</v>
      </c>
    </row>
    <row r="26" spans="1:9" ht="12.75">
      <c r="A26" s="58">
        <f>IZVOR_09_12!A17</f>
        <v>5</v>
      </c>
      <c r="B26" s="58" t="str">
        <f>IZVOR_09_12!B17</f>
        <v>5/000/2022/0/09-12/09-12/0/</v>
      </c>
      <c r="C26" s="58" t="str">
        <f>IZVOR_09_12!C17</f>
        <v>Дирекције основане од стране лок. власти који се финансирају из јавних прихода чија је намена утврђена посебним законом</v>
      </c>
      <c r="D26" s="61">
        <f>IZVOR_09_12!D17</f>
        <v>0</v>
      </c>
      <c r="E26" s="61">
        <f>IZVOR_09_12!E17</f>
        <v>0</v>
      </c>
      <c r="F26" s="61">
        <f>IZVOR_09_12!F17</f>
        <v>0</v>
      </c>
      <c r="G26" s="61">
        <f>IZVOR_09_12!G17</f>
        <v>0</v>
      </c>
      <c r="H26" s="61">
        <f>IZVOR_09_12!H17</f>
        <v>0</v>
      </c>
      <c r="I26" s="61">
        <f>IZVOR_09_12!I17</f>
        <v>0</v>
      </c>
    </row>
    <row r="27" spans="1:9" ht="12.75">
      <c r="A27" s="58">
        <f>IZVOR_09_12!A18</f>
        <v>6</v>
      </c>
      <c r="B27" s="58" t="str">
        <f>IZVOR_09_12!B18</f>
        <v>6/000/2022/0/09-12/09-12/0/</v>
      </c>
      <c r="C27" s="58" t="str">
        <f>IZVOR_09_12!C18</f>
        <v>Месне заједнице</v>
      </c>
      <c r="D27" s="61">
        <f>IZVOR_09_12!D18</f>
        <v>0</v>
      </c>
      <c r="E27" s="61">
        <f>IZVOR_09_12!E18</f>
        <v>0</v>
      </c>
      <c r="F27" s="61">
        <f>IZVOR_09_12!F18</f>
        <v>0</v>
      </c>
      <c r="G27" s="61">
        <f>IZVOR_09_12!G18</f>
        <v>0</v>
      </c>
      <c r="H27" s="61">
        <f>IZVOR_09_12!H18</f>
        <v>0</v>
      </c>
      <c r="I27" s="61">
        <f>IZVOR_09_12!I18</f>
        <v>0</v>
      </c>
    </row>
    <row r="28" spans="1:9" ht="12.75">
      <c r="A28" s="58">
        <f>IZVOR_09_12!A19</f>
        <v>7</v>
      </c>
      <c r="B28" s="58" t="str">
        <f>IZVOR_09_12!B19</f>
        <v>7/000/2022/0/09-12/09-12/0/</v>
      </c>
      <c r="C28" s="58" t="str">
        <f>IZVOR_09_12!C19</f>
        <v>Нове установе и органи</v>
      </c>
      <c r="D28" s="61">
        <f>IZVOR_09_12!D19</f>
        <v>0</v>
      </c>
      <c r="E28" s="61">
        <f>IZVOR_09_12!E19</f>
        <v>0</v>
      </c>
      <c r="F28" s="61">
        <f>IZVOR_09_12!F19</f>
        <v>0</v>
      </c>
      <c r="G28" s="61">
        <f>IZVOR_09_12!G19</f>
        <v>0</v>
      </c>
      <c r="H28" s="61">
        <f>IZVOR_09_12!H19</f>
        <v>0</v>
      </c>
      <c r="I28" s="61">
        <f>IZVOR_09_12!I19</f>
        <v>0</v>
      </c>
    </row>
    <row r="29" spans="1:9" ht="12.75">
      <c r="A29" s="58">
        <f>IZVOR_13_17!A13</f>
        <v>1</v>
      </c>
      <c r="B29" s="58" t="str">
        <f>IZVOR_13_17!B13</f>
        <v>1/000/2022/0/13-17/13-17/0/</v>
      </c>
      <c r="C29" s="58" t="str">
        <f>IZVOR_13_17!C13</f>
        <v>Органи и организације локалне власти</v>
      </c>
      <c r="D29" s="61">
        <f>IZVOR_13_17!D13</f>
        <v>0</v>
      </c>
      <c r="E29" s="61">
        <f>IZVOR_13_17!E13</f>
        <v>0</v>
      </c>
      <c r="F29" s="61">
        <f>IZVOR_13_17!F13</f>
        <v>0</v>
      </c>
      <c r="G29" s="61">
        <f>IZVOR_13_17!G13</f>
        <v>0</v>
      </c>
      <c r="H29" s="61">
        <f>IZVOR_13_17!H13</f>
        <v>0</v>
      </c>
      <c r="I29" s="61">
        <f>IZVOR_13_17!I13</f>
        <v>0</v>
      </c>
    </row>
    <row r="30" spans="1:9" ht="12.75">
      <c r="A30" s="58">
        <f>IZVOR_13_17!A14</f>
        <v>2</v>
      </c>
      <c r="B30" s="58" t="str">
        <f>IZVOR_13_17!B14</f>
        <v>2/000/2022/0/13-17/13-17/0/</v>
      </c>
      <c r="C30" s="58" t="str">
        <f>IZVOR_13_17!C14</f>
        <v>Предшколске установе </v>
      </c>
      <c r="D30" s="61">
        <f>IZVOR_13_17!D14</f>
        <v>0</v>
      </c>
      <c r="E30" s="61">
        <f>IZVOR_13_17!E14</f>
        <v>0</v>
      </c>
      <c r="F30" s="61">
        <f>IZVOR_13_17!F14</f>
        <v>0</v>
      </c>
      <c r="G30" s="61">
        <f>IZVOR_13_17!G14</f>
        <v>0</v>
      </c>
      <c r="H30" s="61">
        <f>IZVOR_13_17!H14</f>
        <v>0</v>
      </c>
      <c r="I30" s="61">
        <f>IZVOR_13_17!I14</f>
        <v>0</v>
      </c>
    </row>
    <row r="31" spans="1:9" ht="12.75">
      <c r="A31" s="58">
        <f>IZVOR_13_17!A15</f>
        <v>3</v>
      </c>
      <c r="B31" s="58" t="str">
        <f>IZVOR_13_17!B15</f>
        <v>3/000/2022/0/13-17/13-17/0/</v>
      </c>
      <c r="C31" s="58" t="str">
        <f>IZVOR_13_17!C15</f>
        <v>Установе културе</v>
      </c>
      <c r="D31" s="61">
        <f>IZVOR_13_17!D15</f>
        <v>0</v>
      </c>
      <c r="E31" s="61">
        <f>IZVOR_13_17!E15</f>
        <v>0</v>
      </c>
      <c r="F31" s="61">
        <f>IZVOR_13_17!F15</f>
        <v>0</v>
      </c>
      <c r="G31" s="61">
        <f>IZVOR_13_17!G15</f>
        <v>0</v>
      </c>
      <c r="H31" s="61">
        <f>IZVOR_13_17!H15</f>
        <v>0</v>
      </c>
      <c r="I31" s="61">
        <f>IZVOR_13_17!I15</f>
        <v>0</v>
      </c>
    </row>
    <row r="32" spans="1:9" ht="12.75">
      <c r="A32" s="58">
        <f>IZVOR_13_17!A16</f>
        <v>4</v>
      </c>
      <c r="B32" s="58" t="str">
        <f>IZVOR_13_17!B16</f>
        <v>4/000/2022/0/13-17/13-17/0/</v>
      </c>
      <c r="C32" s="58" t="str">
        <f>IZVOR_13_17!C16</f>
        <v>Остале установе из области јавних служби</v>
      </c>
      <c r="D32" s="61">
        <f>IZVOR_13_17!D16</f>
        <v>0</v>
      </c>
      <c r="E32" s="61">
        <f>IZVOR_13_17!E16</f>
        <v>0</v>
      </c>
      <c r="F32" s="61">
        <f>IZVOR_13_17!F16</f>
        <v>0</v>
      </c>
      <c r="G32" s="61">
        <f>IZVOR_13_17!G16</f>
        <v>0</v>
      </c>
      <c r="H32" s="61">
        <f>IZVOR_13_17!H16</f>
        <v>0</v>
      </c>
      <c r="I32" s="61">
        <f>IZVOR_13_17!I16</f>
        <v>0</v>
      </c>
    </row>
    <row r="33" spans="1:9" ht="12.75">
      <c r="A33" s="58">
        <f>IZVOR_13_17!A17</f>
        <v>5</v>
      </c>
      <c r="B33" s="58" t="str">
        <f>IZVOR_13_17!B17</f>
        <v>5/000/2022/0/13-17/13-17/0/</v>
      </c>
      <c r="C33" s="58" t="str">
        <f>IZVOR_13_17!C17</f>
        <v>Дирекције основане од стране лок. власти који се финансирају из јавних прихода чија је намена утврђена посебним законом</v>
      </c>
      <c r="D33" s="61">
        <f>IZVOR_13_17!D17</f>
        <v>0</v>
      </c>
      <c r="E33" s="61">
        <f>IZVOR_13_17!E17</f>
        <v>0</v>
      </c>
      <c r="F33" s="61">
        <f>IZVOR_13_17!F17</f>
        <v>0</v>
      </c>
      <c r="G33" s="61">
        <f>IZVOR_13_17!G17</f>
        <v>0</v>
      </c>
      <c r="H33" s="61">
        <f>IZVOR_13_17!H17</f>
        <v>0</v>
      </c>
      <c r="I33" s="61">
        <f>IZVOR_13_17!I17</f>
        <v>0</v>
      </c>
    </row>
    <row r="34" spans="1:9" ht="12.75">
      <c r="A34" s="58">
        <f>IZVOR_13_17!A18</f>
        <v>6</v>
      </c>
      <c r="B34" s="58" t="str">
        <f>IZVOR_13_17!B18</f>
        <v>6/000/2022/0/13-17/13-17/0/</v>
      </c>
      <c r="C34" s="58" t="str">
        <f>IZVOR_13_17!C18</f>
        <v>Месне заједнице</v>
      </c>
      <c r="D34" s="61">
        <f>IZVOR_13_17!D18</f>
        <v>0</v>
      </c>
      <c r="E34" s="61">
        <f>IZVOR_13_17!E18</f>
        <v>0</v>
      </c>
      <c r="F34" s="61">
        <f>IZVOR_13_17!F18</f>
        <v>0</v>
      </c>
      <c r="G34" s="61">
        <f>IZVOR_13_17!G18</f>
        <v>0</v>
      </c>
      <c r="H34" s="61">
        <f>IZVOR_13_17!H18</f>
        <v>0</v>
      </c>
      <c r="I34" s="61">
        <f>IZVOR_13_17!I18</f>
        <v>0</v>
      </c>
    </row>
    <row r="35" spans="1:9" ht="12.75">
      <c r="A35" s="58">
        <f>IZVOR_13_17!A19</f>
        <v>7</v>
      </c>
      <c r="B35" s="58" t="str">
        <f>IZVOR_13_17!B19</f>
        <v>7/000/2022/0/13-17/13-17/0/</v>
      </c>
      <c r="C35" s="58" t="str">
        <f>IZVOR_13_17!C19</f>
        <v>Нове установе и органи</v>
      </c>
      <c r="D35" s="61">
        <f>IZVOR_13_17!D19</f>
        <v>0</v>
      </c>
      <c r="E35" s="61">
        <f>IZVOR_13_17!E19</f>
        <v>0</v>
      </c>
      <c r="F35" s="61">
        <f>IZVOR_13_17!F19</f>
        <v>0</v>
      </c>
      <c r="G35" s="61">
        <f>IZVOR_13_17!G19</f>
        <v>0</v>
      </c>
      <c r="H35" s="61">
        <f>IZVOR_13_17!H19</f>
        <v>0</v>
      </c>
      <c r="I35" s="61">
        <f>IZVOR_13_17!I19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G37"/>
  <sheetViews>
    <sheetView zoomScalePageLayoutView="0" workbookViewId="0" topLeftCell="A1">
      <selection activeCell="F41" sqref="F41"/>
    </sheetView>
  </sheetViews>
  <sheetFormatPr defaultColWidth="9.140625" defaultRowHeight="12.75"/>
  <cols>
    <col min="2" max="2" width="19.28125" style="0" customWidth="1"/>
    <col min="3" max="3" width="16.7109375" style="0" customWidth="1"/>
    <col min="7" max="7" width="33.57421875" style="0" customWidth="1"/>
  </cols>
  <sheetData>
    <row r="1" spans="1:4" ht="12.75">
      <c r="A1" t="s">
        <v>254</v>
      </c>
      <c r="B1" t="s">
        <v>255</v>
      </c>
      <c r="C1" t="s">
        <v>257</v>
      </c>
      <c r="D1" t="s">
        <v>256</v>
      </c>
    </row>
    <row r="2" spans="1:7" ht="12.75">
      <c r="A2">
        <v>1</v>
      </c>
      <c r="B2" s="49" t="s">
        <v>225</v>
      </c>
      <c r="D2" t="s">
        <v>247</v>
      </c>
      <c r="G2" t="str">
        <f>CONCATENATE(B2,"_",D2)</f>
        <v>јануар_01_Први део плате</v>
      </c>
    </row>
    <row r="3" spans="1:7" ht="12.75">
      <c r="A3">
        <v>1</v>
      </c>
      <c r="B3" s="49" t="s">
        <v>225</v>
      </c>
      <c r="D3" t="s">
        <v>253</v>
      </c>
      <c r="G3" t="str">
        <f aca="true" t="shared" si="0" ref="G3:G37">CONCATENATE(B3,"_",D3)</f>
        <v>јануар_01_Други део плате</v>
      </c>
    </row>
    <row r="4" spans="1:7" ht="12.75">
      <c r="A4">
        <v>1</v>
      </c>
      <c r="B4" s="49" t="s">
        <v>225</v>
      </c>
      <c r="D4" t="s">
        <v>248</v>
      </c>
      <c r="G4" t="str">
        <f t="shared" si="0"/>
        <v>јануар_01_Коначна исплата</v>
      </c>
    </row>
    <row r="5" spans="1:7" ht="12.75">
      <c r="A5">
        <f aca="true" t="shared" si="1" ref="A5:A37">+A4+1</f>
        <v>2</v>
      </c>
      <c r="B5" s="49" t="s">
        <v>226</v>
      </c>
      <c r="D5" t="s">
        <v>247</v>
      </c>
      <c r="G5" t="str">
        <f t="shared" si="0"/>
        <v>фебруар_02_Први део плате</v>
      </c>
    </row>
    <row r="6" spans="1:7" ht="12.75">
      <c r="A6">
        <f t="shared" si="1"/>
        <v>3</v>
      </c>
      <c r="B6" s="49" t="s">
        <v>226</v>
      </c>
      <c r="D6" t="s">
        <v>253</v>
      </c>
      <c r="G6" t="str">
        <f t="shared" si="0"/>
        <v>фебруар_02_Други део плате</v>
      </c>
    </row>
    <row r="7" spans="1:7" ht="12.75">
      <c r="A7">
        <f t="shared" si="1"/>
        <v>4</v>
      </c>
      <c r="B7" s="49" t="s">
        <v>226</v>
      </c>
      <c r="D7" t="s">
        <v>248</v>
      </c>
      <c r="G7" t="str">
        <f t="shared" si="0"/>
        <v>фебруар_02_Коначна исплата</v>
      </c>
    </row>
    <row r="8" spans="1:7" ht="12.75">
      <c r="A8">
        <f t="shared" si="1"/>
        <v>5</v>
      </c>
      <c r="B8" s="49" t="s">
        <v>227</v>
      </c>
      <c r="D8" t="s">
        <v>247</v>
      </c>
      <c r="G8" t="str">
        <f t="shared" si="0"/>
        <v>март_03_Први део плате</v>
      </c>
    </row>
    <row r="9" spans="1:7" ht="12.75">
      <c r="A9">
        <f t="shared" si="1"/>
        <v>6</v>
      </c>
      <c r="B9" s="49" t="s">
        <v>227</v>
      </c>
      <c r="D9" t="s">
        <v>253</v>
      </c>
      <c r="G9" t="str">
        <f t="shared" si="0"/>
        <v>март_03_Други део плате</v>
      </c>
    </row>
    <row r="10" spans="1:7" ht="12.75">
      <c r="A10">
        <f t="shared" si="1"/>
        <v>7</v>
      </c>
      <c r="B10" s="49" t="s">
        <v>227</v>
      </c>
      <c r="D10" t="s">
        <v>248</v>
      </c>
      <c r="G10" t="str">
        <f t="shared" si="0"/>
        <v>март_03_Коначна исплата</v>
      </c>
    </row>
    <row r="11" spans="1:7" ht="12.75">
      <c r="A11">
        <f t="shared" si="1"/>
        <v>8</v>
      </c>
      <c r="B11" s="49" t="s">
        <v>228</v>
      </c>
      <c r="D11" t="s">
        <v>247</v>
      </c>
      <c r="G11" t="str">
        <f t="shared" si="0"/>
        <v>април_04_Први део плате</v>
      </c>
    </row>
    <row r="12" spans="1:7" ht="12.75">
      <c r="A12">
        <f t="shared" si="1"/>
        <v>9</v>
      </c>
      <c r="B12" s="49" t="s">
        <v>228</v>
      </c>
      <c r="D12" t="s">
        <v>253</v>
      </c>
      <c r="G12" t="str">
        <f t="shared" si="0"/>
        <v>април_04_Други део плате</v>
      </c>
    </row>
    <row r="13" spans="1:7" ht="12.75">
      <c r="A13">
        <f t="shared" si="1"/>
        <v>10</v>
      </c>
      <c r="B13" s="49" t="s">
        <v>228</v>
      </c>
      <c r="D13" t="s">
        <v>248</v>
      </c>
      <c r="G13" t="str">
        <f t="shared" si="0"/>
        <v>април_04_Коначна исплата</v>
      </c>
    </row>
    <row r="14" spans="1:7" ht="12.75">
      <c r="A14">
        <f t="shared" si="1"/>
        <v>11</v>
      </c>
      <c r="B14" s="49" t="s">
        <v>236</v>
      </c>
      <c r="D14" t="s">
        <v>247</v>
      </c>
      <c r="G14" t="str">
        <f t="shared" si="0"/>
        <v>мај_05_Први део плате</v>
      </c>
    </row>
    <row r="15" spans="1:7" ht="12.75">
      <c r="A15">
        <f t="shared" si="1"/>
        <v>12</v>
      </c>
      <c r="B15" s="49" t="s">
        <v>236</v>
      </c>
      <c r="D15" t="s">
        <v>253</v>
      </c>
      <c r="G15" t="str">
        <f t="shared" si="0"/>
        <v>мај_05_Други део плате</v>
      </c>
    </row>
    <row r="16" spans="1:7" ht="12.75">
      <c r="A16">
        <f t="shared" si="1"/>
        <v>13</v>
      </c>
      <c r="B16" s="49" t="s">
        <v>236</v>
      </c>
      <c r="D16" t="s">
        <v>248</v>
      </c>
      <c r="G16" t="str">
        <f t="shared" si="0"/>
        <v>мај_05_Коначна исплата</v>
      </c>
    </row>
    <row r="17" spans="1:7" ht="12.75">
      <c r="A17">
        <f t="shared" si="1"/>
        <v>14</v>
      </c>
      <c r="B17" s="49" t="s">
        <v>229</v>
      </c>
      <c r="D17" t="s">
        <v>247</v>
      </c>
      <c r="G17" t="str">
        <f t="shared" si="0"/>
        <v>јун_06_Први део плате</v>
      </c>
    </row>
    <row r="18" spans="1:7" ht="12.75">
      <c r="A18">
        <f t="shared" si="1"/>
        <v>15</v>
      </c>
      <c r="B18" s="49" t="s">
        <v>229</v>
      </c>
      <c r="D18" t="s">
        <v>253</v>
      </c>
      <c r="G18" t="str">
        <f t="shared" si="0"/>
        <v>јун_06_Други део плате</v>
      </c>
    </row>
    <row r="19" spans="1:7" ht="12.75">
      <c r="A19">
        <f t="shared" si="1"/>
        <v>16</v>
      </c>
      <c r="B19" s="49" t="s">
        <v>229</v>
      </c>
      <c r="D19" t="s">
        <v>248</v>
      </c>
      <c r="G19" t="str">
        <f t="shared" si="0"/>
        <v>јун_06_Коначна исплата</v>
      </c>
    </row>
    <row r="20" spans="1:7" ht="12.75">
      <c r="A20">
        <f t="shared" si="1"/>
        <v>17</v>
      </c>
      <c r="B20" s="49" t="s">
        <v>230</v>
      </c>
      <c r="D20" t="s">
        <v>247</v>
      </c>
      <c r="G20" t="str">
        <f t="shared" si="0"/>
        <v>јул_07_Први део плате</v>
      </c>
    </row>
    <row r="21" spans="1:7" ht="12.75">
      <c r="A21">
        <f t="shared" si="1"/>
        <v>18</v>
      </c>
      <c r="B21" s="49" t="s">
        <v>230</v>
      </c>
      <c r="D21" t="s">
        <v>253</v>
      </c>
      <c r="G21" t="str">
        <f t="shared" si="0"/>
        <v>јул_07_Други део плате</v>
      </c>
    </row>
    <row r="22" spans="1:7" ht="12.75">
      <c r="A22">
        <f t="shared" si="1"/>
        <v>19</v>
      </c>
      <c r="B22" s="49" t="s">
        <v>230</v>
      </c>
      <c r="D22" t="s">
        <v>248</v>
      </c>
      <c r="G22" t="str">
        <f t="shared" si="0"/>
        <v>јул_07_Коначна исплата</v>
      </c>
    </row>
    <row r="23" spans="1:7" ht="12.75">
      <c r="A23">
        <f t="shared" si="1"/>
        <v>20</v>
      </c>
      <c r="B23" s="49" t="s">
        <v>233</v>
      </c>
      <c r="D23" t="s">
        <v>247</v>
      </c>
      <c r="G23" t="str">
        <f t="shared" si="0"/>
        <v>август_08_Први део плате</v>
      </c>
    </row>
    <row r="24" spans="1:7" ht="12.75">
      <c r="A24">
        <f t="shared" si="1"/>
        <v>21</v>
      </c>
      <c r="B24" s="49" t="s">
        <v>233</v>
      </c>
      <c r="D24" t="s">
        <v>253</v>
      </c>
      <c r="G24" t="str">
        <f t="shared" si="0"/>
        <v>август_08_Други део плате</v>
      </c>
    </row>
    <row r="25" spans="1:7" ht="12.75">
      <c r="A25">
        <f t="shared" si="1"/>
        <v>22</v>
      </c>
      <c r="B25" s="49" t="s">
        <v>233</v>
      </c>
      <c r="D25" t="s">
        <v>248</v>
      </c>
      <c r="G25" t="str">
        <f t="shared" si="0"/>
        <v>август_08_Коначна исплата</v>
      </c>
    </row>
    <row r="26" spans="1:7" ht="12.75">
      <c r="A26">
        <f t="shared" si="1"/>
        <v>23</v>
      </c>
      <c r="B26" s="49" t="s">
        <v>231</v>
      </c>
      <c r="D26" t="s">
        <v>247</v>
      </c>
      <c r="G26" t="str">
        <f t="shared" si="0"/>
        <v>септембар_09_Први део плате</v>
      </c>
    </row>
    <row r="27" spans="1:7" ht="12.75">
      <c r="A27">
        <f t="shared" si="1"/>
        <v>24</v>
      </c>
      <c r="B27" s="49" t="s">
        <v>231</v>
      </c>
      <c r="D27" t="s">
        <v>253</v>
      </c>
      <c r="G27" t="str">
        <f t="shared" si="0"/>
        <v>септембар_09_Други део плате</v>
      </c>
    </row>
    <row r="28" spans="1:7" ht="12.75">
      <c r="A28">
        <f t="shared" si="1"/>
        <v>25</v>
      </c>
      <c r="B28" s="49" t="s">
        <v>231</v>
      </c>
      <c r="D28" t="s">
        <v>248</v>
      </c>
      <c r="G28" t="str">
        <f t="shared" si="0"/>
        <v>септембар_09_Коначна исплата</v>
      </c>
    </row>
    <row r="29" spans="1:7" ht="12.75">
      <c r="A29">
        <f t="shared" si="1"/>
        <v>26</v>
      </c>
      <c r="B29" s="49" t="s">
        <v>232</v>
      </c>
      <c r="D29" t="s">
        <v>247</v>
      </c>
      <c r="G29" t="str">
        <f t="shared" si="0"/>
        <v>октобар_10_Први део плате</v>
      </c>
    </row>
    <row r="30" spans="1:7" ht="12.75">
      <c r="A30">
        <f t="shared" si="1"/>
        <v>27</v>
      </c>
      <c r="B30" s="49" t="s">
        <v>232</v>
      </c>
      <c r="D30" t="s">
        <v>253</v>
      </c>
      <c r="G30" t="str">
        <f t="shared" si="0"/>
        <v>октобар_10_Други део плате</v>
      </c>
    </row>
    <row r="31" spans="1:7" ht="12.75">
      <c r="A31">
        <f t="shared" si="1"/>
        <v>28</v>
      </c>
      <c r="B31" s="49" t="s">
        <v>232</v>
      </c>
      <c r="D31" t="s">
        <v>248</v>
      </c>
      <c r="G31" t="str">
        <f t="shared" si="0"/>
        <v>октобар_10_Коначна исплата</v>
      </c>
    </row>
    <row r="32" spans="1:7" ht="12.75">
      <c r="A32">
        <f t="shared" si="1"/>
        <v>29</v>
      </c>
      <c r="B32" s="49" t="s">
        <v>234</v>
      </c>
      <c r="D32" t="s">
        <v>247</v>
      </c>
      <c r="G32" t="str">
        <f t="shared" si="0"/>
        <v>новембар_11_Први део плате</v>
      </c>
    </row>
    <row r="33" spans="1:7" ht="12.75">
      <c r="A33">
        <f t="shared" si="1"/>
        <v>30</v>
      </c>
      <c r="B33" s="49" t="s">
        <v>234</v>
      </c>
      <c r="D33" t="s">
        <v>253</v>
      </c>
      <c r="G33" t="str">
        <f t="shared" si="0"/>
        <v>новембар_11_Други део плате</v>
      </c>
    </row>
    <row r="34" spans="1:7" ht="12.75">
      <c r="A34">
        <f t="shared" si="1"/>
        <v>31</v>
      </c>
      <c r="B34" s="49" t="s">
        <v>234</v>
      </c>
      <c r="D34" t="s">
        <v>248</v>
      </c>
      <c r="G34" t="str">
        <f t="shared" si="0"/>
        <v>новембар_11_Коначна исплата</v>
      </c>
    </row>
    <row r="35" spans="1:7" ht="12.75">
      <c r="A35">
        <f t="shared" si="1"/>
        <v>32</v>
      </c>
      <c r="B35" s="49" t="s">
        <v>235</v>
      </c>
      <c r="D35" t="s">
        <v>247</v>
      </c>
      <c r="G35" t="str">
        <f t="shared" si="0"/>
        <v>децембар_12_Први део плате</v>
      </c>
    </row>
    <row r="36" spans="1:7" ht="12.75">
      <c r="A36">
        <f t="shared" si="1"/>
        <v>33</v>
      </c>
      <c r="B36" s="49" t="s">
        <v>235</v>
      </c>
      <c r="D36" t="s">
        <v>253</v>
      </c>
      <c r="G36" t="str">
        <f t="shared" si="0"/>
        <v>децембар_12_Други део плате</v>
      </c>
    </row>
    <row r="37" spans="1:7" ht="12.75">
      <c r="A37">
        <f t="shared" si="1"/>
        <v>34</v>
      </c>
      <c r="B37" s="49" t="s">
        <v>235</v>
      </c>
      <c r="D37" t="s">
        <v>248</v>
      </c>
      <c r="G37" t="str">
        <f t="shared" si="0"/>
        <v>децембар_12_Коначна исплата</v>
      </c>
    </row>
  </sheetData>
  <sheetProtection/>
  <autoFilter ref="A1:D37">
    <sortState ref="A2:D37">
      <sortCondition sortBy="value" ref="A2:A37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1"/>
  <sheetViews>
    <sheetView zoomScalePageLayoutView="0" workbookViewId="0" topLeftCell="A99">
      <selection activeCell="G17" sqref="G17"/>
    </sheetView>
  </sheetViews>
  <sheetFormatPr defaultColWidth="9.140625" defaultRowHeight="12.75"/>
  <sheetData>
    <row r="1" spans="4:5" ht="12.75">
      <c r="D1">
        <v>1</v>
      </c>
      <c r="E1" t="s">
        <v>614</v>
      </c>
    </row>
    <row r="2" spans="4:5" ht="12.75">
      <c r="D2" t="s">
        <v>48</v>
      </c>
      <c r="E2" t="s">
        <v>614</v>
      </c>
    </row>
    <row r="3" spans="1:5" ht="12.75">
      <c r="A3" t="s">
        <v>25</v>
      </c>
      <c r="B3">
        <v>1</v>
      </c>
      <c r="D3">
        <v>4</v>
      </c>
      <c r="E3" t="s">
        <v>49</v>
      </c>
    </row>
    <row r="4" spans="1:5" ht="12.75">
      <c r="A4" t="s">
        <v>26</v>
      </c>
      <c r="B4">
        <v>2</v>
      </c>
      <c r="D4" t="s">
        <v>50</v>
      </c>
      <c r="E4" t="s">
        <v>49</v>
      </c>
    </row>
    <row r="5" spans="1:5" ht="12.75">
      <c r="A5" t="s">
        <v>27</v>
      </c>
      <c r="B5">
        <v>3</v>
      </c>
      <c r="D5" t="s">
        <v>51</v>
      </c>
      <c r="E5" t="s">
        <v>52</v>
      </c>
    </row>
    <row r="6" spans="1:5" ht="12.75">
      <c r="A6" t="s">
        <v>55</v>
      </c>
      <c r="B6">
        <v>4</v>
      </c>
      <c r="D6" t="s">
        <v>53</v>
      </c>
      <c r="E6" t="s">
        <v>54</v>
      </c>
    </row>
    <row r="7" spans="1:5" ht="12.75">
      <c r="A7" t="s">
        <v>28</v>
      </c>
      <c r="B7">
        <v>5</v>
      </c>
      <c r="D7" t="s">
        <v>611</v>
      </c>
      <c r="E7" t="s">
        <v>612</v>
      </c>
    </row>
    <row r="8" spans="1:2" ht="12.75">
      <c r="A8" t="s">
        <v>13</v>
      </c>
      <c r="B8">
        <v>6</v>
      </c>
    </row>
    <row r="9" spans="1:2" ht="12.75">
      <c r="A9" t="s">
        <v>29</v>
      </c>
      <c r="B9">
        <v>7</v>
      </c>
    </row>
    <row r="10" spans="1:2" ht="12.75">
      <c r="A10" t="s">
        <v>30</v>
      </c>
      <c r="B10">
        <v>8</v>
      </c>
    </row>
    <row r="11" spans="1:2" ht="12.75">
      <c r="A11" t="s">
        <v>31</v>
      </c>
      <c r="B11">
        <v>9</v>
      </c>
    </row>
    <row r="12" spans="1:2" ht="12.75">
      <c r="A12" t="s">
        <v>32</v>
      </c>
      <c r="B12">
        <v>10</v>
      </c>
    </row>
    <row r="13" spans="1:2" ht="12.75">
      <c r="A13" t="s">
        <v>33</v>
      </c>
      <c r="B13">
        <v>11</v>
      </c>
    </row>
    <row r="14" spans="1:2" ht="12.75">
      <c r="A14" t="s">
        <v>34</v>
      </c>
      <c r="B14">
        <v>12</v>
      </c>
    </row>
    <row r="15" spans="1:2" ht="12.75">
      <c r="A15" t="s">
        <v>35</v>
      </c>
      <c r="B15">
        <v>1</v>
      </c>
    </row>
    <row r="16" spans="1:2" ht="12.75">
      <c r="A16" t="s">
        <v>36</v>
      </c>
      <c r="B16">
        <v>2</v>
      </c>
    </row>
    <row r="17" spans="1:2" ht="12.75">
      <c r="A17" t="s">
        <v>37</v>
      </c>
      <c r="B17">
        <v>3</v>
      </c>
    </row>
    <row r="18" spans="1:2" ht="12.75">
      <c r="A18" t="s">
        <v>38</v>
      </c>
      <c r="B18">
        <v>4</v>
      </c>
    </row>
    <row r="19" spans="1:2" ht="12.75">
      <c r="A19" t="s">
        <v>39</v>
      </c>
      <c r="B19">
        <v>5</v>
      </c>
    </row>
    <row r="20" spans="1:2" ht="12.75">
      <c r="A20" t="s">
        <v>22</v>
      </c>
      <c r="B20">
        <v>6</v>
      </c>
    </row>
    <row r="21" spans="1:2" ht="12.75">
      <c r="A21" t="s">
        <v>40</v>
      </c>
      <c r="B21">
        <v>7</v>
      </c>
    </row>
    <row r="22" spans="1:2" ht="12.75">
      <c r="A22" t="s">
        <v>41</v>
      </c>
      <c r="B22">
        <v>8</v>
      </c>
    </row>
    <row r="23" spans="1:2" ht="12.75">
      <c r="A23" t="s">
        <v>42</v>
      </c>
      <c r="B23">
        <v>9</v>
      </c>
    </row>
    <row r="24" spans="1:2" ht="12.75">
      <c r="A24" t="s">
        <v>43</v>
      </c>
      <c r="B24">
        <v>10</v>
      </c>
    </row>
    <row r="25" spans="1:2" ht="12.75">
      <c r="A25" t="s">
        <v>44</v>
      </c>
      <c r="B25">
        <v>11</v>
      </c>
    </row>
    <row r="26" spans="1:2" ht="12.75">
      <c r="A26" t="s">
        <v>45</v>
      </c>
      <c r="B26">
        <v>12</v>
      </c>
    </row>
    <row r="40" spans="1:4" ht="12.75">
      <c r="A40">
        <v>1</v>
      </c>
      <c r="B40" t="s">
        <v>59</v>
      </c>
      <c r="C40">
        <v>1</v>
      </c>
      <c r="D40" t="s">
        <v>60</v>
      </c>
    </row>
    <row r="41" spans="1:4" ht="12.75">
      <c r="A41">
        <v>2</v>
      </c>
      <c r="B41" t="s">
        <v>61</v>
      </c>
      <c r="C41">
        <v>2</v>
      </c>
      <c r="D41" t="s">
        <v>60</v>
      </c>
    </row>
    <row r="42" spans="1:4" ht="12.75">
      <c r="A42">
        <v>3</v>
      </c>
      <c r="B42" t="s">
        <v>62</v>
      </c>
      <c r="C42">
        <v>3</v>
      </c>
      <c r="D42" t="s">
        <v>60</v>
      </c>
    </row>
    <row r="43" spans="1:4" ht="12.75">
      <c r="A43">
        <v>4</v>
      </c>
      <c r="B43" t="s">
        <v>63</v>
      </c>
      <c r="C43">
        <v>4</v>
      </c>
      <c r="D43" t="s">
        <v>60</v>
      </c>
    </row>
    <row r="44" spans="1:4" ht="12.75">
      <c r="A44">
        <v>5</v>
      </c>
      <c r="B44" t="s">
        <v>64</v>
      </c>
      <c r="C44">
        <v>6</v>
      </c>
      <c r="D44" t="s">
        <v>60</v>
      </c>
    </row>
    <row r="45" spans="1:4" ht="12.75">
      <c r="A45">
        <v>6</v>
      </c>
      <c r="B45" t="s">
        <v>65</v>
      </c>
      <c r="C45">
        <v>7</v>
      </c>
      <c r="D45" t="s">
        <v>60</v>
      </c>
    </row>
    <row r="46" spans="1:4" ht="12.75">
      <c r="A46">
        <v>7</v>
      </c>
      <c r="B46" t="s">
        <v>66</v>
      </c>
      <c r="C46">
        <v>8</v>
      </c>
      <c r="D46" t="s">
        <v>60</v>
      </c>
    </row>
    <row r="47" spans="1:4" ht="12.75">
      <c r="A47">
        <v>8</v>
      </c>
      <c r="B47" t="s">
        <v>67</v>
      </c>
      <c r="C47">
        <v>9</v>
      </c>
      <c r="D47" t="s">
        <v>60</v>
      </c>
    </row>
    <row r="48" spans="1:4" ht="12.75">
      <c r="A48">
        <v>9</v>
      </c>
      <c r="B48" t="s">
        <v>68</v>
      </c>
      <c r="C48">
        <v>23</v>
      </c>
      <c r="D48" t="s">
        <v>60</v>
      </c>
    </row>
    <row r="49" spans="1:4" ht="12.75">
      <c r="A49">
        <v>10</v>
      </c>
      <c r="B49" t="s">
        <v>69</v>
      </c>
      <c r="C49">
        <v>24</v>
      </c>
      <c r="D49" t="s">
        <v>60</v>
      </c>
    </row>
    <row r="50" spans="1:4" ht="12.75">
      <c r="A50">
        <v>11</v>
      </c>
      <c r="B50" t="s">
        <v>70</v>
      </c>
      <c r="C50">
        <v>25</v>
      </c>
      <c r="D50" t="s">
        <v>60</v>
      </c>
    </row>
    <row r="51" spans="1:4" ht="12.75">
      <c r="A51">
        <v>12</v>
      </c>
      <c r="B51" t="s">
        <v>71</v>
      </c>
      <c r="C51">
        <v>26</v>
      </c>
      <c r="D51" t="s">
        <v>60</v>
      </c>
    </row>
    <row r="52" spans="1:4" ht="12.75">
      <c r="A52">
        <v>13</v>
      </c>
      <c r="B52" t="s">
        <v>72</v>
      </c>
      <c r="C52">
        <v>27</v>
      </c>
      <c r="D52" t="s">
        <v>60</v>
      </c>
    </row>
    <row r="53" spans="1:4" ht="12.75">
      <c r="A53">
        <v>14</v>
      </c>
      <c r="B53" t="s">
        <v>73</v>
      </c>
      <c r="C53">
        <v>28</v>
      </c>
      <c r="D53" t="s">
        <v>60</v>
      </c>
    </row>
    <row r="54" spans="1:4" ht="12.75">
      <c r="A54">
        <v>15</v>
      </c>
      <c r="B54" t="s">
        <v>74</v>
      </c>
      <c r="C54">
        <v>29</v>
      </c>
      <c r="D54" t="s">
        <v>60</v>
      </c>
    </row>
    <row r="55" spans="1:4" ht="12.75">
      <c r="A55">
        <v>16</v>
      </c>
      <c r="B55" t="s">
        <v>75</v>
      </c>
      <c r="C55">
        <v>30</v>
      </c>
      <c r="D55" t="s">
        <v>60</v>
      </c>
    </row>
    <row r="56" spans="1:4" ht="12.75">
      <c r="A56">
        <v>17</v>
      </c>
      <c r="B56" t="s">
        <v>76</v>
      </c>
      <c r="C56">
        <v>31</v>
      </c>
      <c r="D56" t="s">
        <v>60</v>
      </c>
    </row>
    <row r="57" spans="1:4" ht="12.75">
      <c r="A57">
        <v>18</v>
      </c>
      <c r="B57" t="s">
        <v>77</v>
      </c>
      <c r="C57">
        <v>32</v>
      </c>
      <c r="D57" t="s">
        <v>60</v>
      </c>
    </row>
    <row r="58" spans="1:4" ht="12.75">
      <c r="A58">
        <v>19</v>
      </c>
      <c r="B58" t="s">
        <v>78</v>
      </c>
      <c r="C58">
        <v>33</v>
      </c>
      <c r="D58" t="s">
        <v>60</v>
      </c>
    </row>
    <row r="59" spans="1:4" ht="12.75">
      <c r="A59">
        <v>20</v>
      </c>
      <c r="B59" t="s">
        <v>79</v>
      </c>
      <c r="C59">
        <v>35</v>
      </c>
      <c r="D59" t="s">
        <v>60</v>
      </c>
    </row>
    <row r="60" spans="1:4" ht="12.75">
      <c r="A60">
        <v>21</v>
      </c>
      <c r="B60" t="s">
        <v>80</v>
      </c>
      <c r="C60">
        <v>36</v>
      </c>
      <c r="D60" t="s">
        <v>60</v>
      </c>
    </row>
    <row r="61" spans="1:4" ht="12.75">
      <c r="A61">
        <v>22</v>
      </c>
      <c r="B61" t="s">
        <v>81</v>
      </c>
      <c r="C61">
        <v>37</v>
      </c>
      <c r="D61" t="s">
        <v>60</v>
      </c>
    </row>
    <row r="62" spans="1:4" ht="12.75">
      <c r="A62">
        <v>23</v>
      </c>
      <c r="B62" t="s">
        <v>82</v>
      </c>
      <c r="C62">
        <v>38</v>
      </c>
      <c r="D62" t="s">
        <v>60</v>
      </c>
    </row>
    <row r="63" spans="1:4" ht="12.75">
      <c r="A63">
        <v>24</v>
      </c>
      <c r="B63" t="s">
        <v>83</v>
      </c>
      <c r="C63">
        <v>39</v>
      </c>
      <c r="D63" t="s">
        <v>60</v>
      </c>
    </row>
    <row r="64" spans="1:4" ht="12.75">
      <c r="A64">
        <v>25</v>
      </c>
      <c r="B64" t="s">
        <v>84</v>
      </c>
      <c r="C64">
        <v>40</v>
      </c>
      <c r="D64" t="s">
        <v>60</v>
      </c>
    </row>
    <row r="65" spans="1:4" ht="12.75">
      <c r="A65">
        <v>26</v>
      </c>
      <c r="B65" t="s">
        <v>85</v>
      </c>
      <c r="C65">
        <v>41</v>
      </c>
      <c r="D65" t="s">
        <v>60</v>
      </c>
    </row>
    <row r="66" spans="1:4" ht="12.75">
      <c r="A66">
        <v>27</v>
      </c>
      <c r="B66" t="s">
        <v>86</v>
      </c>
      <c r="C66">
        <v>42</v>
      </c>
      <c r="D66" t="s">
        <v>60</v>
      </c>
    </row>
    <row r="67" spans="1:4" ht="12.75">
      <c r="A67">
        <v>28</v>
      </c>
      <c r="B67" t="s">
        <v>87</v>
      </c>
      <c r="C67">
        <v>43</v>
      </c>
      <c r="D67" t="s">
        <v>60</v>
      </c>
    </row>
    <row r="68" spans="1:4" ht="12.75">
      <c r="A68">
        <v>29</v>
      </c>
      <c r="B68" t="s">
        <v>88</v>
      </c>
      <c r="C68">
        <v>44</v>
      </c>
      <c r="D68" t="s">
        <v>60</v>
      </c>
    </row>
    <row r="69" spans="1:4" ht="12.75">
      <c r="A69">
        <v>30</v>
      </c>
      <c r="B69" t="s">
        <v>89</v>
      </c>
      <c r="C69">
        <v>45</v>
      </c>
      <c r="D69" t="s">
        <v>60</v>
      </c>
    </row>
    <row r="70" spans="1:4" ht="12.75">
      <c r="A70">
        <v>31</v>
      </c>
      <c r="B70" t="s">
        <v>90</v>
      </c>
      <c r="C70">
        <v>46</v>
      </c>
      <c r="D70" t="s">
        <v>60</v>
      </c>
    </row>
    <row r="71" spans="1:4" ht="12.75">
      <c r="A71">
        <v>32</v>
      </c>
      <c r="B71" t="s">
        <v>91</v>
      </c>
      <c r="C71">
        <v>48</v>
      </c>
      <c r="D71" t="s">
        <v>60</v>
      </c>
    </row>
    <row r="72" spans="1:4" ht="12.75">
      <c r="A72">
        <v>33</v>
      </c>
      <c r="B72" t="s">
        <v>92</v>
      </c>
      <c r="C72">
        <v>51</v>
      </c>
      <c r="D72" t="s">
        <v>60</v>
      </c>
    </row>
    <row r="73" spans="1:4" ht="12.75">
      <c r="A73">
        <v>34</v>
      </c>
      <c r="B73" t="s">
        <v>93</v>
      </c>
      <c r="C73">
        <v>53</v>
      </c>
      <c r="D73" t="s">
        <v>60</v>
      </c>
    </row>
    <row r="74" spans="1:4" ht="12.75">
      <c r="A74">
        <v>35</v>
      </c>
      <c r="B74" t="s">
        <v>94</v>
      </c>
      <c r="C74">
        <v>54</v>
      </c>
      <c r="D74" t="s">
        <v>60</v>
      </c>
    </row>
    <row r="75" spans="1:4" ht="12.75">
      <c r="A75">
        <v>36</v>
      </c>
      <c r="B75" t="s">
        <v>95</v>
      </c>
      <c r="C75">
        <v>55</v>
      </c>
      <c r="D75" t="s">
        <v>60</v>
      </c>
    </row>
    <row r="76" spans="1:4" ht="12.75">
      <c r="A76">
        <v>37</v>
      </c>
      <c r="B76" t="s">
        <v>96</v>
      </c>
      <c r="C76">
        <v>57</v>
      </c>
      <c r="D76" t="s">
        <v>60</v>
      </c>
    </row>
    <row r="77" spans="1:4" ht="12.75">
      <c r="A77">
        <v>38</v>
      </c>
      <c r="B77" t="s">
        <v>97</v>
      </c>
      <c r="C77">
        <v>60</v>
      </c>
      <c r="D77" t="s">
        <v>60</v>
      </c>
    </row>
    <row r="78" spans="1:4" ht="12.75">
      <c r="A78">
        <v>39</v>
      </c>
      <c r="B78" t="s">
        <v>98</v>
      </c>
      <c r="C78">
        <v>61</v>
      </c>
      <c r="D78" t="s">
        <v>60</v>
      </c>
    </row>
    <row r="79" spans="1:4" ht="12.75">
      <c r="A79">
        <v>40</v>
      </c>
      <c r="B79" t="s">
        <v>99</v>
      </c>
      <c r="C79">
        <v>62</v>
      </c>
      <c r="D79" t="s">
        <v>60</v>
      </c>
    </row>
    <row r="80" spans="1:4" ht="12.75">
      <c r="A80">
        <v>41</v>
      </c>
      <c r="B80" t="s">
        <v>100</v>
      </c>
      <c r="C80">
        <v>63</v>
      </c>
      <c r="D80" t="s">
        <v>60</v>
      </c>
    </row>
    <row r="81" spans="1:4" ht="12.75">
      <c r="A81">
        <v>42</v>
      </c>
      <c r="B81" t="s">
        <v>101</v>
      </c>
      <c r="C81">
        <v>65</v>
      </c>
      <c r="D81" t="s">
        <v>60</v>
      </c>
    </row>
    <row r="82" spans="1:4" ht="12.75">
      <c r="A82">
        <v>43</v>
      </c>
      <c r="B82" t="s">
        <v>102</v>
      </c>
      <c r="C82">
        <v>66</v>
      </c>
      <c r="D82" t="s">
        <v>60</v>
      </c>
    </row>
    <row r="83" spans="1:4" ht="12.75">
      <c r="A83">
        <v>44</v>
      </c>
      <c r="B83" t="s">
        <v>103</v>
      </c>
      <c r="C83">
        <v>67</v>
      </c>
      <c r="D83" t="s">
        <v>60</v>
      </c>
    </row>
    <row r="84" spans="1:4" ht="12.75">
      <c r="A84">
        <v>45</v>
      </c>
      <c r="B84" t="s">
        <v>104</v>
      </c>
      <c r="C84">
        <v>68</v>
      </c>
      <c r="D84" t="s">
        <v>60</v>
      </c>
    </row>
    <row r="85" spans="1:4" ht="12.75">
      <c r="A85">
        <v>46</v>
      </c>
      <c r="B85" t="s">
        <v>105</v>
      </c>
      <c r="C85">
        <v>69</v>
      </c>
      <c r="D85" t="s">
        <v>60</v>
      </c>
    </row>
    <row r="86" spans="1:4" ht="12.75">
      <c r="A86">
        <v>47</v>
      </c>
      <c r="B86" t="s">
        <v>106</v>
      </c>
      <c r="C86">
        <v>72</v>
      </c>
      <c r="D86" t="s">
        <v>60</v>
      </c>
    </row>
    <row r="87" spans="1:4" ht="12.75">
      <c r="A87">
        <v>48</v>
      </c>
      <c r="B87" t="s">
        <v>107</v>
      </c>
      <c r="C87">
        <v>74</v>
      </c>
      <c r="D87" t="s">
        <v>60</v>
      </c>
    </row>
    <row r="88" spans="1:4" ht="12.75">
      <c r="A88">
        <v>49</v>
      </c>
      <c r="B88" t="s">
        <v>108</v>
      </c>
      <c r="C88">
        <v>76</v>
      </c>
      <c r="D88" t="s">
        <v>60</v>
      </c>
    </row>
    <row r="89" spans="1:4" ht="12.75">
      <c r="A89">
        <v>50</v>
      </c>
      <c r="B89" t="s">
        <v>109</v>
      </c>
      <c r="C89">
        <v>77</v>
      </c>
      <c r="D89" t="s">
        <v>60</v>
      </c>
    </row>
    <row r="90" spans="1:4" ht="12.75">
      <c r="A90">
        <v>51</v>
      </c>
      <c r="B90" t="s">
        <v>110</v>
      </c>
      <c r="C90">
        <v>78</v>
      </c>
      <c r="D90" t="s">
        <v>60</v>
      </c>
    </row>
    <row r="91" spans="1:4" ht="12.75">
      <c r="A91">
        <v>52</v>
      </c>
      <c r="B91" t="s">
        <v>111</v>
      </c>
      <c r="C91">
        <v>79</v>
      </c>
      <c r="D91" t="s">
        <v>60</v>
      </c>
    </row>
    <row r="92" spans="1:4" ht="12.75">
      <c r="A92">
        <v>53</v>
      </c>
      <c r="B92" t="s">
        <v>112</v>
      </c>
      <c r="C92">
        <v>81</v>
      </c>
      <c r="D92" t="s">
        <v>60</v>
      </c>
    </row>
    <row r="93" spans="1:4" ht="12.75">
      <c r="A93">
        <v>54</v>
      </c>
      <c r="B93" t="s">
        <v>113</v>
      </c>
      <c r="C93">
        <v>82</v>
      </c>
      <c r="D93" t="s">
        <v>60</v>
      </c>
    </row>
    <row r="94" spans="1:4" ht="12.75">
      <c r="A94">
        <v>55</v>
      </c>
      <c r="B94" t="s">
        <v>114</v>
      </c>
      <c r="C94">
        <v>83</v>
      </c>
      <c r="D94" t="s">
        <v>60</v>
      </c>
    </row>
    <row r="95" spans="1:4" ht="12.75">
      <c r="A95">
        <v>56</v>
      </c>
      <c r="B95" t="s">
        <v>115</v>
      </c>
      <c r="C95">
        <v>84</v>
      </c>
      <c r="D95" t="s">
        <v>60</v>
      </c>
    </row>
    <row r="96" spans="1:4" ht="12.75">
      <c r="A96">
        <v>57</v>
      </c>
      <c r="B96" t="s">
        <v>116</v>
      </c>
      <c r="C96">
        <v>85</v>
      </c>
      <c r="D96" t="s">
        <v>60</v>
      </c>
    </row>
    <row r="97" spans="1:4" ht="12.75">
      <c r="A97">
        <v>58</v>
      </c>
      <c r="B97" t="s">
        <v>117</v>
      </c>
      <c r="C97">
        <v>86</v>
      </c>
      <c r="D97" t="s">
        <v>60</v>
      </c>
    </row>
    <row r="98" spans="1:4" ht="12.75">
      <c r="A98">
        <v>59</v>
      </c>
      <c r="B98" t="s">
        <v>118</v>
      </c>
      <c r="C98">
        <v>87</v>
      </c>
      <c r="D98" t="s">
        <v>60</v>
      </c>
    </row>
    <row r="99" spans="1:4" ht="12.75">
      <c r="A99">
        <v>60</v>
      </c>
      <c r="B99" t="s">
        <v>119</v>
      </c>
      <c r="C99">
        <v>88</v>
      </c>
      <c r="D99" t="s">
        <v>60</v>
      </c>
    </row>
    <row r="100" spans="1:4" ht="12.75">
      <c r="A100">
        <v>61</v>
      </c>
      <c r="B100" t="s">
        <v>120</v>
      </c>
      <c r="C100">
        <v>89</v>
      </c>
      <c r="D100" t="s">
        <v>60</v>
      </c>
    </row>
    <row r="101" spans="1:4" ht="12.75">
      <c r="A101">
        <v>62</v>
      </c>
      <c r="B101" t="s">
        <v>121</v>
      </c>
      <c r="C101">
        <v>91</v>
      </c>
      <c r="D101" t="s">
        <v>60</v>
      </c>
    </row>
    <row r="102" spans="1:4" ht="12.75">
      <c r="A102">
        <v>63</v>
      </c>
      <c r="B102" t="s">
        <v>122</v>
      </c>
      <c r="C102">
        <v>93</v>
      </c>
      <c r="D102" t="s">
        <v>60</v>
      </c>
    </row>
    <row r="103" spans="1:4" ht="12.75">
      <c r="A103">
        <v>64</v>
      </c>
      <c r="B103" t="s">
        <v>123</v>
      </c>
      <c r="C103">
        <v>94</v>
      </c>
      <c r="D103" t="s">
        <v>60</v>
      </c>
    </row>
    <row r="104" spans="1:4" ht="12.75">
      <c r="A104">
        <v>65</v>
      </c>
      <c r="B104" t="s">
        <v>124</v>
      </c>
      <c r="C104">
        <v>95</v>
      </c>
      <c r="D104" t="s">
        <v>60</v>
      </c>
    </row>
    <row r="105" spans="1:4" ht="12.75">
      <c r="A105">
        <v>66</v>
      </c>
      <c r="B105" t="s">
        <v>125</v>
      </c>
      <c r="C105">
        <v>97</v>
      </c>
      <c r="D105" t="s">
        <v>60</v>
      </c>
    </row>
    <row r="106" spans="1:4" ht="12.75">
      <c r="A106">
        <v>67</v>
      </c>
      <c r="B106" t="s">
        <v>126</v>
      </c>
      <c r="C106">
        <v>98</v>
      </c>
      <c r="D106" t="s">
        <v>60</v>
      </c>
    </row>
    <row r="107" spans="1:4" ht="12.75">
      <c r="A107">
        <v>68</v>
      </c>
      <c r="B107" t="s">
        <v>127</v>
      </c>
      <c r="C107">
        <v>101</v>
      </c>
      <c r="D107" t="s">
        <v>60</v>
      </c>
    </row>
    <row r="108" spans="1:4" ht="12.75">
      <c r="A108">
        <v>69</v>
      </c>
      <c r="B108" t="s">
        <v>128</v>
      </c>
      <c r="C108">
        <v>102</v>
      </c>
      <c r="D108" t="s">
        <v>60</v>
      </c>
    </row>
    <row r="109" spans="1:4" ht="12.75">
      <c r="A109">
        <v>70</v>
      </c>
      <c r="B109" t="s">
        <v>129</v>
      </c>
      <c r="C109">
        <v>103</v>
      </c>
      <c r="D109" t="s">
        <v>60</v>
      </c>
    </row>
    <row r="110" spans="1:4" ht="12.75">
      <c r="A110">
        <v>71</v>
      </c>
      <c r="B110" t="s">
        <v>130</v>
      </c>
      <c r="C110">
        <v>104</v>
      </c>
      <c r="D110" t="s">
        <v>60</v>
      </c>
    </row>
    <row r="111" spans="1:4" ht="12.75">
      <c r="A111">
        <v>72</v>
      </c>
      <c r="B111" t="s">
        <v>131</v>
      </c>
      <c r="C111">
        <v>105</v>
      </c>
      <c r="D111" t="s">
        <v>60</v>
      </c>
    </row>
    <row r="112" spans="1:4" ht="12.75">
      <c r="A112">
        <v>73</v>
      </c>
      <c r="B112" t="s">
        <v>132</v>
      </c>
      <c r="C112">
        <v>108</v>
      </c>
      <c r="D112" t="s">
        <v>60</v>
      </c>
    </row>
    <row r="113" spans="1:4" ht="12.75">
      <c r="A113">
        <v>74</v>
      </c>
      <c r="B113" t="s">
        <v>133</v>
      </c>
      <c r="C113">
        <v>109</v>
      </c>
      <c r="D113" t="s">
        <v>60</v>
      </c>
    </row>
    <row r="114" spans="1:4" ht="12.75">
      <c r="A114">
        <v>75</v>
      </c>
      <c r="B114" t="s">
        <v>134</v>
      </c>
      <c r="C114">
        <v>110</v>
      </c>
      <c r="D114" t="s">
        <v>60</v>
      </c>
    </row>
    <row r="115" spans="1:4" ht="12.75">
      <c r="A115">
        <v>76</v>
      </c>
      <c r="B115" t="s">
        <v>135</v>
      </c>
      <c r="C115">
        <v>111</v>
      </c>
      <c r="D115" t="s">
        <v>60</v>
      </c>
    </row>
    <row r="116" spans="1:4" ht="12.75">
      <c r="A116">
        <v>77</v>
      </c>
      <c r="B116" t="s">
        <v>136</v>
      </c>
      <c r="C116">
        <v>112</v>
      </c>
      <c r="D116" t="s">
        <v>60</v>
      </c>
    </row>
    <row r="117" spans="1:4" ht="12.75">
      <c r="A117">
        <v>78</v>
      </c>
      <c r="B117" t="s">
        <v>137</v>
      </c>
      <c r="C117">
        <v>113</v>
      </c>
      <c r="D117" t="s">
        <v>60</v>
      </c>
    </row>
    <row r="118" spans="1:4" ht="12.75">
      <c r="A118">
        <v>79</v>
      </c>
      <c r="B118" t="s">
        <v>138</v>
      </c>
      <c r="C118">
        <v>115</v>
      </c>
      <c r="D118" t="s">
        <v>60</v>
      </c>
    </row>
    <row r="119" spans="1:4" ht="12.75">
      <c r="A119">
        <v>80</v>
      </c>
      <c r="B119" t="s">
        <v>139</v>
      </c>
      <c r="C119">
        <v>117</v>
      </c>
      <c r="D119" t="s">
        <v>60</v>
      </c>
    </row>
    <row r="120" spans="1:4" ht="12.75">
      <c r="A120">
        <v>81</v>
      </c>
      <c r="B120" t="s">
        <v>140</v>
      </c>
      <c r="C120">
        <v>118</v>
      </c>
      <c r="D120" t="s">
        <v>60</v>
      </c>
    </row>
    <row r="121" spans="1:4" ht="12.75">
      <c r="A121">
        <v>82</v>
      </c>
      <c r="B121" t="s">
        <v>141</v>
      </c>
      <c r="C121">
        <v>119</v>
      </c>
      <c r="D121" t="s">
        <v>60</v>
      </c>
    </row>
    <row r="122" spans="1:4" ht="12.75">
      <c r="A122">
        <v>83</v>
      </c>
      <c r="B122" t="s">
        <v>142</v>
      </c>
      <c r="C122">
        <v>121</v>
      </c>
      <c r="D122" t="s">
        <v>60</v>
      </c>
    </row>
    <row r="123" spans="1:4" ht="12.75">
      <c r="A123">
        <v>84</v>
      </c>
      <c r="B123" t="s">
        <v>143</v>
      </c>
      <c r="C123">
        <v>201</v>
      </c>
      <c r="D123" t="s">
        <v>60</v>
      </c>
    </row>
    <row r="124" spans="1:4" ht="12.75">
      <c r="A124">
        <v>85</v>
      </c>
      <c r="B124" t="s">
        <v>144</v>
      </c>
      <c r="C124">
        <v>202</v>
      </c>
      <c r="D124" t="s">
        <v>60</v>
      </c>
    </row>
    <row r="125" spans="1:4" ht="12.75">
      <c r="A125">
        <v>86</v>
      </c>
      <c r="B125" t="s">
        <v>145</v>
      </c>
      <c r="C125">
        <v>203</v>
      </c>
      <c r="D125" t="s">
        <v>60</v>
      </c>
    </row>
    <row r="126" spans="1:4" ht="12.75">
      <c r="A126">
        <v>87</v>
      </c>
      <c r="B126" t="s">
        <v>146</v>
      </c>
      <c r="C126">
        <v>204</v>
      </c>
      <c r="D126" t="s">
        <v>60</v>
      </c>
    </row>
    <row r="127" spans="1:4" ht="12.75">
      <c r="A127">
        <v>88</v>
      </c>
      <c r="B127" t="s">
        <v>147</v>
      </c>
      <c r="C127">
        <v>205</v>
      </c>
      <c r="D127" t="s">
        <v>60</v>
      </c>
    </row>
    <row r="128" spans="1:4" ht="12.75">
      <c r="A128">
        <v>89</v>
      </c>
      <c r="B128" t="s">
        <v>148</v>
      </c>
      <c r="C128">
        <v>206</v>
      </c>
      <c r="D128" t="s">
        <v>60</v>
      </c>
    </row>
    <row r="129" spans="1:4" ht="12.75">
      <c r="A129">
        <v>90</v>
      </c>
      <c r="B129" t="s">
        <v>149</v>
      </c>
      <c r="C129">
        <v>207</v>
      </c>
      <c r="D129" t="s">
        <v>60</v>
      </c>
    </row>
    <row r="130" spans="1:4" ht="12.75">
      <c r="A130">
        <v>91</v>
      </c>
      <c r="B130" t="s">
        <v>150</v>
      </c>
      <c r="C130">
        <v>208</v>
      </c>
      <c r="D130" t="s">
        <v>60</v>
      </c>
    </row>
    <row r="131" spans="1:4" ht="12.75">
      <c r="A131">
        <v>92</v>
      </c>
      <c r="B131" t="s">
        <v>151</v>
      </c>
      <c r="C131">
        <v>209</v>
      </c>
      <c r="D131" t="s">
        <v>60</v>
      </c>
    </row>
    <row r="132" spans="1:4" ht="12.75">
      <c r="A132">
        <v>93</v>
      </c>
      <c r="B132" t="s">
        <v>152</v>
      </c>
      <c r="C132">
        <v>210</v>
      </c>
      <c r="D132" t="s">
        <v>60</v>
      </c>
    </row>
    <row r="133" spans="1:4" ht="12.75">
      <c r="A133">
        <v>94</v>
      </c>
      <c r="B133" t="s">
        <v>153</v>
      </c>
      <c r="C133">
        <v>211</v>
      </c>
      <c r="D133" t="s">
        <v>60</v>
      </c>
    </row>
    <row r="134" spans="1:4" ht="12.75">
      <c r="A134">
        <v>95</v>
      </c>
      <c r="B134" t="s">
        <v>154</v>
      </c>
      <c r="C134">
        <v>212</v>
      </c>
      <c r="D134" t="s">
        <v>60</v>
      </c>
    </row>
    <row r="135" spans="1:4" ht="12.75">
      <c r="A135">
        <v>96</v>
      </c>
      <c r="B135" t="s">
        <v>155</v>
      </c>
      <c r="C135">
        <v>213</v>
      </c>
      <c r="D135" t="s">
        <v>60</v>
      </c>
    </row>
    <row r="136" spans="1:4" ht="12.75">
      <c r="A136">
        <v>97</v>
      </c>
      <c r="B136" t="s">
        <v>156</v>
      </c>
      <c r="C136">
        <v>214</v>
      </c>
      <c r="D136" t="s">
        <v>60</v>
      </c>
    </row>
    <row r="137" spans="1:4" ht="12.75">
      <c r="A137">
        <v>98</v>
      </c>
      <c r="B137" t="s">
        <v>157</v>
      </c>
      <c r="C137">
        <v>215</v>
      </c>
      <c r="D137" t="s">
        <v>60</v>
      </c>
    </row>
    <row r="138" spans="1:4" ht="12.75">
      <c r="A138">
        <v>99</v>
      </c>
      <c r="B138" t="s">
        <v>158</v>
      </c>
      <c r="C138">
        <v>216</v>
      </c>
      <c r="D138" t="s">
        <v>60</v>
      </c>
    </row>
    <row r="139" spans="1:4" ht="12.75">
      <c r="A139">
        <v>100</v>
      </c>
      <c r="B139" t="s">
        <v>159</v>
      </c>
      <c r="C139">
        <v>217</v>
      </c>
      <c r="D139" t="s">
        <v>60</v>
      </c>
    </row>
    <row r="140" spans="1:4" ht="12.75">
      <c r="A140">
        <v>101</v>
      </c>
      <c r="B140" t="s">
        <v>160</v>
      </c>
      <c r="C140">
        <v>218</v>
      </c>
      <c r="D140" t="s">
        <v>60</v>
      </c>
    </row>
    <row r="141" spans="1:4" ht="12.75">
      <c r="A141">
        <v>102</v>
      </c>
      <c r="B141" t="s">
        <v>161</v>
      </c>
      <c r="C141">
        <v>219</v>
      </c>
      <c r="D141" t="s">
        <v>60</v>
      </c>
    </row>
    <row r="142" spans="1:4" ht="12.75">
      <c r="A142">
        <v>103</v>
      </c>
      <c r="B142" t="s">
        <v>162</v>
      </c>
      <c r="C142">
        <v>220</v>
      </c>
      <c r="D142" t="s">
        <v>60</v>
      </c>
    </row>
    <row r="143" spans="1:4" ht="12.75">
      <c r="A143">
        <v>104</v>
      </c>
      <c r="B143" t="s">
        <v>163</v>
      </c>
      <c r="C143">
        <v>221</v>
      </c>
      <c r="D143" t="s">
        <v>60</v>
      </c>
    </row>
    <row r="144" spans="1:4" ht="12.75">
      <c r="A144">
        <v>105</v>
      </c>
      <c r="B144" t="s">
        <v>164</v>
      </c>
      <c r="C144">
        <v>222</v>
      </c>
      <c r="D144" t="s">
        <v>60</v>
      </c>
    </row>
    <row r="145" spans="1:4" ht="12.75">
      <c r="A145">
        <v>106</v>
      </c>
      <c r="B145" t="s">
        <v>165</v>
      </c>
      <c r="C145">
        <v>224</v>
      </c>
      <c r="D145" t="s">
        <v>60</v>
      </c>
    </row>
    <row r="146" spans="1:4" ht="12.75">
      <c r="A146">
        <v>107</v>
      </c>
      <c r="B146" t="s">
        <v>166</v>
      </c>
      <c r="C146">
        <v>225</v>
      </c>
      <c r="D146" t="s">
        <v>60</v>
      </c>
    </row>
    <row r="147" spans="1:4" ht="12.75">
      <c r="A147">
        <v>108</v>
      </c>
      <c r="B147" t="s">
        <v>167</v>
      </c>
      <c r="C147">
        <v>227</v>
      </c>
      <c r="D147" t="s">
        <v>60</v>
      </c>
    </row>
    <row r="148" spans="1:4" ht="12.75">
      <c r="A148">
        <v>109</v>
      </c>
      <c r="B148" t="s">
        <v>168</v>
      </c>
      <c r="C148">
        <v>228</v>
      </c>
      <c r="D148" t="s">
        <v>60</v>
      </c>
    </row>
    <row r="149" spans="1:4" ht="12.75">
      <c r="A149">
        <v>110</v>
      </c>
      <c r="B149" t="s">
        <v>169</v>
      </c>
      <c r="C149">
        <v>229</v>
      </c>
      <c r="D149" t="s">
        <v>60</v>
      </c>
    </row>
    <row r="150" spans="1:4" ht="12.75">
      <c r="A150">
        <v>111</v>
      </c>
      <c r="B150" t="s">
        <v>170</v>
      </c>
      <c r="C150">
        <v>230</v>
      </c>
      <c r="D150" t="s">
        <v>60</v>
      </c>
    </row>
    <row r="151" spans="1:4" ht="12.75">
      <c r="A151">
        <v>112</v>
      </c>
      <c r="B151" t="s">
        <v>171</v>
      </c>
      <c r="C151">
        <v>231</v>
      </c>
      <c r="D151" t="s">
        <v>60</v>
      </c>
    </row>
    <row r="152" spans="1:4" ht="12.75">
      <c r="A152">
        <v>113</v>
      </c>
      <c r="B152" t="s">
        <v>172</v>
      </c>
      <c r="C152">
        <v>233</v>
      </c>
      <c r="D152" t="s">
        <v>60</v>
      </c>
    </row>
    <row r="153" spans="1:4" ht="12.75">
      <c r="A153">
        <v>114</v>
      </c>
      <c r="B153" t="s">
        <v>173</v>
      </c>
      <c r="C153">
        <v>235</v>
      </c>
      <c r="D153" t="s">
        <v>60</v>
      </c>
    </row>
    <row r="154" spans="1:4" ht="12.75">
      <c r="A154">
        <v>115</v>
      </c>
      <c r="B154" t="s">
        <v>174</v>
      </c>
      <c r="C154">
        <v>237</v>
      </c>
      <c r="D154" t="s">
        <v>60</v>
      </c>
    </row>
    <row r="155" spans="1:4" ht="12.75">
      <c r="A155">
        <v>116</v>
      </c>
      <c r="B155" t="s">
        <v>175</v>
      </c>
      <c r="C155">
        <v>238</v>
      </c>
      <c r="D155" t="s">
        <v>60</v>
      </c>
    </row>
    <row r="156" spans="1:4" ht="12.75">
      <c r="A156">
        <v>117</v>
      </c>
      <c r="B156" t="s">
        <v>176</v>
      </c>
      <c r="C156">
        <v>239</v>
      </c>
      <c r="D156" t="s">
        <v>60</v>
      </c>
    </row>
    <row r="157" spans="1:4" ht="12.75">
      <c r="A157">
        <v>118</v>
      </c>
      <c r="B157" t="s">
        <v>177</v>
      </c>
      <c r="C157">
        <v>240</v>
      </c>
      <c r="D157" t="s">
        <v>60</v>
      </c>
    </row>
    <row r="158" spans="1:4" ht="12.75">
      <c r="A158">
        <v>119</v>
      </c>
      <c r="B158" t="s">
        <v>178</v>
      </c>
      <c r="C158">
        <v>241</v>
      </c>
      <c r="D158" t="s">
        <v>60</v>
      </c>
    </row>
    <row r="159" spans="1:4" ht="12.75">
      <c r="A159">
        <v>120</v>
      </c>
      <c r="B159" t="s">
        <v>179</v>
      </c>
      <c r="C159">
        <v>243</v>
      </c>
      <c r="D159" t="s">
        <v>60</v>
      </c>
    </row>
    <row r="160" spans="1:4" ht="12.75">
      <c r="A160">
        <v>121</v>
      </c>
      <c r="B160" t="s">
        <v>180</v>
      </c>
      <c r="C160">
        <v>244</v>
      </c>
      <c r="D160" t="s">
        <v>60</v>
      </c>
    </row>
    <row r="161" spans="1:4" ht="12.75">
      <c r="A161">
        <v>122</v>
      </c>
      <c r="B161" t="s">
        <v>181</v>
      </c>
      <c r="C161">
        <v>250</v>
      </c>
      <c r="D161" t="s">
        <v>60</v>
      </c>
    </row>
    <row r="162" ht="12.75">
      <c r="B162" t="s">
        <v>182</v>
      </c>
    </row>
    <row r="165" spans="1:4" ht="12.75">
      <c r="A165">
        <v>123</v>
      </c>
      <c r="B165" t="s">
        <v>183</v>
      </c>
      <c r="C165">
        <v>34</v>
      </c>
      <c r="D165" t="s">
        <v>184</v>
      </c>
    </row>
    <row r="166" spans="1:4" ht="12.75">
      <c r="A166">
        <v>124</v>
      </c>
      <c r="B166" t="s">
        <v>185</v>
      </c>
      <c r="C166">
        <v>49</v>
      </c>
      <c r="D166" t="s">
        <v>184</v>
      </c>
    </row>
    <row r="167" spans="1:4" ht="12.75">
      <c r="A167">
        <v>125</v>
      </c>
      <c r="B167" t="s">
        <v>186</v>
      </c>
      <c r="C167">
        <v>50</v>
      </c>
      <c r="D167" t="s">
        <v>184</v>
      </c>
    </row>
    <row r="168" spans="1:4" ht="12.75">
      <c r="A168">
        <v>126</v>
      </c>
      <c r="B168" t="s">
        <v>187</v>
      </c>
      <c r="C168">
        <v>52</v>
      </c>
      <c r="D168" t="s">
        <v>184</v>
      </c>
    </row>
    <row r="169" spans="1:4" ht="12.75">
      <c r="A169">
        <v>127</v>
      </c>
      <c r="B169" t="s">
        <v>188</v>
      </c>
      <c r="C169">
        <v>58</v>
      </c>
      <c r="D169" t="s">
        <v>184</v>
      </c>
    </row>
    <row r="170" spans="1:4" ht="12.75">
      <c r="A170">
        <v>128</v>
      </c>
      <c r="B170" t="s">
        <v>189</v>
      </c>
      <c r="C170">
        <v>59</v>
      </c>
      <c r="D170" t="s">
        <v>184</v>
      </c>
    </row>
    <row r="171" spans="1:4" ht="12.75">
      <c r="A171">
        <v>129</v>
      </c>
      <c r="B171" t="s">
        <v>190</v>
      </c>
      <c r="C171">
        <v>73</v>
      </c>
      <c r="D171" t="s">
        <v>184</v>
      </c>
    </row>
    <row r="172" spans="1:4" ht="12.75">
      <c r="A172">
        <v>130</v>
      </c>
      <c r="B172" t="s">
        <v>191</v>
      </c>
      <c r="C172">
        <v>75</v>
      </c>
      <c r="D172" t="s">
        <v>184</v>
      </c>
    </row>
    <row r="173" spans="1:4" ht="12.75">
      <c r="A173">
        <v>131</v>
      </c>
      <c r="B173" t="s">
        <v>192</v>
      </c>
      <c r="C173">
        <v>80</v>
      </c>
      <c r="D173" t="s">
        <v>184</v>
      </c>
    </row>
    <row r="174" spans="1:4" ht="12.75">
      <c r="A174">
        <v>132</v>
      </c>
      <c r="B174" t="s">
        <v>193</v>
      </c>
      <c r="C174">
        <v>92</v>
      </c>
      <c r="D174" t="s">
        <v>184</v>
      </c>
    </row>
    <row r="175" spans="1:4" ht="12.75">
      <c r="A175">
        <v>133</v>
      </c>
      <c r="B175" t="s">
        <v>194</v>
      </c>
      <c r="C175">
        <v>96</v>
      </c>
      <c r="D175" t="s">
        <v>184</v>
      </c>
    </row>
    <row r="176" spans="1:4" ht="12.75">
      <c r="A176">
        <v>134</v>
      </c>
      <c r="B176" t="s">
        <v>195</v>
      </c>
      <c r="C176">
        <v>99</v>
      </c>
      <c r="D176" t="s">
        <v>184</v>
      </c>
    </row>
    <row r="177" spans="1:4" ht="12.75">
      <c r="A177">
        <v>135</v>
      </c>
      <c r="B177" t="s">
        <v>196</v>
      </c>
      <c r="C177">
        <v>100</v>
      </c>
      <c r="D177" t="s">
        <v>184</v>
      </c>
    </row>
    <row r="178" spans="1:4" ht="12.75">
      <c r="A178">
        <v>136</v>
      </c>
      <c r="B178" t="s">
        <v>197</v>
      </c>
      <c r="C178">
        <v>107</v>
      </c>
      <c r="D178" t="s">
        <v>184</v>
      </c>
    </row>
    <row r="179" spans="1:4" ht="12.75">
      <c r="A179">
        <v>137</v>
      </c>
      <c r="B179" t="s">
        <v>198</v>
      </c>
      <c r="C179">
        <v>114</v>
      </c>
      <c r="D179" t="s">
        <v>184</v>
      </c>
    </row>
    <row r="180" spans="1:4" ht="12.75">
      <c r="A180">
        <v>138</v>
      </c>
      <c r="B180" t="s">
        <v>199</v>
      </c>
      <c r="C180">
        <v>116</v>
      </c>
      <c r="D180" t="s">
        <v>184</v>
      </c>
    </row>
    <row r="181" spans="1:4" ht="12.75">
      <c r="A181">
        <v>139</v>
      </c>
      <c r="B181" t="s">
        <v>200</v>
      </c>
      <c r="C181">
        <v>223</v>
      </c>
      <c r="D181" t="s">
        <v>184</v>
      </c>
    </row>
    <row r="182" spans="1:4" ht="12.75">
      <c r="A182">
        <v>140</v>
      </c>
      <c r="B182" t="s">
        <v>201</v>
      </c>
      <c r="C182">
        <v>226</v>
      </c>
      <c r="D182" t="s">
        <v>184</v>
      </c>
    </row>
    <row r="183" spans="1:4" ht="12.75">
      <c r="A183">
        <v>141</v>
      </c>
      <c r="B183" t="s">
        <v>202</v>
      </c>
      <c r="C183">
        <v>232</v>
      </c>
      <c r="D183" t="s">
        <v>184</v>
      </c>
    </row>
    <row r="184" spans="1:4" ht="12.75">
      <c r="A184">
        <v>142</v>
      </c>
      <c r="B184" t="s">
        <v>203</v>
      </c>
      <c r="C184">
        <v>234</v>
      </c>
      <c r="D184" t="s">
        <v>184</v>
      </c>
    </row>
    <row r="185" spans="1:4" ht="12.75">
      <c r="A185">
        <v>143</v>
      </c>
      <c r="B185" t="s">
        <v>204</v>
      </c>
      <c r="C185">
        <v>236</v>
      </c>
      <c r="D185" t="s">
        <v>184</v>
      </c>
    </row>
    <row r="186" spans="1:4" ht="12.75">
      <c r="A186">
        <v>144</v>
      </c>
      <c r="B186" t="s">
        <v>205</v>
      </c>
      <c r="C186">
        <v>242</v>
      </c>
      <c r="D186" t="s">
        <v>184</v>
      </c>
    </row>
    <row r="187" ht="12.75">
      <c r="B187" t="s">
        <v>206</v>
      </c>
    </row>
    <row r="190" spans="1:4" ht="12.75">
      <c r="A190">
        <v>145</v>
      </c>
      <c r="B190" t="s">
        <v>207</v>
      </c>
      <c r="C190">
        <v>500</v>
      </c>
      <c r="D190" t="s">
        <v>208</v>
      </c>
    </row>
    <row r="191" ht="12.75">
      <c r="B191" t="s">
        <v>209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48"/>
  <sheetViews>
    <sheetView showZeros="0" zoomScale="85" zoomScaleNormal="85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K6" sqref="K6:O6"/>
    </sheetView>
  </sheetViews>
  <sheetFormatPr defaultColWidth="9.140625" defaultRowHeight="12.75"/>
  <cols>
    <col min="1" max="1" width="3.7109375" style="29" customWidth="1"/>
    <col min="2" max="2" width="66.421875" style="29" hidden="1" customWidth="1"/>
    <col min="3" max="3" width="44.57421875" style="29" customWidth="1"/>
    <col min="4" max="4" width="11.28125" style="29" customWidth="1"/>
    <col min="5" max="5" width="12.140625" style="29" customWidth="1"/>
    <col min="6" max="15" width="11.28125" style="29" customWidth="1"/>
    <col min="16" max="16" width="12.57421875" style="29" customWidth="1"/>
    <col min="17" max="17" width="21.28125" style="29" customWidth="1"/>
    <col min="18" max="18" width="22.57421875" style="29" customWidth="1"/>
    <col min="19" max="22" width="17.00390625" style="29" customWidth="1"/>
    <col min="23" max="16384" width="9.140625" style="29" customWidth="1"/>
  </cols>
  <sheetData>
    <row r="1" ht="13.5" thickBot="1">
      <c r="A1" s="161"/>
    </row>
    <row r="2" spans="1:18" ht="44.25" customHeight="1" thickBot="1">
      <c r="A2" s="56"/>
      <c r="B2" s="29" t="str">
        <f>CONCATENATE(RIGHT(CONCATENATE("000",D5),3),"/",F6,"/",RIGHT(D6,2),"/",RIGHT(CONCATENATE("00000",D7),5),"/",$K$6,"/",$E$5)</f>
        <v>000/2022//00000//</v>
      </c>
      <c r="C2" s="214" t="s">
        <v>605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105"/>
      <c r="R2" s="106"/>
    </row>
    <row r="3" spans="1:18" ht="13.5" thickBot="1">
      <c r="A3" s="30"/>
      <c r="Q3" s="107"/>
      <c r="R3" s="108"/>
    </row>
    <row r="4" spans="1:18" ht="21.75" customHeight="1" thickBot="1">
      <c r="A4" s="57"/>
      <c r="B4" s="31"/>
      <c r="C4" s="216" t="s">
        <v>241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107"/>
      <c r="R4" s="108"/>
    </row>
    <row r="5" spans="1:18" ht="21.75" customHeight="1" thickBot="1">
      <c r="A5" s="56"/>
      <c r="C5" s="70" t="s">
        <v>237</v>
      </c>
      <c r="D5" s="130"/>
      <c r="E5" s="218">
        <f>IF(ISNA(+VLOOKUP(VALUE(D5),sifarnik!$A$40:$B$191,2,FALSE))=TRUE,"",VLOOKUP(VALUE(D5),sifarnik!$A$40:$B$191,2,FALSE))</f>
      </c>
      <c r="F5" s="219"/>
      <c r="G5" s="219"/>
      <c r="H5" s="219"/>
      <c r="I5" s="219"/>
      <c r="J5" s="219"/>
      <c r="K5" s="220" t="s">
        <v>249</v>
      </c>
      <c r="L5" s="221"/>
      <c r="M5" s="221"/>
      <c r="N5" s="221"/>
      <c r="O5" s="222"/>
      <c r="P5" s="111"/>
      <c r="Q5" s="107"/>
      <c r="R5" s="108"/>
    </row>
    <row r="6" spans="1:18" ht="21.75" customHeight="1" thickBot="1">
      <c r="A6" s="56"/>
      <c r="C6" s="70" t="s">
        <v>238</v>
      </c>
      <c r="D6" s="210"/>
      <c r="E6" s="211"/>
      <c r="F6" s="212">
        <v>2022</v>
      </c>
      <c r="G6" s="213"/>
      <c r="H6" s="213"/>
      <c r="I6" s="100"/>
      <c r="J6" s="100"/>
      <c r="K6" s="227"/>
      <c r="L6" s="228"/>
      <c r="M6" s="228"/>
      <c r="N6" s="228"/>
      <c r="O6" s="229"/>
      <c r="P6" s="100"/>
      <c r="Q6" s="109"/>
      <c r="R6" s="110"/>
    </row>
    <row r="7" spans="1:16" ht="16.5" customHeight="1" hidden="1" thickBot="1">
      <c r="A7" s="30"/>
      <c r="C7" s="69" t="s">
        <v>220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95"/>
    </row>
    <row r="8" spans="1:22" ht="33" customHeight="1" thickBot="1">
      <c r="A8" s="235" t="s">
        <v>14</v>
      </c>
      <c r="B8" s="32"/>
      <c r="C8" s="238" t="s">
        <v>0</v>
      </c>
      <c r="D8" s="232" t="s">
        <v>46</v>
      </c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4"/>
      <c r="P8" s="72"/>
      <c r="Q8" s="239" t="s">
        <v>250</v>
      </c>
      <c r="R8" s="240"/>
      <c r="S8" s="224"/>
      <c r="T8" s="224"/>
      <c r="U8" s="224"/>
      <c r="V8" s="224"/>
    </row>
    <row r="9" spans="1:22" ht="43.5" customHeight="1" thickBot="1">
      <c r="A9" s="236"/>
      <c r="B9" s="63"/>
      <c r="C9" s="238"/>
      <c r="D9" s="83" t="s">
        <v>1</v>
      </c>
      <c r="E9" s="101" t="s">
        <v>243</v>
      </c>
      <c r="F9" s="230" t="s">
        <v>239</v>
      </c>
      <c r="G9" s="231"/>
      <c r="H9" s="231"/>
      <c r="I9" s="231"/>
      <c r="J9" s="243"/>
      <c r="K9" s="230" t="s">
        <v>240</v>
      </c>
      <c r="L9" s="231"/>
      <c r="M9" s="231"/>
      <c r="N9" s="231"/>
      <c r="O9" s="231"/>
      <c r="P9" s="225" t="s">
        <v>5</v>
      </c>
      <c r="Q9" s="241"/>
      <c r="R9" s="242"/>
      <c r="S9" s="224"/>
      <c r="T9" s="224"/>
      <c r="U9" s="224"/>
      <c r="V9" s="224"/>
    </row>
    <row r="10" spans="1:18" ht="28.5" customHeight="1" thickBot="1">
      <c r="A10" s="237"/>
      <c r="B10" s="64"/>
      <c r="C10" s="238"/>
      <c r="D10" s="187" t="s">
        <v>607</v>
      </c>
      <c r="E10" s="187" t="s">
        <v>609</v>
      </c>
      <c r="F10" s="187" t="s">
        <v>607</v>
      </c>
      <c r="G10" s="188" t="s">
        <v>608</v>
      </c>
      <c r="H10" s="189" t="s">
        <v>593</v>
      </c>
      <c r="I10" s="189" t="s">
        <v>594</v>
      </c>
      <c r="J10" s="190" t="s">
        <v>616</v>
      </c>
      <c r="K10" s="187" t="s">
        <v>607</v>
      </c>
      <c r="L10" s="188" t="s">
        <v>608</v>
      </c>
      <c r="M10" s="189" t="s">
        <v>593</v>
      </c>
      <c r="N10" s="189" t="s">
        <v>595</v>
      </c>
      <c r="O10" s="190" t="s">
        <v>615</v>
      </c>
      <c r="P10" s="226"/>
      <c r="Q10" s="116" t="s">
        <v>294</v>
      </c>
      <c r="R10" s="117" t="s">
        <v>295</v>
      </c>
    </row>
    <row r="11" spans="1:18" ht="21.75" customHeight="1" thickBot="1">
      <c r="A11" s="66"/>
      <c r="B11" s="65"/>
      <c r="C11" s="178">
        <v>1</v>
      </c>
      <c r="D11" s="163">
        <v>2</v>
      </c>
      <c r="E11" s="163">
        <v>3</v>
      </c>
      <c r="F11" s="163">
        <v>4</v>
      </c>
      <c r="G11" s="164">
        <v>5</v>
      </c>
      <c r="H11" s="163">
        <v>6</v>
      </c>
      <c r="I11" s="163">
        <v>7</v>
      </c>
      <c r="J11" s="185">
        <v>8</v>
      </c>
      <c r="K11" s="186">
        <v>9</v>
      </c>
      <c r="L11" s="163">
        <v>10</v>
      </c>
      <c r="M11" s="163">
        <v>11</v>
      </c>
      <c r="N11" s="163">
        <v>12</v>
      </c>
      <c r="O11" s="185">
        <v>13</v>
      </c>
      <c r="P11" s="119" t="s">
        <v>242</v>
      </c>
      <c r="Q11" s="120">
        <v>15</v>
      </c>
      <c r="R11" s="121">
        <v>16</v>
      </c>
    </row>
    <row r="12" spans="1:18" ht="39.75" customHeight="1">
      <c r="A12" s="33">
        <v>1</v>
      </c>
      <c r="B12" s="175" t="str">
        <f>CONCATENATE(A12,"/",$B$2)</f>
        <v>1/000/2022//00000//</v>
      </c>
      <c r="C12" s="179" t="s">
        <v>597</v>
      </c>
      <c r="D12" s="169"/>
      <c r="E12" s="73"/>
      <c r="F12" s="73"/>
      <c r="G12" s="169"/>
      <c r="H12" s="73"/>
      <c r="I12" s="73"/>
      <c r="J12" s="85"/>
      <c r="K12" s="84"/>
      <c r="L12" s="73"/>
      <c r="M12" s="73"/>
      <c r="N12" s="73"/>
      <c r="O12" s="85"/>
      <c r="P12" s="118">
        <f>SUM(D12:O12)</f>
        <v>0</v>
      </c>
      <c r="Q12" s="115"/>
      <c r="R12" s="115"/>
    </row>
    <row r="13" spans="1:18" ht="39.75" customHeight="1">
      <c r="A13" s="36">
        <v>2</v>
      </c>
      <c r="B13" s="175" t="str">
        <f aca="true" t="shared" si="0" ref="B13:B18">CONCATENATE(A13,"/",$B$2)</f>
        <v>2/000/2022//00000//</v>
      </c>
      <c r="C13" s="180" t="s">
        <v>15</v>
      </c>
      <c r="D13" s="170"/>
      <c r="E13" s="74"/>
      <c r="F13" s="74"/>
      <c r="G13" s="170"/>
      <c r="H13" s="74"/>
      <c r="I13" s="74"/>
      <c r="J13" s="87"/>
      <c r="K13" s="86"/>
      <c r="L13" s="74"/>
      <c r="M13" s="74"/>
      <c r="N13" s="74"/>
      <c r="O13" s="87"/>
      <c r="P13" s="118">
        <f aca="true" t="shared" si="1" ref="P13:P18">SUM(D13:O13)</f>
        <v>0</v>
      </c>
      <c r="Q13" s="115"/>
      <c r="R13" s="115"/>
    </row>
    <row r="14" spans="1:18" ht="39.75" customHeight="1">
      <c r="A14" s="36">
        <v>3</v>
      </c>
      <c r="B14" s="175" t="str">
        <f t="shared" si="0"/>
        <v>3/000/2022//00000//</v>
      </c>
      <c r="C14" s="180" t="s">
        <v>16</v>
      </c>
      <c r="D14" s="170"/>
      <c r="E14" s="74"/>
      <c r="F14" s="74"/>
      <c r="G14" s="170"/>
      <c r="H14" s="74"/>
      <c r="I14" s="74"/>
      <c r="J14" s="87"/>
      <c r="K14" s="86"/>
      <c r="L14" s="74"/>
      <c r="M14" s="74"/>
      <c r="N14" s="74"/>
      <c r="O14" s="87"/>
      <c r="P14" s="118">
        <f t="shared" si="1"/>
        <v>0</v>
      </c>
      <c r="Q14" s="115"/>
      <c r="R14" s="115"/>
    </row>
    <row r="15" spans="1:18" ht="39.75" customHeight="1">
      <c r="A15" s="36">
        <v>4</v>
      </c>
      <c r="B15" s="175" t="str">
        <f t="shared" si="0"/>
        <v>4/000/2022//00000//</v>
      </c>
      <c r="C15" s="181" t="s">
        <v>17</v>
      </c>
      <c r="D15" s="169"/>
      <c r="E15" s="73"/>
      <c r="F15" s="73"/>
      <c r="G15" s="169"/>
      <c r="H15" s="73"/>
      <c r="I15" s="73"/>
      <c r="J15" s="85"/>
      <c r="K15" s="84"/>
      <c r="L15" s="73"/>
      <c r="M15" s="73"/>
      <c r="N15" s="73"/>
      <c r="O15" s="85"/>
      <c r="P15" s="118">
        <f t="shared" si="1"/>
        <v>0</v>
      </c>
      <c r="Q15" s="115"/>
      <c r="R15" s="115"/>
    </row>
    <row r="16" spans="1:18" ht="39.75" customHeight="1">
      <c r="A16" s="36">
        <v>5</v>
      </c>
      <c r="B16" s="176" t="str">
        <f t="shared" si="0"/>
        <v>5/000/2022//00000//</v>
      </c>
      <c r="C16" s="182" t="s">
        <v>598</v>
      </c>
      <c r="D16" s="169"/>
      <c r="E16" s="73"/>
      <c r="F16" s="73"/>
      <c r="G16" s="171"/>
      <c r="H16" s="75"/>
      <c r="I16" s="75"/>
      <c r="J16" s="89"/>
      <c r="K16" s="88"/>
      <c r="L16" s="75"/>
      <c r="M16" s="75"/>
      <c r="N16" s="75"/>
      <c r="O16" s="89"/>
      <c r="P16" s="118">
        <f t="shared" si="1"/>
        <v>0</v>
      </c>
      <c r="Q16" s="115"/>
      <c r="R16" s="115"/>
    </row>
    <row r="17" spans="1:18" ht="39.75" customHeight="1">
      <c r="A17" s="36">
        <v>6</v>
      </c>
      <c r="B17" s="175" t="str">
        <f t="shared" si="0"/>
        <v>6/000/2022//00000//</v>
      </c>
      <c r="C17" s="183" t="s">
        <v>599</v>
      </c>
      <c r="D17" s="169"/>
      <c r="E17" s="73"/>
      <c r="F17" s="73"/>
      <c r="G17" s="169"/>
      <c r="H17" s="73"/>
      <c r="I17" s="73"/>
      <c r="J17" s="85"/>
      <c r="K17" s="84"/>
      <c r="L17" s="73"/>
      <c r="M17" s="73"/>
      <c r="N17" s="73"/>
      <c r="O17" s="85"/>
      <c r="P17" s="118">
        <f t="shared" si="1"/>
        <v>0</v>
      </c>
      <c r="Q17" s="115"/>
      <c r="R17" s="115"/>
    </row>
    <row r="18" spans="1:22" s="71" customFormat="1" ht="39.75" customHeight="1" thickBot="1">
      <c r="A18" s="38">
        <v>7</v>
      </c>
      <c r="B18" s="177" t="str">
        <f t="shared" si="0"/>
        <v>7/000/2022//00000//</v>
      </c>
      <c r="C18" s="184" t="s">
        <v>600</v>
      </c>
      <c r="D18" s="169"/>
      <c r="E18" s="73"/>
      <c r="F18" s="73"/>
      <c r="G18" s="172"/>
      <c r="H18" s="76"/>
      <c r="I18" s="76"/>
      <c r="J18" s="91"/>
      <c r="K18" s="90"/>
      <c r="L18" s="76"/>
      <c r="M18" s="76"/>
      <c r="N18" s="76"/>
      <c r="O18" s="91"/>
      <c r="P18" s="118">
        <f t="shared" si="1"/>
        <v>0</v>
      </c>
      <c r="Q18" s="115"/>
      <c r="R18" s="115"/>
      <c r="S18" s="29"/>
      <c r="T18" s="29"/>
      <c r="U18" s="29"/>
      <c r="V18" s="29"/>
    </row>
    <row r="19" spans="1:18" ht="13.5" thickBot="1">
      <c r="A19" s="52">
        <v>8</v>
      </c>
      <c r="B19" s="42"/>
      <c r="C19" s="82" t="s">
        <v>24</v>
      </c>
      <c r="D19" s="173">
        <f>SUM(D12:D18)</f>
        <v>0</v>
      </c>
      <c r="E19" s="173">
        <f aca="true" t="shared" si="2" ref="E19:O19">SUM(E12:E18)</f>
        <v>0</v>
      </c>
      <c r="F19" s="174">
        <f t="shared" si="2"/>
        <v>0</v>
      </c>
      <c r="G19" s="93">
        <f t="shared" si="2"/>
        <v>0</v>
      </c>
      <c r="H19" s="93">
        <f t="shared" si="2"/>
        <v>0</v>
      </c>
      <c r="I19" s="93">
        <f t="shared" si="2"/>
        <v>0</v>
      </c>
      <c r="J19" s="94">
        <f t="shared" si="2"/>
        <v>0</v>
      </c>
      <c r="K19" s="92">
        <f t="shared" si="2"/>
        <v>0</v>
      </c>
      <c r="L19" s="93">
        <f t="shared" si="2"/>
        <v>0</v>
      </c>
      <c r="M19" s="93">
        <f t="shared" si="2"/>
        <v>0</v>
      </c>
      <c r="N19" s="93">
        <f t="shared" si="2"/>
        <v>0</v>
      </c>
      <c r="O19" s="94">
        <f t="shared" si="2"/>
        <v>0</v>
      </c>
      <c r="P19" s="104">
        <f>SUM(D19:O19)</f>
        <v>0</v>
      </c>
      <c r="Q19" s="56"/>
      <c r="R19" s="56"/>
    </row>
    <row r="22" ht="12.75">
      <c r="Q22" s="50"/>
    </row>
    <row r="24" ht="12.75">
      <c r="Q24" s="29" t="s">
        <v>215</v>
      </c>
    </row>
    <row r="25" ht="12.75" customHeight="1"/>
    <row r="26" spans="1:19" ht="13.5" thickBot="1">
      <c r="A26" s="45"/>
      <c r="C26" s="158" t="s">
        <v>617</v>
      </c>
      <c r="D26" s="50"/>
      <c r="E26" s="47"/>
      <c r="M26" s="29" t="s">
        <v>217</v>
      </c>
      <c r="Q26" s="132"/>
      <c r="R26" s="132"/>
      <c r="S26" s="50"/>
    </row>
    <row r="27" ht="12.75">
      <c r="Q27" s="131"/>
    </row>
    <row r="31" spans="5:16" ht="12.75"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</row>
    <row r="32" spans="5:16" ht="12.75"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</row>
    <row r="33" spans="5:16" ht="12.75"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223"/>
      <c r="P33" s="113"/>
    </row>
    <row r="34" spans="5:16" ht="12.75"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223"/>
      <c r="P34" s="113"/>
    </row>
    <row r="35" spans="5:16" ht="12.75"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223"/>
      <c r="P35" s="113"/>
    </row>
    <row r="36" spans="5:16" ht="12.75"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223"/>
      <c r="P36" s="113"/>
    </row>
    <row r="37" spans="5:16" ht="12.75"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</row>
    <row r="38" spans="5:16" ht="12.75"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</row>
    <row r="39" spans="5:16" ht="12.75"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</row>
    <row r="40" spans="5:16" ht="12.75"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</row>
    <row r="41" spans="5:16" ht="12.75"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</row>
    <row r="42" spans="5:16" ht="12.75"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</row>
    <row r="43" spans="5:16" ht="12.75"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5:16" ht="12.75"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</row>
    <row r="45" spans="5:16" ht="12.75"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</row>
    <row r="46" spans="5:16" ht="12.75"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</row>
    <row r="47" spans="5:16" ht="12.75"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</row>
    <row r="48" spans="5:16" ht="12.75"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</row>
  </sheetData>
  <sheetProtection password="A84F" sheet="1"/>
  <mergeCells count="19">
    <mergeCell ref="V8:V9"/>
    <mergeCell ref="K9:O9"/>
    <mergeCell ref="D8:O8"/>
    <mergeCell ref="A8:A10"/>
    <mergeCell ref="C8:C10"/>
    <mergeCell ref="Q8:R9"/>
    <mergeCell ref="F9:J9"/>
    <mergeCell ref="O33:O36"/>
    <mergeCell ref="U8:U9"/>
    <mergeCell ref="T8:T9"/>
    <mergeCell ref="S8:S9"/>
    <mergeCell ref="P9:P10"/>
    <mergeCell ref="K6:O6"/>
    <mergeCell ref="D6:E6"/>
    <mergeCell ref="F6:H6"/>
    <mergeCell ref="C2:P2"/>
    <mergeCell ref="C4:P4"/>
    <mergeCell ref="E5:J5"/>
    <mergeCell ref="K5:O5"/>
  </mergeCells>
  <dataValidations count="4">
    <dataValidation type="list" allowBlank="1" showInputMessage="1" showErrorMessage="1" sqref="D5">
      <formula1>mesta</formula1>
    </dataValidation>
    <dataValidation type="list" allowBlank="1" showInputMessage="1" showErrorMessage="1" sqref="D6:E6">
      <formula1>meseci</formula1>
    </dataValidation>
    <dataValidation type="list" allowBlank="1" showInputMessage="1" showErrorMessage="1" sqref="K6:O6">
      <formula1>odluka</formula1>
    </dataValidation>
    <dataValidation type="list" allowBlank="1" showInputMessage="1" showErrorMessage="1" sqref="Q12:R18">
      <formula1>isplate</formula1>
    </dataValidation>
  </dataValidations>
  <printOptions/>
  <pageMargins left="0.25" right="0.25" top="0.75" bottom="0.52" header="0.3" footer="0.3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J25"/>
  <sheetViews>
    <sheetView showZeros="0" zoomScale="70" zoomScaleNormal="7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G6" sqref="G6:I6"/>
    </sheetView>
  </sheetViews>
  <sheetFormatPr defaultColWidth="9.140625" defaultRowHeight="12.75"/>
  <cols>
    <col min="1" max="1" width="3.7109375" style="29" customWidth="1"/>
    <col min="2" max="2" width="30.140625" style="29" hidden="1" customWidth="1"/>
    <col min="3" max="3" width="57.421875" style="29" customWidth="1"/>
    <col min="4" max="9" width="20.7109375" style="29" customWidth="1"/>
    <col min="10" max="14" width="17.00390625" style="29" customWidth="1"/>
    <col min="15" max="16384" width="9.140625" style="29" customWidth="1"/>
  </cols>
  <sheetData>
    <row r="1" ht="13.5" thickBot="1"/>
    <row r="2" spans="1:9" ht="37.5" customHeight="1" thickBot="1">
      <c r="A2" s="56"/>
      <c r="B2" s="29" t="str">
        <f>CONCATENATE(RIGHT(CONCATENATE("000",D5),3),"/",F6,"/",RIGHT(D6,2),"/",RIGHT(CONCATENATE("00000",D7),5),"/",$D$7,"/",$G$6,"/",$E$5)</f>
        <v>000/2022/0/00001/01/0/</v>
      </c>
      <c r="C2" s="214" t="s">
        <v>604</v>
      </c>
      <c r="D2" s="215"/>
      <c r="E2" s="215"/>
      <c r="F2" s="215"/>
      <c r="G2" s="215"/>
      <c r="H2" s="215"/>
      <c r="I2" s="244"/>
    </row>
    <row r="3" spans="3:9" ht="13.5" thickBot="1">
      <c r="C3" s="50"/>
      <c r="D3" s="50"/>
      <c r="E3" s="50"/>
      <c r="F3" s="50"/>
      <c r="G3" s="50"/>
      <c r="H3" s="50"/>
      <c r="I3" s="134"/>
    </row>
    <row r="4" spans="1:9" ht="21.75" customHeight="1" thickBot="1">
      <c r="A4" s="57"/>
      <c r="B4" s="31">
        <v>34</v>
      </c>
      <c r="C4" s="245" t="s">
        <v>244</v>
      </c>
      <c r="D4" s="246"/>
      <c r="E4" s="246"/>
      <c r="F4" s="246"/>
      <c r="G4" s="246"/>
      <c r="H4" s="246"/>
      <c r="I4" s="247"/>
    </row>
    <row r="5" spans="1:9" ht="21.75" customHeight="1" thickBot="1">
      <c r="A5" s="56"/>
      <c r="C5" s="191" t="s">
        <v>237</v>
      </c>
      <c r="D5" s="98">
        <f>+ZAPOSLENI!$D$5</f>
        <v>0</v>
      </c>
      <c r="E5" s="255">
        <f>ZAPOSLENI!E5</f>
      </c>
      <c r="F5" s="256"/>
      <c r="G5" s="248" t="s">
        <v>249</v>
      </c>
      <c r="H5" s="249"/>
      <c r="I5" s="250"/>
    </row>
    <row r="6" spans="1:9" ht="21.75" customHeight="1" thickBot="1">
      <c r="A6" s="56"/>
      <c r="C6" s="70" t="s">
        <v>238</v>
      </c>
      <c r="D6" s="253">
        <f>+ZAPOSLENI!$D$6</f>
        <v>0</v>
      </c>
      <c r="E6" s="254"/>
      <c r="F6" s="162">
        <f>ZAPOSLENI!F6</f>
        <v>2022</v>
      </c>
      <c r="G6" s="212">
        <f>ZAPOSLENI!$K$6</f>
        <v>0</v>
      </c>
      <c r="H6" s="213"/>
      <c r="I6" s="251"/>
    </row>
    <row r="7" spans="1:9" ht="21.75" customHeight="1" thickBot="1">
      <c r="A7" s="56"/>
      <c r="C7" s="192" t="s">
        <v>21</v>
      </c>
      <c r="D7" s="167" t="s">
        <v>48</v>
      </c>
      <c r="E7" s="157" t="str">
        <f>IF(ISNA(+VLOOKUP(D7,sifarnik!D1:E7,2,FALSE))=TRUE,"",VLOOKUP(D7,sifarnik!D1:E7,2,FALSE))</f>
        <v>Општи приходи и примања буџета</v>
      </c>
      <c r="F7" s="155"/>
      <c r="G7" s="155"/>
      <c r="H7" s="156"/>
      <c r="I7" s="165" t="s">
        <v>246</v>
      </c>
    </row>
    <row r="8" spans="1:9" ht="13.5" hidden="1" thickBot="1">
      <c r="A8" s="99"/>
      <c r="C8" s="50"/>
      <c r="D8" s="133"/>
      <c r="E8" s="50"/>
      <c r="F8" s="50"/>
      <c r="G8" s="50"/>
      <c r="H8" s="50"/>
      <c r="I8" s="134"/>
    </row>
    <row r="9" spans="1:9" ht="21.75" customHeight="1" thickBot="1">
      <c r="A9" s="261" t="s">
        <v>14</v>
      </c>
      <c r="B9" s="141"/>
      <c r="C9" s="263" t="s">
        <v>0</v>
      </c>
      <c r="D9" s="230" t="s">
        <v>47</v>
      </c>
      <c r="E9" s="231"/>
      <c r="F9" s="231"/>
      <c r="G9" s="230" t="s">
        <v>245</v>
      </c>
      <c r="H9" s="231"/>
      <c r="I9" s="252"/>
    </row>
    <row r="10" spans="1:9" ht="21.75" customHeight="1">
      <c r="A10" s="262"/>
      <c r="B10" s="142"/>
      <c r="C10" s="264"/>
      <c r="D10" s="257" t="s">
        <v>11</v>
      </c>
      <c r="E10" s="257" t="s">
        <v>12</v>
      </c>
      <c r="F10" s="257" t="s">
        <v>7</v>
      </c>
      <c r="G10" s="259" t="s">
        <v>11</v>
      </c>
      <c r="H10" s="257" t="s">
        <v>12</v>
      </c>
      <c r="I10" s="257" t="s">
        <v>7</v>
      </c>
    </row>
    <row r="11" spans="1:9" ht="21.75" customHeight="1">
      <c r="A11" s="262"/>
      <c r="B11" s="143"/>
      <c r="C11" s="264"/>
      <c r="D11" s="258"/>
      <c r="E11" s="258"/>
      <c r="F11" s="258"/>
      <c r="G11" s="260"/>
      <c r="H11" s="258"/>
      <c r="I11" s="258" t="s">
        <v>7</v>
      </c>
    </row>
    <row r="12" spans="1:9" ht="21.75" customHeight="1" thickBot="1">
      <c r="A12" s="66"/>
      <c r="B12" s="68"/>
      <c r="C12" s="147">
        <v>1</v>
      </c>
      <c r="D12" s="148">
        <v>2</v>
      </c>
      <c r="E12" s="148">
        <v>3</v>
      </c>
      <c r="F12" s="148" t="s">
        <v>596</v>
      </c>
      <c r="G12" s="149">
        <v>5</v>
      </c>
      <c r="H12" s="148">
        <v>6</v>
      </c>
      <c r="I12" s="148" t="s">
        <v>606</v>
      </c>
    </row>
    <row r="13" spans="1:9" ht="39.75" customHeight="1">
      <c r="A13" s="33">
        <v>1</v>
      </c>
      <c r="B13" s="34" t="str">
        <f aca="true" t="shared" si="0" ref="B13:B19">CONCATENATE(A13,"/",$B$2)</f>
        <v>1/000/2022/0/00001/01/0/</v>
      </c>
      <c r="C13" s="77" t="s">
        <v>597</v>
      </c>
      <c r="D13" s="144"/>
      <c r="E13" s="144"/>
      <c r="F13" s="145">
        <f>+D13+E13</f>
        <v>0</v>
      </c>
      <c r="G13" s="146"/>
      <c r="H13" s="150"/>
      <c r="I13" s="145">
        <f>+H13+G13</f>
        <v>0</v>
      </c>
    </row>
    <row r="14" spans="1:9" ht="39.75" customHeight="1">
      <c r="A14" s="36">
        <v>2</v>
      </c>
      <c r="B14" s="34" t="str">
        <f t="shared" si="0"/>
        <v>2/000/2022/0/00001/01/0/</v>
      </c>
      <c r="C14" s="78" t="s">
        <v>15</v>
      </c>
      <c r="D14" s="27"/>
      <c r="E14" s="27"/>
      <c r="F14" s="35">
        <f aca="true" t="shared" si="1" ref="F14:F19">+D14+E14</f>
        <v>0</v>
      </c>
      <c r="G14" s="136"/>
      <c r="H14" s="27"/>
      <c r="I14" s="35">
        <f aca="true" t="shared" si="2" ref="I14:I20">+H14+G14</f>
        <v>0</v>
      </c>
    </row>
    <row r="15" spans="1:9" ht="39.75" customHeight="1">
      <c r="A15" s="36">
        <v>3</v>
      </c>
      <c r="B15" s="34" t="str">
        <f t="shared" si="0"/>
        <v>3/000/2022/0/00001/01/0/</v>
      </c>
      <c r="C15" s="78" t="s">
        <v>16</v>
      </c>
      <c r="D15" s="27"/>
      <c r="E15" s="27"/>
      <c r="F15" s="35">
        <f>+D15+E15</f>
        <v>0</v>
      </c>
      <c r="G15" s="136"/>
      <c r="H15" s="27"/>
      <c r="I15" s="35">
        <f t="shared" si="2"/>
        <v>0</v>
      </c>
    </row>
    <row r="16" spans="1:9" ht="39.75" customHeight="1">
      <c r="A16" s="36">
        <v>4</v>
      </c>
      <c r="B16" s="34" t="str">
        <f t="shared" si="0"/>
        <v>4/000/2022/0/00001/01/0/</v>
      </c>
      <c r="C16" s="79" t="s">
        <v>17</v>
      </c>
      <c r="D16" s="27"/>
      <c r="E16" s="27"/>
      <c r="F16" s="35">
        <f t="shared" si="1"/>
        <v>0</v>
      </c>
      <c r="G16" s="137"/>
      <c r="H16" s="27"/>
      <c r="I16" s="35">
        <f t="shared" si="2"/>
        <v>0</v>
      </c>
    </row>
    <row r="17" spans="1:9" ht="39.75" customHeight="1">
      <c r="A17" s="36">
        <v>5</v>
      </c>
      <c r="B17" s="37" t="str">
        <f t="shared" si="0"/>
        <v>5/000/2022/0/00001/01/0/</v>
      </c>
      <c r="C17" s="80" t="s">
        <v>598</v>
      </c>
      <c r="D17" s="27"/>
      <c r="E17" s="27"/>
      <c r="F17" s="35">
        <f t="shared" si="1"/>
        <v>0</v>
      </c>
      <c r="G17" s="136"/>
      <c r="H17" s="27"/>
      <c r="I17" s="35">
        <f t="shared" si="2"/>
        <v>0</v>
      </c>
    </row>
    <row r="18" spans="1:9" ht="39.75" customHeight="1">
      <c r="A18" s="36">
        <v>6</v>
      </c>
      <c r="B18" s="34" t="str">
        <f t="shared" si="0"/>
        <v>6/000/2022/0/00001/01/0/</v>
      </c>
      <c r="C18" s="77" t="s">
        <v>599</v>
      </c>
      <c r="D18" s="27"/>
      <c r="E18" s="27"/>
      <c r="F18" s="35">
        <f t="shared" si="1"/>
        <v>0</v>
      </c>
      <c r="G18" s="136"/>
      <c r="H18" s="27"/>
      <c r="I18" s="35">
        <f t="shared" si="2"/>
        <v>0</v>
      </c>
    </row>
    <row r="19" spans="1:9" ht="39.75" customHeight="1" thickBot="1">
      <c r="A19" s="38">
        <v>7</v>
      </c>
      <c r="B19" s="39" t="str">
        <f t="shared" si="0"/>
        <v>7/000/2022/0/00001/01/0/</v>
      </c>
      <c r="C19" s="81" t="s">
        <v>600</v>
      </c>
      <c r="D19" s="28"/>
      <c r="E19" s="28"/>
      <c r="F19" s="40">
        <f t="shared" si="1"/>
        <v>0</v>
      </c>
      <c r="G19" s="138"/>
      <c r="H19" s="28"/>
      <c r="I19" s="40">
        <f t="shared" si="2"/>
        <v>0</v>
      </c>
    </row>
    <row r="20" spans="1:9" s="71" customFormat="1" ht="21.75" customHeight="1" thickBot="1">
      <c r="A20" s="41">
        <v>8</v>
      </c>
      <c r="B20" s="42"/>
      <c r="C20" s="43" t="s">
        <v>24</v>
      </c>
      <c r="D20" s="44">
        <f>+SUM(D13:D19)</f>
        <v>0</v>
      </c>
      <c r="E20" s="44">
        <f>+SUM(E13:E19)</f>
        <v>0</v>
      </c>
      <c r="F20" s="44">
        <f>+SUM(F13:F19)</f>
        <v>0</v>
      </c>
      <c r="G20" s="139">
        <f>+SUM(G13:G19)</f>
        <v>0</v>
      </c>
      <c r="H20" s="44">
        <f>+SUM(H13:H19)</f>
        <v>0</v>
      </c>
      <c r="I20" s="44">
        <f t="shared" si="2"/>
        <v>0</v>
      </c>
    </row>
    <row r="23" ht="12.75">
      <c r="H23" s="29" t="s">
        <v>215</v>
      </c>
    </row>
    <row r="24" spans="1:10" ht="12.75">
      <c r="A24" s="45"/>
      <c r="B24" s="45"/>
      <c r="D24" s="50"/>
      <c r="E24" s="47"/>
      <c r="J24" s="50"/>
    </row>
    <row r="25" spans="3:9" ht="12.75">
      <c r="C25" s="158" t="s">
        <v>617</v>
      </c>
      <c r="H25" s="46"/>
      <c r="I25" s="46"/>
    </row>
    <row r="28" ht="12.75" customHeight="1"/>
  </sheetData>
  <sheetProtection password="A84F" sheet="1"/>
  <mergeCells count="16">
    <mergeCell ref="H10:H11"/>
    <mergeCell ref="I10:I11"/>
    <mergeCell ref="G10:G11"/>
    <mergeCell ref="A9:A11"/>
    <mergeCell ref="C9:C11"/>
    <mergeCell ref="D10:D11"/>
    <mergeCell ref="E10:E11"/>
    <mergeCell ref="F10:F11"/>
    <mergeCell ref="C2:I2"/>
    <mergeCell ref="C4:I4"/>
    <mergeCell ref="G5:I5"/>
    <mergeCell ref="G6:I6"/>
    <mergeCell ref="G9:I9"/>
    <mergeCell ref="D9:F9"/>
    <mergeCell ref="D6:E6"/>
    <mergeCell ref="E5:F5"/>
  </mergeCells>
  <dataValidations count="1">
    <dataValidation type="list" allowBlank="1" showInputMessage="1" showErrorMessage="1" sqref="D7">
      <formula1>izvor</formula1>
    </dataValidation>
  </dataValidations>
  <printOptions/>
  <pageMargins left="0.7" right="0.7" top="0.75" bottom="0.75" header="0.3" footer="0.3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I25"/>
  <sheetViews>
    <sheetView zoomScale="70" zoomScaleNormal="7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G7" sqref="G7"/>
    </sheetView>
  </sheetViews>
  <sheetFormatPr defaultColWidth="9.140625" defaultRowHeight="12.75"/>
  <cols>
    <col min="1" max="1" width="3.7109375" style="29" customWidth="1"/>
    <col min="2" max="2" width="38.28125" style="29" hidden="1" customWidth="1"/>
    <col min="3" max="3" width="57.421875" style="29" customWidth="1"/>
    <col min="4" max="9" width="20.7109375" style="29" customWidth="1"/>
    <col min="10" max="13" width="17.00390625" style="29" customWidth="1"/>
    <col min="14" max="16384" width="9.140625" style="29" customWidth="1"/>
  </cols>
  <sheetData>
    <row r="1" ht="13.5" thickBot="1"/>
    <row r="2" spans="1:9" ht="37.5" customHeight="1" thickBot="1">
      <c r="A2" s="56"/>
      <c r="B2" s="29" t="str">
        <f>CONCATENATE(RIGHT(CONCATENATE("000",D5),3),"/",F6,"/",RIGHT(D6,2),"/",RIGHT(CONCATENATE("00000",D7),5),"/",$D$7,"/",$G$6,"/",$E$5)</f>
        <v>000/2022/0/00004/04/0/</v>
      </c>
      <c r="C2" s="214" t="s">
        <v>604</v>
      </c>
      <c r="D2" s="215"/>
      <c r="E2" s="215"/>
      <c r="F2" s="215"/>
      <c r="G2" s="215"/>
      <c r="H2" s="215"/>
      <c r="I2" s="244"/>
    </row>
    <row r="3" spans="3:9" ht="13.5" thickBot="1">
      <c r="C3" s="50"/>
      <c r="D3" s="50"/>
      <c r="E3" s="50"/>
      <c r="F3" s="50"/>
      <c r="G3" s="50"/>
      <c r="H3" s="50"/>
      <c r="I3" s="134"/>
    </row>
    <row r="4" spans="1:9" ht="21.75" customHeight="1" thickBot="1">
      <c r="A4" s="57"/>
      <c r="B4" s="31">
        <v>34</v>
      </c>
      <c r="C4" s="245" t="s">
        <v>244</v>
      </c>
      <c r="D4" s="246"/>
      <c r="E4" s="246"/>
      <c r="F4" s="246"/>
      <c r="G4" s="246"/>
      <c r="H4" s="246"/>
      <c r="I4" s="247"/>
    </row>
    <row r="5" spans="1:9" ht="21.75" customHeight="1" thickBot="1">
      <c r="A5" s="56"/>
      <c r="C5" s="191" t="s">
        <v>237</v>
      </c>
      <c r="D5" s="98">
        <f>+ZAPOSLENI!D5</f>
        <v>0</v>
      </c>
      <c r="E5" s="218">
        <f>ZAPOSLENI!$E$5</f>
      </c>
      <c r="F5" s="219"/>
      <c r="G5" s="248" t="s">
        <v>249</v>
      </c>
      <c r="H5" s="249"/>
      <c r="I5" s="250"/>
    </row>
    <row r="6" spans="1:9" ht="21.75" customHeight="1" thickBot="1">
      <c r="A6" s="56"/>
      <c r="C6" s="70" t="s">
        <v>238</v>
      </c>
      <c r="D6" s="253">
        <f>+ZAPOSLENI!D6</f>
        <v>0</v>
      </c>
      <c r="E6" s="254"/>
      <c r="F6" s="162">
        <f>ZAPOSLENI!F6</f>
        <v>2022</v>
      </c>
      <c r="G6" s="212">
        <f>+ZAPOSLENI!K6</f>
        <v>0</v>
      </c>
      <c r="H6" s="213"/>
      <c r="I6" s="251"/>
    </row>
    <row r="7" spans="1:9" ht="21.75" customHeight="1" thickBot="1">
      <c r="A7" s="56"/>
      <c r="C7" s="192" t="s">
        <v>21</v>
      </c>
      <c r="D7" s="51" t="s">
        <v>50</v>
      </c>
      <c r="E7" s="152" t="str">
        <f>IF(ISNA(+VLOOKUP(D7,sifarnik!D1:E7,2,FALSE))=TRUE,"",VLOOKUP(D7,sifarnik!D1:E7,2,FALSE))</f>
        <v>Сопствени приходи буџетских корисника</v>
      </c>
      <c r="F7" s="153"/>
      <c r="G7" s="153"/>
      <c r="H7" s="154"/>
      <c r="I7" s="166" t="s">
        <v>246</v>
      </c>
    </row>
    <row r="8" spans="1:9" ht="13.5" hidden="1" thickBot="1">
      <c r="A8" s="99"/>
      <c r="C8" s="50"/>
      <c r="D8" s="50"/>
      <c r="E8" s="50"/>
      <c r="F8" s="50"/>
      <c r="G8" s="50"/>
      <c r="H8" s="50"/>
      <c r="I8" s="134"/>
    </row>
    <row r="9" spans="1:9" ht="21.75" customHeight="1" thickBot="1">
      <c r="A9" s="261" t="s">
        <v>14</v>
      </c>
      <c r="B9" s="53"/>
      <c r="C9" s="238" t="s">
        <v>0</v>
      </c>
      <c r="D9" s="230" t="s">
        <v>47</v>
      </c>
      <c r="E9" s="231"/>
      <c r="F9" s="231"/>
      <c r="G9" s="230" t="s">
        <v>245</v>
      </c>
      <c r="H9" s="231"/>
      <c r="I9" s="252"/>
    </row>
    <row r="10" spans="1:9" ht="21.75" customHeight="1">
      <c r="A10" s="262"/>
      <c r="B10" s="54"/>
      <c r="C10" s="265"/>
      <c r="D10" s="257" t="s">
        <v>11</v>
      </c>
      <c r="E10" s="257" t="s">
        <v>12</v>
      </c>
      <c r="F10" s="257" t="s">
        <v>7</v>
      </c>
      <c r="G10" s="259" t="s">
        <v>11</v>
      </c>
      <c r="H10" s="257" t="s">
        <v>12</v>
      </c>
      <c r="I10" s="257" t="s">
        <v>7</v>
      </c>
    </row>
    <row r="11" spans="1:9" ht="21.75" customHeight="1">
      <c r="A11" s="262"/>
      <c r="B11" s="55"/>
      <c r="C11" s="265"/>
      <c r="D11" s="258"/>
      <c r="E11" s="258"/>
      <c r="F11" s="258"/>
      <c r="G11" s="260"/>
      <c r="H11" s="258"/>
      <c r="I11" s="258" t="s">
        <v>7</v>
      </c>
    </row>
    <row r="12" spans="1:9" ht="21.75" customHeight="1" thickBot="1">
      <c r="A12" s="66"/>
      <c r="B12" s="65"/>
      <c r="C12" s="65">
        <v>1</v>
      </c>
      <c r="D12" s="65">
        <v>2</v>
      </c>
      <c r="E12" s="65">
        <v>3</v>
      </c>
      <c r="F12" s="65" t="s">
        <v>596</v>
      </c>
      <c r="G12" s="135">
        <v>5</v>
      </c>
      <c r="H12" s="65">
        <v>6</v>
      </c>
      <c r="I12" s="65" t="s">
        <v>606</v>
      </c>
    </row>
    <row r="13" spans="1:9" ht="39.75" customHeight="1">
      <c r="A13" s="33">
        <v>1</v>
      </c>
      <c r="B13" s="34" t="str">
        <f aca="true" t="shared" si="0" ref="B13:B19">CONCATENATE(A13,"/",$B$2)</f>
        <v>1/000/2022/0/00004/04/0/</v>
      </c>
      <c r="C13" s="77" t="s">
        <v>597</v>
      </c>
      <c r="D13" s="27"/>
      <c r="E13" s="27"/>
      <c r="F13" s="35">
        <f>+D13+E13</f>
        <v>0</v>
      </c>
      <c r="G13" s="136"/>
      <c r="H13" s="27"/>
      <c r="I13" s="35">
        <f>+G13+H13</f>
        <v>0</v>
      </c>
    </row>
    <row r="14" spans="1:9" ht="39.75" customHeight="1">
      <c r="A14" s="36">
        <v>2</v>
      </c>
      <c r="B14" s="34" t="str">
        <f t="shared" si="0"/>
        <v>2/000/2022/0/00004/04/0/</v>
      </c>
      <c r="C14" s="78" t="s">
        <v>15</v>
      </c>
      <c r="D14" s="27"/>
      <c r="E14" s="27"/>
      <c r="F14" s="35">
        <f aca="true" t="shared" si="1" ref="F14:F19">+D14+E14</f>
        <v>0</v>
      </c>
      <c r="G14" s="136"/>
      <c r="H14" s="27"/>
      <c r="I14" s="35">
        <f aca="true" t="shared" si="2" ref="I14:I19">+G14+H14</f>
        <v>0</v>
      </c>
    </row>
    <row r="15" spans="1:9" ht="39.75" customHeight="1">
      <c r="A15" s="36">
        <v>3</v>
      </c>
      <c r="B15" s="34" t="str">
        <f t="shared" si="0"/>
        <v>3/000/2022/0/00004/04/0/</v>
      </c>
      <c r="C15" s="78" t="s">
        <v>16</v>
      </c>
      <c r="D15" s="27"/>
      <c r="E15" s="27"/>
      <c r="F15" s="35">
        <f t="shared" si="1"/>
        <v>0</v>
      </c>
      <c r="G15" s="136"/>
      <c r="H15" s="27"/>
      <c r="I15" s="35">
        <f t="shared" si="2"/>
        <v>0</v>
      </c>
    </row>
    <row r="16" spans="1:9" ht="39.75" customHeight="1">
      <c r="A16" s="36">
        <v>4</v>
      </c>
      <c r="B16" s="34" t="str">
        <f t="shared" si="0"/>
        <v>4/000/2022/0/00004/04/0/</v>
      </c>
      <c r="C16" s="79" t="s">
        <v>17</v>
      </c>
      <c r="D16" s="27"/>
      <c r="E16" s="27"/>
      <c r="F16" s="35">
        <f t="shared" si="1"/>
        <v>0</v>
      </c>
      <c r="G16" s="136"/>
      <c r="H16" s="27"/>
      <c r="I16" s="35">
        <f t="shared" si="2"/>
        <v>0</v>
      </c>
    </row>
    <row r="17" spans="1:9" ht="39.75" customHeight="1">
      <c r="A17" s="36">
        <v>5</v>
      </c>
      <c r="B17" s="37" t="str">
        <f t="shared" si="0"/>
        <v>5/000/2022/0/00004/04/0/</v>
      </c>
      <c r="C17" s="80" t="s">
        <v>598</v>
      </c>
      <c r="D17" s="27"/>
      <c r="E17" s="168"/>
      <c r="F17" s="35">
        <f t="shared" si="1"/>
        <v>0</v>
      </c>
      <c r="G17" s="136"/>
      <c r="H17" s="27"/>
      <c r="I17" s="35">
        <f t="shared" si="2"/>
        <v>0</v>
      </c>
    </row>
    <row r="18" spans="1:9" ht="39.75" customHeight="1">
      <c r="A18" s="36">
        <v>6</v>
      </c>
      <c r="B18" s="34" t="str">
        <f t="shared" si="0"/>
        <v>6/000/2022/0/00004/04/0/</v>
      </c>
      <c r="C18" s="77" t="s">
        <v>599</v>
      </c>
      <c r="D18" s="27"/>
      <c r="E18" s="168"/>
      <c r="F18" s="35">
        <f t="shared" si="1"/>
        <v>0</v>
      </c>
      <c r="G18" s="146"/>
      <c r="H18" s="27"/>
      <c r="I18" s="35">
        <f t="shared" si="2"/>
        <v>0</v>
      </c>
    </row>
    <row r="19" spans="1:9" ht="39.75" customHeight="1" thickBot="1">
      <c r="A19" s="38">
        <v>7</v>
      </c>
      <c r="B19" s="39" t="str">
        <f t="shared" si="0"/>
        <v>7/000/2022/0/00004/04/0/</v>
      </c>
      <c r="C19" s="81" t="s">
        <v>600</v>
      </c>
      <c r="D19" s="28"/>
      <c r="E19" s="28"/>
      <c r="F19" s="35">
        <f t="shared" si="1"/>
        <v>0</v>
      </c>
      <c r="G19" s="138"/>
      <c r="H19" s="28"/>
      <c r="I19" s="35">
        <f t="shared" si="2"/>
        <v>0</v>
      </c>
    </row>
    <row r="20" spans="1:9" s="71" customFormat="1" ht="21.75" customHeight="1" thickBot="1">
      <c r="A20" s="41">
        <v>8</v>
      </c>
      <c r="B20" s="42"/>
      <c r="C20" s="43" t="s">
        <v>24</v>
      </c>
      <c r="D20" s="44">
        <f aca="true" t="shared" si="3" ref="D20:I20">+SUM(D13:D19)</f>
        <v>0</v>
      </c>
      <c r="E20" s="44">
        <f t="shared" si="3"/>
        <v>0</v>
      </c>
      <c r="F20" s="44">
        <f t="shared" si="3"/>
        <v>0</v>
      </c>
      <c r="G20" s="44">
        <f t="shared" si="3"/>
        <v>0</v>
      </c>
      <c r="H20" s="44">
        <f t="shared" si="3"/>
        <v>0</v>
      </c>
      <c r="I20" s="44">
        <f t="shared" si="3"/>
        <v>0</v>
      </c>
    </row>
    <row r="23" ht="12.75">
      <c r="H23" s="29" t="s">
        <v>215</v>
      </c>
    </row>
    <row r="24" spans="1:5" ht="12.75">
      <c r="A24" s="159"/>
      <c r="B24" s="159"/>
      <c r="D24" s="50"/>
      <c r="E24" s="47"/>
    </row>
    <row r="25" spans="3:9" ht="12.75">
      <c r="C25" s="158" t="s">
        <v>617</v>
      </c>
      <c r="H25" s="46"/>
      <c r="I25" s="46"/>
    </row>
    <row r="28" ht="12.75" customHeight="1"/>
  </sheetData>
  <sheetProtection password="A84F" sheet="1"/>
  <mergeCells count="16">
    <mergeCell ref="D6:E6"/>
    <mergeCell ref="A9:A11"/>
    <mergeCell ref="C9:C11"/>
    <mergeCell ref="D10:D11"/>
    <mergeCell ref="E10:E11"/>
    <mergeCell ref="F10:F11"/>
    <mergeCell ref="C4:I4"/>
    <mergeCell ref="C2:I2"/>
    <mergeCell ref="G6:I6"/>
    <mergeCell ref="G5:I5"/>
    <mergeCell ref="G9:I9"/>
    <mergeCell ref="H10:H11"/>
    <mergeCell ref="I10:I11"/>
    <mergeCell ref="G10:G11"/>
    <mergeCell ref="D9:F9"/>
    <mergeCell ref="E5:F5"/>
  </mergeCells>
  <dataValidations count="1">
    <dataValidation type="list" allowBlank="1" showInputMessage="1" showErrorMessage="1" sqref="D7">
      <formula1>izvor</formula1>
    </dataValidation>
  </dataValidations>
  <printOptions/>
  <pageMargins left="0.7" right="0.7" top="0.75" bottom="0.75" header="0.3" footer="0.3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2:J25"/>
  <sheetViews>
    <sheetView zoomScale="70" zoomScaleNormal="7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H37" sqref="H37"/>
    </sheetView>
  </sheetViews>
  <sheetFormatPr defaultColWidth="9.140625" defaultRowHeight="12.75"/>
  <cols>
    <col min="1" max="1" width="3.7109375" style="29" customWidth="1"/>
    <col min="2" max="2" width="38.28125" style="29" hidden="1" customWidth="1"/>
    <col min="3" max="3" width="57.421875" style="29" customWidth="1"/>
    <col min="4" max="9" width="20.7109375" style="29" customWidth="1"/>
    <col min="10" max="14" width="17.00390625" style="29" customWidth="1"/>
    <col min="15" max="16384" width="9.140625" style="29" customWidth="1"/>
  </cols>
  <sheetData>
    <row r="1" ht="13.5" thickBot="1"/>
    <row r="2" spans="1:9" ht="37.5" customHeight="1" thickBot="1">
      <c r="A2" s="56"/>
      <c r="B2" s="29" t="str">
        <f>CONCATENATE(RIGHT(CONCATENATE("000",D5),3),"/",F6,"/",RIGHT(D6,2),"/",RIGHT(CONCATENATE("00000",D7),5),"/",$D$7,"/",$G$6,"/",$E$5)</f>
        <v>000/2022/0/05-08/05-08/0/</v>
      </c>
      <c r="C2" s="214" t="s">
        <v>604</v>
      </c>
      <c r="D2" s="215"/>
      <c r="E2" s="215"/>
      <c r="F2" s="215"/>
      <c r="G2" s="215"/>
      <c r="H2" s="215"/>
      <c r="I2" s="244"/>
    </row>
    <row r="3" spans="3:9" ht="13.5" thickBot="1">
      <c r="C3" s="50"/>
      <c r="D3" s="50"/>
      <c r="E3" s="50"/>
      <c r="F3" s="50"/>
      <c r="G3" s="50"/>
      <c r="H3" s="50"/>
      <c r="I3" s="134"/>
    </row>
    <row r="4" spans="1:9" ht="21.75" customHeight="1" thickBot="1">
      <c r="A4" s="57"/>
      <c r="B4" s="31">
        <v>34</v>
      </c>
      <c r="C4" s="245" t="s">
        <v>244</v>
      </c>
      <c r="D4" s="246"/>
      <c r="E4" s="246"/>
      <c r="F4" s="246"/>
      <c r="G4" s="246"/>
      <c r="H4" s="246"/>
      <c r="I4" s="247"/>
    </row>
    <row r="5" spans="1:9" ht="21.75" customHeight="1" thickBot="1">
      <c r="A5" s="56"/>
      <c r="C5" s="191" t="s">
        <v>237</v>
      </c>
      <c r="D5" s="98">
        <f>+ZAPOSLENI!D5</f>
        <v>0</v>
      </c>
      <c r="E5" s="255">
        <f>ZAPOSLENI!$E$5</f>
      </c>
      <c r="F5" s="256"/>
      <c r="G5" s="248" t="s">
        <v>249</v>
      </c>
      <c r="H5" s="249"/>
      <c r="I5" s="250"/>
    </row>
    <row r="6" spans="1:9" ht="21.75" customHeight="1" thickBot="1">
      <c r="A6" s="56"/>
      <c r="C6" s="70" t="s">
        <v>238</v>
      </c>
      <c r="D6" s="253">
        <f>+ZAPOSLENI!D6</f>
        <v>0</v>
      </c>
      <c r="E6" s="254"/>
      <c r="F6" s="162">
        <f>ZAPOSLENI!F6</f>
        <v>2022</v>
      </c>
      <c r="G6" s="212">
        <f>+ZAPOSLENI!K6</f>
        <v>0</v>
      </c>
      <c r="H6" s="213"/>
      <c r="I6" s="251"/>
    </row>
    <row r="7" spans="1:9" ht="21.75" customHeight="1" thickBot="1">
      <c r="A7" s="56"/>
      <c r="C7" s="192" t="s">
        <v>21</v>
      </c>
      <c r="D7" s="51" t="s">
        <v>51</v>
      </c>
      <c r="E7" s="152" t="str">
        <f>IF(ISNA(+VLOOKUP(D7,sifarnik!D1:E7,2,FALSE))=TRUE,"",VLOOKUP(D7,sifarnik!D1:E7,2,FALSE))</f>
        <v>Донације и трансфери</v>
      </c>
      <c r="F7" s="153"/>
      <c r="G7" s="153"/>
      <c r="H7" s="154"/>
      <c r="I7" s="166" t="s">
        <v>246</v>
      </c>
    </row>
    <row r="8" spans="1:9" ht="13.5" hidden="1" thickBot="1">
      <c r="A8" s="99"/>
      <c r="C8" s="50"/>
      <c r="D8" s="151"/>
      <c r="E8" s="50"/>
      <c r="F8" s="50"/>
      <c r="G8" s="50"/>
      <c r="H8" s="50"/>
      <c r="I8" s="134"/>
    </row>
    <row r="9" spans="1:9" ht="21.75" customHeight="1" thickBot="1">
      <c r="A9" s="261" t="s">
        <v>14</v>
      </c>
      <c r="B9" s="53"/>
      <c r="C9" s="238" t="s">
        <v>0</v>
      </c>
      <c r="D9" s="230" t="s">
        <v>47</v>
      </c>
      <c r="E9" s="231"/>
      <c r="F9" s="231"/>
      <c r="G9" s="230" t="s">
        <v>245</v>
      </c>
      <c r="H9" s="231"/>
      <c r="I9" s="252"/>
    </row>
    <row r="10" spans="1:9" ht="21.75" customHeight="1">
      <c r="A10" s="262"/>
      <c r="B10" s="54"/>
      <c r="C10" s="265"/>
      <c r="D10" s="257" t="s">
        <v>11</v>
      </c>
      <c r="E10" s="257" t="s">
        <v>12</v>
      </c>
      <c r="F10" s="257" t="s">
        <v>7</v>
      </c>
      <c r="G10" s="259" t="s">
        <v>11</v>
      </c>
      <c r="H10" s="257" t="s">
        <v>12</v>
      </c>
      <c r="I10" s="257" t="s">
        <v>7</v>
      </c>
    </row>
    <row r="11" spans="1:9" ht="21.75" customHeight="1">
      <c r="A11" s="262"/>
      <c r="B11" s="55"/>
      <c r="C11" s="265"/>
      <c r="D11" s="258"/>
      <c r="E11" s="258"/>
      <c r="F11" s="258"/>
      <c r="G11" s="260"/>
      <c r="H11" s="258"/>
      <c r="I11" s="258" t="s">
        <v>7</v>
      </c>
    </row>
    <row r="12" spans="1:9" ht="21.75" customHeight="1" thickBot="1">
      <c r="A12" s="66"/>
      <c r="B12" s="65"/>
      <c r="C12" s="65">
        <v>1</v>
      </c>
      <c r="D12" s="65">
        <v>2</v>
      </c>
      <c r="E12" s="65">
        <v>3</v>
      </c>
      <c r="F12" s="65" t="s">
        <v>596</v>
      </c>
      <c r="G12" s="135">
        <v>5</v>
      </c>
      <c r="H12" s="65">
        <v>6</v>
      </c>
      <c r="I12" s="65" t="s">
        <v>606</v>
      </c>
    </row>
    <row r="13" spans="1:9" ht="39.75" customHeight="1">
      <c r="A13" s="33">
        <v>1</v>
      </c>
      <c r="B13" s="34" t="str">
        <f aca="true" t="shared" si="0" ref="B13:B19">CONCATENATE(A13,"/",$B$2)</f>
        <v>1/000/2022/0/05-08/05-08/0/</v>
      </c>
      <c r="C13" s="77" t="s">
        <v>597</v>
      </c>
      <c r="D13" s="27"/>
      <c r="E13" s="27"/>
      <c r="F13" s="35">
        <f>+D13+E13</f>
        <v>0</v>
      </c>
      <c r="G13" s="136"/>
      <c r="H13" s="27"/>
      <c r="I13" s="35">
        <f>+G13+H13</f>
        <v>0</v>
      </c>
    </row>
    <row r="14" spans="1:9" ht="39.75" customHeight="1">
      <c r="A14" s="36">
        <v>2</v>
      </c>
      <c r="B14" s="34" t="str">
        <f t="shared" si="0"/>
        <v>2/000/2022/0/05-08/05-08/0/</v>
      </c>
      <c r="C14" s="78" t="s">
        <v>15</v>
      </c>
      <c r="D14" s="27"/>
      <c r="E14" s="27"/>
      <c r="F14" s="35">
        <f aca="true" t="shared" si="1" ref="F14:F19">+D14+E14</f>
        <v>0</v>
      </c>
      <c r="G14" s="136"/>
      <c r="H14" s="27"/>
      <c r="I14" s="35">
        <f aca="true" t="shared" si="2" ref="I14:I19">+G14+H14</f>
        <v>0</v>
      </c>
    </row>
    <row r="15" spans="1:9" ht="39.75" customHeight="1">
      <c r="A15" s="36">
        <v>3</v>
      </c>
      <c r="B15" s="34" t="str">
        <f t="shared" si="0"/>
        <v>3/000/2022/0/05-08/05-08/0/</v>
      </c>
      <c r="C15" s="78" t="s">
        <v>16</v>
      </c>
      <c r="D15" s="27"/>
      <c r="E15" s="27"/>
      <c r="F15" s="35">
        <f t="shared" si="1"/>
        <v>0</v>
      </c>
      <c r="G15" s="136"/>
      <c r="H15" s="27"/>
      <c r="I15" s="35">
        <f t="shared" si="2"/>
        <v>0</v>
      </c>
    </row>
    <row r="16" spans="1:9" ht="39.75" customHeight="1">
      <c r="A16" s="36">
        <v>4</v>
      </c>
      <c r="B16" s="34" t="str">
        <f t="shared" si="0"/>
        <v>4/000/2022/0/05-08/05-08/0/</v>
      </c>
      <c r="C16" s="79" t="s">
        <v>17</v>
      </c>
      <c r="D16" s="27"/>
      <c r="E16" s="27"/>
      <c r="F16" s="35">
        <f t="shared" si="1"/>
        <v>0</v>
      </c>
      <c r="G16" s="136"/>
      <c r="H16" s="27"/>
      <c r="I16" s="35">
        <f t="shared" si="2"/>
        <v>0</v>
      </c>
    </row>
    <row r="17" spans="1:9" ht="39.75" customHeight="1">
      <c r="A17" s="36">
        <v>5</v>
      </c>
      <c r="B17" s="37" t="str">
        <f t="shared" si="0"/>
        <v>5/000/2022/0/05-08/05-08/0/</v>
      </c>
      <c r="C17" s="80" t="s">
        <v>598</v>
      </c>
      <c r="D17" s="27"/>
      <c r="E17" s="27"/>
      <c r="F17" s="35">
        <f t="shared" si="1"/>
        <v>0</v>
      </c>
      <c r="G17" s="136"/>
      <c r="H17" s="27"/>
      <c r="I17" s="35">
        <f t="shared" si="2"/>
        <v>0</v>
      </c>
    </row>
    <row r="18" spans="1:9" ht="39.75" customHeight="1">
      <c r="A18" s="36">
        <v>6</v>
      </c>
      <c r="B18" s="34" t="str">
        <f t="shared" si="0"/>
        <v>6/000/2022/0/05-08/05-08/0/</v>
      </c>
      <c r="C18" s="77" t="s">
        <v>599</v>
      </c>
      <c r="D18" s="27"/>
      <c r="E18" s="27"/>
      <c r="F18" s="35">
        <f t="shared" si="1"/>
        <v>0</v>
      </c>
      <c r="G18" s="136"/>
      <c r="H18" s="27"/>
      <c r="I18" s="35">
        <f t="shared" si="2"/>
        <v>0</v>
      </c>
    </row>
    <row r="19" spans="1:9" ht="39.75" customHeight="1" thickBot="1">
      <c r="A19" s="38">
        <v>7</v>
      </c>
      <c r="B19" s="39" t="str">
        <f t="shared" si="0"/>
        <v>7/000/2022/0/05-08/05-08/0/</v>
      </c>
      <c r="C19" s="81" t="s">
        <v>600</v>
      </c>
      <c r="D19" s="28"/>
      <c r="E19" s="28"/>
      <c r="F19" s="35">
        <f t="shared" si="1"/>
        <v>0</v>
      </c>
      <c r="G19" s="138"/>
      <c r="H19" s="28"/>
      <c r="I19" s="35">
        <f t="shared" si="2"/>
        <v>0</v>
      </c>
    </row>
    <row r="20" spans="1:9" s="71" customFormat="1" ht="21.75" customHeight="1" thickBot="1">
      <c r="A20" s="41">
        <v>8</v>
      </c>
      <c r="B20" s="42"/>
      <c r="C20" s="43" t="s">
        <v>24</v>
      </c>
      <c r="D20" s="44">
        <f aca="true" t="shared" si="3" ref="D20:I20">+SUM(D13:D19)</f>
        <v>0</v>
      </c>
      <c r="E20" s="44">
        <f t="shared" si="3"/>
        <v>0</v>
      </c>
      <c r="F20" s="44">
        <f t="shared" si="3"/>
        <v>0</v>
      </c>
      <c r="G20" s="44">
        <f t="shared" si="3"/>
        <v>0</v>
      </c>
      <c r="H20" s="44">
        <f t="shared" si="3"/>
        <v>0</v>
      </c>
      <c r="I20" s="44">
        <f t="shared" si="3"/>
        <v>0</v>
      </c>
    </row>
    <row r="23" ht="12.75">
      <c r="H23" s="29" t="s">
        <v>215</v>
      </c>
    </row>
    <row r="24" spans="1:10" ht="12.75">
      <c r="A24" s="45"/>
      <c r="B24" s="45"/>
      <c r="D24" s="50"/>
      <c r="E24" s="47"/>
      <c r="J24" s="50"/>
    </row>
    <row r="25" spans="3:9" ht="12.75">
      <c r="C25" s="158" t="s">
        <v>617</v>
      </c>
      <c r="H25" s="46"/>
      <c r="I25" s="46"/>
    </row>
    <row r="28" ht="12.75" customHeight="1"/>
  </sheetData>
  <sheetProtection password="A84F" sheet="1"/>
  <mergeCells count="16">
    <mergeCell ref="H10:H11"/>
    <mergeCell ref="I10:I11"/>
    <mergeCell ref="G10:G11"/>
    <mergeCell ref="E5:F5"/>
    <mergeCell ref="D6:E6"/>
    <mergeCell ref="A9:A11"/>
    <mergeCell ref="C9:C11"/>
    <mergeCell ref="D10:D11"/>
    <mergeCell ref="E10:E11"/>
    <mergeCell ref="F10:F11"/>
    <mergeCell ref="C2:I2"/>
    <mergeCell ref="C4:I4"/>
    <mergeCell ref="G5:I5"/>
    <mergeCell ref="G6:I6"/>
    <mergeCell ref="G9:I9"/>
    <mergeCell ref="D9:F9"/>
  </mergeCells>
  <dataValidations count="1">
    <dataValidation type="list" allowBlank="1" showInputMessage="1" showErrorMessage="1" sqref="D7">
      <formula1>izvor</formula1>
    </dataValidation>
  </dataValidations>
  <printOptions/>
  <pageMargins left="0.7" right="0.7" top="0.75" bottom="0.75" header="0.3" footer="0.3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2:J25"/>
  <sheetViews>
    <sheetView zoomScale="70" zoomScaleNormal="7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G7" sqref="G7"/>
    </sheetView>
  </sheetViews>
  <sheetFormatPr defaultColWidth="9.140625" defaultRowHeight="12.75"/>
  <cols>
    <col min="1" max="1" width="3.7109375" style="29" customWidth="1"/>
    <col min="2" max="2" width="38.28125" style="29" hidden="1" customWidth="1"/>
    <col min="3" max="3" width="57.421875" style="29" customWidth="1"/>
    <col min="4" max="9" width="20.7109375" style="29" customWidth="1"/>
    <col min="10" max="14" width="17.00390625" style="29" customWidth="1"/>
    <col min="15" max="16384" width="9.140625" style="29" customWidth="1"/>
  </cols>
  <sheetData>
    <row r="1" ht="13.5" thickBot="1"/>
    <row r="2" spans="1:9" ht="37.5" customHeight="1" thickBot="1">
      <c r="A2" s="56"/>
      <c r="B2" s="29" t="str">
        <f>CONCATENATE(RIGHT(CONCATENATE("000",D5),3),"/",F6,"/",RIGHT(D6,2),"/",RIGHT(CONCATENATE("00000",D7),5),"/",$D$7,"/",$G$6,"/",$E$5)</f>
        <v>000/2022/0/09-12/09-12/0/</v>
      </c>
      <c r="C2" s="214" t="s">
        <v>604</v>
      </c>
      <c r="D2" s="215"/>
      <c r="E2" s="215"/>
      <c r="F2" s="215"/>
      <c r="G2" s="215"/>
      <c r="H2" s="215"/>
      <c r="I2" s="244"/>
    </row>
    <row r="3" spans="3:9" ht="13.5" thickBot="1">
      <c r="C3" s="50"/>
      <c r="D3" s="50"/>
      <c r="E3" s="50"/>
      <c r="F3" s="50"/>
      <c r="G3" s="50"/>
      <c r="H3" s="50"/>
      <c r="I3" s="134"/>
    </row>
    <row r="4" spans="1:9" ht="21.75" customHeight="1" thickBot="1">
      <c r="A4" s="57"/>
      <c r="B4" s="31">
        <v>34</v>
      </c>
      <c r="C4" s="245" t="s">
        <v>244</v>
      </c>
      <c r="D4" s="246"/>
      <c r="E4" s="246"/>
      <c r="F4" s="246"/>
      <c r="G4" s="246"/>
      <c r="H4" s="246"/>
      <c r="I4" s="247"/>
    </row>
    <row r="5" spans="1:9" ht="21.75" customHeight="1" thickBot="1">
      <c r="A5" s="56"/>
      <c r="C5" s="191" t="s">
        <v>237</v>
      </c>
      <c r="D5" s="98">
        <f>+ZAPOSLENI!D5</f>
        <v>0</v>
      </c>
      <c r="E5" s="255">
        <f>ZAPOSLENI!$E$5</f>
      </c>
      <c r="F5" s="256"/>
      <c r="G5" s="248" t="s">
        <v>249</v>
      </c>
      <c r="H5" s="249"/>
      <c r="I5" s="250"/>
    </row>
    <row r="6" spans="1:9" ht="21.75" customHeight="1" thickBot="1">
      <c r="A6" s="56"/>
      <c r="C6" s="70" t="s">
        <v>238</v>
      </c>
      <c r="D6" s="253">
        <f>+ZAPOSLENI!D6</f>
        <v>0</v>
      </c>
      <c r="E6" s="254"/>
      <c r="F6" s="162">
        <f>ZAPOSLENI!F6</f>
        <v>2022</v>
      </c>
      <c r="G6" s="212">
        <f>+ZAPOSLENI!K6</f>
        <v>0</v>
      </c>
      <c r="H6" s="213"/>
      <c r="I6" s="251"/>
    </row>
    <row r="7" spans="1:9" ht="21.75" customHeight="1" thickBot="1">
      <c r="A7" s="56"/>
      <c r="C7" s="192" t="s">
        <v>21</v>
      </c>
      <c r="D7" s="51" t="s">
        <v>53</v>
      </c>
      <c r="E7" s="152" t="str">
        <f>IF(ISNA(+VLOOKUP(D7,sifarnik!D1:E7,2,FALSE))=TRUE,"",VLOOKUP(D7,sifarnik!D1:E7,2,FALSE))</f>
        <v>Примања од продаје финансијске и нефинансијске имовине и задуживања</v>
      </c>
      <c r="F7" s="140"/>
      <c r="G7" s="140"/>
      <c r="H7" s="140"/>
      <c r="I7" s="166" t="s">
        <v>246</v>
      </c>
    </row>
    <row r="8" spans="1:9" ht="13.5" hidden="1" thickBot="1">
      <c r="A8" s="99"/>
      <c r="C8" s="50"/>
      <c r="D8" s="50"/>
      <c r="E8" s="50"/>
      <c r="F8" s="50"/>
      <c r="G8" s="50"/>
      <c r="H8" s="50"/>
      <c r="I8" s="134"/>
    </row>
    <row r="9" spans="1:9" ht="21.75" customHeight="1" thickBot="1">
      <c r="A9" s="261" t="s">
        <v>14</v>
      </c>
      <c r="B9" s="53"/>
      <c r="C9" s="238" t="s">
        <v>0</v>
      </c>
      <c r="D9" s="230" t="s">
        <v>47</v>
      </c>
      <c r="E9" s="231"/>
      <c r="F9" s="231"/>
      <c r="G9" s="230" t="s">
        <v>245</v>
      </c>
      <c r="H9" s="231"/>
      <c r="I9" s="252"/>
    </row>
    <row r="10" spans="1:9" ht="21.75" customHeight="1">
      <c r="A10" s="262"/>
      <c r="B10" s="54"/>
      <c r="C10" s="265"/>
      <c r="D10" s="257" t="s">
        <v>11</v>
      </c>
      <c r="E10" s="257" t="s">
        <v>12</v>
      </c>
      <c r="F10" s="257" t="s">
        <v>7</v>
      </c>
      <c r="G10" s="257" t="s">
        <v>11</v>
      </c>
      <c r="H10" s="257" t="s">
        <v>12</v>
      </c>
      <c r="I10" s="257" t="s">
        <v>7</v>
      </c>
    </row>
    <row r="11" spans="1:9" ht="21.75" customHeight="1">
      <c r="A11" s="262"/>
      <c r="B11" s="55"/>
      <c r="C11" s="265"/>
      <c r="D11" s="258"/>
      <c r="E11" s="258"/>
      <c r="F11" s="258"/>
      <c r="G11" s="258"/>
      <c r="H11" s="258"/>
      <c r="I11" s="258" t="s">
        <v>7</v>
      </c>
    </row>
    <row r="12" spans="1:9" ht="21.75" customHeight="1" thickBot="1">
      <c r="A12" s="66"/>
      <c r="B12" s="65"/>
      <c r="C12" s="65">
        <v>1</v>
      </c>
      <c r="D12" s="65">
        <v>2</v>
      </c>
      <c r="E12" s="65">
        <v>3</v>
      </c>
      <c r="F12" s="65" t="s">
        <v>596</v>
      </c>
      <c r="G12" s="65">
        <v>5</v>
      </c>
      <c r="H12" s="65">
        <v>6</v>
      </c>
      <c r="I12" s="65" t="s">
        <v>606</v>
      </c>
    </row>
    <row r="13" spans="1:9" ht="39.75" customHeight="1">
      <c r="A13" s="33">
        <v>1</v>
      </c>
      <c r="B13" s="34" t="str">
        <f aca="true" t="shared" si="0" ref="B13:B19">CONCATENATE(A13,"/",$B$2)</f>
        <v>1/000/2022/0/09-12/09-12/0/</v>
      </c>
      <c r="C13" s="77" t="s">
        <v>597</v>
      </c>
      <c r="D13" s="97"/>
      <c r="E13" s="27"/>
      <c r="F13" s="35">
        <f>+D13+E13</f>
        <v>0</v>
      </c>
      <c r="G13" s="27"/>
      <c r="H13" s="27"/>
      <c r="I13" s="35">
        <f>+G13+H13</f>
        <v>0</v>
      </c>
    </row>
    <row r="14" spans="1:9" ht="39.75" customHeight="1">
      <c r="A14" s="36">
        <v>2</v>
      </c>
      <c r="B14" s="34" t="str">
        <f t="shared" si="0"/>
        <v>2/000/2022/0/09-12/09-12/0/</v>
      </c>
      <c r="C14" s="78" t="s">
        <v>15</v>
      </c>
      <c r="D14" s="27"/>
      <c r="E14" s="27"/>
      <c r="F14" s="35">
        <f aca="true" t="shared" si="1" ref="F14:F19">+D14+E14</f>
        <v>0</v>
      </c>
      <c r="G14" s="27"/>
      <c r="H14" s="27"/>
      <c r="I14" s="35">
        <f aca="true" t="shared" si="2" ref="I14:I19">+G14+H14</f>
        <v>0</v>
      </c>
    </row>
    <row r="15" spans="1:9" ht="39.75" customHeight="1">
      <c r="A15" s="36">
        <v>3</v>
      </c>
      <c r="B15" s="34" t="str">
        <f t="shared" si="0"/>
        <v>3/000/2022/0/09-12/09-12/0/</v>
      </c>
      <c r="C15" s="78" t="s">
        <v>16</v>
      </c>
      <c r="D15" s="27"/>
      <c r="E15" s="27"/>
      <c r="F15" s="35">
        <f t="shared" si="1"/>
        <v>0</v>
      </c>
      <c r="G15" s="27"/>
      <c r="H15" s="27"/>
      <c r="I15" s="35">
        <f t="shared" si="2"/>
        <v>0</v>
      </c>
    </row>
    <row r="16" spans="1:9" ht="39.75" customHeight="1">
      <c r="A16" s="36">
        <v>4</v>
      </c>
      <c r="B16" s="34" t="str">
        <f t="shared" si="0"/>
        <v>4/000/2022/0/09-12/09-12/0/</v>
      </c>
      <c r="C16" s="79" t="s">
        <v>17</v>
      </c>
      <c r="D16" s="27"/>
      <c r="E16" s="27"/>
      <c r="F16" s="35">
        <f t="shared" si="1"/>
        <v>0</v>
      </c>
      <c r="G16" s="27"/>
      <c r="H16" s="27"/>
      <c r="I16" s="35">
        <f t="shared" si="2"/>
        <v>0</v>
      </c>
    </row>
    <row r="17" spans="1:9" ht="39.75" customHeight="1">
      <c r="A17" s="36">
        <v>5</v>
      </c>
      <c r="B17" s="37" t="str">
        <f t="shared" si="0"/>
        <v>5/000/2022/0/09-12/09-12/0/</v>
      </c>
      <c r="C17" s="80" t="s">
        <v>598</v>
      </c>
      <c r="D17" s="27"/>
      <c r="E17" s="27"/>
      <c r="F17" s="35">
        <f t="shared" si="1"/>
        <v>0</v>
      </c>
      <c r="G17" s="27"/>
      <c r="H17" s="27"/>
      <c r="I17" s="35">
        <f t="shared" si="2"/>
        <v>0</v>
      </c>
    </row>
    <row r="18" spans="1:9" ht="39.75" customHeight="1">
      <c r="A18" s="36">
        <v>6</v>
      </c>
      <c r="B18" s="34" t="str">
        <f t="shared" si="0"/>
        <v>6/000/2022/0/09-12/09-12/0/</v>
      </c>
      <c r="C18" s="77" t="s">
        <v>599</v>
      </c>
      <c r="D18" s="27"/>
      <c r="E18" s="27"/>
      <c r="F18" s="35">
        <f t="shared" si="1"/>
        <v>0</v>
      </c>
      <c r="G18" s="27"/>
      <c r="H18" s="27"/>
      <c r="I18" s="35">
        <f t="shared" si="2"/>
        <v>0</v>
      </c>
    </row>
    <row r="19" spans="1:9" ht="39.75" customHeight="1" thickBot="1">
      <c r="A19" s="38">
        <v>7</v>
      </c>
      <c r="B19" s="39" t="str">
        <f t="shared" si="0"/>
        <v>7/000/2022/0/09-12/09-12/0/</v>
      </c>
      <c r="C19" s="81" t="s">
        <v>600</v>
      </c>
      <c r="D19" s="28"/>
      <c r="E19" s="28"/>
      <c r="F19" s="35">
        <f t="shared" si="1"/>
        <v>0</v>
      </c>
      <c r="G19" s="28"/>
      <c r="H19" s="28"/>
      <c r="I19" s="35">
        <f t="shared" si="2"/>
        <v>0</v>
      </c>
    </row>
    <row r="20" spans="1:9" s="71" customFormat="1" ht="21.75" customHeight="1" thickBot="1">
      <c r="A20" s="41">
        <v>8</v>
      </c>
      <c r="B20" s="42"/>
      <c r="C20" s="43" t="s">
        <v>24</v>
      </c>
      <c r="D20" s="44">
        <f aca="true" t="shared" si="3" ref="D20:I20">+SUM(D13:D19)</f>
        <v>0</v>
      </c>
      <c r="E20" s="44">
        <f t="shared" si="3"/>
        <v>0</v>
      </c>
      <c r="F20" s="44">
        <f t="shared" si="3"/>
        <v>0</v>
      </c>
      <c r="G20" s="44">
        <f t="shared" si="3"/>
        <v>0</v>
      </c>
      <c r="H20" s="44">
        <f t="shared" si="3"/>
        <v>0</v>
      </c>
      <c r="I20" s="44">
        <f t="shared" si="3"/>
        <v>0</v>
      </c>
    </row>
    <row r="23" ht="12.75">
      <c r="H23" s="29" t="s">
        <v>215</v>
      </c>
    </row>
    <row r="24" spans="1:10" ht="12.75">
      <c r="A24" s="159"/>
      <c r="B24" s="159"/>
      <c r="D24" s="50"/>
      <c r="E24" s="47"/>
      <c r="J24" s="50"/>
    </row>
    <row r="25" spans="3:9" ht="12.75">
      <c r="C25" s="158" t="s">
        <v>617</v>
      </c>
      <c r="H25" s="46"/>
      <c r="I25" s="46"/>
    </row>
    <row r="28" ht="12.75" customHeight="1"/>
  </sheetData>
  <sheetProtection password="A84F" sheet="1"/>
  <mergeCells count="16">
    <mergeCell ref="A9:A11"/>
    <mergeCell ref="C9:C11"/>
    <mergeCell ref="D10:D11"/>
    <mergeCell ref="E10:E11"/>
    <mergeCell ref="F10:F11"/>
    <mergeCell ref="D9:F9"/>
    <mergeCell ref="C2:I2"/>
    <mergeCell ref="C4:I4"/>
    <mergeCell ref="G5:I5"/>
    <mergeCell ref="G6:I6"/>
    <mergeCell ref="G9:I9"/>
    <mergeCell ref="H10:H11"/>
    <mergeCell ref="I10:I11"/>
    <mergeCell ref="G10:G11"/>
    <mergeCell ref="E5:F5"/>
    <mergeCell ref="D6:E6"/>
  </mergeCells>
  <dataValidations count="1">
    <dataValidation type="list" allowBlank="1" showInputMessage="1" showErrorMessage="1" sqref="D7">
      <formula1>izvor</formula1>
    </dataValidation>
  </dataValidations>
  <printOptions/>
  <pageMargins left="0.7" right="0.7" top="0.75" bottom="0.75" header="0.3" footer="0.3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2:J25"/>
  <sheetViews>
    <sheetView tabSelected="1" zoomScale="70" zoomScaleNormal="70" zoomScalePageLayoutView="0" workbookViewId="0" topLeftCell="A1">
      <pane xSplit="14" ySplit="12" topLeftCell="O13" activePane="bottomRight" state="frozen"/>
      <selection pane="topLeft" activeCell="A1" sqref="A1"/>
      <selection pane="topRight" activeCell="O1" sqref="O1"/>
      <selection pane="bottomLeft" activeCell="A13" sqref="A13"/>
      <selection pane="bottomRight" activeCell="G60" sqref="G60"/>
    </sheetView>
  </sheetViews>
  <sheetFormatPr defaultColWidth="9.140625" defaultRowHeight="12.75"/>
  <cols>
    <col min="1" max="1" width="3.7109375" style="29" customWidth="1"/>
    <col min="2" max="2" width="38.28125" style="29" hidden="1" customWidth="1"/>
    <col min="3" max="3" width="57.421875" style="29" customWidth="1"/>
    <col min="4" max="9" width="20.7109375" style="29" customWidth="1"/>
    <col min="10" max="14" width="17.00390625" style="29" customWidth="1"/>
    <col min="15" max="16384" width="9.140625" style="29" customWidth="1"/>
  </cols>
  <sheetData>
    <row r="1" ht="13.5" thickBot="1"/>
    <row r="2" spans="1:9" ht="37.5" customHeight="1" thickBot="1">
      <c r="A2" s="56"/>
      <c r="B2" s="29" t="str">
        <f>CONCATENATE(RIGHT(CONCATENATE("000",D5),3),"/",F6,"/",RIGHT(D6,2),"/",RIGHT(CONCATENATE("00000",D7),5),"/",$D$7,"/",$G$6,"/",$E$5)</f>
        <v>000/2022/0/13-17/13-17/0/</v>
      </c>
      <c r="C2" s="214" t="s">
        <v>604</v>
      </c>
      <c r="D2" s="215"/>
      <c r="E2" s="215"/>
      <c r="F2" s="215"/>
      <c r="G2" s="215"/>
      <c r="H2" s="215"/>
      <c r="I2" s="244"/>
    </row>
    <row r="3" spans="3:9" ht="13.5" thickBot="1">
      <c r="C3" s="50"/>
      <c r="D3" s="50"/>
      <c r="E3" s="50"/>
      <c r="F3" s="50"/>
      <c r="G3" s="50"/>
      <c r="H3" s="50"/>
      <c r="I3" s="134"/>
    </row>
    <row r="4" spans="1:9" ht="21.75" customHeight="1" thickBot="1">
      <c r="A4" s="57"/>
      <c r="B4" s="31">
        <v>34</v>
      </c>
      <c r="C4" s="245" t="s">
        <v>244</v>
      </c>
      <c r="D4" s="246"/>
      <c r="E4" s="246"/>
      <c r="F4" s="246"/>
      <c r="G4" s="246"/>
      <c r="H4" s="246"/>
      <c r="I4" s="247"/>
    </row>
    <row r="5" spans="1:9" ht="21.75" customHeight="1" thickBot="1">
      <c r="A5" s="56"/>
      <c r="C5" s="191" t="s">
        <v>237</v>
      </c>
      <c r="D5" s="98">
        <f>+ZAPOSLENI!D5</f>
        <v>0</v>
      </c>
      <c r="E5" s="255">
        <f>ZAPOSLENI!$E$5</f>
      </c>
      <c r="F5" s="256"/>
      <c r="G5" s="248" t="s">
        <v>249</v>
      </c>
      <c r="H5" s="249"/>
      <c r="I5" s="250"/>
    </row>
    <row r="6" spans="1:9" ht="21.75" customHeight="1" thickBot="1">
      <c r="A6" s="56"/>
      <c r="C6" s="70" t="s">
        <v>238</v>
      </c>
      <c r="D6" s="253">
        <f>+ZAPOSLENI!D6</f>
        <v>0</v>
      </c>
      <c r="E6" s="254"/>
      <c r="F6" s="162">
        <f>ZAPOSLENI!F6</f>
        <v>2022</v>
      </c>
      <c r="G6" s="212">
        <f>+ZAPOSLENI!K6</f>
        <v>0</v>
      </c>
      <c r="H6" s="213"/>
      <c r="I6" s="251"/>
    </row>
    <row r="7" spans="1:9" ht="21.75" customHeight="1" thickBot="1">
      <c r="A7" s="56"/>
      <c r="C7" s="192" t="s">
        <v>21</v>
      </c>
      <c r="D7" s="51" t="s">
        <v>611</v>
      </c>
      <c r="E7" s="152" t="str">
        <f>IF(ISNA(+VLOOKUP(D7,sifarnik!D1:E7,2,FALSE))=TRUE,"",VLOOKUP(D7,sifarnik!D1:E7,2,FALSE))</f>
        <v>Нераспоређени вишак прихода и неутрошена средства из ранијих година и неутрошена средства трансфера од других нивоа власти</v>
      </c>
      <c r="F7" s="153"/>
      <c r="G7" s="153"/>
      <c r="H7" s="154"/>
      <c r="I7" s="166" t="s">
        <v>246</v>
      </c>
    </row>
    <row r="8" spans="1:9" ht="13.5" hidden="1" thickBot="1">
      <c r="A8" s="99"/>
      <c r="C8" s="50"/>
      <c r="D8" s="50"/>
      <c r="E8" s="50"/>
      <c r="F8" s="50"/>
      <c r="G8" s="50"/>
      <c r="H8" s="50"/>
      <c r="I8" s="134"/>
    </row>
    <row r="9" spans="1:9" ht="21.75" customHeight="1" thickBot="1">
      <c r="A9" s="261" t="s">
        <v>14</v>
      </c>
      <c r="B9" s="53"/>
      <c r="C9" s="238" t="s">
        <v>0</v>
      </c>
      <c r="D9" s="230" t="s">
        <v>47</v>
      </c>
      <c r="E9" s="231"/>
      <c r="F9" s="231"/>
      <c r="G9" s="230" t="s">
        <v>245</v>
      </c>
      <c r="H9" s="231"/>
      <c r="I9" s="252"/>
    </row>
    <row r="10" spans="1:9" ht="21.75" customHeight="1">
      <c r="A10" s="262"/>
      <c r="B10" s="54"/>
      <c r="C10" s="265"/>
      <c r="D10" s="257" t="s">
        <v>11</v>
      </c>
      <c r="E10" s="257" t="s">
        <v>12</v>
      </c>
      <c r="F10" s="257" t="s">
        <v>7</v>
      </c>
      <c r="G10" s="257" t="s">
        <v>11</v>
      </c>
      <c r="H10" s="257" t="s">
        <v>12</v>
      </c>
      <c r="I10" s="257" t="s">
        <v>7</v>
      </c>
    </row>
    <row r="11" spans="1:9" ht="21.75" customHeight="1">
      <c r="A11" s="262"/>
      <c r="B11" s="55"/>
      <c r="C11" s="265"/>
      <c r="D11" s="258"/>
      <c r="E11" s="258"/>
      <c r="F11" s="258"/>
      <c r="G11" s="258"/>
      <c r="H11" s="258"/>
      <c r="I11" s="258" t="s">
        <v>7</v>
      </c>
    </row>
    <row r="12" spans="1:9" ht="21.75" customHeight="1" thickBot="1">
      <c r="A12" s="66"/>
      <c r="B12" s="65"/>
      <c r="C12" s="65">
        <v>1</v>
      </c>
      <c r="D12" s="65">
        <v>2</v>
      </c>
      <c r="E12" s="65">
        <v>3</v>
      </c>
      <c r="F12" s="65" t="s">
        <v>596</v>
      </c>
      <c r="G12" s="65">
        <v>5</v>
      </c>
      <c r="H12" s="65">
        <v>6</v>
      </c>
      <c r="I12" s="65" t="s">
        <v>606</v>
      </c>
    </row>
    <row r="13" spans="1:9" ht="39.75" customHeight="1">
      <c r="A13" s="33">
        <v>1</v>
      </c>
      <c r="B13" s="34" t="str">
        <f aca="true" t="shared" si="0" ref="B13:B19">CONCATENATE(A13,"/",$B$2)</f>
        <v>1/000/2022/0/13-17/13-17/0/</v>
      </c>
      <c r="C13" s="77" t="s">
        <v>597</v>
      </c>
      <c r="D13" s="27"/>
      <c r="E13" s="27"/>
      <c r="F13" s="35">
        <f>+D13+E13</f>
        <v>0</v>
      </c>
      <c r="G13" s="27"/>
      <c r="H13" s="27"/>
      <c r="I13" s="35">
        <f>+G13+H13</f>
        <v>0</v>
      </c>
    </row>
    <row r="14" spans="1:9" ht="39.75" customHeight="1">
      <c r="A14" s="36">
        <v>2</v>
      </c>
      <c r="B14" s="34" t="str">
        <f t="shared" si="0"/>
        <v>2/000/2022/0/13-17/13-17/0/</v>
      </c>
      <c r="C14" s="78" t="s">
        <v>15</v>
      </c>
      <c r="D14" s="27"/>
      <c r="E14" s="27"/>
      <c r="F14" s="35">
        <f aca="true" t="shared" si="1" ref="F14:F19">+D14+E14</f>
        <v>0</v>
      </c>
      <c r="G14" s="27"/>
      <c r="H14" s="27"/>
      <c r="I14" s="35">
        <f aca="true" t="shared" si="2" ref="I14:I19">+G14+H14</f>
        <v>0</v>
      </c>
    </row>
    <row r="15" spans="1:9" ht="39.75" customHeight="1">
      <c r="A15" s="36">
        <v>3</v>
      </c>
      <c r="B15" s="34" t="str">
        <f t="shared" si="0"/>
        <v>3/000/2022/0/13-17/13-17/0/</v>
      </c>
      <c r="C15" s="78" t="s">
        <v>16</v>
      </c>
      <c r="D15" s="27"/>
      <c r="E15" s="27"/>
      <c r="F15" s="35">
        <f t="shared" si="1"/>
        <v>0</v>
      </c>
      <c r="G15" s="27"/>
      <c r="H15" s="27"/>
      <c r="I15" s="35">
        <f t="shared" si="2"/>
        <v>0</v>
      </c>
    </row>
    <row r="16" spans="1:9" ht="39.75" customHeight="1">
      <c r="A16" s="36">
        <v>4</v>
      </c>
      <c r="B16" s="34" t="str">
        <f t="shared" si="0"/>
        <v>4/000/2022/0/13-17/13-17/0/</v>
      </c>
      <c r="C16" s="79" t="s">
        <v>17</v>
      </c>
      <c r="D16" s="27"/>
      <c r="E16" s="27"/>
      <c r="F16" s="35">
        <f t="shared" si="1"/>
        <v>0</v>
      </c>
      <c r="G16" s="27"/>
      <c r="H16" s="27"/>
      <c r="I16" s="35">
        <f t="shared" si="2"/>
        <v>0</v>
      </c>
    </row>
    <row r="17" spans="1:9" ht="39.75" customHeight="1">
      <c r="A17" s="36">
        <v>5</v>
      </c>
      <c r="B17" s="37" t="str">
        <f t="shared" si="0"/>
        <v>5/000/2022/0/13-17/13-17/0/</v>
      </c>
      <c r="C17" s="80" t="s">
        <v>598</v>
      </c>
      <c r="D17" s="27"/>
      <c r="E17" s="27"/>
      <c r="F17" s="35">
        <f t="shared" si="1"/>
        <v>0</v>
      </c>
      <c r="G17" s="27"/>
      <c r="H17" s="27"/>
      <c r="I17" s="35">
        <f t="shared" si="2"/>
        <v>0</v>
      </c>
    </row>
    <row r="18" spans="1:9" ht="39.75" customHeight="1">
      <c r="A18" s="36">
        <v>6</v>
      </c>
      <c r="B18" s="34" t="str">
        <f t="shared" si="0"/>
        <v>6/000/2022/0/13-17/13-17/0/</v>
      </c>
      <c r="C18" s="77" t="s">
        <v>599</v>
      </c>
      <c r="D18" s="27"/>
      <c r="E18" s="27"/>
      <c r="F18" s="35">
        <f t="shared" si="1"/>
        <v>0</v>
      </c>
      <c r="G18" s="27"/>
      <c r="H18" s="27"/>
      <c r="I18" s="35">
        <f t="shared" si="2"/>
        <v>0</v>
      </c>
    </row>
    <row r="19" spans="1:9" ht="39.75" customHeight="1" thickBot="1">
      <c r="A19" s="38">
        <v>7</v>
      </c>
      <c r="B19" s="39" t="str">
        <f t="shared" si="0"/>
        <v>7/000/2022/0/13-17/13-17/0/</v>
      </c>
      <c r="C19" s="81" t="s">
        <v>600</v>
      </c>
      <c r="D19" s="28"/>
      <c r="E19" s="28"/>
      <c r="F19" s="35">
        <f t="shared" si="1"/>
        <v>0</v>
      </c>
      <c r="G19" s="28"/>
      <c r="H19" s="28"/>
      <c r="I19" s="35">
        <f t="shared" si="2"/>
        <v>0</v>
      </c>
    </row>
    <row r="20" spans="1:9" s="71" customFormat="1" ht="21.75" customHeight="1" thickBot="1">
      <c r="A20" s="41">
        <v>8</v>
      </c>
      <c r="B20" s="42"/>
      <c r="C20" s="43" t="s">
        <v>24</v>
      </c>
      <c r="D20" s="44">
        <f aca="true" t="shared" si="3" ref="D20:I20">+SUM(D13:D19)</f>
        <v>0</v>
      </c>
      <c r="E20" s="44">
        <f t="shared" si="3"/>
        <v>0</v>
      </c>
      <c r="F20" s="44">
        <f t="shared" si="3"/>
        <v>0</v>
      </c>
      <c r="G20" s="44">
        <f t="shared" si="3"/>
        <v>0</v>
      </c>
      <c r="H20" s="44">
        <f t="shared" si="3"/>
        <v>0</v>
      </c>
      <c r="I20" s="44">
        <f t="shared" si="3"/>
        <v>0</v>
      </c>
    </row>
    <row r="23" ht="12.75">
      <c r="H23" s="29" t="s">
        <v>215</v>
      </c>
    </row>
    <row r="24" spans="1:10" ht="12.75">
      <c r="A24" s="159"/>
      <c r="B24" s="159"/>
      <c r="D24" s="50"/>
      <c r="E24" s="47"/>
      <c r="J24" s="50"/>
    </row>
    <row r="25" spans="3:9" ht="12.75">
      <c r="C25" s="158" t="s">
        <v>617</v>
      </c>
      <c r="H25" s="46"/>
      <c r="I25" s="46"/>
    </row>
    <row r="28" ht="12.75" customHeight="1"/>
  </sheetData>
  <sheetProtection password="A84F" sheet="1"/>
  <mergeCells count="16">
    <mergeCell ref="H10:H11"/>
    <mergeCell ref="I10:I11"/>
    <mergeCell ref="G10:G11"/>
    <mergeCell ref="E5:F5"/>
    <mergeCell ref="D6:E6"/>
    <mergeCell ref="A9:A11"/>
    <mergeCell ref="C9:C11"/>
    <mergeCell ref="D10:D11"/>
    <mergeCell ref="E10:E11"/>
    <mergeCell ref="F10:F11"/>
    <mergeCell ref="C2:I2"/>
    <mergeCell ref="C4:I4"/>
    <mergeCell ref="G5:I5"/>
    <mergeCell ref="G6:I6"/>
    <mergeCell ref="G9:I9"/>
    <mergeCell ref="D9:F9"/>
  </mergeCells>
  <dataValidations count="1">
    <dataValidation type="list" allowBlank="1" showInputMessage="1" showErrorMessage="1" sqref="D7">
      <formula1>izvor</formula1>
    </dataValidation>
  </dataValidations>
  <printOptions/>
  <pageMargins left="0.7" right="0.7" top="0.75" bottom="0.75" header="0.3" footer="0.3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5"/>
  <sheetViews>
    <sheetView zoomScalePageLayoutView="0" workbookViewId="0" topLeftCell="A1">
      <selection activeCell="H50" sqref="H50"/>
    </sheetView>
  </sheetViews>
  <sheetFormatPr defaultColWidth="9.140625" defaultRowHeight="12.75"/>
  <cols>
    <col min="1" max="1" width="54.421875" style="0" customWidth="1"/>
    <col min="2" max="2" width="34.57421875" style="0" customWidth="1"/>
    <col min="10" max="10" width="21.421875" style="0" customWidth="1"/>
    <col min="13" max="13" width="28.28125" style="0" customWidth="1"/>
    <col min="15" max="15" width="38.421875" style="0" customWidth="1"/>
  </cols>
  <sheetData>
    <row r="1" spans="4:15" ht="25.5">
      <c r="D1">
        <v>1</v>
      </c>
      <c r="E1" t="s">
        <v>614</v>
      </c>
      <c r="N1" s="10">
        <v>1</v>
      </c>
      <c r="O1" s="2" t="s">
        <v>214</v>
      </c>
    </row>
    <row r="2" spans="4:15" ht="12.75">
      <c r="D2" s="17" t="s">
        <v>48</v>
      </c>
      <c r="E2" t="s">
        <v>614</v>
      </c>
      <c r="N2" s="10">
        <v>2</v>
      </c>
      <c r="O2" s="3" t="s">
        <v>15</v>
      </c>
    </row>
    <row r="3" spans="1:15" ht="12.75" customHeight="1">
      <c r="A3" t="s">
        <v>25</v>
      </c>
      <c r="B3">
        <v>1</v>
      </c>
      <c r="D3">
        <v>4</v>
      </c>
      <c r="E3" t="s">
        <v>591</v>
      </c>
      <c r="N3" s="10">
        <v>3</v>
      </c>
      <c r="O3" s="3" t="s">
        <v>16</v>
      </c>
    </row>
    <row r="4" spans="1:15" ht="12.75" customHeight="1">
      <c r="A4" t="s">
        <v>26</v>
      </c>
      <c r="B4">
        <f>+B3+1</f>
        <v>2</v>
      </c>
      <c r="D4" s="17" t="s">
        <v>50</v>
      </c>
      <c r="E4" t="s">
        <v>591</v>
      </c>
      <c r="N4" s="10">
        <v>4</v>
      </c>
      <c r="O4" s="4" t="s">
        <v>17</v>
      </c>
    </row>
    <row r="5" spans="1:15" ht="12.75" customHeight="1">
      <c r="A5" t="s">
        <v>27</v>
      </c>
      <c r="B5">
        <f aca="true" t="shared" si="0" ref="B5:B14">+B4+1</f>
        <v>3</v>
      </c>
      <c r="D5" s="17" t="s">
        <v>51</v>
      </c>
      <c r="E5" t="s">
        <v>592</v>
      </c>
      <c r="N5" s="10">
        <v>5</v>
      </c>
      <c r="O5" s="5" t="s">
        <v>18</v>
      </c>
    </row>
    <row r="6" spans="1:15" ht="12.75" customHeight="1">
      <c r="A6" s="9" t="s">
        <v>55</v>
      </c>
      <c r="B6">
        <f t="shared" si="0"/>
        <v>4</v>
      </c>
      <c r="D6" s="17" t="s">
        <v>53</v>
      </c>
      <c r="E6" t="s">
        <v>54</v>
      </c>
      <c r="N6" s="10">
        <v>6</v>
      </c>
      <c r="O6" s="2" t="s">
        <v>19</v>
      </c>
    </row>
    <row r="7" spans="1:15" ht="12.75" customHeight="1">
      <c r="A7" t="s">
        <v>28</v>
      </c>
      <c r="B7">
        <f t="shared" si="0"/>
        <v>5</v>
      </c>
      <c r="D7" s="96" t="s">
        <v>611</v>
      </c>
      <c r="E7" t="s">
        <v>612</v>
      </c>
      <c r="N7" s="10">
        <v>7</v>
      </c>
      <c r="O7" s="4" t="s">
        <v>210</v>
      </c>
    </row>
    <row r="8" spans="1:2" ht="12.75" customHeight="1">
      <c r="A8" t="s">
        <v>13</v>
      </c>
      <c r="B8">
        <f t="shared" si="0"/>
        <v>6</v>
      </c>
    </row>
    <row r="9" spans="1:2" ht="12.75" customHeight="1">
      <c r="A9" t="s">
        <v>29</v>
      </c>
      <c r="B9">
        <f t="shared" si="0"/>
        <v>7</v>
      </c>
    </row>
    <row r="10" spans="1:2" ht="12.75" customHeight="1">
      <c r="A10" t="s">
        <v>30</v>
      </c>
      <c r="B10">
        <f t="shared" si="0"/>
        <v>8</v>
      </c>
    </row>
    <row r="11" spans="1:2" ht="12.75" customHeight="1">
      <c r="A11" t="s">
        <v>31</v>
      </c>
      <c r="B11">
        <f t="shared" si="0"/>
        <v>9</v>
      </c>
    </row>
    <row r="12" spans="1:2" ht="12.75" customHeight="1">
      <c r="A12" t="s">
        <v>32</v>
      </c>
      <c r="B12">
        <f t="shared" si="0"/>
        <v>10</v>
      </c>
    </row>
    <row r="13" spans="1:2" ht="12.75" customHeight="1">
      <c r="A13" t="s">
        <v>33</v>
      </c>
      <c r="B13">
        <f t="shared" si="0"/>
        <v>11</v>
      </c>
    </row>
    <row r="14" spans="1:2" ht="12.75">
      <c r="A14" t="s">
        <v>34</v>
      </c>
      <c r="B14">
        <f t="shared" si="0"/>
        <v>12</v>
      </c>
    </row>
    <row r="15" spans="1:2" ht="12.75">
      <c r="A15" s="49" t="s">
        <v>225</v>
      </c>
      <c r="B15">
        <v>1</v>
      </c>
    </row>
    <row r="16" spans="1:2" ht="12.75">
      <c r="A16" s="49" t="s">
        <v>226</v>
      </c>
      <c r="B16">
        <f>+B15+1</f>
        <v>2</v>
      </c>
    </row>
    <row r="17" spans="1:2" ht="12.75">
      <c r="A17" s="49" t="s">
        <v>227</v>
      </c>
      <c r="B17">
        <f aca="true" t="shared" si="1" ref="B17:B26">+B16+1</f>
        <v>3</v>
      </c>
    </row>
    <row r="18" spans="1:2" ht="12.75">
      <c r="A18" s="49" t="s">
        <v>228</v>
      </c>
      <c r="B18">
        <f t="shared" si="1"/>
        <v>4</v>
      </c>
    </row>
    <row r="19" spans="1:2" ht="12.75">
      <c r="A19" s="49" t="s">
        <v>236</v>
      </c>
      <c r="B19">
        <f t="shared" si="1"/>
        <v>5</v>
      </c>
    </row>
    <row r="20" spans="1:2" ht="12.75">
      <c r="A20" s="49" t="s">
        <v>229</v>
      </c>
      <c r="B20">
        <f t="shared" si="1"/>
        <v>6</v>
      </c>
    </row>
    <row r="21" spans="1:2" ht="12.75">
      <c r="A21" s="49" t="s">
        <v>230</v>
      </c>
      <c r="B21">
        <f t="shared" si="1"/>
        <v>7</v>
      </c>
    </row>
    <row r="22" spans="1:2" ht="12.75">
      <c r="A22" s="49" t="s">
        <v>233</v>
      </c>
      <c r="B22">
        <f t="shared" si="1"/>
        <v>8</v>
      </c>
    </row>
    <row r="23" spans="1:2" ht="12.75">
      <c r="A23" s="49" t="s">
        <v>231</v>
      </c>
      <c r="B23">
        <f t="shared" si="1"/>
        <v>9</v>
      </c>
    </row>
    <row r="24" spans="1:2" ht="12.75">
      <c r="A24" s="49" t="s">
        <v>232</v>
      </c>
      <c r="B24">
        <f t="shared" si="1"/>
        <v>10</v>
      </c>
    </row>
    <row r="25" spans="1:2" ht="12.75">
      <c r="A25" s="49" t="s">
        <v>234</v>
      </c>
      <c r="B25">
        <f t="shared" si="1"/>
        <v>11</v>
      </c>
    </row>
    <row r="26" spans="1:2" ht="12.75">
      <c r="A26" s="49" t="s">
        <v>235</v>
      </c>
      <c r="B26">
        <f t="shared" si="1"/>
        <v>12</v>
      </c>
    </row>
    <row r="40" spans="1:5" ht="12.75">
      <c r="A40" s="127">
        <v>1</v>
      </c>
      <c r="B40" s="124" t="s">
        <v>297</v>
      </c>
      <c r="C40" s="103">
        <f>VALUE(A40)</f>
        <v>1</v>
      </c>
      <c r="D40" s="102">
        <v>1</v>
      </c>
      <c r="E40" s="127" t="s">
        <v>296</v>
      </c>
    </row>
    <row r="41" spans="1:11" ht="12.75">
      <c r="A41" s="127">
        <v>2</v>
      </c>
      <c r="B41" s="124" t="s">
        <v>299</v>
      </c>
      <c r="C41" s="103">
        <f aca="true" t="shared" si="2" ref="C41:C104">VALUE(A41)</f>
        <v>2</v>
      </c>
      <c r="D41" s="102">
        <v>2</v>
      </c>
      <c r="E41" s="127" t="s">
        <v>298</v>
      </c>
      <c r="H41" s="7" t="s">
        <v>221</v>
      </c>
      <c r="J41" s="26" t="s">
        <v>48</v>
      </c>
      <c r="K41" t="s">
        <v>614</v>
      </c>
    </row>
    <row r="42" spans="1:11" ht="12.75">
      <c r="A42" s="127">
        <v>3</v>
      </c>
      <c r="B42" s="124" t="s">
        <v>301</v>
      </c>
      <c r="C42" s="103">
        <f t="shared" si="2"/>
        <v>3</v>
      </c>
      <c r="D42" s="102">
        <v>3</v>
      </c>
      <c r="E42" s="127" t="s">
        <v>300</v>
      </c>
      <c r="H42" s="7" t="s">
        <v>222</v>
      </c>
      <c r="J42" s="48" t="s">
        <v>50</v>
      </c>
      <c r="K42" t="s">
        <v>591</v>
      </c>
    </row>
    <row r="43" spans="1:11" ht="12.75">
      <c r="A43" s="127">
        <v>4</v>
      </c>
      <c r="B43" s="124" t="s">
        <v>303</v>
      </c>
      <c r="C43" s="103">
        <f t="shared" si="2"/>
        <v>4</v>
      </c>
      <c r="D43" s="102">
        <v>4</v>
      </c>
      <c r="E43" s="127" t="s">
        <v>302</v>
      </c>
      <c r="H43" s="7" t="s">
        <v>223</v>
      </c>
      <c r="J43" s="48" t="s">
        <v>51</v>
      </c>
      <c r="K43" t="s">
        <v>592</v>
      </c>
    </row>
    <row r="44" spans="1:11" ht="12.75">
      <c r="A44" s="127">
        <v>6</v>
      </c>
      <c r="B44" s="124" t="s">
        <v>305</v>
      </c>
      <c r="C44" s="103">
        <f t="shared" si="2"/>
        <v>6</v>
      </c>
      <c r="D44" s="102">
        <v>6</v>
      </c>
      <c r="E44" s="127" t="s">
        <v>304</v>
      </c>
      <c r="H44" s="7" t="s">
        <v>224</v>
      </c>
      <c r="J44" s="48" t="s">
        <v>53</v>
      </c>
      <c r="K44" t="s">
        <v>54</v>
      </c>
    </row>
    <row r="45" spans="1:11" ht="12.75">
      <c r="A45" s="127">
        <v>7</v>
      </c>
      <c r="B45" s="124" t="s">
        <v>307</v>
      </c>
      <c r="C45" s="103">
        <f t="shared" si="2"/>
        <v>7</v>
      </c>
      <c r="D45" s="102">
        <v>7</v>
      </c>
      <c r="E45" s="127" t="s">
        <v>306</v>
      </c>
      <c r="H45" s="7" t="s">
        <v>613</v>
      </c>
      <c r="J45" s="48" t="s">
        <v>611</v>
      </c>
      <c r="K45" t="s">
        <v>612</v>
      </c>
    </row>
    <row r="46" spans="1:5" ht="12.75">
      <c r="A46" s="127">
        <v>8</v>
      </c>
      <c r="B46" s="124" t="s">
        <v>309</v>
      </c>
      <c r="C46" s="103">
        <f t="shared" si="2"/>
        <v>8</v>
      </c>
      <c r="D46" s="102">
        <v>8</v>
      </c>
      <c r="E46" s="127" t="s">
        <v>308</v>
      </c>
    </row>
    <row r="47" spans="1:5" ht="12.75">
      <c r="A47" s="127">
        <v>9</v>
      </c>
      <c r="B47" s="124" t="s">
        <v>311</v>
      </c>
      <c r="C47" s="103">
        <f t="shared" si="2"/>
        <v>9</v>
      </c>
      <c r="D47" s="102">
        <v>9</v>
      </c>
      <c r="E47" s="127" t="s">
        <v>310</v>
      </c>
    </row>
    <row r="48" spans="1:5" ht="12.75">
      <c r="A48" s="127">
        <v>23</v>
      </c>
      <c r="B48" s="124" t="s">
        <v>313</v>
      </c>
      <c r="C48" s="103">
        <f t="shared" si="2"/>
        <v>23</v>
      </c>
      <c r="D48" s="102">
        <v>23</v>
      </c>
      <c r="E48" s="127" t="s">
        <v>312</v>
      </c>
    </row>
    <row r="49" spans="1:10" ht="14.25">
      <c r="A49" s="127">
        <v>24</v>
      </c>
      <c r="B49" s="124" t="s">
        <v>315</v>
      </c>
      <c r="C49" s="103">
        <f t="shared" si="2"/>
        <v>24</v>
      </c>
      <c r="D49" s="102">
        <v>24</v>
      </c>
      <c r="E49" s="127" t="s">
        <v>314</v>
      </c>
      <c r="J49" s="112" t="s">
        <v>610</v>
      </c>
    </row>
    <row r="50" spans="1:10" ht="14.25">
      <c r="A50" s="127">
        <v>25</v>
      </c>
      <c r="B50" s="124" t="s">
        <v>317</v>
      </c>
      <c r="C50" s="103">
        <f t="shared" si="2"/>
        <v>25</v>
      </c>
      <c r="D50" s="102">
        <v>25</v>
      </c>
      <c r="E50" s="127" t="s">
        <v>316</v>
      </c>
      <c r="J50" s="112" t="s">
        <v>251</v>
      </c>
    </row>
    <row r="51" spans="1:5" ht="12.75">
      <c r="A51" s="127">
        <v>26</v>
      </c>
      <c r="B51" s="124" t="s">
        <v>319</v>
      </c>
      <c r="C51" s="103">
        <f t="shared" si="2"/>
        <v>26</v>
      </c>
      <c r="D51" s="102">
        <v>26</v>
      </c>
      <c r="E51" s="127" t="s">
        <v>318</v>
      </c>
    </row>
    <row r="52" spans="1:5" ht="12.75">
      <c r="A52" s="127">
        <v>27</v>
      </c>
      <c r="B52" s="124" t="s">
        <v>321</v>
      </c>
      <c r="C52" s="103">
        <f t="shared" si="2"/>
        <v>27</v>
      </c>
      <c r="D52" s="102">
        <v>27</v>
      </c>
      <c r="E52" s="127" t="s">
        <v>320</v>
      </c>
    </row>
    <row r="53" spans="1:13" ht="12.75">
      <c r="A53" s="127">
        <v>28</v>
      </c>
      <c r="B53" s="124" t="s">
        <v>323</v>
      </c>
      <c r="C53" s="103">
        <f t="shared" si="2"/>
        <v>28</v>
      </c>
      <c r="D53" s="102">
        <v>28</v>
      </c>
      <c r="E53" s="127" t="s">
        <v>322</v>
      </c>
      <c r="J53" t="s">
        <v>247</v>
      </c>
      <c r="M53" t="s">
        <v>247</v>
      </c>
    </row>
    <row r="54" spans="1:13" ht="12.75">
      <c r="A54" s="127">
        <v>29</v>
      </c>
      <c r="B54" s="124" t="s">
        <v>325</v>
      </c>
      <c r="C54" s="103">
        <f t="shared" si="2"/>
        <v>29</v>
      </c>
      <c r="D54" s="102">
        <v>29</v>
      </c>
      <c r="E54" s="127" t="s">
        <v>324</v>
      </c>
      <c r="J54" s="114" t="s">
        <v>252</v>
      </c>
      <c r="M54" s="114" t="s">
        <v>252</v>
      </c>
    </row>
    <row r="55" spans="1:13" ht="12.75">
      <c r="A55" s="127">
        <v>30</v>
      </c>
      <c r="B55" s="124" t="s">
        <v>327</v>
      </c>
      <c r="C55" s="103">
        <f t="shared" si="2"/>
        <v>30</v>
      </c>
      <c r="D55" s="102">
        <v>30</v>
      </c>
      <c r="E55" s="127" t="s">
        <v>326</v>
      </c>
      <c r="J55" t="s">
        <v>248</v>
      </c>
      <c r="M55" t="s">
        <v>248</v>
      </c>
    </row>
    <row r="56" spans="1:5" ht="12.75">
      <c r="A56" s="127">
        <v>31</v>
      </c>
      <c r="B56" s="124" t="s">
        <v>329</v>
      </c>
      <c r="C56" s="103">
        <f t="shared" si="2"/>
        <v>31</v>
      </c>
      <c r="D56" s="102">
        <v>31</v>
      </c>
      <c r="E56" s="127" t="s">
        <v>328</v>
      </c>
    </row>
    <row r="57" spans="1:5" ht="12.75">
      <c r="A57" s="127">
        <v>32</v>
      </c>
      <c r="B57" s="124" t="s">
        <v>331</v>
      </c>
      <c r="C57" s="103">
        <f t="shared" si="2"/>
        <v>32</v>
      </c>
      <c r="D57" s="102">
        <v>32</v>
      </c>
      <c r="E57" s="127" t="s">
        <v>330</v>
      </c>
    </row>
    <row r="58" spans="1:5" ht="12.75">
      <c r="A58" s="127">
        <v>33</v>
      </c>
      <c r="B58" s="124" t="s">
        <v>333</v>
      </c>
      <c r="C58" s="103">
        <f t="shared" si="2"/>
        <v>33</v>
      </c>
      <c r="D58" s="102">
        <v>33</v>
      </c>
      <c r="E58" s="127" t="s">
        <v>332</v>
      </c>
    </row>
    <row r="59" spans="1:5" ht="12.75">
      <c r="A59" s="127">
        <v>34</v>
      </c>
      <c r="B59" s="124" t="s">
        <v>335</v>
      </c>
      <c r="C59" s="103">
        <f t="shared" si="2"/>
        <v>34</v>
      </c>
      <c r="D59" s="102">
        <v>34</v>
      </c>
      <c r="E59" s="127" t="s">
        <v>334</v>
      </c>
    </row>
    <row r="60" spans="1:9" ht="12.75">
      <c r="A60" s="127">
        <v>35</v>
      </c>
      <c r="B60" s="124" t="s">
        <v>337</v>
      </c>
      <c r="C60" s="103">
        <f t="shared" si="2"/>
        <v>35</v>
      </c>
      <c r="D60" s="102">
        <v>35</v>
      </c>
      <c r="E60" s="127" t="s">
        <v>336</v>
      </c>
      <c r="I60" s="160"/>
    </row>
    <row r="61" spans="1:5" ht="12.75">
      <c r="A61" s="127">
        <v>36</v>
      </c>
      <c r="B61" s="124" t="s">
        <v>339</v>
      </c>
      <c r="C61" s="103">
        <f t="shared" si="2"/>
        <v>36</v>
      </c>
      <c r="D61" s="102">
        <v>36</v>
      </c>
      <c r="E61" s="127" t="s">
        <v>338</v>
      </c>
    </row>
    <row r="62" spans="1:5" ht="12.75">
      <c r="A62" s="127">
        <v>37</v>
      </c>
      <c r="B62" s="124" t="s">
        <v>341</v>
      </c>
      <c r="C62" s="103">
        <f t="shared" si="2"/>
        <v>37</v>
      </c>
      <c r="D62" s="102">
        <v>37</v>
      </c>
      <c r="E62" s="127" t="s">
        <v>340</v>
      </c>
    </row>
    <row r="63" spans="1:5" ht="12.75">
      <c r="A63" s="127">
        <v>38</v>
      </c>
      <c r="B63" s="124" t="s">
        <v>343</v>
      </c>
      <c r="C63" s="103">
        <f t="shared" si="2"/>
        <v>38</v>
      </c>
      <c r="D63" s="102">
        <v>38</v>
      </c>
      <c r="E63" s="127" t="s">
        <v>342</v>
      </c>
    </row>
    <row r="64" spans="1:5" ht="12.75">
      <c r="A64" s="127">
        <v>39</v>
      </c>
      <c r="B64" s="124" t="s">
        <v>345</v>
      </c>
      <c r="C64" s="103">
        <f t="shared" si="2"/>
        <v>39</v>
      </c>
      <c r="D64" s="102">
        <v>39</v>
      </c>
      <c r="E64" s="127" t="s">
        <v>344</v>
      </c>
    </row>
    <row r="65" spans="1:5" ht="12.75">
      <c r="A65" s="127">
        <v>40</v>
      </c>
      <c r="B65" s="124" t="s">
        <v>347</v>
      </c>
      <c r="C65" s="103">
        <f t="shared" si="2"/>
        <v>40</v>
      </c>
      <c r="D65" s="102">
        <v>40</v>
      </c>
      <c r="E65" s="127" t="s">
        <v>346</v>
      </c>
    </row>
    <row r="66" spans="1:5" ht="12.75">
      <c r="A66" s="127">
        <v>41</v>
      </c>
      <c r="B66" s="124" t="s">
        <v>349</v>
      </c>
      <c r="C66" s="103">
        <f t="shared" si="2"/>
        <v>41</v>
      </c>
      <c r="D66" s="102">
        <v>41</v>
      </c>
      <c r="E66" s="127" t="s">
        <v>348</v>
      </c>
    </row>
    <row r="67" spans="1:5" ht="12.75">
      <c r="A67" s="127">
        <v>42</v>
      </c>
      <c r="B67" s="124" t="s">
        <v>351</v>
      </c>
      <c r="C67" s="103">
        <f t="shared" si="2"/>
        <v>42</v>
      </c>
      <c r="D67" s="102">
        <v>42</v>
      </c>
      <c r="E67" s="127" t="s">
        <v>350</v>
      </c>
    </row>
    <row r="68" spans="1:5" ht="12.75">
      <c r="A68" s="127">
        <v>43</v>
      </c>
      <c r="B68" s="124" t="s">
        <v>353</v>
      </c>
      <c r="C68" s="103">
        <f t="shared" si="2"/>
        <v>43</v>
      </c>
      <c r="D68" s="102">
        <v>43</v>
      </c>
      <c r="E68" s="127" t="s">
        <v>352</v>
      </c>
    </row>
    <row r="69" spans="1:5" ht="12.75">
      <c r="A69" s="127">
        <v>44</v>
      </c>
      <c r="B69" s="124" t="s">
        <v>355</v>
      </c>
      <c r="C69" s="103">
        <f t="shared" si="2"/>
        <v>44</v>
      </c>
      <c r="D69" s="102">
        <v>44</v>
      </c>
      <c r="E69" s="127" t="s">
        <v>354</v>
      </c>
    </row>
    <row r="70" spans="1:5" ht="12.75">
      <c r="A70" s="127">
        <v>45</v>
      </c>
      <c r="B70" s="124" t="s">
        <v>357</v>
      </c>
      <c r="C70" s="103">
        <f t="shared" si="2"/>
        <v>45</v>
      </c>
      <c r="D70" s="102">
        <v>45</v>
      </c>
      <c r="E70" s="127" t="s">
        <v>356</v>
      </c>
    </row>
    <row r="71" spans="1:5" ht="12.75">
      <c r="A71" s="127">
        <v>46</v>
      </c>
      <c r="B71" s="124" t="s">
        <v>359</v>
      </c>
      <c r="C71" s="103">
        <f t="shared" si="2"/>
        <v>46</v>
      </c>
      <c r="D71" s="102">
        <v>46</v>
      </c>
      <c r="E71" s="127" t="s">
        <v>358</v>
      </c>
    </row>
    <row r="72" spans="1:5" ht="12.75">
      <c r="A72" s="127">
        <v>48</v>
      </c>
      <c r="B72" s="124" t="s">
        <v>361</v>
      </c>
      <c r="C72" s="103">
        <f t="shared" si="2"/>
        <v>48</v>
      </c>
      <c r="D72" s="102">
        <v>48</v>
      </c>
      <c r="E72" s="127" t="s">
        <v>360</v>
      </c>
    </row>
    <row r="73" spans="1:5" ht="12.75">
      <c r="A73" s="127">
        <v>50</v>
      </c>
      <c r="B73" s="124" t="s">
        <v>363</v>
      </c>
      <c r="C73" s="103">
        <f t="shared" si="2"/>
        <v>50</v>
      </c>
      <c r="D73" s="102">
        <v>50</v>
      </c>
      <c r="E73" s="127" t="s">
        <v>362</v>
      </c>
    </row>
    <row r="74" spans="1:5" ht="12.75">
      <c r="A74" s="127">
        <v>51</v>
      </c>
      <c r="B74" s="124" t="s">
        <v>365</v>
      </c>
      <c r="C74" s="103">
        <f t="shared" si="2"/>
        <v>51</v>
      </c>
      <c r="D74" s="102">
        <v>51</v>
      </c>
      <c r="E74" s="127" t="s">
        <v>364</v>
      </c>
    </row>
    <row r="75" spans="1:5" ht="12.75">
      <c r="A75" s="127">
        <v>52</v>
      </c>
      <c r="B75" s="124" t="s">
        <v>367</v>
      </c>
      <c r="C75" s="103">
        <f t="shared" si="2"/>
        <v>52</v>
      </c>
      <c r="D75" s="102">
        <v>52</v>
      </c>
      <c r="E75" s="127" t="s">
        <v>366</v>
      </c>
    </row>
    <row r="76" spans="1:5" ht="12.75">
      <c r="A76" s="127">
        <v>53</v>
      </c>
      <c r="B76" s="124" t="s">
        <v>369</v>
      </c>
      <c r="C76" s="103">
        <f t="shared" si="2"/>
        <v>53</v>
      </c>
      <c r="D76" s="102">
        <v>53</v>
      </c>
      <c r="E76" s="127" t="s">
        <v>368</v>
      </c>
    </row>
    <row r="77" spans="1:5" ht="12.75">
      <c r="A77" s="127">
        <v>54</v>
      </c>
      <c r="B77" s="124" t="s">
        <v>371</v>
      </c>
      <c r="C77" s="103">
        <f t="shared" si="2"/>
        <v>54</v>
      </c>
      <c r="D77" s="102">
        <v>54</v>
      </c>
      <c r="E77" s="127" t="s">
        <v>370</v>
      </c>
    </row>
    <row r="78" spans="1:5" ht="12.75">
      <c r="A78" s="127">
        <v>55</v>
      </c>
      <c r="B78" s="124" t="s">
        <v>373</v>
      </c>
      <c r="C78" s="103">
        <f t="shared" si="2"/>
        <v>55</v>
      </c>
      <c r="D78" s="102">
        <v>55</v>
      </c>
      <c r="E78" s="127" t="s">
        <v>372</v>
      </c>
    </row>
    <row r="79" spans="1:5" ht="12.75">
      <c r="A79" s="127">
        <v>57</v>
      </c>
      <c r="B79" s="124" t="s">
        <v>375</v>
      </c>
      <c r="C79" s="103">
        <f t="shared" si="2"/>
        <v>57</v>
      </c>
      <c r="D79" s="102">
        <v>57</v>
      </c>
      <c r="E79" s="127" t="s">
        <v>374</v>
      </c>
    </row>
    <row r="80" spans="1:5" ht="12.75">
      <c r="A80" s="127">
        <v>58</v>
      </c>
      <c r="B80" s="124" t="s">
        <v>377</v>
      </c>
      <c r="C80" s="103">
        <f t="shared" si="2"/>
        <v>58</v>
      </c>
      <c r="D80" s="102">
        <v>58</v>
      </c>
      <c r="E80" s="127" t="s">
        <v>376</v>
      </c>
    </row>
    <row r="81" spans="1:5" ht="12.75">
      <c r="A81" s="127">
        <v>59</v>
      </c>
      <c r="B81" s="124" t="s">
        <v>379</v>
      </c>
      <c r="C81" s="103">
        <f t="shared" si="2"/>
        <v>59</v>
      </c>
      <c r="D81" s="102">
        <v>59</v>
      </c>
      <c r="E81" s="127" t="s">
        <v>378</v>
      </c>
    </row>
    <row r="82" spans="1:5" ht="12.75">
      <c r="A82" s="127">
        <v>59</v>
      </c>
      <c r="B82" s="124" t="s">
        <v>379</v>
      </c>
      <c r="C82" s="103">
        <f t="shared" si="2"/>
        <v>59</v>
      </c>
      <c r="D82" s="102">
        <v>59</v>
      </c>
      <c r="E82" s="127" t="s">
        <v>378</v>
      </c>
    </row>
    <row r="83" spans="1:5" ht="12.75">
      <c r="A83" s="127">
        <v>60</v>
      </c>
      <c r="B83" s="124" t="s">
        <v>381</v>
      </c>
      <c r="C83" s="103">
        <f t="shared" si="2"/>
        <v>60</v>
      </c>
      <c r="D83" s="102">
        <v>60</v>
      </c>
      <c r="E83" s="127" t="s">
        <v>380</v>
      </c>
    </row>
    <row r="84" spans="1:5" ht="12.75">
      <c r="A84" s="127">
        <v>61</v>
      </c>
      <c r="B84" s="124" t="s">
        <v>383</v>
      </c>
      <c r="C84" s="103">
        <f t="shared" si="2"/>
        <v>61</v>
      </c>
      <c r="D84" s="102">
        <v>61</v>
      </c>
      <c r="E84" s="127" t="s">
        <v>382</v>
      </c>
    </row>
    <row r="85" spans="1:5" ht="12.75">
      <c r="A85" s="127">
        <v>62</v>
      </c>
      <c r="B85" s="124" t="s">
        <v>385</v>
      </c>
      <c r="C85" s="103">
        <f t="shared" si="2"/>
        <v>62</v>
      </c>
      <c r="D85" s="102">
        <v>62</v>
      </c>
      <c r="E85" s="127" t="s">
        <v>384</v>
      </c>
    </row>
    <row r="86" spans="1:5" ht="12.75">
      <c r="A86" s="127">
        <v>63</v>
      </c>
      <c r="B86" s="124" t="s">
        <v>387</v>
      </c>
      <c r="C86" s="103">
        <f t="shared" si="2"/>
        <v>63</v>
      </c>
      <c r="D86" s="102">
        <v>63</v>
      </c>
      <c r="E86" s="127" t="s">
        <v>386</v>
      </c>
    </row>
    <row r="87" spans="1:5" ht="12.75">
      <c r="A87" s="127">
        <v>65</v>
      </c>
      <c r="B87" s="124" t="s">
        <v>389</v>
      </c>
      <c r="C87" s="103">
        <f t="shared" si="2"/>
        <v>65</v>
      </c>
      <c r="D87" s="102">
        <v>65</v>
      </c>
      <c r="E87" s="127" t="s">
        <v>388</v>
      </c>
    </row>
    <row r="88" spans="1:5" ht="12.75">
      <c r="A88" s="127">
        <v>66</v>
      </c>
      <c r="B88" s="124" t="s">
        <v>391</v>
      </c>
      <c r="C88" s="103">
        <f t="shared" si="2"/>
        <v>66</v>
      </c>
      <c r="D88" s="102">
        <v>66</v>
      </c>
      <c r="E88" s="127" t="s">
        <v>390</v>
      </c>
    </row>
    <row r="89" spans="1:5" ht="12.75">
      <c r="A89" s="127">
        <v>67</v>
      </c>
      <c r="B89" s="124" t="s">
        <v>393</v>
      </c>
      <c r="C89" s="103">
        <f t="shared" si="2"/>
        <v>67</v>
      </c>
      <c r="D89" s="102">
        <v>67</v>
      </c>
      <c r="E89" s="127" t="s">
        <v>392</v>
      </c>
    </row>
    <row r="90" spans="1:5" ht="12.75">
      <c r="A90" s="127">
        <v>68</v>
      </c>
      <c r="B90" s="124" t="s">
        <v>395</v>
      </c>
      <c r="C90" s="103">
        <f t="shared" si="2"/>
        <v>68</v>
      </c>
      <c r="D90" s="102">
        <v>68</v>
      </c>
      <c r="E90" s="127" t="s">
        <v>394</v>
      </c>
    </row>
    <row r="91" spans="1:5" ht="12.75">
      <c r="A91" s="127">
        <v>69</v>
      </c>
      <c r="B91" s="124" t="s">
        <v>397</v>
      </c>
      <c r="C91" s="103">
        <f t="shared" si="2"/>
        <v>69</v>
      </c>
      <c r="D91" s="102">
        <v>69</v>
      </c>
      <c r="E91" s="127" t="s">
        <v>396</v>
      </c>
    </row>
    <row r="92" spans="1:5" ht="12.75">
      <c r="A92" s="127">
        <v>72</v>
      </c>
      <c r="B92" s="124" t="s">
        <v>399</v>
      </c>
      <c r="C92" s="103">
        <f t="shared" si="2"/>
        <v>72</v>
      </c>
      <c r="D92" s="102">
        <v>72</v>
      </c>
      <c r="E92" s="127" t="s">
        <v>398</v>
      </c>
    </row>
    <row r="93" spans="1:5" ht="12.75">
      <c r="A93" s="127">
        <v>74</v>
      </c>
      <c r="B93" s="124" t="s">
        <v>401</v>
      </c>
      <c r="C93" s="103">
        <f t="shared" si="2"/>
        <v>74</v>
      </c>
      <c r="D93" s="102">
        <v>74</v>
      </c>
      <c r="E93" s="127" t="s">
        <v>400</v>
      </c>
    </row>
    <row r="94" spans="1:5" ht="12.75">
      <c r="A94" s="127">
        <v>75</v>
      </c>
      <c r="B94" s="124" t="s">
        <v>403</v>
      </c>
      <c r="C94" s="103">
        <f t="shared" si="2"/>
        <v>75</v>
      </c>
      <c r="D94" s="102">
        <v>75</v>
      </c>
      <c r="E94" s="127" t="s">
        <v>402</v>
      </c>
    </row>
    <row r="95" spans="1:5" ht="12.75">
      <c r="A95" s="127">
        <v>76</v>
      </c>
      <c r="B95" s="124" t="s">
        <v>405</v>
      </c>
      <c r="C95" s="103">
        <f t="shared" si="2"/>
        <v>76</v>
      </c>
      <c r="D95" s="102">
        <v>76</v>
      </c>
      <c r="E95" s="127" t="s">
        <v>404</v>
      </c>
    </row>
    <row r="96" spans="1:5" ht="12.75">
      <c r="A96" s="127">
        <v>77</v>
      </c>
      <c r="B96" s="124" t="s">
        <v>407</v>
      </c>
      <c r="C96" s="103">
        <f t="shared" si="2"/>
        <v>77</v>
      </c>
      <c r="D96" s="102">
        <v>77</v>
      </c>
      <c r="E96" s="127" t="s">
        <v>406</v>
      </c>
    </row>
    <row r="97" spans="1:5" ht="12.75">
      <c r="A97" s="127">
        <v>78</v>
      </c>
      <c r="B97" s="124" t="s">
        <v>409</v>
      </c>
      <c r="C97" s="103">
        <f t="shared" si="2"/>
        <v>78</v>
      </c>
      <c r="D97" s="102">
        <v>78</v>
      </c>
      <c r="E97" s="127" t="s">
        <v>408</v>
      </c>
    </row>
    <row r="98" spans="1:5" ht="12.75">
      <c r="A98" s="127">
        <v>79</v>
      </c>
      <c r="B98" s="124" t="s">
        <v>411</v>
      </c>
      <c r="C98" s="103">
        <f t="shared" si="2"/>
        <v>79</v>
      </c>
      <c r="D98" s="102">
        <v>79</v>
      </c>
      <c r="E98" s="127" t="s">
        <v>410</v>
      </c>
    </row>
    <row r="99" spans="1:5" ht="12.75">
      <c r="A99" s="127">
        <v>80</v>
      </c>
      <c r="B99" s="124" t="s">
        <v>413</v>
      </c>
      <c r="C99" s="103">
        <f t="shared" si="2"/>
        <v>80</v>
      </c>
      <c r="D99" s="102">
        <v>80</v>
      </c>
      <c r="E99" s="127" t="s">
        <v>412</v>
      </c>
    </row>
    <row r="100" spans="1:5" ht="12.75">
      <c r="A100" s="127">
        <v>81</v>
      </c>
      <c r="B100" s="124" t="s">
        <v>415</v>
      </c>
      <c r="C100" s="103">
        <f t="shared" si="2"/>
        <v>81</v>
      </c>
      <c r="D100" s="102">
        <v>81</v>
      </c>
      <c r="E100" s="127" t="s">
        <v>414</v>
      </c>
    </row>
    <row r="101" spans="1:5" ht="12.75">
      <c r="A101" s="127">
        <v>82</v>
      </c>
      <c r="B101" s="124" t="s">
        <v>417</v>
      </c>
      <c r="C101" s="103">
        <f t="shared" si="2"/>
        <v>82</v>
      </c>
      <c r="D101" s="102">
        <v>82</v>
      </c>
      <c r="E101" s="127" t="s">
        <v>416</v>
      </c>
    </row>
    <row r="102" spans="1:5" ht="12.75">
      <c r="A102" s="127">
        <v>83</v>
      </c>
      <c r="B102" s="124" t="s">
        <v>419</v>
      </c>
      <c r="C102" s="103">
        <f t="shared" si="2"/>
        <v>83</v>
      </c>
      <c r="D102" s="102">
        <v>83</v>
      </c>
      <c r="E102" s="127" t="s">
        <v>418</v>
      </c>
    </row>
    <row r="103" spans="1:5" ht="12.75">
      <c r="A103" s="127">
        <v>84</v>
      </c>
      <c r="B103" s="124" t="s">
        <v>421</v>
      </c>
      <c r="C103" s="103">
        <f t="shared" si="2"/>
        <v>84</v>
      </c>
      <c r="D103" s="102">
        <v>84</v>
      </c>
      <c r="E103" s="127" t="s">
        <v>420</v>
      </c>
    </row>
    <row r="104" spans="1:5" ht="12.75">
      <c r="A104" s="127">
        <v>85</v>
      </c>
      <c r="B104" s="124" t="s">
        <v>423</v>
      </c>
      <c r="C104" s="103">
        <f t="shared" si="2"/>
        <v>85</v>
      </c>
      <c r="D104" s="102">
        <v>85</v>
      </c>
      <c r="E104" s="127" t="s">
        <v>422</v>
      </c>
    </row>
    <row r="105" spans="1:5" ht="12.75">
      <c r="A105" s="127">
        <v>86</v>
      </c>
      <c r="B105" s="124" t="s">
        <v>425</v>
      </c>
      <c r="C105" s="103">
        <f aca="true" t="shared" si="3" ref="C105:C168">VALUE(A105)</f>
        <v>86</v>
      </c>
      <c r="D105" s="102">
        <v>86</v>
      </c>
      <c r="E105" s="127" t="s">
        <v>424</v>
      </c>
    </row>
    <row r="106" spans="1:5" ht="12.75">
      <c r="A106" s="127">
        <v>87</v>
      </c>
      <c r="B106" s="124" t="s">
        <v>427</v>
      </c>
      <c r="C106" s="103">
        <f t="shared" si="3"/>
        <v>87</v>
      </c>
      <c r="D106" s="102">
        <v>87</v>
      </c>
      <c r="E106" s="127" t="s">
        <v>426</v>
      </c>
    </row>
    <row r="107" spans="1:5" ht="12.75">
      <c r="A107" s="127">
        <v>88</v>
      </c>
      <c r="B107" s="124" t="s">
        <v>429</v>
      </c>
      <c r="C107" s="103">
        <f t="shared" si="3"/>
        <v>88</v>
      </c>
      <c r="D107" s="102">
        <v>88</v>
      </c>
      <c r="E107" s="127" t="s">
        <v>428</v>
      </c>
    </row>
    <row r="108" spans="1:5" ht="12.75">
      <c r="A108" s="127">
        <v>89</v>
      </c>
      <c r="B108" s="124" t="s">
        <v>431</v>
      </c>
      <c r="C108" s="103">
        <f t="shared" si="3"/>
        <v>89</v>
      </c>
      <c r="D108" s="102">
        <v>89</v>
      </c>
      <c r="E108" s="127" t="s">
        <v>430</v>
      </c>
    </row>
    <row r="109" spans="1:5" ht="12.75">
      <c r="A109" s="127">
        <v>91</v>
      </c>
      <c r="B109" s="124" t="s">
        <v>433</v>
      </c>
      <c r="C109" s="103">
        <f t="shared" si="3"/>
        <v>91</v>
      </c>
      <c r="D109" s="102">
        <v>91</v>
      </c>
      <c r="E109" s="127" t="s">
        <v>432</v>
      </c>
    </row>
    <row r="110" spans="1:5" ht="12.75">
      <c r="A110" s="127">
        <v>92</v>
      </c>
      <c r="B110" s="124" t="s">
        <v>435</v>
      </c>
      <c r="C110" s="103">
        <f t="shared" si="3"/>
        <v>92</v>
      </c>
      <c r="D110" s="102">
        <v>92</v>
      </c>
      <c r="E110" s="127" t="s">
        <v>434</v>
      </c>
    </row>
    <row r="111" spans="1:5" ht="12.75">
      <c r="A111" s="127">
        <v>93</v>
      </c>
      <c r="B111" s="124" t="s">
        <v>437</v>
      </c>
      <c r="C111" s="103">
        <f t="shared" si="3"/>
        <v>93</v>
      </c>
      <c r="D111" s="102">
        <v>93</v>
      </c>
      <c r="E111" s="127" t="s">
        <v>436</v>
      </c>
    </row>
    <row r="112" spans="1:5" ht="12.75">
      <c r="A112" s="127">
        <v>94</v>
      </c>
      <c r="B112" s="124" t="s">
        <v>439</v>
      </c>
      <c r="C112" s="103">
        <f t="shared" si="3"/>
        <v>94</v>
      </c>
      <c r="D112" s="102">
        <v>94</v>
      </c>
      <c r="E112" s="127" t="s">
        <v>438</v>
      </c>
    </row>
    <row r="113" spans="1:5" ht="12.75">
      <c r="A113" s="127">
        <v>95</v>
      </c>
      <c r="B113" s="124" t="s">
        <v>441</v>
      </c>
      <c r="C113" s="103">
        <f t="shared" si="3"/>
        <v>95</v>
      </c>
      <c r="D113" s="102">
        <v>95</v>
      </c>
      <c r="E113" s="127" t="s">
        <v>440</v>
      </c>
    </row>
    <row r="114" spans="1:5" ht="12.75">
      <c r="A114" s="127">
        <v>96</v>
      </c>
      <c r="B114" s="124" t="s">
        <v>443</v>
      </c>
      <c r="C114" s="103">
        <f t="shared" si="3"/>
        <v>96</v>
      </c>
      <c r="D114" s="102">
        <v>96</v>
      </c>
      <c r="E114" s="127" t="s">
        <v>442</v>
      </c>
    </row>
    <row r="115" spans="1:5" ht="12.75">
      <c r="A115" s="127">
        <v>97</v>
      </c>
      <c r="B115" s="124" t="s">
        <v>445</v>
      </c>
      <c r="C115" s="103">
        <f t="shared" si="3"/>
        <v>97</v>
      </c>
      <c r="D115" s="102">
        <v>97</v>
      </c>
      <c r="E115" s="127" t="s">
        <v>444</v>
      </c>
    </row>
    <row r="116" spans="1:5" ht="12.75">
      <c r="A116" s="127">
        <v>98</v>
      </c>
      <c r="B116" s="124" t="s">
        <v>447</v>
      </c>
      <c r="C116" s="103">
        <f t="shared" si="3"/>
        <v>98</v>
      </c>
      <c r="D116" s="102">
        <v>98</v>
      </c>
      <c r="E116" s="127" t="s">
        <v>446</v>
      </c>
    </row>
    <row r="117" spans="1:5" ht="12.75">
      <c r="A117" s="127">
        <v>99</v>
      </c>
      <c r="B117" s="124" t="s">
        <v>449</v>
      </c>
      <c r="C117" s="103">
        <f t="shared" si="3"/>
        <v>99</v>
      </c>
      <c r="D117" s="102">
        <v>99</v>
      </c>
      <c r="E117" s="127" t="s">
        <v>448</v>
      </c>
    </row>
    <row r="118" spans="1:5" ht="12.75">
      <c r="A118" s="127">
        <v>100</v>
      </c>
      <c r="B118" s="124" t="s">
        <v>451</v>
      </c>
      <c r="C118" s="103">
        <f t="shared" si="3"/>
        <v>100</v>
      </c>
      <c r="D118" s="102">
        <v>100</v>
      </c>
      <c r="E118" s="127" t="s">
        <v>450</v>
      </c>
    </row>
    <row r="119" spans="1:5" ht="12.75">
      <c r="A119" s="127">
        <v>101</v>
      </c>
      <c r="B119" s="124" t="s">
        <v>453</v>
      </c>
      <c r="C119" s="103">
        <f t="shared" si="3"/>
        <v>101</v>
      </c>
      <c r="D119" s="102">
        <v>101</v>
      </c>
      <c r="E119" s="127" t="s">
        <v>452</v>
      </c>
    </row>
    <row r="120" spans="1:5" ht="12.75">
      <c r="A120" s="127">
        <v>102</v>
      </c>
      <c r="B120" s="124" t="s">
        <v>455</v>
      </c>
      <c r="C120" s="103">
        <f t="shared" si="3"/>
        <v>102</v>
      </c>
      <c r="D120" s="102">
        <v>102</v>
      </c>
      <c r="E120" s="127" t="s">
        <v>454</v>
      </c>
    </row>
    <row r="121" spans="1:5" ht="12.75">
      <c r="A121" s="127">
        <v>103</v>
      </c>
      <c r="B121" s="124" t="s">
        <v>457</v>
      </c>
      <c r="C121" s="103">
        <f t="shared" si="3"/>
        <v>103</v>
      </c>
      <c r="D121" s="102">
        <v>103</v>
      </c>
      <c r="E121" s="127" t="s">
        <v>456</v>
      </c>
    </row>
    <row r="122" spans="1:5" ht="12.75">
      <c r="A122" s="127">
        <v>104</v>
      </c>
      <c r="B122" s="124" t="s">
        <v>459</v>
      </c>
      <c r="C122" s="103">
        <f t="shared" si="3"/>
        <v>104</v>
      </c>
      <c r="D122" s="102">
        <v>104</v>
      </c>
      <c r="E122" s="127" t="s">
        <v>458</v>
      </c>
    </row>
    <row r="123" spans="1:5" ht="12.75">
      <c r="A123" s="127">
        <v>105</v>
      </c>
      <c r="B123" s="124" t="s">
        <v>461</v>
      </c>
      <c r="C123" s="103">
        <f t="shared" si="3"/>
        <v>105</v>
      </c>
      <c r="D123" s="102">
        <v>105</v>
      </c>
      <c r="E123" s="127" t="s">
        <v>460</v>
      </c>
    </row>
    <row r="124" spans="1:5" ht="12.75">
      <c r="A124" s="127">
        <v>107</v>
      </c>
      <c r="B124" s="124" t="s">
        <v>463</v>
      </c>
      <c r="C124" s="103">
        <f t="shared" si="3"/>
        <v>107</v>
      </c>
      <c r="D124" s="102">
        <v>107</v>
      </c>
      <c r="E124" s="127" t="s">
        <v>462</v>
      </c>
    </row>
    <row r="125" spans="1:5" ht="12.75">
      <c r="A125" s="127">
        <v>108</v>
      </c>
      <c r="B125" s="124" t="s">
        <v>465</v>
      </c>
      <c r="C125" s="103">
        <f t="shared" si="3"/>
        <v>108</v>
      </c>
      <c r="D125" s="102">
        <v>108</v>
      </c>
      <c r="E125" s="127" t="s">
        <v>464</v>
      </c>
    </row>
    <row r="126" spans="1:5" ht="12.75">
      <c r="A126" s="127">
        <v>109</v>
      </c>
      <c r="B126" s="124" t="s">
        <v>467</v>
      </c>
      <c r="C126" s="103">
        <f t="shared" si="3"/>
        <v>109</v>
      </c>
      <c r="D126" s="102">
        <v>109</v>
      </c>
      <c r="E126" s="127" t="s">
        <v>466</v>
      </c>
    </row>
    <row r="127" spans="1:5" ht="12.75">
      <c r="A127" s="127">
        <v>110</v>
      </c>
      <c r="B127" s="124" t="s">
        <v>469</v>
      </c>
      <c r="C127" s="103">
        <f t="shared" si="3"/>
        <v>110</v>
      </c>
      <c r="D127" s="102">
        <v>110</v>
      </c>
      <c r="E127" s="127" t="s">
        <v>468</v>
      </c>
    </row>
    <row r="128" spans="1:5" ht="12.75">
      <c r="A128" s="127">
        <v>111</v>
      </c>
      <c r="B128" s="124" t="s">
        <v>471</v>
      </c>
      <c r="C128" s="103">
        <f t="shared" si="3"/>
        <v>111</v>
      </c>
      <c r="D128" s="102">
        <v>111</v>
      </c>
      <c r="E128" s="127" t="s">
        <v>470</v>
      </c>
    </row>
    <row r="129" spans="1:5" ht="12.75">
      <c r="A129" s="127">
        <v>112</v>
      </c>
      <c r="B129" s="124" t="s">
        <v>473</v>
      </c>
      <c r="C129" s="103">
        <f t="shared" si="3"/>
        <v>112</v>
      </c>
      <c r="D129" s="102">
        <v>112</v>
      </c>
      <c r="E129" s="127" t="s">
        <v>472</v>
      </c>
    </row>
    <row r="130" spans="1:5" ht="12.75">
      <c r="A130" s="127">
        <v>113</v>
      </c>
      <c r="B130" s="124" t="s">
        <v>475</v>
      </c>
      <c r="C130" s="103">
        <f t="shared" si="3"/>
        <v>113</v>
      </c>
      <c r="D130" s="102">
        <v>113</v>
      </c>
      <c r="E130" s="127" t="s">
        <v>474</v>
      </c>
    </row>
    <row r="131" spans="1:5" ht="12.75">
      <c r="A131" s="127">
        <v>114</v>
      </c>
      <c r="B131" s="124" t="s">
        <v>477</v>
      </c>
      <c r="C131" s="103">
        <f t="shared" si="3"/>
        <v>114</v>
      </c>
      <c r="D131" s="102">
        <v>114</v>
      </c>
      <c r="E131" s="127" t="s">
        <v>476</v>
      </c>
    </row>
    <row r="132" spans="1:5" ht="12.75">
      <c r="A132" s="127">
        <v>115</v>
      </c>
      <c r="B132" s="124" t="s">
        <v>479</v>
      </c>
      <c r="C132" s="103">
        <f t="shared" si="3"/>
        <v>115</v>
      </c>
      <c r="D132" s="102">
        <v>115</v>
      </c>
      <c r="E132" s="127" t="s">
        <v>478</v>
      </c>
    </row>
    <row r="133" spans="1:5" ht="12.75">
      <c r="A133" s="127">
        <v>116</v>
      </c>
      <c r="B133" s="124" t="s">
        <v>481</v>
      </c>
      <c r="C133" s="103">
        <f t="shared" si="3"/>
        <v>116</v>
      </c>
      <c r="D133" s="102">
        <v>116</v>
      </c>
      <c r="E133" s="127" t="s">
        <v>480</v>
      </c>
    </row>
    <row r="134" spans="1:5" ht="12.75">
      <c r="A134" s="127">
        <v>117</v>
      </c>
      <c r="B134" s="124" t="s">
        <v>483</v>
      </c>
      <c r="C134" s="103">
        <f t="shared" si="3"/>
        <v>117</v>
      </c>
      <c r="D134" s="102">
        <v>117</v>
      </c>
      <c r="E134" s="127" t="s">
        <v>482</v>
      </c>
    </row>
    <row r="135" spans="1:5" ht="12.75">
      <c r="A135" s="127">
        <v>118</v>
      </c>
      <c r="B135" s="124" t="s">
        <v>485</v>
      </c>
      <c r="C135" s="103">
        <f t="shared" si="3"/>
        <v>118</v>
      </c>
      <c r="D135" s="102">
        <v>118</v>
      </c>
      <c r="E135" s="127" t="s">
        <v>484</v>
      </c>
    </row>
    <row r="136" spans="1:5" ht="12.75">
      <c r="A136" s="127">
        <v>119</v>
      </c>
      <c r="B136" s="124" t="s">
        <v>487</v>
      </c>
      <c r="C136" s="103">
        <f t="shared" si="3"/>
        <v>119</v>
      </c>
      <c r="D136" s="102">
        <v>119</v>
      </c>
      <c r="E136" s="127" t="s">
        <v>486</v>
      </c>
    </row>
    <row r="137" spans="1:5" ht="12.75">
      <c r="A137" s="127">
        <v>121</v>
      </c>
      <c r="B137" s="124" t="s">
        <v>489</v>
      </c>
      <c r="C137" s="103">
        <f t="shared" si="3"/>
        <v>121</v>
      </c>
      <c r="D137" s="102">
        <v>121</v>
      </c>
      <c r="E137" s="127" t="s">
        <v>488</v>
      </c>
    </row>
    <row r="138" spans="1:5" ht="12.75">
      <c r="A138" s="127">
        <v>201</v>
      </c>
      <c r="B138" s="124" t="s">
        <v>491</v>
      </c>
      <c r="C138" s="103">
        <f t="shared" si="3"/>
        <v>201</v>
      </c>
      <c r="D138" s="102">
        <v>201</v>
      </c>
      <c r="E138" s="127" t="s">
        <v>490</v>
      </c>
    </row>
    <row r="139" spans="1:5" ht="12.75">
      <c r="A139" s="127">
        <v>202</v>
      </c>
      <c r="B139" s="124" t="s">
        <v>493</v>
      </c>
      <c r="C139" s="103">
        <f t="shared" si="3"/>
        <v>202</v>
      </c>
      <c r="D139" s="102">
        <v>202</v>
      </c>
      <c r="E139" s="127" t="s">
        <v>492</v>
      </c>
    </row>
    <row r="140" spans="1:5" ht="12.75">
      <c r="A140" s="127">
        <v>203</v>
      </c>
      <c r="B140" s="124" t="s">
        <v>495</v>
      </c>
      <c r="C140" s="103">
        <f t="shared" si="3"/>
        <v>203</v>
      </c>
      <c r="D140" s="102">
        <v>203</v>
      </c>
      <c r="E140" s="127" t="s">
        <v>494</v>
      </c>
    </row>
    <row r="141" spans="1:5" ht="12.75">
      <c r="A141" s="127">
        <v>204</v>
      </c>
      <c r="B141" s="124" t="s">
        <v>497</v>
      </c>
      <c r="C141" s="103">
        <f t="shared" si="3"/>
        <v>204</v>
      </c>
      <c r="D141" s="102">
        <v>204</v>
      </c>
      <c r="E141" s="127" t="s">
        <v>496</v>
      </c>
    </row>
    <row r="142" spans="1:5" ht="12.75">
      <c r="A142" s="127">
        <v>205</v>
      </c>
      <c r="B142" s="124" t="s">
        <v>499</v>
      </c>
      <c r="C142" s="103">
        <f t="shared" si="3"/>
        <v>205</v>
      </c>
      <c r="D142" s="102">
        <v>205</v>
      </c>
      <c r="E142" s="127" t="s">
        <v>498</v>
      </c>
    </row>
    <row r="143" spans="1:5" ht="12.75">
      <c r="A143" s="127">
        <v>206</v>
      </c>
      <c r="B143" s="124" t="s">
        <v>501</v>
      </c>
      <c r="C143" s="103">
        <f t="shared" si="3"/>
        <v>206</v>
      </c>
      <c r="D143" s="102">
        <v>206</v>
      </c>
      <c r="E143" s="127" t="s">
        <v>500</v>
      </c>
    </row>
    <row r="144" spans="1:5" ht="12.75">
      <c r="A144" s="127">
        <v>207</v>
      </c>
      <c r="B144" s="124" t="s">
        <v>503</v>
      </c>
      <c r="C144" s="103">
        <f t="shared" si="3"/>
        <v>207</v>
      </c>
      <c r="D144" s="102">
        <v>207</v>
      </c>
      <c r="E144" s="127" t="s">
        <v>502</v>
      </c>
    </row>
    <row r="145" spans="1:5" ht="12.75">
      <c r="A145" s="127">
        <v>208</v>
      </c>
      <c r="B145" s="124" t="s">
        <v>505</v>
      </c>
      <c r="C145" s="103">
        <f t="shared" si="3"/>
        <v>208</v>
      </c>
      <c r="D145" s="102">
        <v>208</v>
      </c>
      <c r="E145" s="127" t="s">
        <v>504</v>
      </c>
    </row>
    <row r="146" spans="1:5" ht="12.75">
      <c r="A146" s="127">
        <v>209</v>
      </c>
      <c r="B146" s="124" t="s">
        <v>507</v>
      </c>
      <c r="C146" s="103">
        <f t="shared" si="3"/>
        <v>209</v>
      </c>
      <c r="D146" s="102">
        <v>209</v>
      </c>
      <c r="E146" s="127" t="s">
        <v>506</v>
      </c>
    </row>
    <row r="147" spans="1:5" ht="12.75">
      <c r="A147" s="127">
        <v>210</v>
      </c>
      <c r="B147" s="124" t="s">
        <v>509</v>
      </c>
      <c r="C147" s="103">
        <f t="shared" si="3"/>
        <v>210</v>
      </c>
      <c r="D147" s="102">
        <v>210</v>
      </c>
      <c r="E147" s="127" t="s">
        <v>508</v>
      </c>
    </row>
    <row r="148" spans="1:5" ht="12.75">
      <c r="A148" s="127">
        <v>211</v>
      </c>
      <c r="B148" s="124" t="s">
        <v>511</v>
      </c>
      <c r="C148" s="103">
        <f t="shared" si="3"/>
        <v>211</v>
      </c>
      <c r="D148" s="102">
        <v>211</v>
      </c>
      <c r="E148" s="127" t="s">
        <v>510</v>
      </c>
    </row>
    <row r="149" spans="1:5" ht="12.75">
      <c r="A149" s="127">
        <v>212</v>
      </c>
      <c r="B149" s="124" t="s">
        <v>513</v>
      </c>
      <c r="C149" s="103">
        <f t="shared" si="3"/>
        <v>212</v>
      </c>
      <c r="D149" s="102">
        <v>212</v>
      </c>
      <c r="E149" s="127" t="s">
        <v>512</v>
      </c>
    </row>
    <row r="150" spans="1:5" ht="12.75">
      <c r="A150" s="127">
        <v>213</v>
      </c>
      <c r="B150" s="124" t="s">
        <v>515</v>
      </c>
      <c r="C150" s="103">
        <f t="shared" si="3"/>
        <v>213</v>
      </c>
      <c r="D150" s="102">
        <v>213</v>
      </c>
      <c r="E150" s="127" t="s">
        <v>514</v>
      </c>
    </row>
    <row r="151" spans="1:5" ht="12.75">
      <c r="A151" s="127">
        <v>214</v>
      </c>
      <c r="B151" s="124" t="s">
        <v>517</v>
      </c>
      <c r="C151" s="103">
        <f t="shared" si="3"/>
        <v>214</v>
      </c>
      <c r="D151" s="102">
        <v>214</v>
      </c>
      <c r="E151" s="127" t="s">
        <v>516</v>
      </c>
    </row>
    <row r="152" spans="1:5" ht="12.75">
      <c r="A152" s="127">
        <v>215</v>
      </c>
      <c r="B152" s="124" t="s">
        <v>519</v>
      </c>
      <c r="C152" s="103">
        <f t="shared" si="3"/>
        <v>215</v>
      </c>
      <c r="D152" s="102">
        <v>215</v>
      </c>
      <c r="E152" s="127" t="s">
        <v>518</v>
      </c>
    </row>
    <row r="153" spans="1:5" ht="12.75">
      <c r="A153" s="127">
        <v>216</v>
      </c>
      <c r="B153" s="124" t="s">
        <v>521</v>
      </c>
      <c r="C153" s="103">
        <f t="shared" si="3"/>
        <v>216</v>
      </c>
      <c r="D153" s="102">
        <v>216</v>
      </c>
      <c r="E153" s="127" t="s">
        <v>520</v>
      </c>
    </row>
    <row r="154" spans="1:5" ht="12.75">
      <c r="A154" s="127">
        <v>217</v>
      </c>
      <c r="B154" s="124" t="s">
        <v>523</v>
      </c>
      <c r="C154" s="103">
        <f t="shared" si="3"/>
        <v>217</v>
      </c>
      <c r="D154" s="102">
        <v>217</v>
      </c>
      <c r="E154" s="127" t="s">
        <v>522</v>
      </c>
    </row>
    <row r="155" spans="1:5" ht="12.75">
      <c r="A155" s="127">
        <v>218</v>
      </c>
      <c r="B155" s="124" t="s">
        <v>525</v>
      </c>
      <c r="C155" s="103">
        <f t="shared" si="3"/>
        <v>218</v>
      </c>
      <c r="D155" s="102">
        <v>218</v>
      </c>
      <c r="E155" s="127" t="s">
        <v>524</v>
      </c>
    </row>
    <row r="156" spans="1:5" ht="12.75">
      <c r="A156" s="127">
        <v>219</v>
      </c>
      <c r="B156" s="124" t="s">
        <v>527</v>
      </c>
      <c r="C156" s="103">
        <f t="shared" si="3"/>
        <v>219</v>
      </c>
      <c r="D156" s="102">
        <v>219</v>
      </c>
      <c r="E156" s="127" t="s">
        <v>526</v>
      </c>
    </row>
    <row r="157" spans="1:5" ht="12.75">
      <c r="A157" s="127">
        <v>220</v>
      </c>
      <c r="B157" s="124" t="s">
        <v>529</v>
      </c>
      <c r="C157" s="103">
        <f t="shared" si="3"/>
        <v>220</v>
      </c>
      <c r="D157" s="102">
        <v>220</v>
      </c>
      <c r="E157" s="127" t="s">
        <v>528</v>
      </c>
    </row>
    <row r="158" spans="1:5" ht="12.75">
      <c r="A158" s="127">
        <v>221</v>
      </c>
      <c r="B158" s="124" t="s">
        <v>531</v>
      </c>
      <c r="C158" s="103">
        <f t="shared" si="3"/>
        <v>221</v>
      </c>
      <c r="D158" s="102">
        <v>221</v>
      </c>
      <c r="E158" s="127" t="s">
        <v>530</v>
      </c>
    </row>
    <row r="159" spans="1:5" ht="12.75">
      <c r="A159" s="127">
        <v>222</v>
      </c>
      <c r="B159" s="124" t="s">
        <v>533</v>
      </c>
      <c r="C159" s="103">
        <f t="shared" si="3"/>
        <v>222</v>
      </c>
      <c r="D159" s="102">
        <v>222</v>
      </c>
      <c r="E159" s="127" t="s">
        <v>532</v>
      </c>
    </row>
    <row r="160" spans="1:5" ht="12.75">
      <c r="A160" s="127">
        <v>224</v>
      </c>
      <c r="B160" s="124" t="s">
        <v>535</v>
      </c>
      <c r="C160" s="103">
        <f t="shared" si="3"/>
        <v>224</v>
      </c>
      <c r="D160" s="102">
        <v>224</v>
      </c>
      <c r="E160" s="127" t="s">
        <v>534</v>
      </c>
    </row>
    <row r="161" spans="1:5" ht="12.75">
      <c r="A161" s="127">
        <v>225</v>
      </c>
      <c r="B161" s="125" t="s">
        <v>537</v>
      </c>
      <c r="C161" s="103">
        <f t="shared" si="3"/>
        <v>225</v>
      </c>
      <c r="D161" s="102">
        <v>225</v>
      </c>
      <c r="E161" s="127" t="s">
        <v>536</v>
      </c>
    </row>
    <row r="162" spans="1:5" ht="13.5" thickBot="1">
      <c r="A162" s="128">
        <v>226</v>
      </c>
      <c r="B162" s="123" t="s">
        <v>539</v>
      </c>
      <c r="C162" s="103">
        <f t="shared" si="3"/>
        <v>226</v>
      </c>
      <c r="D162" s="102">
        <v>226</v>
      </c>
      <c r="E162" s="128" t="s">
        <v>538</v>
      </c>
    </row>
    <row r="163" spans="1:5" ht="12.75">
      <c r="A163" s="127">
        <v>227</v>
      </c>
      <c r="B163" s="126" t="s">
        <v>541</v>
      </c>
      <c r="C163" s="103">
        <f t="shared" si="3"/>
        <v>227</v>
      </c>
      <c r="D163" s="102">
        <v>227</v>
      </c>
      <c r="E163" s="127" t="s">
        <v>540</v>
      </c>
    </row>
    <row r="164" spans="1:5" ht="12.75">
      <c r="A164" s="127">
        <v>228</v>
      </c>
      <c r="B164" s="124" t="s">
        <v>543</v>
      </c>
      <c r="C164" s="103">
        <f t="shared" si="3"/>
        <v>228</v>
      </c>
      <c r="D164" s="102">
        <v>228</v>
      </c>
      <c r="E164" s="127" t="s">
        <v>542</v>
      </c>
    </row>
    <row r="165" spans="1:5" ht="12.75">
      <c r="A165" s="129">
        <v>229</v>
      </c>
      <c r="B165" s="124" t="s">
        <v>545</v>
      </c>
      <c r="C165" s="103">
        <f t="shared" si="3"/>
        <v>229</v>
      </c>
      <c r="D165" s="102">
        <v>229</v>
      </c>
      <c r="E165" s="129" t="s">
        <v>544</v>
      </c>
    </row>
    <row r="166" spans="1:5" ht="12.75">
      <c r="A166" s="129">
        <v>230</v>
      </c>
      <c r="B166" s="124" t="s">
        <v>547</v>
      </c>
      <c r="C166" s="103">
        <f t="shared" si="3"/>
        <v>230</v>
      </c>
      <c r="D166" s="102">
        <v>230</v>
      </c>
      <c r="E166" s="129" t="s">
        <v>546</v>
      </c>
    </row>
    <row r="167" spans="1:5" ht="12.75">
      <c r="A167" s="127">
        <v>231</v>
      </c>
      <c r="B167" s="124" t="s">
        <v>549</v>
      </c>
      <c r="C167" s="103">
        <f t="shared" si="3"/>
        <v>231</v>
      </c>
      <c r="D167" s="102">
        <v>231</v>
      </c>
      <c r="E167" s="127" t="s">
        <v>548</v>
      </c>
    </row>
    <row r="168" spans="1:5" ht="12.75">
      <c r="A168" s="127">
        <v>232</v>
      </c>
      <c r="B168" s="124" t="s">
        <v>551</v>
      </c>
      <c r="C168" s="103">
        <f t="shared" si="3"/>
        <v>232</v>
      </c>
      <c r="D168" s="102">
        <v>232</v>
      </c>
      <c r="E168" s="127" t="s">
        <v>550</v>
      </c>
    </row>
    <row r="169" spans="1:5" ht="12.75">
      <c r="A169" s="127">
        <v>233</v>
      </c>
      <c r="B169" s="124" t="s">
        <v>553</v>
      </c>
      <c r="C169" s="103">
        <f aca="true" t="shared" si="4" ref="C169:C191">VALUE(A169)</f>
        <v>233</v>
      </c>
      <c r="D169" s="102">
        <v>233</v>
      </c>
      <c r="E169" s="127" t="s">
        <v>552</v>
      </c>
    </row>
    <row r="170" spans="1:5" ht="12.75">
      <c r="A170" s="127">
        <v>234</v>
      </c>
      <c r="B170" s="124" t="s">
        <v>555</v>
      </c>
      <c r="C170" s="103">
        <f t="shared" si="4"/>
        <v>234</v>
      </c>
      <c r="D170" s="102">
        <v>234</v>
      </c>
      <c r="E170" s="127" t="s">
        <v>554</v>
      </c>
    </row>
    <row r="171" spans="1:5" ht="12.75">
      <c r="A171" s="127">
        <v>235</v>
      </c>
      <c r="B171" s="124" t="s">
        <v>557</v>
      </c>
      <c r="C171" s="103">
        <f t="shared" si="4"/>
        <v>235</v>
      </c>
      <c r="D171" s="102">
        <v>235</v>
      </c>
      <c r="E171" s="127" t="s">
        <v>556</v>
      </c>
    </row>
    <row r="172" spans="1:5" ht="12.75">
      <c r="A172" s="127">
        <v>236</v>
      </c>
      <c r="B172" s="124" t="s">
        <v>559</v>
      </c>
      <c r="C172" s="103">
        <f t="shared" si="4"/>
        <v>236</v>
      </c>
      <c r="D172" s="102">
        <v>236</v>
      </c>
      <c r="E172" s="127" t="s">
        <v>558</v>
      </c>
    </row>
    <row r="173" spans="1:5" ht="12.75">
      <c r="A173" s="127">
        <v>237</v>
      </c>
      <c r="B173" s="124" t="s">
        <v>561</v>
      </c>
      <c r="C173" s="103">
        <f t="shared" si="4"/>
        <v>237</v>
      </c>
      <c r="D173" s="102">
        <v>237</v>
      </c>
      <c r="E173" s="127" t="s">
        <v>560</v>
      </c>
    </row>
    <row r="174" spans="1:5" ht="12.75">
      <c r="A174" s="127">
        <v>238</v>
      </c>
      <c r="B174" s="124" t="s">
        <v>563</v>
      </c>
      <c r="C174" s="103">
        <f t="shared" si="4"/>
        <v>238</v>
      </c>
      <c r="D174" s="102">
        <v>238</v>
      </c>
      <c r="E174" s="127" t="s">
        <v>562</v>
      </c>
    </row>
    <row r="175" spans="1:5" ht="12.75">
      <c r="A175" s="127">
        <v>239</v>
      </c>
      <c r="B175" s="124" t="s">
        <v>565</v>
      </c>
      <c r="C175" s="103">
        <f t="shared" si="4"/>
        <v>239</v>
      </c>
      <c r="D175" s="102">
        <v>239</v>
      </c>
      <c r="E175" s="127" t="s">
        <v>564</v>
      </c>
    </row>
    <row r="176" spans="1:5" ht="12.75">
      <c r="A176" s="127">
        <v>240</v>
      </c>
      <c r="B176" s="124" t="s">
        <v>567</v>
      </c>
      <c r="C176" s="103">
        <f t="shared" si="4"/>
        <v>240</v>
      </c>
      <c r="D176" s="102">
        <v>240</v>
      </c>
      <c r="E176" s="127" t="s">
        <v>566</v>
      </c>
    </row>
    <row r="177" spans="1:5" ht="12.75">
      <c r="A177" s="127">
        <v>241</v>
      </c>
      <c r="B177" s="124" t="s">
        <v>569</v>
      </c>
      <c r="C177" s="103">
        <f t="shared" si="4"/>
        <v>241</v>
      </c>
      <c r="D177" s="102">
        <v>241</v>
      </c>
      <c r="E177" s="127" t="s">
        <v>568</v>
      </c>
    </row>
    <row r="178" spans="1:5" ht="12.75">
      <c r="A178" s="127">
        <v>242</v>
      </c>
      <c r="B178" s="124" t="s">
        <v>571</v>
      </c>
      <c r="C178" s="103">
        <f t="shared" si="4"/>
        <v>242</v>
      </c>
      <c r="D178" s="102">
        <v>242</v>
      </c>
      <c r="E178" s="127" t="s">
        <v>570</v>
      </c>
    </row>
    <row r="179" spans="1:5" ht="12.75">
      <c r="A179" s="127">
        <v>243</v>
      </c>
      <c r="B179" s="124" t="s">
        <v>573</v>
      </c>
      <c r="C179" s="103">
        <f t="shared" si="4"/>
        <v>243</v>
      </c>
      <c r="D179" s="102">
        <v>243</v>
      </c>
      <c r="E179" s="127" t="s">
        <v>572</v>
      </c>
    </row>
    <row r="180" spans="1:5" ht="12.75">
      <c r="A180" s="127">
        <v>244</v>
      </c>
      <c r="B180" s="124" t="s">
        <v>575</v>
      </c>
      <c r="C180" s="103">
        <f t="shared" si="4"/>
        <v>244</v>
      </c>
      <c r="D180" s="102">
        <v>244</v>
      </c>
      <c r="E180" s="127" t="s">
        <v>574</v>
      </c>
    </row>
    <row r="181" spans="1:5" ht="12.75">
      <c r="A181" s="127">
        <v>250</v>
      </c>
      <c r="B181" s="124" t="s">
        <v>577</v>
      </c>
      <c r="C181" s="103">
        <f t="shared" si="4"/>
        <v>250</v>
      </c>
      <c r="D181" s="102">
        <v>250</v>
      </c>
      <c r="E181" s="127" t="s">
        <v>576</v>
      </c>
    </row>
    <row r="182" spans="1:5" ht="12.75">
      <c r="A182" s="8">
        <v>310</v>
      </c>
      <c r="B182" s="122" t="s">
        <v>590</v>
      </c>
      <c r="C182" s="103">
        <f>VALUE(A182)</f>
        <v>310</v>
      </c>
      <c r="D182">
        <v>310</v>
      </c>
      <c r="E182" s="8">
        <v>310</v>
      </c>
    </row>
    <row r="183" spans="1:5" ht="12.75">
      <c r="A183" s="8">
        <v>311</v>
      </c>
      <c r="B183" s="122" t="s">
        <v>589</v>
      </c>
      <c r="C183" s="103">
        <f>VALUE(A183)</f>
        <v>311</v>
      </c>
      <c r="D183">
        <v>311</v>
      </c>
      <c r="E183" s="8">
        <v>311</v>
      </c>
    </row>
    <row r="184" spans="1:5" ht="12.75">
      <c r="A184" s="8">
        <v>324</v>
      </c>
      <c r="B184" s="122" t="s">
        <v>586</v>
      </c>
      <c r="C184" s="103">
        <f>VALUE(A184)</f>
        <v>324</v>
      </c>
      <c r="D184">
        <v>324</v>
      </c>
      <c r="E184" s="8">
        <v>324</v>
      </c>
    </row>
    <row r="185" spans="1:5" ht="12.75">
      <c r="A185" s="8">
        <v>326</v>
      </c>
      <c r="B185" s="122" t="s">
        <v>587</v>
      </c>
      <c r="C185" s="103">
        <f>VALUE(A185)</f>
        <v>326</v>
      </c>
      <c r="D185">
        <v>326</v>
      </c>
      <c r="E185" s="8">
        <v>326</v>
      </c>
    </row>
    <row r="186" spans="1:5" ht="12.75">
      <c r="A186" s="8">
        <v>330</v>
      </c>
      <c r="B186" s="122" t="s">
        <v>588</v>
      </c>
      <c r="C186" s="103">
        <f>VALUE(A186)</f>
        <v>330</v>
      </c>
      <c r="D186">
        <v>330</v>
      </c>
      <c r="E186" s="8">
        <v>330</v>
      </c>
    </row>
    <row r="187" spans="1:5" ht="13.5" thickBot="1">
      <c r="A187" s="128">
        <v>501</v>
      </c>
      <c r="B187" s="123" t="s">
        <v>208</v>
      </c>
      <c r="C187" s="103">
        <f t="shared" si="4"/>
        <v>501</v>
      </c>
      <c r="D187" s="102">
        <v>501</v>
      </c>
      <c r="E187" s="128" t="s">
        <v>578</v>
      </c>
    </row>
    <row r="188" spans="1:5" ht="12.75">
      <c r="A188" s="127">
        <v>223</v>
      </c>
      <c r="B188" s="124" t="s">
        <v>579</v>
      </c>
      <c r="C188" s="103">
        <f t="shared" si="4"/>
        <v>223</v>
      </c>
      <c r="D188" s="102">
        <v>223</v>
      </c>
      <c r="E188" s="127">
        <v>223</v>
      </c>
    </row>
    <row r="189" spans="1:5" ht="12.75">
      <c r="A189" s="127">
        <v>521</v>
      </c>
      <c r="B189" s="124" t="s">
        <v>581</v>
      </c>
      <c r="C189" s="103">
        <f t="shared" si="4"/>
        <v>521</v>
      </c>
      <c r="D189" s="102">
        <v>521</v>
      </c>
      <c r="E189" s="127" t="s">
        <v>580</v>
      </c>
    </row>
    <row r="190" spans="1:5" ht="12.75">
      <c r="A190" s="127">
        <v>531</v>
      </c>
      <c r="B190" s="124" t="s">
        <v>583</v>
      </c>
      <c r="C190" s="103">
        <f t="shared" si="4"/>
        <v>531</v>
      </c>
      <c r="D190" s="102">
        <v>531</v>
      </c>
      <c r="E190" s="127" t="s">
        <v>582</v>
      </c>
    </row>
    <row r="191" spans="1:5" ht="13.5" thickBot="1">
      <c r="A191" s="128">
        <v>581</v>
      </c>
      <c r="B191" s="123" t="s">
        <v>585</v>
      </c>
      <c r="C191" s="103">
        <f t="shared" si="4"/>
        <v>581</v>
      </c>
      <c r="D191" s="102">
        <v>581</v>
      </c>
      <c r="E191" s="128" t="s">
        <v>584</v>
      </c>
    </row>
    <row r="192" spans="1:5" ht="12.75">
      <c r="A192" s="8"/>
      <c r="B192" s="122"/>
      <c r="C192" s="103"/>
      <c r="E192" s="8"/>
    </row>
    <row r="193" spans="1:5" ht="12.75">
      <c r="A193" s="160" t="s">
        <v>601</v>
      </c>
      <c r="B193" s="122"/>
      <c r="C193" s="103"/>
      <c r="E193" s="8"/>
    </row>
    <row r="194" spans="1:5" ht="12.75">
      <c r="A194" s="160" t="s">
        <v>602</v>
      </c>
      <c r="B194" s="122"/>
      <c r="C194" s="103"/>
      <c r="E194" s="8"/>
    </row>
    <row r="195" spans="1:5" ht="12.75">
      <c r="A195" s="160" t="s">
        <v>603</v>
      </c>
      <c r="B195" s="122"/>
      <c r="C195" s="103"/>
      <c r="E195" s="8"/>
    </row>
    <row r="196" spans="1:5" ht="12.75">
      <c r="A196" s="8"/>
      <c r="B196" s="122"/>
      <c r="C196" s="103"/>
      <c r="E196" s="8"/>
    </row>
    <row r="200" ht="12.75">
      <c r="A200" t="s">
        <v>258</v>
      </c>
    </row>
    <row r="201" ht="12.75">
      <c r="A201" t="s">
        <v>259</v>
      </c>
    </row>
    <row r="202" ht="12.75">
      <c r="A202" t="s">
        <v>260</v>
      </c>
    </row>
    <row r="203" ht="12.75">
      <c r="A203" t="s">
        <v>261</v>
      </c>
    </row>
    <row r="204" ht="12.75">
      <c r="A204" t="s">
        <v>262</v>
      </c>
    </row>
    <row r="205" ht="12.75">
      <c r="A205" t="s">
        <v>263</v>
      </c>
    </row>
    <row r="206" ht="12.75">
      <c r="A206" t="s">
        <v>264</v>
      </c>
    </row>
    <row r="207" ht="12.75">
      <c r="A207" t="s">
        <v>265</v>
      </c>
    </row>
    <row r="208" ht="12.75">
      <c r="A208" t="s">
        <v>266</v>
      </c>
    </row>
    <row r="209" ht="12.75">
      <c r="A209" t="s">
        <v>267</v>
      </c>
    </row>
    <row r="210" ht="12.75">
      <c r="A210" t="s">
        <v>268</v>
      </c>
    </row>
    <row r="211" ht="12.75">
      <c r="A211" t="s">
        <v>269</v>
      </c>
    </row>
    <row r="212" ht="12.75">
      <c r="A212" t="s">
        <v>270</v>
      </c>
    </row>
    <row r="213" ht="12.75">
      <c r="A213" t="s">
        <v>271</v>
      </c>
    </row>
    <row r="214" ht="12.75">
      <c r="A214" t="s">
        <v>272</v>
      </c>
    </row>
    <row r="215" ht="12.75">
      <c r="A215" t="s">
        <v>273</v>
      </c>
    </row>
    <row r="216" ht="12.75">
      <c r="A216" t="s">
        <v>274</v>
      </c>
    </row>
    <row r="217" ht="12.75">
      <c r="A217" t="s">
        <v>275</v>
      </c>
    </row>
    <row r="218" ht="12.75">
      <c r="A218" t="s">
        <v>276</v>
      </c>
    </row>
    <row r="219" ht="12.75">
      <c r="A219" t="s">
        <v>277</v>
      </c>
    </row>
    <row r="220" ht="12.75">
      <c r="A220" t="s">
        <v>278</v>
      </c>
    </row>
    <row r="221" ht="12.75">
      <c r="A221" t="s">
        <v>279</v>
      </c>
    </row>
    <row r="222" ht="12.75">
      <c r="A222" t="s">
        <v>280</v>
      </c>
    </row>
    <row r="223" ht="12.75">
      <c r="A223" t="s">
        <v>281</v>
      </c>
    </row>
    <row r="224" ht="12.75">
      <c r="A224" t="s">
        <v>282</v>
      </c>
    </row>
    <row r="225" ht="12.75">
      <c r="A225" t="s">
        <v>283</v>
      </c>
    </row>
    <row r="226" ht="12.75">
      <c r="A226" t="s">
        <v>284</v>
      </c>
    </row>
    <row r="227" ht="12.75">
      <c r="A227" t="s">
        <v>285</v>
      </c>
    </row>
    <row r="228" ht="12.75">
      <c r="A228" t="s">
        <v>286</v>
      </c>
    </row>
    <row r="229" ht="12.75">
      <c r="A229" t="s">
        <v>287</v>
      </c>
    </row>
    <row r="230" ht="12.75">
      <c r="A230" t="s">
        <v>288</v>
      </c>
    </row>
    <row r="231" ht="12.75">
      <c r="A231" t="s">
        <v>289</v>
      </c>
    </row>
    <row r="232" ht="12.75">
      <c r="A232" t="s">
        <v>290</v>
      </c>
    </row>
    <row r="233" ht="12.75">
      <c r="A233" t="s">
        <v>291</v>
      </c>
    </row>
    <row r="234" ht="12.75">
      <c r="A234" t="s">
        <v>292</v>
      </c>
    </row>
    <row r="235" ht="12.75">
      <c r="A235" t="s">
        <v>293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Bratislav Djuric</dc:creator>
  <cp:keywords/>
  <dc:description/>
  <cp:lastModifiedBy>Ljiljana Manojlović</cp:lastModifiedBy>
  <cp:lastPrinted>2022-02-14T09:38:10Z</cp:lastPrinted>
  <dcterms:created xsi:type="dcterms:W3CDTF">1996-10-14T23:33:28Z</dcterms:created>
  <dcterms:modified xsi:type="dcterms:W3CDTF">2022-02-14T09:38:11Z</dcterms:modified>
  <cp:category/>
  <cp:version/>
  <cp:contentType/>
  <cp:contentStatus/>
</cp:coreProperties>
</file>