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8.2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" l="1"/>
  <c r="D75" i="1"/>
  <c r="E75" i="1" s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99" i="1"/>
  <c r="E100" i="1"/>
  <c r="E101" i="1"/>
  <c r="E102" i="1"/>
  <c r="E104" i="1"/>
  <c r="E105" i="1"/>
  <c r="E106" i="1"/>
  <c r="E107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3" i="1"/>
  <c r="E124" i="1"/>
  <c r="E125" i="1"/>
  <c r="E127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54" i="1"/>
  <c r="E164" i="1" l="1"/>
  <c r="E157" i="1"/>
  <c r="E155" i="1"/>
  <c r="E30" i="1"/>
  <c r="D133" i="1"/>
  <c r="D32" i="1"/>
  <c r="D29" i="1"/>
  <c r="D27" i="1"/>
  <c r="D25" i="1"/>
  <c r="D22" i="1"/>
  <c r="D19" i="1"/>
  <c r="D17" i="1"/>
  <c r="D14" i="1"/>
  <c r="D12" i="1"/>
  <c r="D9" i="1"/>
  <c r="D6" i="1"/>
  <c r="D3" i="1"/>
  <c r="E170" i="1"/>
  <c r="D142" i="1"/>
  <c r="E48" i="1"/>
  <c r="D146" i="1"/>
  <c r="C146" i="1"/>
  <c r="C173" i="1"/>
  <c r="C148" i="1"/>
  <c r="C133" i="1"/>
  <c r="C106" i="1"/>
  <c r="C103" i="1"/>
  <c r="D99" i="1"/>
  <c r="C99" i="1"/>
  <c r="C32" i="1" l="1"/>
  <c r="C29" i="1"/>
  <c r="E29" i="1" s="1"/>
  <c r="C27" i="1"/>
  <c r="C25" i="1"/>
  <c r="C22" i="1"/>
  <c r="C19" i="1"/>
  <c r="C17" i="1"/>
  <c r="C14" i="1"/>
  <c r="C12" i="1"/>
  <c r="C9" i="1"/>
  <c r="C6" i="1"/>
  <c r="C3" i="1"/>
  <c r="C24" i="1" l="1"/>
  <c r="C142" i="1" l="1"/>
  <c r="C35" i="1"/>
  <c r="E169" i="1" l="1"/>
  <c r="E171" i="1"/>
  <c r="E172" i="1"/>
  <c r="E173" i="1"/>
  <c r="E174" i="1"/>
  <c r="E175" i="1"/>
  <c r="E176" i="1"/>
  <c r="E14" i="1"/>
  <c r="E15" i="1"/>
  <c r="D24" i="1" l="1"/>
  <c r="E24" i="1" s="1"/>
  <c r="D16" i="1" l="1"/>
  <c r="D35" i="1"/>
  <c r="D56" i="1"/>
  <c r="E56" i="1" s="1"/>
  <c r="D116" i="1"/>
  <c r="E116" i="1" s="1"/>
  <c r="D126" i="1"/>
  <c r="E126" i="1" s="1"/>
  <c r="D130" i="1"/>
  <c r="D139" i="1"/>
  <c r="D148" i="1"/>
  <c r="D151" i="1"/>
  <c r="D168" i="1"/>
  <c r="C168" i="1"/>
  <c r="C139" i="1"/>
  <c r="C130" i="1"/>
  <c r="C108" i="1"/>
  <c r="C56" i="1"/>
  <c r="C16" i="1"/>
  <c r="E33" i="1"/>
  <c r="E166" i="1"/>
  <c r="E165" i="1"/>
  <c r="E163" i="1"/>
  <c r="E162" i="1"/>
  <c r="E161" i="1"/>
  <c r="D160" i="1"/>
  <c r="C160" i="1"/>
  <c r="E158" i="1"/>
  <c r="E156" i="1"/>
  <c r="E154" i="1"/>
  <c r="E153" i="1"/>
  <c r="E152" i="1"/>
  <c r="C151" i="1"/>
  <c r="C135" i="1"/>
  <c r="C126" i="1"/>
  <c r="C116" i="1"/>
  <c r="D108" i="1"/>
  <c r="E108" i="1" s="1"/>
  <c r="D106" i="1"/>
  <c r="D103" i="1"/>
  <c r="E103" i="1" s="1"/>
  <c r="D90" i="1"/>
  <c r="E90" i="1" s="1"/>
  <c r="C90" i="1"/>
  <c r="C75" i="1"/>
  <c r="D64" i="1"/>
  <c r="E64" i="1" s="1"/>
  <c r="C6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E135" i="1" l="1"/>
  <c r="C177" i="1"/>
  <c r="D177" i="1"/>
  <c r="E168" i="1"/>
  <c r="E16" i="1"/>
  <c r="E35" i="1"/>
  <c r="E151" i="1"/>
  <c r="E160" i="1"/>
  <c r="E177" i="1" l="1"/>
</calcChain>
</file>

<file path=xl/sharedStrings.xml><?xml version="1.0" encoding="utf-8"?>
<sst xmlns="http://schemas.openxmlformats.org/spreadsheetml/2006/main" count="207" uniqueCount="105">
  <si>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</si>
  <si>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</si>
  <si>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</si>
  <si>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</si>
  <si>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</si>
  <si>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</si>
  <si>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</si>
  <si>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</si>
  <si>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</si>
  <si>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</si>
  <si>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</si>
  <si>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</si>
  <si>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</si>
  <si>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</si>
  <si>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</si>
  <si>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</si>
  <si>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</si>
  <si>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</si>
  <si>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</si>
  <si>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</si>
  <si>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</si>
  <si>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</si>
  <si>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</si>
  <si>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</si>
  <si>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</si>
  <si>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</si>
  <si>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</si>
  <si>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</si>
  <si>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</si>
  <si>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</si>
  <si>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</si>
  <si>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</si>
  <si>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</si>
  <si>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</si>
  <si>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</si>
  <si>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</si>
  <si>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</si>
  <si>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</si>
  <si>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</si>
  <si>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</si>
  <si>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</si>
  <si>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</si>
  <si>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</si>
  <si>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</si>
  <si>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</si>
  <si>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</si>
  <si>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</si>
  <si>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</si>
  <si>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</si>
  <si>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</si>
  <si>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</si>
  <si>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</si>
  <si>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</si>
  <si>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</si>
  <si>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</si>
  <si>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</si>
  <si>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</si>
  <si>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</si>
  <si>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</si>
  <si>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</si>
  <si>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</si>
  <si>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</si>
  <si>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</si>
  <si>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</si>
  <si>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</si>
  <si>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</si>
  <si>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</si>
  <si>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</si>
  <si>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</si>
  <si>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</si>
  <si>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</si>
  <si>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</si>
  <si>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</si>
  <si>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</si>
  <si>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</si>
  <si>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</si>
  <si>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</si>
  <si>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</si>
  <si>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</si>
  <si>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</si>
  <si>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</si>
  <si>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</si>
  <si>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</si>
  <si>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</si>
  <si>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</si>
  <si>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</si>
  <si>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</si>
  <si>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</si>
  <si>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</si>
  <si>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</si>
  <si>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</si>
  <si>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</si>
  <si>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</si>
  <si>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</si>
  <si>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</si>
  <si>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</si>
  <si>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</si>
  <si>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</si>
  <si>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</si>
  <si>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</si>
  <si>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425-Субвенције приватним финансијским институцијама</t>
  </si>
  <si>
    <t>416-Награде запосленима и остали посебни расходи</t>
  </si>
  <si>
    <t>ИПА 2014-Помоћ приступању ЕУ</t>
  </si>
  <si>
    <t xml:space="preserve">Извршено до 28.2.2021. </t>
  </si>
  <si>
    <t xml:space="preserve">621-Набавка домаће финансијске имовине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</si>
</sst>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4" fontId="5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4" fontId="4" fillId="2" borderId="11" xfId="0" applyNumberFormat="1" applyFont="1" applyFill="1" applyBorder="1"/>
    <xf numFmtId="4" fontId="5" fillId="0" borderId="9" xfId="0" applyNumberFormat="1" applyFont="1" applyBorder="1" applyAlignment="1">
      <alignment horizontal="right" vertical="center" wrapText="1"/>
    </xf>
    <xf numFmtId="0" fontId="4" fillId="0" borderId="12" xfId="0" applyFont="1" applyFill="1" applyBorder="1"/>
    <xf numFmtId="4" fontId="5" fillId="2" borderId="3" xfId="0" applyNumberFormat="1" applyFont="1" applyFill="1" applyBorder="1"/>
    <xf numFmtId="4" fontId="5" fillId="0" borderId="3" xfId="0" applyNumberFormat="1" applyFont="1" applyBorder="1" applyAlignment="1">
      <alignment horizontal="right" vertical="center" wrapText="1"/>
    </xf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4" fontId="6" fillId="0" borderId="9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4" fontId="6" fillId="0" borderId="3" xfId="0" applyNumberFormat="1" applyFont="1" applyFill="1" applyBorder="1"/>
    <xf numFmtId="0" fontId="4" fillId="0" borderId="7" xfId="0" quotePrefix="1" applyFont="1" applyFill="1" applyBorder="1" applyAlignment="1">
      <alignment horizontal="right"/>
    </xf>
    <xf numFmtId="4" fontId="6" fillId="0" borderId="7" xfId="0" applyNumberFormat="1" applyFont="1" applyFill="1" applyBorder="1"/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4" fontId="6" fillId="0" borderId="9" xfId="0" applyNumberFormat="1" applyFont="1" applyBorder="1"/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4" fontId="5" fillId="0" borderId="4" xfId="0" applyNumberFormat="1" applyFont="1" applyFill="1" applyBorder="1"/>
    <xf numFmtId="0" fontId="6" fillId="0" borderId="16" xfId="0" applyFont="1" applyFill="1" applyBorder="1"/>
    <xf numFmtId="4" fontId="6" fillId="0" borderId="5" xfId="0" applyNumberFormat="1" applyFont="1" applyFill="1" applyBorder="1"/>
    <xf numFmtId="0" fontId="4" fillId="0" borderId="16" xfId="0" applyFont="1" applyFill="1" applyBorder="1"/>
    <xf numFmtId="4" fontId="4" fillId="0" borderId="5" xfId="0" applyNumberFormat="1" applyFont="1" applyFill="1" applyBorder="1"/>
    <xf numFmtId="0" fontId="4" fillId="0" borderId="9" xfId="0" quotePrefix="1" applyFont="1" applyFill="1" applyBorder="1" applyAlignment="1">
      <alignment horizontal="right"/>
    </xf>
    <xf numFmtId="4" fontId="6" fillId="0" borderId="3" xfId="0" applyNumberFormat="1" applyFont="1" applyBorder="1"/>
    <xf numFmtId="4" fontId="9" fillId="0" borderId="3" xfId="0" applyNumberFormat="1" applyFont="1" applyBorder="1" applyAlignment="1">
      <alignment horizontal="right" vertical="center" wrapText="1"/>
    </xf>
    <xf numFmtId="0" fontId="2" fillId="0" borderId="14" xfId="0" applyFont="1" applyFill="1" applyBorder="1"/>
    <xf numFmtId="4" fontId="5" fillId="0" borderId="15" xfId="0" applyNumberFormat="1" applyFont="1" applyFill="1" applyBorder="1"/>
    <xf numFmtId="0" fontId="1" fillId="0" borderId="16" xfId="0" applyFont="1" applyFill="1" applyBorder="1"/>
    <xf numFmtId="4" fontId="6" fillId="0" borderId="4" xfId="0" applyNumberFormat="1" applyFont="1" applyFill="1" applyBorder="1"/>
    <xf numFmtId="4" fontId="9" fillId="0" borderId="5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/>
    <xf numFmtId="4" fontId="9" fillId="0" borderId="7" xfId="0" applyNumberFormat="1" applyFont="1" applyBorder="1" applyAlignment="1">
      <alignment horizontal="right" vertical="center" wrapText="1"/>
    </xf>
    <xf numFmtId="4" fontId="5" fillId="0" borderId="3" xfId="0" applyNumberFormat="1" applyFont="1" applyFill="1" applyBorder="1"/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4" fontId="5" fillId="0" borderId="9" xfId="0" applyNumberFormat="1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4" fontId="4" fillId="0" borderId="3" xfId="0" applyNumberFormat="1" applyFont="1" applyFill="1" applyBorder="1"/>
    <xf numFmtId="4" fontId="4" fillId="0" borderId="3" xfId="0" applyNumberFormat="1" applyFont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4" fontId="6" fillId="0" borderId="3" xfId="0" applyNumberFormat="1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/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4" fontId="8" fillId="0" borderId="9" xfId="0" applyNumberFormat="1" applyFont="1" applyFill="1" applyBorder="1"/>
    <xf numFmtId="4" fontId="7" fillId="0" borderId="3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0" fontId="5" fillId="0" borderId="4" xfId="0" applyFont="1" applyFill="1" applyBorder="1"/>
    <xf numFmtId="4" fontId="5" fillId="0" borderId="9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5" xfId="0" applyFont="1" applyFill="1" applyBorder="1"/>
    <xf numFmtId="4" fontId="5" fillId="0" borderId="3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4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5" fillId="0" borderId="18" xfId="0" applyFont="1" applyFill="1" applyBorder="1"/>
    <xf numFmtId="4" fontId="6" fillId="0" borderId="4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4" fontId="2" fillId="0" borderId="9" xfId="0" applyNumberFormat="1" applyFont="1" applyFill="1" applyBorder="1"/>
    <xf numFmtId="0" fontId="1" fillId="0" borderId="5" xfId="1" applyFont="1" applyFill="1" applyBorder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" fontId="1" fillId="0" borderId="14" xfId="0" applyNumberFormat="1" applyFont="1" applyFill="1" applyBorder="1"/>
    <xf numFmtId="4" fontId="11" fillId="0" borderId="3" xfId="0" applyNumberFormat="1" applyFont="1" applyBorder="1"/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4" fontId="5" fillId="0" borderId="5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0" fontId="5" fillId="0" borderId="3" xfId="0" applyFont="1" applyFill="1" applyBorder="1"/>
    <xf numFmtId="4" fontId="14" fillId="0" borderId="9" xfId="0" applyNumberFormat="1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4" fontId="6" fillId="0" borderId="17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1" fillId="0" borderId="23" xfId="0" applyFont="1" applyFill="1" applyBorder="1"/>
    <xf numFmtId="4" fontId="7" fillId="0" borderId="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0" fontId="7" fillId="0" borderId="23" xfId="0" applyFont="1" applyFill="1" applyBorder="1"/>
    <xf numFmtId="0" fontId="5" fillId="2" borderId="2" xfId="0" applyFont="1" applyFill="1" applyBorder="1"/>
    <xf numFmtId="4" fontId="4" fillId="0" borderId="3" xfId="0" applyNumberFormat="1" applyFont="1" applyFill="1" applyBorder="1" applyAlignment="1">
      <alignment horizontal="right"/>
    </xf>
    <xf numFmtId="0" fontId="0" fillId="0" borderId="22" xfId="0" applyBorder="1"/>
    <xf numFmtId="0" fontId="12" fillId="0" borderId="1" xfId="0" applyFont="1" applyBorder="1"/>
    <xf numFmtId="4" fontId="4" fillId="0" borderId="4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0" fillId="0" borderId="3" xfId="0" applyBorder="1"/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4" fontId="13" fillId="0" borderId="17" xfId="0" applyNumberFormat="1" applyFont="1" applyBorder="1"/>
    <xf numFmtId="4" fontId="4" fillId="2" borderId="3" xfId="0" applyNumberFormat="1" applyFont="1" applyFill="1" applyBorder="1"/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14" fillId="0" borderId="4" xfId="0" applyNumberFormat="1" applyFont="1" applyFill="1" applyBorder="1"/>
    <xf numFmtId="4" fontId="6" fillId="0" borderId="17" xfId="0" applyNumberFormat="1" applyFont="1" applyBorder="1" applyAlignment="1">
      <alignment horizontal="right" vertical="center" wrapText="1"/>
    </xf>
    <xf numFmtId="4" fontId="7" fillId="0" borderId="9" xfId="0" applyNumberFormat="1" applyFont="1" applyFill="1" applyBorder="1"/>
    <xf numFmtId="4" fontId="7" fillId="0" borderId="26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7" fillId="2" borderId="7" xfId="0" applyNumberFormat="1" applyFont="1" applyFill="1" applyBorder="1"/>
    <xf numFmtId="4" fontId="6" fillId="2" borderId="9" xfId="0" applyNumberFormat="1" applyFont="1" applyFill="1" applyBorder="1"/>
    <xf numFmtId="4" fontId="5" fillId="2" borderId="4" xfId="0" applyNumberFormat="1" applyFont="1" applyFill="1" applyBorder="1"/>
    <xf numFmtId="4" fontId="6" fillId="2" borderId="5" xfId="0" applyNumberFormat="1" applyFont="1" applyFill="1" applyBorder="1"/>
    <xf numFmtId="4" fontId="4" fillId="2" borderId="5" xfId="0" applyNumberFormat="1" applyFont="1" applyFill="1" applyBorder="1"/>
    <xf numFmtId="4" fontId="6" fillId="2" borderId="3" xfId="0" applyNumberFormat="1" applyFont="1" applyFill="1" applyBorder="1"/>
    <xf numFmtId="4" fontId="7" fillId="2" borderId="4" xfId="0" applyNumberFormat="1" applyFont="1" applyFill="1" applyBorder="1"/>
    <xf numFmtId="4" fontId="4" fillId="2" borderId="9" xfId="0" applyNumberFormat="1" applyFont="1" applyFill="1" applyBorder="1"/>
    <xf numFmtId="4" fontId="5" fillId="2" borderId="9" xfId="0" applyNumberFormat="1" applyFont="1" applyFill="1" applyBorder="1"/>
    <xf numFmtId="4" fontId="6" fillId="2" borderId="18" xfId="0" applyNumberFormat="1" applyFont="1" applyFill="1" applyBorder="1"/>
    <xf numFmtId="4" fontId="4" fillId="2" borderId="19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6" fillId="2" borderId="13" xfId="0" applyNumberFormat="1" applyFont="1" applyFill="1" applyBorder="1"/>
    <xf numFmtId="4" fontId="7" fillId="2" borderId="9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4" fontId="6" fillId="2" borderId="4" xfId="0" applyNumberFormat="1" applyFont="1" applyFill="1" applyBorder="1"/>
    <xf numFmtId="4" fontId="5" fillId="2" borderId="5" xfId="0" applyNumberFormat="1" applyFont="1" applyFill="1" applyBorder="1"/>
    <xf numFmtId="4" fontId="13" fillId="2" borderId="17" xfId="0" applyNumberFormat="1" applyFont="1" applyFill="1" applyBorder="1"/>
    <xf numFmtId="0" fontId="0" fillId="2" borderId="0" xfId="0" applyFill="1"/>
    <xf numFmtId="4" fontId="6" fillId="0" borderId="17" xfId="0" applyNumberFormat="1" applyFont="1" applyFill="1" applyBorder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0" fontId="1" fillId="0" borderId="7" xfId="0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workbookViewId="0">
      <selection activeCell="K179" sqref="K179"/>
    </sheetView>
  </sheetViews>
  <sheetFormatPr defaultRowHeight="15" x14ac:dyDescent="0.25"/>
  <cols>
    <col min="2" max="2" width="74.125" customWidth="1"/>
    <col min="3" max="3" width="18.375" customWidth="1"/>
    <col min="4" max="4" width="15" style="208" customWidth="1"/>
  </cols>
  <sheetData>
    <row r="1" spans="1:5" ht="34.5" thickBot="1" x14ac:dyDescent="0.3">
      <c r="A1" s="1" t="s">
        <v>0</v>
      </c>
      <c r="B1" s="150"/>
      <c r="C1" s="151" t="s">
        <v>98</v>
      </c>
      <c r="D1" s="166" t="s">
        <v>103</v>
      </c>
      <c r="E1" s="152" t="s">
        <v>1</v>
      </c>
    </row>
    <row r="2" spans="1:5" x14ac:dyDescent="0.25">
      <c r="A2" s="2" t="s">
        <v>2</v>
      </c>
      <c r="B2" s="147" t="s">
        <v>3</v>
      </c>
      <c r="C2" s="148"/>
      <c r="D2" s="167"/>
      <c r="E2" s="149"/>
    </row>
    <row r="3" spans="1:5" x14ac:dyDescent="0.25">
      <c r="A3" s="3" t="s">
        <v>4</v>
      </c>
      <c r="B3" s="4" t="s">
        <v>5</v>
      </c>
      <c r="C3" s="5">
        <f>C4</f>
        <v>4534293000</v>
      </c>
      <c r="D3" s="5">
        <f>D4</f>
        <v>76981531.540000007</v>
      </c>
      <c r="E3" s="6">
        <f>SUM(D3/C3*100)</f>
        <v>1.6977626178987553</v>
      </c>
    </row>
    <row r="4" spans="1:5" x14ac:dyDescent="0.25">
      <c r="A4" s="7"/>
      <c r="B4" s="8" t="s">
        <v>6</v>
      </c>
      <c r="C4" s="9">
        <v>4534293000</v>
      </c>
      <c r="D4" s="9">
        <v>76981531.540000007</v>
      </c>
      <c r="E4" s="138">
        <f t="shared" ref="E4:E71" si="0">SUM(D4/C4*100)</f>
        <v>1.6977626178987553</v>
      </c>
    </row>
    <row r="5" spans="1:5" x14ac:dyDescent="0.25">
      <c r="A5" s="11" t="s">
        <v>7</v>
      </c>
      <c r="B5" s="12" t="s">
        <v>8</v>
      </c>
      <c r="C5" s="13"/>
      <c r="D5" s="168"/>
      <c r="E5" s="14"/>
    </row>
    <row r="6" spans="1:5" x14ac:dyDescent="0.25">
      <c r="A6" s="3" t="s">
        <v>9</v>
      </c>
      <c r="B6" s="15" t="s">
        <v>10</v>
      </c>
      <c r="C6" s="16">
        <f>C7</f>
        <v>33569566000</v>
      </c>
      <c r="D6" s="16">
        <f>D7</f>
        <v>5316608576</v>
      </c>
      <c r="E6" s="17">
        <f t="shared" si="0"/>
        <v>15.837585079294739</v>
      </c>
    </row>
    <row r="7" spans="1:5" ht="15.75" thickBot="1" x14ac:dyDescent="0.3">
      <c r="A7" s="18"/>
      <c r="B7" s="19" t="s">
        <v>11</v>
      </c>
      <c r="C7" s="20">
        <v>33569566000</v>
      </c>
      <c r="D7" s="169">
        <v>5316608576</v>
      </c>
      <c r="E7" s="133">
        <f t="shared" si="0"/>
        <v>15.837585079294739</v>
      </c>
    </row>
    <row r="8" spans="1:5" ht="31.5" customHeight="1" x14ac:dyDescent="0.25">
      <c r="A8" s="27" t="s">
        <v>14</v>
      </c>
      <c r="B8" s="28" t="s">
        <v>15</v>
      </c>
      <c r="C8" s="21"/>
      <c r="D8" s="170"/>
      <c r="E8" s="14"/>
    </row>
    <row r="9" spans="1:5" x14ac:dyDescent="0.25">
      <c r="A9" s="22" t="s">
        <v>16</v>
      </c>
      <c r="B9" s="30" t="s">
        <v>17</v>
      </c>
      <c r="C9" s="16">
        <f>C10</f>
        <v>17469529000</v>
      </c>
      <c r="D9" s="16">
        <f>D10</f>
        <v>1399588453.49</v>
      </c>
      <c r="E9" s="17">
        <f t="shared" si="0"/>
        <v>8.0115981002693317</v>
      </c>
    </row>
    <row r="10" spans="1:5" ht="15.75" thickBot="1" x14ac:dyDescent="0.3">
      <c r="A10" s="18"/>
      <c r="B10" s="31" t="s">
        <v>18</v>
      </c>
      <c r="C10" s="20">
        <v>17469529000</v>
      </c>
      <c r="D10" s="20">
        <v>1399588453.49</v>
      </c>
      <c r="E10" s="133">
        <f t="shared" si="0"/>
        <v>8.0115981002693317</v>
      </c>
    </row>
    <row r="11" spans="1:5" x14ac:dyDescent="0.25">
      <c r="A11" s="27" t="s">
        <v>19</v>
      </c>
      <c r="B11" s="32" t="s">
        <v>20</v>
      </c>
      <c r="C11" s="21"/>
      <c r="D11" s="170"/>
      <c r="E11" s="6"/>
    </row>
    <row r="12" spans="1:5" x14ac:dyDescent="0.25">
      <c r="A12" s="22" t="s">
        <v>21</v>
      </c>
      <c r="B12" s="33" t="s">
        <v>22</v>
      </c>
      <c r="C12" s="34">
        <f>C13</f>
        <v>8048760000</v>
      </c>
      <c r="D12" s="171">
        <f>D13</f>
        <v>1506681000</v>
      </c>
      <c r="E12" s="17">
        <f t="shared" si="0"/>
        <v>18.719417649426745</v>
      </c>
    </row>
    <row r="13" spans="1:5" x14ac:dyDescent="0.25">
      <c r="A13" s="22"/>
      <c r="B13" s="35" t="s">
        <v>23</v>
      </c>
      <c r="C13" s="36">
        <v>8048760000</v>
      </c>
      <c r="D13" s="172">
        <v>1506681000</v>
      </c>
      <c r="E13" s="41">
        <f t="shared" si="0"/>
        <v>18.719417649426745</v>
      </c>
    </row>
    <row r="14" spans="1:5" x14ac:dyDescent="0.25">
      <c r="A14" s="22" t="s">
        <v>24</v>
      </c>
      <c r="B14" s="37" t="s">
        <v>25</v>
      </c>
      <c r="C14" s="38">
        <f>C15</f>
        <v>62000000</v>
      </c>
      <c r="D14" s="173">
        <f>D15</f>
        <v>0</v>
      </c>
      <c r="E14" s="131">
        <f t="shared" si="0"/>
        <v>0</v>
      </c>
    </row>
    <row r="15" spans="1:5" x14ac:dyDescent="0.25">
      <c r="A15" s="39"/>
      <c r="B15" s="8" t="s">
        <v>26</v>
      </c>
      <c r="C15" s="24">
        <v>62000000</v>
      </c>
      <c r="D15" s="174">
        <v>0</v>
      </c>
      <c r="E15" s="41">
        <f t="shared" si="0"/>
        <v>0</v>
      </c>
    </row>
    <row r="16" spans="1:5" x14ac:dyDescent="0.25">
      <c r="A16" s="11" t="s">
        <v>27</v>
      </c>
      <c r="B16" s="42" t="s">
        <v>28</v>
      </c>
      <c r="C16" s="117">
        <f>SUM(C17+C19)</f>
        <v>153290320000</v>
      </c>
      <c r="D16" s="168">
        <f>SUM(D17+D19)</f>
        <v>24264172845.910004</v>
      </c>
      <c r="E16" s="130">
        <f t="shared" si="0"/>
        <v>15.828900902490128</v>
      </c>
    </row>
    <row r="17" spans="1:5" x14ac:dyDescent="0.25">
      <c r="A17" s="22" t="s">
        <v>9</v>
      </c>
      <c r="B17" s="30" t="s">
        <v>29</v>
      </c>
      <c r="C17" s="43">
        <f>C18</f>
        <v>128690320000</v>
      </c>
      <c r="D17" s="16">
        <f>D18</f>
        <v>20164172845.900002</v>
      </c>
      <c r="E17" s="17">
        <f t="shared" si="0"/>
        <v>15.668756473602677</v>
      </c>
    </row>
    <row r="18" spans="1:5" x14ac:dyDescent="0.25">
      <c r="A18" s="44"/>
      <c r="B18" s="35" t="s">
        <v>30</v>
      </c>
      <c r="C18" s="45">
        <v>128690320000</v>
      </c>
      <c r="D18" s="175">
        <v>20164172845.900002</v>
      </c>
      <c r="E18" s="46">
        <f t="shared" si="0"/>
        <v>15.668756473602677</v>
      </c>
    </row>
    <row r="19" spans="1:5" ht="21.75" customHeight="1" x14ac:dyDescent="0.25">
      <c r="A19" s="22" t="s">
        <v>31</v>
      </c>
      <c r="B19" s="47" t="s">
        <v>32</v>
      </c>
      <c r="C19" s="48">
        <f>C20</f>
        <v>24600000000</v>
      </c>
      <c r="D19" s="16">
        <f>D20</f>
        <v>4100000000.0100002</v>
      </c>
      <c r="E19" s="6">
        <f t="shared" si="0"/>
        <v>16.666666666707318</v>
      </c>
    </row>
    <row r="20" spans="1:5" ht="15.75" thickBot="1" x14ac:dyDescent="0.3">
      <c r="A20" s="18"/>
      <c r="B20" s="31" t="s">
        <v>30</v>
      </c>
      <c r="C20" s="26">
        <v>24600000000</v>
      </c>
      <c r="D20" s="169">
        <v>4100000000.0100002</v>
      </c>
      <c r="E20" s="49">
        <f t="shared" si="0"/>
        <v>16.666666666707318</v>
      </c>
    </row>
    <row r="21" spans="1:5" x14ac:dyDescent="0.25">
      <c r="A21" s="11" t="s">
        <v>33</v>
      </c>
      <c r="B21" s="42" t="s">
        <v>34</v>
      </c>
      <c r="C21" s="21"/>
      <c r="D21" s="170"/>
      <c r="E21" s="14"/>
    </row>
    <row r="22" spans="1:5" x14ac:dyDescent="0.25">
      <c r="A22" s="22" t="s">
        <v>9</v>
      </c>
      <c r="B22" s="30" t="s">
        <v>35</v>
      </c>
      <c r="C22" s="50">
        <f>C23</f>
        <v>58078920000</v>
      </c>
      <c r="D22" s="16">
        <f>D23</f>
        <v>8000000000</v>
      </c>
      <c r="E22" s="17">
        <f t="shared" si="0"/>
        <v>13.774360818004192</v>
      </c>
    </row>
    <row r="23" spans="1:5" ht="15.75" thickBot="1" x14ac:dyDescent="0.3">
      <c r="A23" s="18"/>
      <c r="B23" s="10" t="s">
        <v>36</v>
      </c>
      <c r="C23" s="26">
        <v>58078920000</v>
      </c>
      <c r="D23" s="20">
        <v>8000000000</v>
      </c>
      <c r="E23" s="133">
        <f t="shared" si="0"/>
        <v>13.774360818004192</v>
      </c>
    </row>
    <row r="24" spans="1:5" x14ac:dyDescent="0.25">
      <c r="A24" s="51">
        <v>1003</v>
      </c>
      <c r="B24" s="52" t="s">
        <v>37</v>
      </c>
      <c r="C24" s="117">
        <f>SUM(C25+C27+C29)</f>
        <v>675755000</v>
      </c>
      <c r="D24" s="176">
        <f>SUM(D25+D27)</f>
        <v>94879126.719999999</v>
      </c>
      <c r="E24" s="134">
        <f t="shared" si="0"/>
        <v>14.040462404273738</v>
      </c>
    </row>
    <row r="25" spans="1:5" x14ac:dyDescent="0.25">
      <c r="A25" s="22" t="s">
        <v>38</v>
      </c>
      <c r="B25" s="54" t="s">
        <v>39</v>
      </c>
      <c r="C25" s="53">
        <f>C26</f>
        <v>457575000</v>
      </c>
      <c r="D25" s="177">
        <f>D26</f>
        <v>76262500</v>
      </c>
      <c r="E25" s="14">
        <f t="shared" si="0"/>
        <v>16.666666666666664</v>
      </c>
    </row>
    <row r="26" spans="1:5" x14ac:dyDescent="0.25">
      <c r="A26" s="51"/>
      <c r="B26" s="23" t="s">
        <v>40</v>
      </c>
      <c r="C26" s="21">
        <v>457575000</v>
      </c>
      <c r="D26" s="170">
        <v>76262500</v>
      </c>
      <c r="E26" s="132">
        <f t="shared" si="0"/>
        <v>16.666666666666664</v>
      </c>
    </row>
    <row r="27" spans="1:5" ht="26.25" customHeight="1" x14ac:dyDescent="0.25">
      <c r="A27" s="22" t="s">
        <v>9</v>
      </c>
      <c r="B27" s="47" t="s">
        <v>41</v>
      </c>
      <c r="C27" s="50">
        <f>C28</f>
        <v>118180000</v>
      </c>
      <c r="D27" s="16">
        <f>D28</f>
        <v>18616626.719999999</v>
      </c>
      <c r="E27" s="162">
        <f t="shared" si="0"/>
        <v>15.752772651886952</v>
      </c>
    </row>
    <row r="28" spans="1:5" x14ac:dyDescent="0.25">
      <c r="A28" s="153"/>
      <c r="B28" s="64" t="s">
        <v>42</v>
      </c>
      <c r="C28" s="36">
        <v>118180000</v>
      </c>
      <c r="D28" s="172">
        <v>18616626.719999999</v>
      </c>
      <c r="E28" s="136">
        <f t="shared" si="0"/>
        <v>15.752772651886952</v>
      </c>
    </row>
    <row r="29" spans="1:5" x14ac:dyDescent="0.25">
      <c r="A29" s="154" t="s">
        <v>31</v>
      </c>
      <c r="B29" s="58" t="s">
        <v>99</v>
      </c>
      <c r="C29" s="127">
        <f>C30</f>
        <v>100000000</v>
      </c>
      <c r="D29" s="174">
        <f>D30</f>
        <v>0</v>
      </c>
      <c r="E29" s="136">
        <f t="shared" si="0"/>
        <v>0</v>
      </c>
    </row>
    <row r="30" spans="1:5" ht="15.75" thickBot="1" x14ac:dyDescent="0.3">
      <c r="A30" s="65"/>
      <c r="B30" s="119" t="s">
        <v>42</v>
      </c>
      <c r="C30" s="120">
        <v>100000000</v>
      </c>
      <c r="D30" s="178">
        <v>0</v>
      </c>
      <c r="E30" s="133">
        <f t="shared" si="0"/>
        <v>0</v>
      </c>
    </row>
    <row r="31" spans="1:5" x14ac:dyDescent="0.25">
      <c r="A31" s="155">
        <v>2101</v>
      </c>
      <c r="B31" s="156" t="s">
        <v>43</v>
      </c>
      <c r="C31" s="157"/>
      <c r="D31" s="179"/>
      <c r="E31" s="137"/>
    </row>
    <row r="32" spans="1:5" x14ac:dyDescent="0.25">
      <c r="A32" s="22" t="s">
        <v>44</v>
      </c>
      <c r="B32" s="58" t="s">
        <v>45</v>
      </c>
      <c r="C32" s="59">
        <f>C33</f>
        <v>1212330000</v>
      </c>
      <c r="D32" s="16">
        <f>D33</f>
        <v>201671337.30000001</v>
      </c>
      <c r="E32" s="17">
        <f t="shared" si="0"/>
        <v>16.635019945064464</v>
      </c>
    </row>
    <row r="33" spans="1:5" ht="15.75" thickBot="1" x14ac:dyDescent="0.3">
      <c r="A33" s="25"/>
      <c r="B33" s="10" t="s">
        <v>46</v>
      </c>
      <c r="C33" s="26">
        <v>1212330000</v>
      </c>
      <c r="D33" s="20">
        <v>201671337.30000001</v>
      </c>
      <c r="E33" s="133">
        <f t="shared" si="0"/>
        <v>16.635019945064464</v>
      </c>
    </row>
    <row r="34" spans="1:5" x14ac:dyDescent="0.25">
      <c r="A34" s="56">
        <v>2301</v>
      </c>
      <c r="B34" s="57" t="s">
        <v>47</v>
      </c>
      <c r="C34" s="21"/>
      <c r="D34" s="180"/>
      <c r="E34" s="14"/>
    </row>
    <row r="35" spans="1:5" x14ac:dyDescent="0.25">
      <c r="A35" s="22" t="s">
        <v>48</v>
      </c>
      <c r="B35" s="58" t="s">
        <v>49</v>
      </c>
      <c r="C35" s="145">
        <f>SUM(C36:C55)</f>
        <v>4060299000</v>
      </c>
      <c r="D35" s="145">
        <f>SUM(D36:D55)</f>
        <v>312387318.49000001</v>
      </c>
      <c r="E35" s="17">
        <f t="shared" si="0"/>
        <v>7.6937023231540334</v>
      </c>
    </row>
    <row r="36" spans="1:5" x14ac:dyDescent="0.25">
      <c r="A36" s="61"/>
      <c r="B36" s="23" t="s">
        <v>50</v>
      </c>
      <c r="C36" s="24">
        <v>223390000</v>
      </c>
      <c r="D36" s="174">
        <v>39828104.969999999</v>
      </c>
      <c r="E36" s="132">
        <f t="shared" si="0"/>
        <v>17.828956072339857</v>
      </c>
    </row>
    <row r="37" spans="1:5" x14ac:dyDescent="0.25">
      <c r="A37" s="61"/>
      <c r="B37" s="23" t="s">
        <v>51</v>
      </c>
      <c r="C37" s="24">
        <v>37453000</v>
      </c>
      <c r="D37" s="174">
        <v>6631379.6100000003</v>
      </c>
      <c r="E37" s="132">
        <f t="shared" si="0"/>
        <v>17.705870317464555</v>
      </c>
    </row>
    <row r="38" spans="1:5" x14ac:dyDescent="0.25">
      <c r="A38" s="61"/>
      <c r="B38" s="23" t="s">
        <v>52</v>
      </c>
      <c r="C38" s="24">
        <v>1900000</v>
      </c>
      <c r="D38" s="174">
        <v>3000</v>
      </c>
      <c r="E38" s="132">
        <f t="shared" si="0"/>
        <v>0.15789473684210525</v>
      </c>
    </row>
    <row r="39" spans="1:5" x14ac:dyDescent="0.25">
      <c r="A39" s="61"/>
      <c r="B39" s="23" t="s">
        <v>53</v>
      </c>
      <c r="C39" s="24">
        <v>3952000</v>
      </c>
      <c r="D39" s="174">
        <v>273453</v>
      </c>
      <c r="E39" s="132">
        <f t="shared" si="0"/>
        <v>6.9193572874493929</v>
      </c>
    </row>
    <row r="40" spans="1:5" x14ac:dyDescent="0.25">
      <c r="A40" s="61"/>
      <c r="B40" s="23" t="s">
        <v>54</v>
      </c>
      <c r="C40" s="24">
        <v>8109000</v>
      </c>
      <c r="D40" s="174">
        <v>612911.38</v>
      </c>
      <c r="E40" s="132">
        <f t="shared" si="0"/>
        <v>7.5584089283512155</v>
      </c>
    </row>
    <row r="41" spans="1:5" x14ac:dyDescent="0.25">
      <c r="A41" s="61"/>
      <c r="B41" s="23" t="s">
        <v>55</v>
      </c>
      <c r="C41" s="24">
        <v>8124000</v>
      </c>
      <c r="D41" s="174">
        <v>1050031.42</v>
      </c>
      <c r="E41" s="132">
        <f t="shared" si="0"/>
        <v>12.925054406696207</v>
      </c>
    </row>
    <row r="42" spans="1:5" x14ac:dyDescent="0.25">
      <c r="A42" s="61"/>
      <c r="B42" s="23" t="s">
        <v>56</v>
      </c>
      <c r="C42" s="24">
        <v>16958000</v>
      </c>
      <c r="D42" s="174">
        <v>821051.63</v>
      </c>
      <c r="E42" s="132">
        <f t="shared" si="0"/>
        <v>4.8416772614695134</v>
      </c>
    </row>
    <row r="43" spans="1:5" x14ac:dyDescent="0.25">
      <c r="A43" s="61"/>
      <c r="B43" s="23" t="s">
        <v>57</v>
      </c>
      <c r="C43" s="24">
        <v>12713000</v>
      </c>
      <c r="D43" s="174">
        <v>113345.02</v>
      </c>
      <c r="E43" s="132">
        <f t="shared" si="0"/>
        <v>0.8915678439392748</v>
      </c>
    </row>
    <row r="44" spans="1:5" x14ac:dyDescent="0.25">
      <c r="A44" s="61"/>
      <c r="B44" s="23" t="s">
        <v>58</v>
      </c>
      <c r="C44" s="24">
        <v>458339000</v>
      </c>
      <c r="D44" s="174">
        <v>82902285.799999997</v>
      </c>
      <c r="E44" s="132">
        <f t="shared" si="0"/>
        <v>18.087547819408776</v>
      </c>
    </row>
    <row r="45" spans="1:5" x14ac:dyDescent="0.25">
      <c r="A45" s="61"/>
      <c r="B45" s="23" t="s">
        <v>40</v>
      </c>
      <c r="C45" s="24">
        <v>7400000</v>
      </c>
      <c r="D45" s="174">
        <v>0</v>
      </c>
      <c r="E45" s="132">
        <f t="shared" si="0"/>
        <v>0</v>
      </c>
    </row>
    <row r="46" spans="1:5" x14ac:dyDescent="0.25">
      <c r="A46" s="61"/>
      <c r="B46" s="23" t="s">
        <v>59</v>
      </c>
      <c r="C46" s="24">
        <v>11800000</v>
      </c>
      <c r="D46" s="174">
        <v>61881.62</v>
      </c>
      <c r="E46" s="132">
        <f t="shared" si="0"/>
        <v>0.52442050847457622</v>
      </c>
    </row>
    <row r="47" spans="1:5" x14ac:dyDescent="0.25">
      <c r="A47" s="61"/>
      <c r="B47" s="23" t="s">
        <v>60</v>
      </c>
      <c r="C47" s="24">
        <v>24640000</v>
      </c>
      <c r="D47" s="174">
        <v>1752961.24</v>
      </c>
      <c r="E47" s="132">
        <f t="shared" si="0"/>
        <v>7.1142907467532464</v>
      </c>
    </row>
    <row r="48" spans="1:5" x14ac:dyDescent="0.25">
      <c r="A48" s="61"/>
      <c r="B48" s="23" t="s">
        <v>100</v>
      </c>
      <c r="C48" s="24">
        <v>2800000000</v>
      </c>
      <c r="D48" s="174">
        <v>0</v>
      </c>
      <c r="E48" s="132">
        <f t="shared" si="0"/>
        <v>0</v>
      </c>
    </row>
    <row r="49" spans="1:5" x14ac:dyDescent="0.25">
      <c r="A49" s="61"/>
      <c r="B49" s="23" t="s">
        <v>61</v>
      </c>
      <c r="C49" s="24">
        <v>105010000</v>
      </c>
      <c r="D49" s="174">
        <v>77760320</v>
      </c>
      <c r="E49" s="132">
        <f t="shared" si="0"/>
        <v>74.050395200457103</v>
      </c>
    </row>
    <row r="50" spans="1:5" x14ac:dyDescent="0.25">
      <c r="A50" s="61"/>
      <c r="B50" s="62" t="s">
        <v>62</v>
      </c>
      <c r="C50" s="24">
        <v>600000</v>
      </c>
      <c r="D50" s="174">
        <v>0</v>
      </c>
      <c r="E50" s="132">
        <f t="shared" si="0"/>
        <v>0</v>
      </c>
    </row>
    <row r="51" spans="1:5" x14ac:dyDescent="0.25">
      <c r="A51" s="61"/>
      <c r="B51" s="23" t="s">
        <v>63</v>
      </c>
      <c r="C51" s="24">
        <v>1000000</v>
      </c>
      <c r="D51" s="174">
        <v>0</v>
      </c>
      <c r="E51" s="132">
        <f t="shared" si="0"/>
        <v>0</v>
      </c>
    </row>
    <row r="52" spans="1:5" x14ac:dyDescent="0.25">
      <c r="A52" s="61"/>
      <c r="B52" s="23" t="s">
        <v>64</v>
      </c>
      <c r="C52" s="24">
        <v>182100000</v>
      </c>
      <c r="D52" s="174">
        <v>0</v>
      </c>
      <c r="E52" s="132">
        <f t="shared" si="0"/>
        <v>0</v>
      </c>
    </row>
    <row r="53" spans="1:5" x14ac:dyDescent="0.25">
      <c r="A53" s="61"/>
      <c r="B53" s="23" t="s">
        <v>12</v>
      </c>
      <c r="C53" s="24">
        <v>42611000</v>
      </c>
      <c r="D53" s="174">
        <v>576592.80000000005</v>
      </c>
      <c r="E53" s="132">
        <f t="shared" si="0"/>
        <v>1.3531548191781466</v>
      </c>
    </row>
    <row r="54" spans="1:5" x14ac:dyDescent="0.25">
      <c r="A54" s="101"/>
      <c r="B54" s="8" t="s">
        <v>13</v>
      </c>
      <c r="C54" s="24">
        <v>14200000</v>
      </c>
      <c r="D54" s="174">
        <v>0</v>
      </c>
      <c r="E54" s="132">
        <f t="shared" si="0"/>
        <v>0</v>
      </c>
    </row>
    <row r="55" spans="1:5" ht="15.75" thickBot="1" x14ac:dyDescent="0.3">
      <c r="A55" s="122"/>
      <c r="B55" s="119" t="s">
        <v>104</v>
      </c>
      <c r="C55" s="209">
        <v>100000000</v>
      </c>
      <c r="D55" s="20">
        <v>100000000</v>
      </c>
      <c r="E55" s="133">
        <f t="shared" si="0"/>
        <v>100</v>
      </c>
    </row>
    <row r="56" spans="1:5" x14ac:dyDescent="0.25">
      <c r="A56" s="39" t="s">
        <v>65</v>
      </c>
      <c r="B56" s="55" t="s">
        <v>66</v>
      </c>
      <c r="C56" s="76">
        <f>SUM(C57:C63)</f>
        <v>31007000</v>
      </c>
      <c r="D56" s="176">
        <f>SUM(D57:D63)</f>
        <v>4622644.43</v>
      </c>
      <c r="E56" s="216">
        <f t="shared" si="0"/>
        <v>14.908389815203019</v>
      </c>
    </row>
    <row r="57" spans="1:5" x14ac:dyDescent="0.25">
      <c r="A57" s="61"/>
      <c r="B57" s="62" t="s">
        <v>50</v>
      </c>
      <c r="C57" s="21">
        <v>21813000</v>
      </c>
      <c r="D57" s="170">
        <v>3712331.57</v>
      </c>
      <c r="E57" s="134">
        <f t="shared" si="0"/>
        <v>17.01889501673314</v>
      </c>
    </row>
    <row r="58" spans="1:5" x14ac:dyDescent="0.25">
      <c r="A58" s="67"/>
      <c r="B58" s="23" t="s">
        <v>51</v>
      </c>
      <c r="C58" s="24">
        <v>3634000</v>
      </c>
      <c r="D58" s="174">
        <v>618103.19999999995</v>
      </c>
      <c r="E58" s="132">
        <f t="shared" si="0"/>
        <v>17.008893780957621</v>
      </c>
    </row>
    <row r="59" spans="1:5" x14ac:dyDescent="0.25">
      <c r="A59" s="67"/>
      <c r="B59" s="23" t="s">
        <v>54</v>
      </c>
      <c r="C59" s="24">
        <v>1466000</v>
      </c>
      <c r="D59" s="174">
        <v>98271.23</v>
      </c>
      <c r="E59" s="132">
        <f t="shared" si="0"/>
        <v>6.703358117326057</v>
      </c>
    </row>
    <row r="60" spans="1:5" x14ac:dyDescent="0.25">
      <c r="A60" s="164"/>
      <c r="B60" s="8" t="s">
        <v>56</v>
      </c>
      <c r="C60" s="68">
        <v>20000</v>
      </c>
      <c r="D60" s="181">
        <v>0</v>
      </c>
      <c r="E60" s="132">
        <f t="shared" si="0"/>
        <v>0</v>
      </c>
    </row>
    <row r="61" spans="1:5" x14ac:dyDescent="0.25">
      <c r="A61" s="165"/>
      <c r="B61" s="8" t="s">
        <v>57</v>
      </c>
      <c r="C61" s="68">
        <v>910000</v>
      </c>
      <c r="D61" s="181">
        <v>0</v>
      </c>
      <c r="E61" s="132">
        <f t="shared" si="0"/>
        <v>0</v>
      </c>
    </row>
    <row r="62" spans="1:5" x14ac:dyDescent="0.25">
      <c r="A62" s="165"/>
      <c r="B62" s="8" t="s">
        <v>58</v>
      </c>
      <c r="C62" s="68">
        <v>1864000</v>
      </c>
      <c r="D62" s="181">
        <v>193938.43</v>
      </c>
      <c r="E62" s="132">
        <f t="shared" si="0"/>
        <v>10.40442221030043</v>
      </c>
    </row>
    <row r="63" spans="1:5" ht="15.75" thickBot="1" x14ac:dyDescent="0.3">
      <c r="A63" s="213"/>
      <c r="B63" s="10" t="s">
        <v>60</v>
      </c>
      <c r="C63" s="214">
        <v>1300000</v>
      </c>
      <c r="D63" s="215">
        <v>0</v>
      </c>
      <c r="E63" s="133">
        <f t="shared" si="0"/>
        <v>0</v>
      </c>
    </row>
    <row r="64" spans="1:5" x14ac:dyDescent="0.25">
      <c r="A64" s="39" t="s">
        <v>67</v>
      </c>
      <c r="B64" s="212" t="s">
        <v>68</v>
      </c>
      <c r="C64" s="76">
        <f>SUM(C65:C74)</f>
        <v>91613000</v>
      </c>
      <c r="D64" s="176">
        <f>SUM(D65:D74)</f>
        <v>13181340.719999999</v>
      </c>
      <c r="E64" s="216">
        <f t="shared" si="0"/>
        <v>14.388067981618327</v>
      </c>
    </row>
    <row r="65" spans="1:11" ht="14.25" customHeight="1" x14ac:dyDescent="0.25">
      <c r="A65" s="70"/>
      <c r="B65" s="71" t="s">
        <v>50</v>
      </c>
      <c r="C65" s="29">
        <v>47410000</v>
      </c>
      <c r="D65" s="170">
        <v>8342490.1200000001</v>
      </c>
      <c r="E65" s="134">
        <f t="shared" si="0"/>
        <v>17.596477789495886</v>
      </c>
    </row>
    <row r="66" spans="1:11" x14ac:dyDescent="0.25">
      <c r="A66" s="70"/>
      <c r="B66" s="72" t="s">
        <v>51</v>
      </c>
      <c r="C66" s="40">
        <v>8087000</v>
      </c>
      <c r="D66" s="174">
        <v>1389024.61</v>
      </c>
      <c r="E66" s="132">
        <f t="shared" si="0"/>
        <v>17.176018424632129</v>
      </c>
    </row>
    <row r="67" spans="1:11" x14ac:dyDescent="0.25">
      <c r="A67" s="70"/>
      <c r="B67" s="72" t="s">
        <v>54</v>
      </c>
      <c r="C67" s="40">
        <v>1620000</v>
      </c>
      <c r="D67" s="174">
        <v>114619.16</v>
      </c>
      <c r="E67" s="132">
        <f t="shared" si="0"/>
        <v>7.0752567901234578</v>
      </c>
    </row>
    <row r="68" spans="1:11" x14ac:dyDescent="0.25">
      <c r="A68" s="73"/>
      <c r="B68" s="72" t="s">
        <v>55</v>
      </c>
      <c r="C68" s="24">
        <v>15186000</v>
      </c>
      <c r="D68" s="174">
        <v>2264151.04</v>
      </c>
      <c r="E68" s="132">
        <f t="shared" si="0"/>
        <v>14.909462926379561</v>
      </c>
    </row>
    <row r="69" spans="1:11" x14ac:dyDescent="0.25">
      <c r="A69" s="73"/>
      <c r="B69" s="72" t="s">
        <v>56</v>
      </c>
      <c r="C69" s="24">
        <v>24000</v>
      </c>
      <c r="D69" s="174">
        <v>0</v>
      </c>
      <c r="E69" s="132">
        <f t="shared" si="0"/>
        <v>0</v>
      </c>
    </row>
    <row r="70" spans="1:11" x14ac:dyDescent="0.25">
      <c r="A70" s="73"/>
      <c r="B70" s="72" t="s">
        <v>57</v>
      </c>
      <c r="C70" s="24">
        <v>2688000</v>
      </c>
      <c r="D70" s="174">
        <v>0</v>
      </c>
      <c r="E70" s="132">
        <f t="shared" si="0"/>
        <v>0</v>
      </c>
    </row>
    <row r="71" spans="1:11" x14ac:dyDescent="0.25">
      <c r="A71" s="74"/>
      <c r="B71" s="72" t="s">
        <v>58</v>
      </c>
      <c r="C71" s="24">
        <v>13000000</v>
      </c>
      <c r="D71" s="174">
        <v>1071055.79</v>
      </c>
      <c r="E71" s="132">
        <f t="shared" si="0"/>
        <v>8.2388906923076934</v>
      </c>
    </row>
    <row r="72" spans="1:11" x14ac:dyDescent="0.25">
      <c r="A72" s="61"/>
      <c r="B72" s="23" t="s">
        <v>60</v>
      </c>
      <c r="C72" s="36">
        <v>1097000</v>
      </c>
      <c r="D72" s="172">
        <v>0</v>
      </c>
      <c r="E72" s="132">
        <f t="shared" ref="E72:E135" si="1">SUM(D72/C72*100)</f>
        <v>0</v>
      </c>
    </row>
    <row r="73" spans="1:11" x14ac:dyDescent="0.25">
      <c r="A73" s="61"/>
      <c r="B73" s="8" t="s">
        <v>12</v>
      </c>
      <c r="C73" s="107">
        <v>2500000</v>
      </c>
      <c r="D73" s="172">
        <v>0</v>
      </c>
      <c r="E73" s="132">
        <f t="shared" si="1"/>
        <v>0</v>
      </c>
    </row>
    <row r="74" spans="1:11" ht="15.75" thickBot="1" x14ac:dyDescent="0.3">
      <c r="A74" s="75"/>
      <c r="B74" s="102" t="s">
        <v>13</v>
      </c>
      <c r="C74" s="158">
        <v>1000</v>
      </c>
      <c r="D74" s="182">
        <v>0</v>
      </c>
      <c r="E74" s="133">
        <f t="shared" si="1"/>
        <v>0</v>
      </c>
    </row>
    <row r="75" spans="1:11" ht="23.25" x14ac:dyDescent="0.25">
      <c r="A75" s="39" t="s">
        <v>24</v>
      </c>
      <c r="B75" s="212" t="s">
        <v>69</v>
      </c>
      <c r="C75" s="76">
        <f>SUM(C76:C89)</f>
        <v>3905300000</v>
      </c>
      <c r="D75" s="176">
        <f>SUM(D76:D89)</f>
        <v>37872814</v>
      </c>
      <c r="E75" s="217">
        <f t="shared" si="1"/>
        <v>0.96977988886897304</v>
      </c>
    </row>
    <row r="76" spans="1:11" ht="16.5" customHeight="1" x14ac:dyDescent="0.25">
      <c r="A76" s="77"/>
      <c r="B76" s="71" t="s">
        <v>50</v>
      </c>
      <c r="C76" s="29">
        <v>132681000</v>
      </c>
      <c r="D76" s="180">
        <v>23655565.809999999</v>
      </c>
      <c r="E76" s="134">
        <f t="shared" si="1"/>
        <v>17.828902261815934</v>
      </c>
    </row>
    <row r="77" spans="1:11" x14ac:dyDescent="0.25">
      <c r="A77" s="77"/>
      <c r="B77" s="72" t="s">
        <v>51</v>
      </c>
      <c r="C77" s="40">
        <v>21515000</v>
      </c>
      <c r="D77" s="183">
        <v>3811658.22</v>
      </c>
      <c r="E77" s="132">
        <f t="shared" si="1"/>
        <v>17.716282686497792</v>
      </c>
    </row>
    <row r="78" spans="1:11" x14ac:dyDescent="0.25">
      <c r="A78" s="77"/>
      <c r="B78" s="72" t="s">
        <v>54</v>
      </c>
      <c r="C78" s="40">
        <v>5048000</v>
      </c>
      <c r="D78" s="183">
        <v>359336.05</v>
      </c>
      <c r="E78" s="132">
        <f t="shared" si="1"/>
        <v>7.1183845087163231</v>
      </c>
    </row>
    <row r="79" spans="1:11" x14ac:dyDescent="0.25">
      <c r="A79" s="67"/>
      <c r="B79" s="72" t="s">
        <v>55</v>
      </c>
      <c r="C79" s="24">
        <v>871000</v>
      </c>
      <c r="D79" s="183">
        <v>0</v>
      </c>
      <c r="E79" s="132">
        <f t="shared" si="1"/>
        <v>0</v>
      </c>
      <c r="K79" s="135"/>
    </row>
    <row r="80" spans="1:11" x14ac:dyDescent="0.25">
      <c r="A80" s="67"/>
      <c r="B80" s="72" t="s">
        <v>56</v>
      </c>
      <c r="C80" s="24">
        <v>18350000</v>
      </c>
      <c r="D80" s="183">
        <v>1474813.78</v>
      </c>
      <c r="E80" s="132">
        <f t="shared" si="1"/>
        <v>8.0371323160762937</v>
      </c>
    </row>
    <row r="81" spans="1:5" x14ac:dyDescent="0.25">
      <c r="A81" s="67"/>
      <c r="B81" s="72" t="s">
        <v>57</v>
      </c>
      <c r="C81" s="24">
        <v>7775000</v>
      </c>
      <c r="D81" s="183">
        <v>1050</v>
      </c>
      <c r="E81" s="132">
        <f t="shared" si="1"/>
        <v>1.3504823151125401E-2</v>
      </c>
    </row>
    <row r="82" spans="1:5" x14ac:dyDescent="0.25">
      <c r="A82" s="61"/>
      <c r="B82" s="72" t="s">
        <v>58</v>
      </c>
      <c r="C82" s="24">
        <v>34600000</v>
      </c>
      <c r="D82" s="183">
        <v>4580570.74</v>
      </c>
      <c r="E82" s="132">
        <f t="shared" si="1"/>
        <v>13.238643757225436</v>
      </c>
    </row>
    <row r="83" spans="1:5" x14ac:dyDescent="0.25">
      <c r="A83" s="61"/>
      <c r="B83" s="23" t="s">
        <v>59</v>
      </c>
      <c r="C83" s="24">
        <v>100000</v>
      </c>
      <c r="D83" s="183">
        <v>0</v>
      </c>
      <c r="E83" s="132">
        <f t="shared" si="1"/>
        <v>0</v>
      </c>
    </row>
    <row r="84" spans="1:5" x14ac:dyDescent="0.25">
      <c r="A84" s="61"/>
      <c r="B84" s="78" t="s">
        <v>70</v>
      </c>
      <c r="C84" s="24">
        <v>3660000</v>
      </c>
      <c r="D84" s="183">
        <v>0</v>
      </c>
      <c r="E84" s="132">
        <f t="shared" si="1"/>
        <v>0</v>
      </c>
    </row>
    <row r="85" spans="1:5" x14ac:dyDescent="0.25">
      <c r="A85" s="61"/>
      <c r="B85" s="71" t="s">
        <v>71</v>
      </c>
      <c r="C85" s="24">
        <v>75000000</v>
      </c>
      <c r="D85" s="183">
        <v>0</v>
      </c>
      <c r="E85" s="132">
        <f t="shared" si="1"/>
        <v>0</v>
      </c>
    </row>
    <row r="86" spans="1:5" x14ac:dyDescent="0.25">
      <c r="A86" s="61"/>
      <c r="B86" s="8" t="s">
        <v>6</v>
      </c>
      <c r="C86" s="36">
        <v>3000000</v>
      </c>
      <c r="D86" s="184">
        <v>0</v>
      </c>
      <c r="E86" s="132">
        <f t="shared" si="1"/>
        <v>0</v>
      </c>
    </row>
    <row r="87" spans="1:5" x14ac:dyDescent="0.25">
      <c r="A87" s="61"/>
      <c r="B87" s="23" t="s">
        <v>63</v>
      </c>
      <c r="C87" s="36">
        <v>1200000</v>
      </c>
      <c r="D87" s="184">
        <v>0</v>
      </c>
      <c r="E87" s="132">
        <f t="shared" si="1"/>
        <v>0</v>
      </c>
    </row>
    <row r="88" spans="1:5" x14ac:dyDescent="0.25">
      <c r="A88" s="61"/>
      <c r="B88" s="23" t="s">
        <v>12</v>
      </c>
      <c r="C88" s="36">
        <v>1500000</v>
      </c>
      <c r="D88" s="184">
        <v>0</v>
      </c>
      <c r="E88" s="132">
        <f t="shared" si="1"/>
        <v>0</v>
      </c>
    </row>
    <row r="89" spans="1:5" ht="15.75" thickBot="1" x14ac:dyDescent="0.3">
      <c r="A89" s="79"/>
      <c r="B89" s="31" t="s">
        <v>72</v>
      </c>
      <c r="C89" s="26">
        <v>3600000000</v>
      </c>
      <c r="D89" s="185">
        <v>3989819.4</v>
      </c>
      <c r="E89" s="133">
        <f t="shared" si="1"/>
        <v>0.11082831666666666</v>
      </c>
    </row>
    <row r="90" spans="1:5" x14ac:dyDescent="0.25">
      <c r="A90" s="39" t="s">
        <v>73</v>
      </c>
      <c r="B90" s="54" t="s">
        <v>74</v>
      </c>
      <c r="C90" s="80">
        <f>SUM(C91:C98)</f>
        <v>216844000</v>
      </c>
      <c r="D90" s="177">
        <f>SUM(D91:D98)</f>
        <v>30861750.930000003</v>
      </c>
      <c r="E90" s="216">
        <f t="shared" si="1"/>
        <v>14.232236506428587</v>
      </c>
    </row>
    <row r="91" spans="1:5" x14ac:dyDescent="0.25">
      <c r="A91" s="61"/>
      <c r="B91" s="71" t="s">
        <v>50</v>
      </c>
      <c r="C91" s="21">
        <v>141137000</v>
      </c>
      <c r="D91" s="180">
        <v>22908734.120000001</v>
      </c>
      <c r="E91" s="134">
        <f t="shared" si="1"/>
        <v>16.231558074778405</v>
      </c>
    </row>
    <row r="92" spans="1:5" x14ac:dyDescent="0.25">
      <c r="A92" s="61"/>
      <c r="B92" s="72" t="s">
        <v>51</v>
      </c>
      <c r="C92" s="24">
        <v>24206000</v>
      </c>
      <c r="D92" s="183">
        <v>3814304.3</v>
      </c>
      <c r="E92" s="132">
        <f t="shared" si="1"/>
        <v>15.757681153433031</v>
      </c>
    </row>
    <row r="93" spans="1:5" x14ac:dyDescent="0.25">
      <c r="A93" s="61"/>
      <c r="B93" s="72" t="s">
        <v>54</v>
      </c>
      <c r="C93" s="24">
        <v>4307000</v>
      </c>
      <c r="D93" s="183">
        <v>289356.01</v>
      </c>
      <c r="E93" s="132">
        <f t="shared" si="1"/>
        <v>6.7182728117018806</v>
      </c>
    </row>
    <row r="94" spans="1:5" x14ac:dyDescent="0.25">
      <c r="A94" s="61"/>
      <c r="B94" s="72" t="s">
        <v>55</v>
      </c>
      <c r="C94" s="24">
        <v>894000</v>
      </c>
      <c r="D94" s="183">
        <v>0</v>
      </c>
      <c r="E94" s="132">
        <f t="shared" si="1"/>
        <v>0</v>
      </c>
    </row>
    <row r="95" spans="1:5" x14ac:dyDescent="0.25">
      <c r="A95" s="61"/>
      <c r="B95" s="72" t="s">
        <v>56</v>
      </c>
      <c r="C95" s="24">
        <v>21000000</v>
      </c>
      <c r="D95" s="183">
        <v>2057613.43</v>
      </c>
      <c r="E95" s="132">
        <f t="shared" si="1"/>
        <v>9.7981591904761896</v>
      </c>
    </row>
    <row r="96" spans="1:5" x14ac:dyDescent="0.25">
      <c r="A96" s="61"/>
      <c r="B96" s="72" t="s">
        <v>57</v>
      </c>
      <c r="C96" s="24">
        <v>1000000</v>
      </c>
      <c r="D96" s="183">
        <v>0</v>
      </c>
      <c r="E96" s="132">
        <f t="shared" si="1"/>
        <v>0</v>
      </c>
    </row>
    <row r="97" spans="1:5" x14ac:dyDescent="0.25">
      <c r="A97" s="101"/>
      <c r="B97" s="8" t="s">
        <v>58</v>
      </c>
      <c r="C97" s="36">
        <v>2300000</v>
      </c>
      <c r="D97" s="184">
        <v>133124.1</v>
      </c>
      <c r="E97" s="132">
        <f t="shared" si="1"/>
        <v>5.7880043478260879</v>
      </c>
    </row>
    <row r="98" spans="1:5" ht="15.75" thickBot="1" x14ac:dyDescent="0.3">
      <c r="A98" s="79"/>
      <c r="B98" s="10" t="s">
        <v>6</v>
      </c>
      <c r="C98" s="26">
        <v>22000000</v>
      </c>
      <c r="D98" s="20">
        <v>1658618.97</v>
      </c>
      <c r="E98" s="133">
        <f t="shared" si="1"/>
        <v>7.5391771363636364</v>
      </c>
    </row>
    <row r="99" spans="1:5" x14ac:dyDescent="0.25">
      <c r="A99" s="55">
        <v>4001</v>
      </c>
      <c r="B99" s="55" t="s">
        <v>75</v>
      </c>
      <c r="C99" s="76">
        <f>SUM(C100:C102)</f>
        <v>141001000</v>
      </c>
      <c r="D99" s="177">
        <f>SUM(D100:D102)</f>
        <v>0</v>
      </c>
      <c r="E99" s="216">
        <f t="shared" si="1"/>
        <v>0</v>
      </c>
    </row>
    <row r="100" spans="1:5" x14ac:dyDescent="0.25">
      <c r="A100" s="146"/>
      <c r="B100" s="210" t="s">
        <v>58</v>
      </c>
      <c r="C100" s="159">
        <v>18000000</v>
      </c>
      <c r="D100" s="186">
        <v>0</v>
      </c>
      <c r="E100" s="134">
        <f t="shared" si="1"/>
        <v>0</v>
      </c>
    </row>
    <row r="101" spans="1:5" x14ac:dyDescent="0.25">
      <c r="A101" s="146"/>
      <c r="B101" s="8" t="s">
        <v>12</v>
      </c>
      <c r="C101" s="159">
        <v>1000</v>
      </c>
      <c r="D101" s="186">
        <v>0</v>
      </c>
      <c r="E101" s="132">
        <f t="shared" si="1"/>
        <v>0</v>
      </c>
    </row>
    <row r="102" spans="1:5" ht="15.75" thickBot="1" x14ac:dyDescent="0.3">
      <c r="A102" s="79"/>
      <c r="B102" s="10" t="s">
        <v>13</v>
      </c>
      <c r="C102" s="83">
        <v>123000000</v>
      </c>
      <c r="D102" s="189">
        <v>0</v>
      </c>
      <c r="E102" s="133">
        <f t="shared" si="1"/>
        <v>0</v>
      </c>
    </row>
    <row r="103" spans="1:5" x14ac:dyDescent="0.25">
      <c r="A103" s="54">
        <v>4003</v>
      </c>
      <c r="B103" s="54" t="s">
        <v>76</v>
      </c>
      <c r="C103" s="85">
        <f>SUM(C104:C105)</f>
        <v>34714000</v>
      </c>
      <c r="D103" s="190">
        <f>SUM(D104:D105)</f>
        <v>707100</v>
      </c>
      <c r="E103" s="216">
        <f t="shared" si="1"/>
        <v>2.0369303451057212</v>
      </c>
    </row>
    <row r="104" spans="1:5" x14ac:dyDescent="0.25">
      <c r="A104" s="61"/>
      <c r="B104" s="71" t="s">
        <v>58</v>
      </c>
      <c r="C104" s="82">
        <v>30714000</v>
      </c>
      <c r="D104" s="188">
        <v>707100</v>
      </c>
      <c r="E104" s="134">
        <f t="shared" si="1"/>
        <v>2.3022074623949988</v>
      </c>
    </row>
    <row r="105" spans="1:5" ht="15.75" thickBot="1" x14ac:dyDescent="0.3">
      <c r="A105" s="79"/>
      <c r="B105" s="66" t="s">
        <v>12</v>
      </c>
      <c r="C105" s="83">
        <v>4000000</v>
      </c>
      <c r="D105" s="189">
        <v>0</v>
      </c>
      <c r="E105" s="133">
        <f t="shared" si="1"/>
        <v>0</v>
      </c>
    </row>
    <row r="106" spans="1:5" x14ac:dyDescent="0.25">
      <c r="A106" s="54">
        <v>4004</v>
      </c>
      <c r="B106" s="54" t="s">
        <v>77</v>
      </c>
      <c r="C106" s="85">
        <f>SUM(C107)</f>
        <v>2100000</v>
      </c>
      <c r="D106" s="190">
        <f>SUM(D107:D107)</f>
        <v>0</v>
      </c>
      <c r="E106" s="216">
        <f t="shared" si="1"/>
        <v>0</v>
      </c>
    </row>
    <row r="107" spans="1:5" ht="15.75" thickBot="1" x14ac:dyDescent="0.3">
      <c r="A107" s="18"/>
      <c r="B107" s="66" t="s">
        <v>12</v>
      </c>
      <c r="C107" s="83">
        <v>2100000</v>
      </c>
      <c r="D107" s="189">
        <v>0</v>
      </c>
      <c r="E107" s="133">
        <f t="shared" si="1"/>
        <v>0</v>
      </c>
    </row>
    <row r="108" spans="1:5" x14ac:dyDescent="0.25">
      <c r="A108" s="54">
        <v>4005</v>
      </c>
      <c r="B108" s="54" t="s">
        <v>79</v>
      </c>
      <c r="C108" s="85">
        <f>SUM(C109:C115)</f>
        <v>21826000</v>
      </c>
      <c r="D108" s="190">
        <f>SUM(D109:D115)</f>
        <v>7707045.9000000004</v>
      </c>
      <c r="E108" s="216">
        <f t="shared" si="1"/>
        <v>35.311307156602219</v>
      </c>
    </row>
    <row r="109" spans="1:5" x14ac:dyDescent="0.25">
      <c r="A109" s="33"/>
      <c r="B109" s="71" t="s">
        <v>56</v>
      </c>
      <c r="C109" s="82">
        <v>12000</v>
      </c>
      <c r="D109" s="201">
        <v>0</v>
      </c>
      <c r="E109" s="134">
        <f t="shared" si="1"/>
        <v>0</v>
      </c>
    </row>
    <row r="110" spans="1:5" x14ac:dyDescent="0.25">
      <c r="A110" s="33"/>
      <c r="B110" s="23" t="s">
        <v>57</v>
      </c>
      <c r="C110" s="90">
        <v>764000</v>
      </c>
      <c r="D110" s="192">
        <v>0</v>
      </c>
      <c r="E110" s="132">
        <f t="shared" si="1"/>
        <v>0</v>
      </c>
    </row>
    <row r="111" spans="1:5" x14ac:dyDescent="0.25">
      <c r="A111" s="84"/>
      <c r="B111" s="92" t="s">
        <v>58</v>
      </c>
      <c r="C111" s="81">
        <v>20391000</v>
      </c>
      <c r="D111" s="187">
        <v>7707045.9000000004</v>
      </c>
      <c r="E111" s="132">
        <f t="shared" si="1"/>
        <v>37.796311608062382</v>
      </c>
    </row>
    <row r="112" spans="1:5" x14ac:dyDescent="0.25">
      <c r="A112" s="84"/>
      <c r="B112" s="64" t="s">
        <v>60</v>
      </c>
      <c r="C112" s="86">
        <v>59000</v>
      </c>
      <c r="D112" s="193">
        <v>0</v>
      </c>
      <c r="E112" s="132">
        <f t="shared" si="1"/>
        <v>0</v>
      </c>
    </row>
    <row r="113" spans="1:5" x14ac:dyDescent="0.25">
      <c r="A113" s="93"/>
      <c r="B113" s="8" t="s">
        <v>71</v>
      </c>
      <c r="C113" s="81">
        <v>12000</v>
      </c>
      <c r="D113" s="187">
        <v>0</v>
      </c>
      <c r="E113" s="132">
        <f t="shared" si="1"/>
        <v>0</v>
      </c>
    </row>
    <row r="114" spans="1:5" x14ac:dyDescent="0.25">
      <c r="A114" s="93"/>
      <c r="B114" s="64" t="s">
        <v>12</v>
      </c>
      <c r="C114" s="91">
        <v>282000</v>
      </c>
      <c r="D114" s="187">
        <v>0</v>
      </c>
      <c r="E114" s="132">
        <f t="shared" si="1"/>
        <v>0</v>
      </c>
    </row>
    <row r="115" spans="1:5" ht="15.75" thickBot="1" x14ac:dyDescent="0.3">
      <c r="A115" s="94"/>
      <c r="B115" s="10" t="s">
        <v>13</v>
      </c>
      <c r="C115" s="83">
        <v>306000</v>
      </c>
      <c r="D115" s="189">
        <v>0</v>
      </c>
      <c r="E115" s="133">
        <f t="shared" si="1"/>
        <v>0</v>
      </c>
    </row>
    <row r="116" spans="1:5" x14ac:dyDescent="0.25">
      <c r="A116" s="54">
        <v>4006</v>
      </c>
      <c r="B116" s="54" t="s">
        <v>80</v>
      </c>
      <c r="C116" s="85">
        <f>SUM(C117:C125)</f>
        <v>200922000</v>
      </c>
      <c r="D116" s="190">
        <f>SUM(D117:D125)</f>
        <v>7257269.79</v>
      </c>
      <c r="E116" s="216">
        <f t="shared" si="1"/>
        <v>3.6119836503717861</v>
      </c>
    </row>
    <row r="117" spans="1:5" x14ac:dyDescent="0.25">
      <c r="A117" s="33"/>
      <c r="B117" s="62" t="s">
        <v>56</v>
      </c>
      <c r="C117" s="161">
        <v>36000</v>
      </c>
      <c r="D117" s="201">
        <v>0</v>
      </c>
      <c r="E117" s="134">
        <f t="shared" si="1"/>
        <v>0</v>
      </c>
    </row>
    <row r="118" spans="1:5" x14ac:dyDescent="0.25">
      <c r="A118" s="93"/>
      <c r="B118" s="72" t="s">
        <v>57</v>
      </c>
      <c r="C118" s="95">
        <v>6096000</v>
      </c>
      <c r="D118" s="191">
        <v>0</v>
      </c>
      <c r="E118" s="132">
        <f t="shared" si="1"/>
        <v>0</v>
      </c>
    </row>
    <row r="119" spans="1:5" x14ac:dyDescent="0.25">
      <c r="A119" s="93"/>
      <c r="B119" s="96" t="s">
        <v>58</v>
      </c>
      <c r="C119" s="95">
        <v>189210000</v>
      </c>
      <c r="D119" s="187">
        <v>7257269.79</v>
      </c>
      <c r="E119" s="132">
        <f t="shared" si="1"/>
        <v>3.8355635484382429</v>
      </c>
    </row>
    <row r="120" spans="1:5" x14ac:dyDescent="0.25">
      <c r="A120" s="93"/>
      <c r="B120" s="8" t="s">
        <v>40</v>
      </c>
      <c r="C120" s="115">
        <v>1800000</v>
      </c>
      <c r="D120" s="193">
        <v>0</v>
      </c>
      <c r="E120" s="132">
        <f t="shared" si="1"/>
        <v>0</v>
      </c>
    </row>
    <row r="121" spans="1:5" x14ac:dyDescent="0.25">
      <c r="A121" s="33"/>
      <c r="B121" s="23" t="s">
        <v>59</v>
      </c>
      <c r="C121" s="115">
        <v>60000</v>
      </c>
      <c r="D121" s="193">
        <v>0</v>
      </c>
      <c r="E121" s="132">
        <f t="shared" si="1"/>
        <v>0</v>
      </c>
    </row>
    <row r="122" spans="1:5" x14ac:dyDescent="0.25">
      <c r="A122" s="93"/>
      <c r="B122" s="8" t="s">
        <v>60</v>
      </c>
      <c r="C122" s="115">
        <v>240000</v>
      </c>
      <c r="D122" s="193">
        <v>0</v>
      </c>
      <c r="E122" s="132">
        <f t="shared" si="1"/>
        <v>0</v>
      </c>
    </row>
    <row r="123" spans="1:5" x14ac:dyDescent="0.25">
      <c r="A123" s="93"/>
      <c r="B123" s="118" t="s">
        <v>71</v>
      </c>
      <c r="C123" s="115">
        <v>240000</v>
      </c>
      <c r="D123" s="193">
        <v>0</v>
      </c>
      <c r="E123" s="132">
        <f t="shared" si="1"/>
        <v>0</v>
      </c>
    </row>
    <row r="124" spans="1:5" x14ac:dyDescent="0.25">
      <c r="A124" s="93"/>
      <c r="B124" s="8" t="s">
        <v>12</v>
      </c>
      <c r="C124" s="115">
        <v>3000000</v>
      </c>
      <c r="D124" s="193">
        <v>0</v>
      </c>
      <c r="E124" s="132">
        <f t="shared" si="1"/>
        <v>0</v>
      </c>
    </row>
    <row r="125" spans="1:5" ht="15.75" thickBot="1" x14ac:dyDescent="0.3">
      <c r="A125" s="97"/>
      <c r="B125" s="119" t="s">
        <v>13</v>
      </c>
      <c r="C125" s="99">
        <v>240000</v>
      </c>
      <c r="D125" s="189">
        <v>0</v>
      </c>
      <c r="E125" s="133">
        <f t="shared" si="1"/>
        <v>0</v>
      </c>
    </row>
    <row r="126" spans="1:5" x14ac:dyDescent="0.25">
      <c r="A126" s="54">
        <v>5014</v>
      </c>
      <c r="B126" s="54" t="s">
        <v>81</v>
      </c>
      <c r="C126" s="85">
        <f>SUM(C127:C129)</f>
        <v>1646800000</v>
      </c>
      <c r="D126" s="190">
        <f>SUM(D127:D129)</f>
        <v>101961682.68000001</v>
      </c>
      <c r="E126" s="216">
        <f t="shared" si="1"/>
        <v>6.1915036847218854</v>
      </c>
    </row>
    <row r="127" spans="1:5" x14ac:dyDescent="0.25">
      <c r="A127" s="33"/>
      <c r="B127" s="92" t="s">
        <v>58</v>
      </c>
      <c r="C127" s="98">
        <v>290000000</v>
      </c>
      <c r="D127" s="194">
        <v>36182060.68</v>
      </c>
      <c r="E127" s="134">
        <f t="shared" si="1"/>
        <v>12.476572648275862</v>
      </c>
    </row>
    <row r="128" spans="1:5" x14ac:dyDescent="0.25">
      <c r="A128" s="33"/>
      <c r="B128" s="8" t="s">
        <v>12</v>
      </c>
      <c r="C128" s="95">
        <v>43800000</v>
      </c>
      <c r="D128" s="191">
        <v>0</v>
      </c>
      <c r="E128" s="132">
        <f t="shared" si="1"/>
        <v>0</v>
      </c>
    </row>
    <row r="129" spans="1:5" ht="15.75" thickBot="1" x14ac:dyDescent="0.3">
      <c r="A129" s="65"/>
      <c r="B129" s="119" t="s">
        <v>13</v>
      </c>
      <c r="C129" s="99">
        <v>1313000000</v>
      </c>
      <c r="D129" s="195">
        <v>65779622</v>
      </c>
      <c r="E129" s="133">
        <f t="shared" si="1"/>
        <v>5.0098722010662611</v>
      </c>
    </row>
    <row r="130" spans="1:5" x14ac:dyDescent="0.25">
      <c r="A130" s="54">
        <v>5015</v>
      </c>
      <c r="B130" s="54" t="s">
        <v>82</v>
      </c>
      <c r="C130" s="85">
        <f>SUM(C131:C132)</f>
        <v>707250000</v>
      </c>
      <c r="D130" s="190">
        <f>SUM(D131:D132)</f>
        <v>0</v>
      </c>
      <c r="E130" s="134">
        <f t="shared" si="1"/>
        <v>0</v>
      </c>
    </row>
    <row r="131" spans="1:5" x14ac:dyDescent="0.25">
      <c r="A131" s="33"/>
      <c r="B131" s="92" t="s">
        <v>58</v>
      </c>
      <c r="C131" s="98">
        <v>615250000</v>
      </c>
      <c r="D131" s="196">
        <v>0</v>
      </c>
      <c r="E131" s="134">
        <f t="shared" si="1"/>
        <v>0</v>
      </c>
    </row>
    <row r="132" spans="1:5" ht="15.75" thickBot="1" x14ac:dyDescent="0.3">
      <c r="A132" s="65"/>
      <c r="B132" s="10" t="s">
        <v>13</v>
      </c>
      <c r="C132" s="99">
        <v>92000000</v>
      </c>
      <c r="D132" s="195">
        <v>0</v>
      </c>
      <c r="E132" s="133">
        <f t="shared" si="1"/>
        <v>0</v>
      </c>
    </row>
    <row r="133" spans="1:5" x14ac:dyDescent="0.25">
      <c r="A133" s="55">
        <v>5016</v>
      </c>
      <c r="B133" s="55" t="s">
        <v>93</v>
      </c>
      <c r="C133" s="100">
        <f>C134</f>
        <v>211200000</v>
      </c>
      <c r="D133" s="197">
        <f>D134</f>
        <v>0</v>
      </c>
      <c r="E133" s="216">
        <f t="shared" si="1"/>
        <v>0</v>
      </c>
    </row>
    <row r="134" spans="1:5" ht="15.75" thickBot="1" x14ac:dyDescent="0.3">
      <c r="A134" s="18"/>
      <c r="B134" s="10" t="s">
        <v>13</v>
      </c>
      <c r="C134" s="99">
        <v>211200000</v>
      </c>
      <c r="D134" s="195">
        <v>0</v>
      </c>
      <c r="E134" s="133">
        <f t="shared" si="1"/>
        <v>0</v>
      </c>
    </row>
    <row r="135" spans="1:5" x14ac:dyDescent="0.25">
      <c r="A135" s="55">
        <v>5017</v>
      </c>
      <c r="B135" s="55" t="s">
        <v>94</v>
      </c>
      <c r="C135" s="100">
        <f>SUM(C136:C138)</f>
        <v>1253500000</v>
      </c>
      <c r="D135" s="199">
        <f>SUM(D136:D138)</f>
        <v>66132720</v>
      </c>
      <c r="E135" s="216">
        <f t="shared" si="1"/>
        <v>5.2758452333466295</v>
      </c>
    </row>
    <row r="136" spans="1:5" x14ac:dyDescent="0.25">
      <c r="A136" s="63"/>
      <c r="B136" s="92" t="s">
        <v>58</v>
      </c>
      <c r="C136" s="82">
        <v>367000000</v>
      </c>
      <c r="D136" s="201">
        <v>3350640</v>
      </c>
      <c r="E136" s="134">
        <f t="shared" ref="E136:E149" si="2">SUM(D136/C136*100)</f>
        <v>0.91298092643051776</v>
      </c>
    </row>
    <row r="137" spans="1:5" x14ac:dyDescent="0.25">
      <c r="A137" s="101"/>
      <c r="B137" s="8" t="s">
        <v>12</v>
      </c>
      <c r="C137" s="160">
        <v>94500000</v>
      </c>
      <c r="D137" s="200">
        <v>62782080</v>
      </c>
      <c r="E137" s="132">
        <f t="shared" si="2"/>
        <v>66.436063492063496</v>
      </c>
    </row>
    <row r="138" spans="1:5" ht="15.75" thickBot="1" x14ac:dyDescent="0.3">
      <c r="A138" s="122"/>
      <c r="B138" s="119" t="s">
        <v>13</v>
      </c>
      <c r="C138" s="123">
        <v>792000000</v>
      </c>
      <c r="D138" s="195">
        <v>0</v>
      </c>
      <c r="E138" s="133">
        <f t="shared" si="2"/>
        <v>0</v>
      </c>
    </row>
    <row r="139" spans="1:5" x14ac:dyDescent="0.25">
      <c r="A139" s="55">
        <v>5018</v>
      </c>
      <c r="B139" s="55" t="s">
        <v>95</v>
      </c>
      <c r="C139" s="100">
        <f>SUM(C140:C141)</f>
        <v>35931000</v>
      </c>
      <c r="D139" s="197">
        <f>SUM(D140:D141)</f>
        <v>0</v>
      </c>
      <c r="E139" s="216">
        <f t="shared" si="2"/>
        <v>0</v>
      </c>
    </row>
    <row r="140" spans="1:5" x14ac:dyDescent="0.25">
      <c r="A140" s="101"/>
      <c r="B140" s="211" t="s">
        <v>58</v>
      </c>
      <c r="C140" s="121">
        <v>30931000</v>
      </c>
      <c r="D140" s="201">
        <v>0</v>
      </c>
      <c r="E140" s="134">
        <f t="shared" si="2"/>
        <v>0</v>
      </c>
    </row>
    <row r="141" spans="1:5" ht="15.75" thickBot="1" x14ac:dyDescent="0.3">
      <c r="A141" s="122"/>
      <c r="B141" s="10" t="s">
        <v>13</v>
      </c>
      <c r="C141" s="124">
        <v>5000000</v>
      </c>
      <c r="D141" s="198">
        <v>0</v>
      </c>
      <c r="E141" s="133">
        <f t="shared" si="2"/>
        <v>0</v>
      </c>
    </row>
    <row r="142" spans="1:5" x14ac:dyDescent="0.25">
      <c r="A142" s="54">
        <v>5020</v>
      </c>
      <c r="B142" s="54" t="s">
        <v>97</v>
      </c>
      <c r="C142" s="100">
        <f>SUM(C143:C145)</f>
        <v>507600000</v>
      </c>
      <c r="D142" s="197">
        <f>D1421</f>
        <v>0</v>
      </c>
      <c r="E142" s="216">
        <f t="shared" si="2"/>
        <v>0</v>
      </c>
    </row>
    <row r="143" spans="1:5" x14ac:dyDescent="0.25">
      <c r="A143" s="93"/>
      <c r="B143" s="210" t="s">
        <v>58</v>
      </c>
      <c r="C143" s="161">
        <v>145200000</v>
      </c>
      <c r="D143" s="201">
        <v>0</v>
      </c>
      <c r="E143" s="134">
        <f t="shared" si="2"/>
        <v>0</v>
      </c>
    </row>
    <row r="144" spans="1:5" x14ac:dyDescent="0.25">
      <c r="A144" s="93"/>
      <c r="B144" s="8" t="s">
        <v>12</v>
      </c>
      <c r="C144" s="95">
        <v>26400000</v>
      </c>
      <c r="D144" s="191">
        <v>0</v>
      </c>
      <c r="E144" s="132">
        <f t="shared" si="2"/>
        <v>0</v>
      </c>
    </row>
    <row r="145" spans="1:5" ht="15.75" thickBot="1" x14ac:dyDescent="0.3">
      <c r="A145" s="65"/>
      <c r="B145" s="125" t="s">
        <v>13</v>
      </c>
      <c r="C145" s="99">
        <v>336000000</v>
      </c>
      <c r="D145" s="195">
        <v>0</v>
      </c>
      <c r="E145" s="133">
        <f t="shared" si="2"/>
        <v>0</v>
      </c>
    </row>
    <row r="146" spans="1:5" x14ac:dyDescent="0.25">
      <c r="A146" s="126">
        <v>7003</v>
      </c>
      <c r="B146" s="87" t="s">
        <v>78</v>
      </c>
      <c r="C146" s="100">
        <f>C147</f>
        <v>136622000</v>
      </c>
      <c r="D146" s="197">
        <f>SUM(D147:D147)</f>
        <v>0</v>
      </c>
      <c r="E146" s="216">
        <f t="shared" si="2"/>
        <v>0</v>
      </c>
    </row>
    <row r="147" spans="1:5" ht="15.75" thickBot="1" x14ac:dyDescent="0.3">
      <c r="A147" s="139"/>
      <c r="B147" s="140" t="s">
        <v>58</v>
      </c>
      <c r="C147" s="83">
        <v>136622000</v>
      </c>
      <c r="D147" s="195">
        <v>0</v>
      </c>
      <c r="E147" s="133">
        <f t="shared" si="2"/>
        <v>0</v>
      </c>
    </row>
    <row r="148" spans="1:5" x14ac:dyDescent="0.25">
      <c r="A148" s="126">
        <v>7061</v>
      </c>
      <c r="B148" s="87" t="s">
        <v>102</v>
      </c>
      <c r="C148" s="100">
        <f>C149</f>
        <v>29181000</v>
      </c>
      <c r="D148" s="197">
        <f>SUM(D149:D149)</f>
        <v>0</v>
      </c>
      <c r="E148" s="216">
        <f t="shared" si="2"/>
        <v>0</v>
      </c>
    </row>
    <row r="149" spans="1:5" ht="15.75" thickBot="1" x14ac:dyDescent="0.3">
      <c r="A149" s="139"/>
      <c r="B149" s="140" t="s">
        <v>58</v>
      </c>
      <c r="C149" s="83">
        <v>29181000</v>
      </c>
      <c r="D149" s="195">
        <v>0</v>
      </c>
      <c r="E149" s="133">
        <f t="shared" si="2"/>
        <v>0</v>
      </c>
    </row>
    <row r="150" spans="1:5" x14ac:dyDescent="0.25">
      <c r="A150" s="103">
        <v>2302</v>
      </c>
      <c r="B150" s="57" t="s">
        <v>83</v>
      </c>
      <c r="C150" s="104"/>
      <c r="D150" s="176"/>
      <c r="E150" s="14"/>
    </row>
    <row r="151" spans="1:5" x14ac:dyDescent="0.25">
      <c r="A151" s="22" t="s">
        <v>38</v>
      </c>
      <c r="B151" s="58" t="s">
        <v>84</v>
      </c>
      <c r="C151" s="60">
        <f>SUM(C152:C158)</f>
        <v>62418000</v>
      </c>
      <c r="D151" s="145">
        <f>SUM(D152:D158)</f>
        <v>8865576.0899999999</v>
      </c>
      <c r="E151" s="17">
        <f t="shared" ref="E72:E177" si="3">SUM(D151/C151*100)</f>
        <v>14.203556810535423</v>
      </c>
    </row>
    <row r="152" spans="1:5" x14ac:dyDescent="0.25">
      <c r="A152" s="105"/>
      <c r="B152" s="23" t="s">
        <v>50</v>
      </c>
      <c r="C152" s="106">
        <v>39952000</v>
      </c>
      <c r="D152" s="174">
        <v>6942561.4800000004</v>
      </c>
      <c r="E152" s="132">
        <f t="shared" si="3"/>
        <v>17.377256407689227</v>
      </c>
    </row>
    <row r="153" spans="1:5" x14ac:dyDescent="0.25">
      <c r="A153" s="61"/>
      <c r="B153" s="8" t="s">
        <v>51</v>
      </c>
      <c r="C153" s="95">
        <v>6645000</v>
      </c>
      <c r="D153" s="174">
        <v>1155936.49</v>
      </c>
      <c r="E153" s="132">
        <f t="shared" si="3"/>
        <v>17.39558299473288</v>
      </c>
    </row>
    <row r="154" spans="1:5" x14ac:dyDescent="0.25">
      <c r="A154" s="69"/>
      <c r="B154" s="23" t="s">
        <v>54</v>
      </c>
      <c r="C154" s="107">
        <v>1676000</v>
      </c>
      <c r="D154" s="202">
        <v>79055.710000000006</v>
      </c>
      <c r="E154" s="132">
        <f t="shared" si="3"/>
        <v>4.7169278042959428</v>
      </c>
    </row>
    <row r="155" spans="1:5" x14ac:dyDescent="0.25">
      <c r="A155" s="69"/>
      <c r="B155" s="23" t="s">
        <v>55</v>
      </c>
      <c r="C155" s="107">
        <v>492000</v>
      </c>
      <c r="D155" s="202">
        <v>0</v>
      </c>
      <c r="E155" s="132">
        <f t="shared" si="3"/>
        <v>0</v>
      </c>
    </row>
    <row r="156" spans="1:5" x14ac:dyDescent="0.25">
      <c r="A156" s="108"/>
      <c r="B156" s="23" t="s">
        <v>57</v>
      </c>
      <c r="C156" s="95">
        <v>4943000</v>
      </c>
      <c r="D156" s="191">
        <v>0</v>
      </c>
      <c r="E156" s="132">
        <f t="shared" si="3"/>
        <v>0</v>
      </c>
    </row>
    <row r="157" spans="1:5" x14ac:dyDescent="0.25">
      <c r="A157" s="108"/>
      <c r="B157" s="8" t="s">
        <v>58</v>
      </c>
      <c r="C157" s="115">
        <v>8500000</v>
      </c>
      <c r="D157" s="200">
        <v>688022.41</v>
      </c>
      <c r="E157" s="132">
        <f t="shared" si="3"/>
        <v>8.0943812941176478</v>
      </c>
    </row>
    <row r="158" spans="1:5" ht="15.75" thickBot="1" x14ac:dyDescent="0.3">
      <c r="A158" s="109"/>
      <c r="B158" s="102" t="s">
        <v>60</v>
      </c>
      <c r="C158" s="99">
        <v>210000</v>
      </c>
      <c r="D158" s="195">
        <v>0</v>
      </c>
      <c r="E158" s="133">
        <f t="shared" si="3"/>
        <v>0</v>
      </c>
    </row>
    <row r="159" spans="1:5" x14ac:dyDescent="0.25">
      <c r="A159" s="103">
        <v>2303</v>
      </c>
      <c r="B159" s="57" t="s">
        <v>85</v>
      </c>
      <c r="C159" s="110"/>
      <c r="D159" s="203"/>
      <c r="E159" s="14"/>
    </row>
    <row r="160" spans="1:5" x14ac:dyDescent="0.25">
      <c r="A160" s="22" t="s">
        <v>38</v>
      </c>
      <c r="B160" s="58" t="s">
        <v>86</v>
      </c>
      <c r="C160" s="59">
        <f>SUM(C161:C166)</f>
        <v>27203000</v>
      </c>
      <c r="D160" s="176">
        <f>SUM(D161:D166)</f>
        <v>4343318.2700000005</v>
      </c>
      <c r="E160" s="17">
        <f t="shared" si="3"/>
        <v>15.966320883726063</v>
      </c>
    </row>
    <row r="161" spans="1:5" x14ac:dyDescent="0.25">
      <c r="A161" s="61"/>
      <c r="B161" s="8" t="s">
        <v>50</v>
      </c>
      <c r="C161" s="24">
        <v>20110000</v>
      </c>
      <c r="D161" s="174">
        <v>3563404.21</v>
      </c>
      <c r="E161" s="132">
        <f t="shared" si="3"/>
        <v>17.719563451019393</v>
      </c>
    </row>
    <row r="162" spans="1:5" x14ac:dyDescent="0.25">
      <c r="A162" s="69"/>
      <c r="B162" s="8" t="s">
        <v>51</v>
      </c>
      <c r="C162" s="111">
        <v>3337000</v>
      </c>
      <c r="D162" s="204">
        <v>593306.81999999995</v>
      </c>
      <c r="E162" s="132">
        <f t="shared" si="3"/>
        <v>17.779646988312855</v>
      </c>
    </row>
    <row r="163" spans="1:5" x14ac:dyDescent="0.25">
      <c r="A163" s="61"/>
      <c r="B163" s="8" t="s">
        <v>54</v>
      </c>
      <c r="C163" s="95">
        <v>595000</v>
      </c>
      <c r="D163" s="174">
        <v>44014.46</v>
      </c>
      <c r="E163" s="132">
        <f t="shared" si="3"/>
        <v>7.3973882352941178</v>
      </c>
    </row>
    <row r="164" spans="1:5" x14ac:dyDescent="0.25">
      <c r="A164" s="61"/>
      <c r="B164" s="23" t="s">
        <v>101</v>
      </c>
      <c r="C164" s="95">
        <v>88000</v>
      </c>
      <c r="D164" s="174">
        <v>0</v>
      </c>
      <c r="E164" s="132">
        <f t="shared" si="3"/>
        <v>0</v>
      </c>
    </row>
    <row r="165" spans="1:5" x14ac:dyDescent="0.25">
      <c r="A165" s="61"/>
      <c r="B165" s="8" t="s">
        <v>57</v>
      </c>
      <c r="C165" s="95">
        <v>2209000</v>
      </c>
      <c r="D165" s="174">
        <v>150</v>
      </c>
      <c r="E165" s="132">
        <f t="shared" si="3"/>
        <v>6.7904028972385691E-3</v>
      </c>
    </row>
    <row r="166" spans="1:5" ht="15.75" thickBot="1" x14ac:dyDescent="0.3">
      <c r="A166" s="61"/>
      <c r="B166" s="102" t="s">
        <v>58</v>
      </c>
      <c r="C166" s="99">
        <v>864000</v>
      </c>
      <c r="D166" s="20">
        <v>142442.78</v>
      </c>
      <c r="E166" s="133">
        <f t="shared" si="3"/>
        <v>16.486432870370372</v>
      </c>
    </row>
    <row r="167" spans="1:5" x14ac:dyDescent="0.25">
      <c r="A167" s="112">
        <v>2402</v>
      </c>
      <c r="B167" s="113" t="s">
        <v>87</v>
      </c>
      <c r="C167" s="98"/>
      <c r="D167" s="205"/>
      <c r="E167" s="136"/>
    </row>
    <row r="168" spans="1:5" x14ac:dyDescent="0.25">
      <c r="A168" s="143">
        <v>4002</v>
      </c>
      <c r="B168" s="116" t="s">
        <v>96</v>
      </c>
      <c r="C168" s="127">
        <f>SUM(C169:C172)</f>
        <v>1000000000</v>
      </c>
      <c r="D168" s="145">
        <f>SUM(D169:D172)</f>
        <v>0</v>
      </c>
      <c r="E168" s="131">
        <f t="shared" si="3"/>
        <v>0</v>
      </c>
    </row>
    <row r="169" spans="1:5" x14ac:dyDescent="0.25">
      <c r="A169" s="142"/>
      <c r="B169" s="8" t="s">
        <v>58</v>
      </c>
      <c r="C169" s="95">
        <v>76000000</v>
      </c>
      <c r="D169" s="174">
        <v>0</v>
      </c>
      <c r="E169" s="132">
        <f t="shared" si="3"/>
        <v>0</v>
      </c>
    </row>
    <row r="170" spans="1:5" x14ac:dyDescent="0.25">
      <c r="A170" s="142"/>
      <c r="B170" s="141" t="s">
        <v>71</v>
      </c>
      <c r="C170" s="95">
        <v>30000000</v>
      </c>
      <c r="D170" s="174">
        <v>0</v>
      </c>
      <c r="E170" s="132">
        <f t="shared" si="3"/>
        <v>0</v>
      </c>
    </row>
    <row r="171" spans="1:5" x14ac:dyDescent="0.25">
      <c r="A171" s="142"/>
      <c r="B171" s="8" t="s">
        <v>63</v>
      </c>
      <c r="C171" s="95">
        <v>144000000</v>
      </c>
      <c r="D171" s="174">
        <v>0</v>
      </c>
      <c r="E171" s="132">
        <f t="shared" si="3"/>
        <v>0</v>
      </c>
    </row>
    <row r="172" spans="1:5" x14ac:dyDescent="0.25">
      <c r="A172" s="103"/>
      <c r="B172" s="23" t="s">
        <v>64</v>
      </c>
      <c r="C172" s="98">
        <v>750000000</v>
      </c>
      <c r="D172" s="205">
        <v>0</v>
      </c>
      <c r="E172" s="132">
        <f t="shared" si="3"/>
        <v>0</v>
      </c>
    </row>
    <row r="173" spans="1:5" x14ac:dyDescent="0.25">
      <c r="A173" s="22" t="s">
        <v>9</v>
      </c>
      <c r="B173" s="88" t="s">
        <v>88</v>
      </c>
      <c r="C173" s="114">
        <f>C174</f>
        <v>5000000000</v>
      </c>
      <c r="D173" s="206">
        <v>0</v>
      </c>
      <c r="E173" s="131">
        <f t="shared" si="3"/>
        <v>0</v>
      </c>
    </row>
    <row r="174" spans="1:5" x14ac:dyDescent="0.25">
      <c r="A174" s="22"/>
      <c r="B174" s="64" t="s">
        <v>89</v>
      </c>
      <c r="C174" s="115">
        <v>5000000000</v>
      </c>
      <c r="D174" s="172">
        <v>0</v>
      </c>
      <c r="E174" s="137">
        <f t="shared" si="3"/>
        <v>0</v>
      </c>
    </row>
    <row r="175" spans="1:5" x14ac:dyDescent="0.25">
      <c r="A175" s="22" t="s">
        <v>31</v>
      </c>
      <c r="B175" s="116" t="s">
        <v>90</v>
      </c>
      <c r="C175" s="89">
        <v>2000000</v>
      </c>
      <c r="D175" s="16">
        <v>0</v>
      </c>
      <c r="E175" s="131">
        <f t="shared" si="3"/>
        <v>0</v>
      </c>
    </row>
    <row r="176" spans="1:5" ht="15.75" thickBot="1" x14ac:dyDescent="0.3">
      <c r="A176" s="22"/>
      <c r="B176" s="8" t="s">
        <v>91</v>
      </c>
      <c r="C176" s="99">
        <v>2000000</v>
      </c>
      <c r="D176" s="20">
        <v>0</v>
      </c>
      <c r="E176" s="133">
        <f t="shared" si="3"/>
        <v>0</v>
      </c>
    </row>
    <row r="177" spans="1:5" ht="15.75" thickBot="1" x14ac:dyDescent="0.3">
      <c r="A177" s="128"/>
      <c r="B177" s="129" t="s">
        <v>92</v>
      </c>
      <c r="C177" s="144">
        <f>SUM(C175+C173+C168+C160+C151+C148+C146+C142+C139+C135+C133+C130+C126+C116+C108+C106+C103+C99+C90+C75+C64+C56+C35+C32+C24+C22+C16+C14+C12+C9+C6+C3)</f>
        <v>296266804000</v>
      </c>
      <c r="D177" s="207">
        <f>SUM(D175+D173+D168+D160+D151+D148+D146+D142+D139+D135+D133+D130+D126+D116+D108+D106+D103+D99+D90+D75+D64+D56+D35+D32+D24+D22+D16+D14+D12+D9+D6+D3)</f>
        <v>41456483452.260002</v>
      </c>
      <c r="E177" s="163">
        <f t="shared" si="3"/>
        <v>13.992955975000157</v>
      </c>
    </row>
  </sheetData>
  <mergeCells count="1">
    <mergeCell ref="A60:A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28.2.2021.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2021-03-02T12:05:03Z</dcterms:modified>
</cp:coreProperties>
</file>