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ja.markovic\AppData\Local\Microsoft\Windows\INetCache\Content.Outlook\611EVV48\"/>
    </mc:Choice>
  </mc:AlternateContent>
  <xr:revisionPtr revIDLastSave="0" documentId="13_ncr:1_{EA91790B-C203-45E3-8FAE-1E8C0E78A04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Образац 1" sheetId="1" r:id="rId1"/>
    <sheet name="јбкјс" sheetId="3" state="hidden" r:id="rId2"/>
    <sheet name="шифарник" sheetId="2" state="hidden" r:id="rId3"/>
    <sheet name="prenos" sheetId="4" state="hidden" r:id="rId4"/>
  </sheets>
  <definedNames>
    <definedName name="_xlnm.Print_Area" localSheetId="0">'Образац 1'!$A$1:$H$35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" l="1"/>
  <c r="N3" i="4"/>
  <c r="O3" i="4"/>
  <c r="P3" i="4"/>
  <c r="Q3" i="4"/>
  <c r="M4" i="4"/>
  <c r="N4" i="4"/>
  <c r="O4" i="4"/>
  <c r="P4" i="4"/>
  <c r="Q4" i="4"/>
  <c r="M5" i="4"/>
  <c r="N5" i="4"/>
  <c r="O5" i="4"/>
  <c r="P5" i="4"/>
  <c r="Q5" i="4"/>
  <c r="M6" i="4"/>
  <c r="N6" i="4"/>
  <c r="O6" i="4"/>
  <c r="P6" i="4"/>
  <c r="Q6" i="4"/>
  <c r="M7" i="4"/>
  <c r="N7" i="4"/>
  <c r="O7" i="4"/>
  <c r="P7" i="4"/>
  <c r="Q7" i="4"/>
  <c r="M8" i="4"/>
  <c r="N8" i="4"/>
  <c r="O8" i="4"/>
  <c r="P8" i="4"/>
  <c r="Q8" i="4"/>
  <c r="M9" i="4"/>
  <c r="N9" i="4"/>
  <c r="O9" i="4"/>
  <c r="P9" i="4"/>
  <c r="Q9" i="4"/>
  <c r="M10" i="4"/>
  <c r="N10" i="4"/>
  <c r="O10" i="4"/>
  <c r="P10" i="4"/>
  <c r="Q10" i="4"/>
  <c r="M11" i="4"/>
  <c r="N11" i="4"/>
  <c r="O11" i="4"/>
  <c r="P11" i="4"/>
  <c r="Q11" i="4"/>
  <c r="M12" i="4"/>
  <c r="N12" i="4"/>
  <c r="O12" i="4"/>
  <c r="P12" i="4"/>
  <c r="Q12" i="4"/>
  <c r="M13" i="4"/>
  <c r="N13" i="4"/>
  <c r="O13" i="4"/>
  <c r="P13" i="4"/>
  <c r="Q13" i="4"/>
  <c r="M14" i="4"/>
  <c r="N14" i="4"/>
  <c r="O14" i="4"/>
  <c r="P14" i="4"/>
  <c r="Q14" i="4"/>
  <c r="M15" i="4"/>
  <c r="N15" i="4"/>
  <c r="O15" i="4"/>
  <c r="P15" i="4"/>
  <c r="Q15" i="4"/>
  <c r="M16" i="4"/>
  <c r="N16" i="4"/>
  <c r="O16" i="4"/>
  <c r="P16" i="4"/>
  <c r="Q16" i="4"/>
  <c r="M17" i="4"/>
  <c r="N17" i="4"/>
  <c r="O17" i="4"/>
  <c r="P17" i="4"/>
  <c r="Q17" i="4"/>
  <c r="M18" i="4"/>
  <c r="N18" i="4"/>
  <c r="O18" i="4"/>
  <c r="P18" i="4"/>
  <c r="Q18" i="4"/>
  <c r="M19" i="4"/>
  <c r="N19" i="4"/>
  <c r="O19" i="4"/>
  <c r="P19" i="4"/>
  <c r="Q19" i="4"/>
  <c r="M20" i="4"/>
  <c r="N20" i="4"/>
  <c r="O20" i="4"/>
  <c r="P20" i="4"/>
  <c r="Q20" i="4"/>
  <c r="N2" i="4"/>
  <c r="O2" i="4"/>
  <c r="P2" i="4"/>
  <c r="Q2" i="4"/>
  <c r="M2" i="4"/>
  <c r="A3" i="4" l="1"/>
  <c r="G3" i="4"/>
  <c r="H3" i="4"/>
  <c r="I3" i="4"/>
  <c r="J3" i="4"/>
  <c r="A4" i="4"/>
  <c r="G4" i="4"/>
  <c r="H4" i="4"/>
  <c r="I4" i="4"/>
  <c r="J4" i="4"/>
  <c r="A5" i="4"/>
  <c r="G5" i="4"/>
  <c r="H5" i="4"/>
  <c r="I5" i="4"/>
  <c r="J5" i="4"/>
  <c r="A6" i="4"/>
  <c r="G6" i="4"/>
  <c r="H6" i="4"/>
  <c r="I6" i="4"/>
  <c r="J6" i="4"/>
  <c r="A7" i="4"/>
  <c r="G7" i="4"/>
  <c r="H7" i="4"/>
  <c r="I7" i="4"/>
  <c r="J7" i="4"/>
  <c r="A8" i="4"/>
  <c r="G8" i="4"/>
  <c r="H8" i="4"/>
  <c r="I8" i="4"/>
  <c r="J8" i="4"/>
  <c r="A9" i="4"/>
  <c r="G9" i="4"/>
  <c r="H9" i="4"/>
  <c r="I9" i="4"/>
  <c r="J9" i="4"/>
  <c r="A10" i="4"/>
  <c r="G10" i="4"/>
  <c r="H10" i="4"/>
  <c r="I10" i="4"/>
  <c r="J10" i="4"/>
  <c r="A11" i="4"/>
  <c r="G11" i="4"/>
  <c r="H11" i="4"/>
  <c r="I11" i="4"/>
  <c r="J11" i="4"/>
  <c r="A12" i="4"/>
  <c r="G12" i="4"/>
  <c r="H12" i="4"/>
  <c r="I12" i="4"/>
  <c r="J12" i="4"/>
  <c r="A13" i="4"/>
  <c r="G13" i="4"/>
  <c r="H13" i="4"/>
  <c r="I13" i="4"/>
  <c r="J13" i="4"/>
  <c r="A14" i="4"/>
  <c r="G14" i="4"/>
  <c r="H14" i="4"/>
  <c r="I14" i="4"/>
  <c r="J14" i="4"/>
  <c r="A15" i="4"/>
  <c r="G15" i="4"/>
  <c r="H15" i="4"/>
  <c r="I15" i="4"/>
  <c r="J15" i="4"/>
  <c r="A16" i="4"/>
  <c r="G16" i="4"/>
  <c r="H16" i="4"/>
  <c r="I16" i="4"/>
  <c r="J16" i="4"/>
  <c r="A17" i="4"/>
  <c r="G17" i="4"/>
  <c r="H17" i="4"/>
  <c r="I17" i="4"/>
  <c r="J17" i="4"/>
  <c r="A18" i="4"/>
  <c r="G18" i="4"/>
  <c r="H18" i="4"/>
  <c r="I18" i="4"/>
  <c r="J18" i="4"/>
  <c r="A19" i="4"/>
  <c r="G19" i="4"/>
  <c r="H19" i="4"/>
  <c r="I19" i="4"/>
  <c r="J19" i="4"/>
  <c r="A20" i="4"/>
  <c r="G20" i="4"/>
  <c r="H20" i="4"/>
  <c r="I20" i="4"/>
  <c r="J20" i="4"/>
  <c r="J2" i="4"/>
  <c r="I2" i="4"/>
  <c r="H2" i="4"/>
  <c r="G2" i="4"/>
  <c r="A2" i="4"/>
  <c r="B6" i="1" l="1"/>
  <c r="B5" i="1"/>
  <c r="B4" i="1"/>
  <c r="B3" i="1"/>
  <c r="B2" i="1"/>
  <c r="B4" i="4" l="1"/>
  <c r="B10" i="4"/>
  <c r="B16" i="4"/>
  <c r="B9" i="4"/>
  <c r="B15" i="4"/>
  <c r="B8" i="4"/>
  <c r="B14" i="4"/>
  <c r="B20" i="4"/>
  <c r="B7" i="4"/>
  <c r="B13" i="4"/>
  <c r="B19" i="4"/>
  <c r="B12" i="4"/>
  <c r="B11" i="4"/>
  <c r="B3" i="4"/>
  <c r="B18" i="4"/>
  <c r="B2" i="4"/>
  <c r="B17" i="4"/>
  <c r="B6" i="4"/>
  <c r="B5" i="4"/>
  <c r="C4" i="4"/>
  <c r="C10" i="4"/>
  <c r="C16" i="4"/>
  <c r="C9" i="4"/>
  <c r="C15" i="4"/>
  <c r="C8" i="4"/>
  <c r="C14" i="4"/>
  <c r="C20" i="4"/>
  <c r="C19" i="4"/>
  <c r="C12" i="4"/>
  <c r="C11" i="4"/>
  <c r="C7" i="4"/>
  <c r="C13" i="4"/>
  <c r="C2" i="4"/>
  <c r="C18" i="4"/>
  <c r="C5" i="4"/>
  <c r="C17" i="4"/>
  <c r="C3" i="4"/>
  <c r="C6" i="4"/>
  <c r="D5" i="4"/>
  <c r="D11" i="4"/>
  <c r="D17" i="4"/>
  <c r="D4" i="4"/>
  <c r="D10" i="4"/>
  <c r="D16" i="4"/>
  <c r="D9" i="4"/>
  <c r="D15" i="4"/>
  <c r="D8" i="4"/>
  <c r="D2" i="4"/>
  <c r="D7" i="4"/>
  <c r="D19" i="4"/>
  <c r="D6" i="4"/>
  <c r="D14" i="4"/>
  <c r="D20" i="4"/>
  <c r="D13" i="4"/>
  <c r="D12" i="4"/>
  <c r="D3" i="4"/>
  <c r="D18" i="4"/>
  <c r="E5" i="4"/>
  <c r="E11" i="4"/>
  <c r="E17" i="4"/>
  <c r="E4" i="4"/>
  <c r="E10" i="4"/>
  <c r="E16" i="4"/>
  <c r="E9" i="4"/>
  <c r="E15" i="4"/>
  <c r="E2" i="4"/>
  <c r="E8" i="4"/>
  <c r="E14" i="4"/>
  <c r="E20" i="4"/>
  <c r="E7" i="4"/>
  <c r="E13" i="4"/>
  <c r="E19" i="4"/>
  <c r="E6" i="4"/>
  <c r="E3" i="4"/>
  <c r="E12" i="4"/>
  <c r="E18" i="4"/>
  <c r="F6" i="4"/>
  <c r="F12" i="4"/>
  <c r="F18" i="4"/>
  <c r="F5" i="4"/>
  <c r="F11" i="4"/>
  <c r="F17" i="4"/>
  <c r="F4" i="4"/>
  <c r="F10" i="4"/>
  <c r="F16" i="4"/>
  <c r="F2" i="4"/>
  <c r="F9" i="4"/>
  <c r="F15" i="4"/>
  <c r="F14" i="4"/>
  <c r="F20" i="4"/>
  <c r="F13" i="4"/>
  <c r="F19" i="4"/>
  <c r="F8" i="4"/>
  <c r="F7" i="4"/>
  <c r="F3" i="4"/>
</calcChain>
</file>

<file path=xl/sharedStrings.xml><?xml version="1.0" encoding="utf-8"?>
<sst xmlns="http://schemas.openxmlformats.org/spreadsheetml/2006/main" count="258" uniqueCount="199">
  <si>
    <t>1а</t>
  </si>
  <si>
    <t>Укупан број часова рада</t>
  </si>
  <si>
    <t>1б</t>
  </si>
  <si>
    <t>1в</t>
  </si>
  <si>
    <t>Укупно исплаћена маса за зараде</t>
  </si>
  <si>
    <t>2а</t>
  </si>
  <si>
    <t>Основна зарада</t>
  </si>
  <si>
    <t>2б</t>
  </si>
  <si>
    <t>2в</t>
  </si>
  <si>
    <t>2г</t>
  </si>
  <si>
    <t>Увећање зараде за рад на дан државног празника</t>
  </si>
  <si>
    <t>2д</t>
  </si>
  <si>
    <t>Друга увећања основне зараде</t>
  </si>
  <si>
    <t>2ђ</t>
  </si>
  <si>
    <t>2е</t>
  </si>
  <si>
    <t>Маса за зараде за месец</t>
  </si>
  <si>
    <t>Број запослених према кадровској евиденцији</t>
  </si>
  <si>
    <t>Седиште</t>
  </si>
  <si>
    <t>ПИБ</t>
  </si>
  <si>
    <t>Матични број</t>
  </si>
  <si>
    <t>Шифра делатности</t>
  </si>
  <si>
    <t>месец</t>
  </si>
  <si>
    <t>обрачун</t>
  </si>
  <si>
    <t xml:space="preserve">првог дела </t>
  </si>
  <si>
    <t>другог дела</t>
  </si>
  <si>
    <t>једнократно</t>
  </si>
  <si>
    <t>коначно</t>
  </si>
  <si>
    <t>Назив друштва капитала/
јавног предузећа</t>
  </si>
  <si>
    <t>Укупан број прековремених часова рада</t>
  </si>
  <si>
    <t>1.</t>
  </si>
  <si>
    <t>2.</t>
  </si>
  <si>
    <t>3.</t>
  </si>
  <si>
    <t>4.</t>
  </si>
  <si>
    <t>5.</t>
  </si>
  <si>
    <t>6.</t>
  </si>
  <si>
    <t>7.</t>
  </si>
  <si>
    <t>8.</t>
  </si>
  <si>
    <t>Регрес за коришћење годишњег одмора</t>
  </si>
  <si>
    <t>Укупна маса за зараде на годишњем нивоу</t>
  </si>
  <si>
    <t xml:space="preserve">Просечна зарада по запосленом </t>
  </si>
  <si>
    <t>Број запослених</t>
  </si>
  <si>
    <t>Увећана зарада за прековремени рад</t>
  </si>
  <si>
    <t>Увећана зарада по основу времена проведеног на раду за сваку пуну годину рада остварену у радном односу код послодавца - минули рад</t>
  </si>
  <si>
    <t>Производња електричне енергије  (3511)</t>
  </si>
  <si>
    <t>Цевоводни транспорт (4950)</t>
  </si>
  <si>
    <t>Трговина гасовитим горивима преко гасоводне мреже (3523)</t>
  </si>
  <si>
    <t>Дистрибуција електричне енергије (3513)</t>
  </si>
  <si>
    <t>20132248</t>
  </si>
  <si>
    <t>Изградња путева и аутопутева (4211)</t>
  </si>
  <si>
    <t xml:space="preserve">  Инжењерске делатности и техничко саветовање (7112)</t>
  </si>
  <si>
    <t>07754183</t>
  </si>
  <si>
    <t xml:space="preserve">
100002820
</t>
  </si>
  <si>
    <t>Гајење шума и остале шумарске длатности (0210)</t>
  </si>
  <si>
    <t>Поштанске активности јавног сервиса (5310)</t>
  </si>
  <si>
    <t>Уређење пословања и допринос успешнијем пословању у области економије (8413)</t>
  </si>
  <si>
    <t>Инжењерске делатности и техничко саветовање (7112)</t>
  </si>
  <si>
    <t xml:space="preserve">
Услужне делатности у копненом саобраћају (5221)</t>
  </si>
  <si>
    <t>Железнички превоз терета  (4920)</t>
  </si>
  <si>
    <t xml:space="preserve"> 
Железнички превоз путника, даљински и регионални (4910)</t>
  </si>
  <si>
    <t>Аеродроми Србије д.о.о.</t>
  </si>
  <si>
    <t xml:space="preserve"> Услужне делатности у ваздушном саобраћају (5223)</t>
  </si>
  <si>
    <t>Делатност ботаничких и зоолошких вртова и заштита природних вредности (9104)</t>
  </si>
  <si>
    <t xml:space="preserve"> Делатност ботаничких и зоолошких вртова и заштита природнох вредности (9104)
</t>
  </si>
  <si>
    <t>Издавање књига (5811)</t>
  </si>
  <si>
    <t>Бежичне телекомуникације (6120)</t>
  </si>
  <si>
    <t>Дистрибуција гасовитих горива гасоводом (3522)</t>
  </si>
  <si>
    <t>Издавање часописа и периодичних издања  (5814)</t>
  </si>
  <si>
    <t>20183390</t>
  </si>
  <si>
    <t xml:space="preserve">104521515
</t>
  </si>
  <si>
    <t>Делатност спортских објеката (9311)</t>
  </si>
  <si>
    <t>07892845</t>
  </si>
  <si>
    <t xml:space="preserve">100143406
</t>
  </si>
  <si>
    <t>Остали завршни радови (4339)</t>
  </si>
  <si>
    <t>ЈБКЈС</t>
  </si>
  <si>
    <t>Редни број</t>
  </si>
  <si>
    <t>Опис</t>
  </si>
  <si>
    <t>Укупно</t>
  </si>
  <si>
    <t xml:space="preserve">Накнада за исхрану у току рада </t>
  </si>
  <si>
    <t>Реализоване категорије у месецу за који се врши обрачун</t>
  </si>
  <si>
    <t>Планиране категорије према важећем плану пословања</t>
  </si>
  <si>
    <t>Запослени</t>
  </si>
  <si>
    <t>Пословодство</t>
  </si>
  <si>
    <t>Старозапослени</t>
  </si>
  <si>
    <t xml:space="preserve"> Новозапослени</t>
  </si>
  <si>
    <t xml:space="preserve"> Старозапослени</t>
  </si>
  <si>
    <t>Новозапослени</t>
  </si>
  <si>
    <t>јануар 2026. године</t>
  </si>
  <si>
    <t>фебруар 2026. године</t>
  </si>
  <si>
    <t>март 2026. године</t>
  </si>
  <si>
    <t>април 2026. године</t>
  </si>
  <si>
    <t>мај 2026. године</t>
  </si>
  <si>
    <t>јун 2026. године</t>
  </si>
  <si>
    <t>јул 2026. године</t>
  </si>
  <si>
    <t>август 2026. године</t>
  </si>
  <si>
    <t>септембар 2026. године</t>
  </si>
  <si>
    <t>октобар 2026. године</t>
  </si>
  <si>
    <t>новембар 2026. године</t>
  </si>
  <si>
    <t>децембар 2026. године</t>
  </si>
  <si>
    <t>Електродистрибуција Србије д.о.о. Београд</t>
  </si>
  <si>
    <t>Таковска бр. 2
11000 Београд</t>
  </si>
  <si>
    <t>Мике Петровића Аласа бр. 12 Винча</t>
  </si>
  <si>
    <t xml:space="preserve">Трг ваздухопловаца бр. 24
18000 Ниш
</t>
  </si>
  <si>
    <t>Обилићев венац бр. 5 
11000 Београд</t>
  </si>
  <si>
    <t>Милутина Миланковића бр. 9 
11000 Београд</t>
  </si>
  <si>
    <t>07461429</t>
  </si>
  <si>
    <t>07005466</t>
  </si>
  <si>
    <t>Назив привредног субјекта</t>
  </si>
  <si>
    <t>Обрачун зараде за месец</t>
  </si>
  <si>
    <t>Исплата зараде</t>
  </si>
  <si>
    <t>Планирани датум исплате зараде</t>
  </si>
  <si>
    <t>Оверава:</t>
  </si>
  <si>
    <t>Образац ОСИЗ – Обрачун средстава за исплату зарада</t>
  </si>
  <si>
    <t>Потпис овлашћеног лица и печат привредног субјекта:</t>
  </si>
  <si>
    <t>Датум подношења обрасца</t>
  </si>
  <si>
    <t xml:space="preserve">Број запослених за који је извршен месечни обрачун зараде </t>
  </si>
  <si>
    <t>Број запослених који је у обрачунском месецу имао прековремени рад</t>
  </si>
  <si>
    <t>9.</t>
  </si>
  <si>
    <t>Број запослених који је одсутан са рада по било ком основу и коме није обрачуната зарада за месец за који се врши обрачун</t>
  </si>
  <si>
    <t>Остали подаци</t>
  </si>
  <si>
    <t>07360355</t>
  </si>
  <si>
    <t>08042292</t>
  </si>
  <si>
    <t>07360231</t>
  </si>
  <si>
    <t>07359721</t>
  </si>
  <si>
    <t>10.</t>
  </si>
  <si>
    <t>11.</t>
  </si>
  <si>
    <t>14.</t>
  </si>
  <si>
    <t>13.</t>
  </si>
  <si>
    <t>12.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</si>
  <si>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</si>
  <si>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</si>
  <si>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</si>
  <si>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</si>
  <si>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</si>
  <si>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</si>
  <si>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</si>
  <si>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</si>
  <si>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</si>
  <si>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</si>
  <si>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Акционарско друштво Електропривреда Србије, Београд</t>
  </si>
  <si>
    <t>Акционарско друштво за транспорт нафте нафтоводима и транспорт деривата нафте продуктоводима Транснафта Панчево</t>
  </si>
  <si>
    <t>Јавно предузеће Србијагас Нови Сад</t>
  </si>
  <si>
    <t>16.</t>
  </si>
  <si>
    <t>Јавно предузеће Национални парк Тара Бајина Башта</t>
  </si>
  <si>
    <t>Јавно предузеће Национални парк Фрушка гора Сремска Каменица</t>
  </si>
  <si>
    <t>Јавно предузеће Национални парк Ђердап Доњи Милановац</t>
  </si>
  <si>
    <t>Јавно предузеће Национални парк Копаоник са потпуном одговорношћу, Копаоник</t>
  </si>
  <si>
    <t>Привредно друштво НОВИ САД-ГАС  за дистрибуцију гаса, одржавање и извођење д.о.о. Нови Сад</t>
  </si>
  <si>
    <t>08101132</t>
  </si>
  <si>
    <t>Јавно предузеће за склоништа Београд</t>
  </si>
  <si>
    <t>Јавно предузеће Скијалишта Србије Београд</t>
  </si>
  <si>
    <t>Службени гласник друштво с ограниченом одговорношћу Београд</t>
  </si>
  <si>
    <t>07453710</t>
  </si>
  <si>
    <t>Јавно водопривредно предузеће Србијаводе, Београд</t>
  </si>
  <si>
    <t>Друштво с ограниченом одговорношћу Емисиона техника и везе Београд</t>
  </si>
  <si>
    <t>Јавно предузеће Завод за уџбенике, Београд</t>
  </si>
  <si>
    <t>Јавно предузеће Нуклеарни објекти Србије, Винча</t>
  </si>
  <si>
    <t>Пошта Србије друштво са ограниченом одговорношћу, Београд</t>
  </si>
  <si>
    <t>Јавно предузеће за газдовање шумама Србијашуме Београд</t>
  </si>
  <si>
    <t>Коридори Србије д.о.о. Београд</t>
  </si>
  <si>
    <t>Јавно предузеће Путеви Србије Београд</t>
  </si>
  <si>
    <t>Железнице Србије акционарско друштво, Београд</t>
  </si>
  <si>
    <t>Акционарско друштво за управљање јавном железничком инфраструктуром Инфраструктура железнице Србије Београд-Савски Венац</t>
  </si>
  <si>
    <t>Акционарско друштво за железнички превоз робе Србија Карго Београд-Савски Венац</t>
  </si>
  <si>
    <t>Акционарско друштво за железнички превоз путника Србијавоз Београд</t>
  </si>
  <si>
    <t>Краља Петра Првог бр. 14 
Доњи Милановац</t>
  </si>
  <si>
    <t>Балканска бр. 13 
11000 Београд-Стари Град</t>
  </si>
  <si>
    <t>Змај Јове Јовановића бр. 1 
26000 Панчево</t>
  </si>
  <si>
    <t>Булевар Ослобођења бр. 69 
21000 Нови Сад</t>
  </si>
  <si>
    <t>Булевар уметности бр. 12 
11070 Нови Београд</t>
  </si>
  <si>
    <t>Краља Петра бр. 21  
11000 Београд</t>
  </si>
  <si>
    <t>Булевар Краља Александра бр. 282  11000 Београд</t>
  </si>
  <si>
    <t>Булевар Михаила Пупина бр. 113  11070 Нови Београд</t>
  </si>
  <si>
    <t>Немањина бр. 6  
11000 Београд</t>
  </si>
  <si>
    <t>Немањина бр. 6  11000 Београд</t>
  </si>
  <si>
    <t>Миленка Топаловића бр. 3  
Бајина Башта</t>
  </si>
  <si>
    <t>Трг Змај Јове бр. 1  
Сремска Каменица</t>
  </si>
  <si>
    <t xml:space="preserve">
Копаоник  
36354 Рашка</t>
  </si>
  <si>
    <t>Мирка Сандића бр. 1  
11000 Београд</t>
  </si>
  <si>
    <t>Булевар уметности бр. 2A  
11070 Нови Београд</t>
  </si>
  <si>
    <t>Теодора Мандића бр. 21  
21000 Нови Сад</t>
  </si>
  <si>
    <t>Јована Ристића бр. 1  
11000 Београд</t>
  </si>
  <si>
    <t>Булевар Михаила Пупуна бр. 117А  11070 Нови Београд</t>
  </si>
  <si>
    <t>JBKJS</t>
  </si>
  <si>
    <t>Naziv privrednog subjekta</t>
  </si>
  <si>
    <t>Sediste</t>
  </si>
  <si>
    <t>PIB</t>
  </si>
  <si>
    <t>Maticni broj</t>
  </si>
  <si>
    <t>Sifra delatnosti</t>
  </si>
  <si>
    <t>Obracun za mesec</t>
  </si>
  <si>
    <t>Isplata zarade</t>
  </si>
  <si>
    <t>Planirani datum</t>
  </si>
  <si>
    <t>Datum</t>
  </si>
  <si>
    <t>Redni broj</t>
  </si>
  <si>
    <t>Opis</t>
  </si>
  <si>
    <t>Ukupno</t>
  </si>
  <si>
    <t>Zaposleni starozaposleni</t>
  </si>
  <si>
    <t>Zaposleni novozaposleni</t>
  </si>
  <si>
    <t>Poslovodstvo starozaposleni</t>
  </si>
  <si>
    <t>Poslovodstvo novozaposleni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</si>
</sst>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sz val="12"/>
      <color rgb="FF333333"/>
      <name val="Times New Roman"/>
      <family val="1"/>
    </font>
    <font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11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wrapText="1"/>
    </xf>
    <xf numFmtId="0" fontId="3" fillId="7" borderId="14" xfId="0" applyFont="1" applyFill="1" applyBorder="1" applyAlignment="1">
      <alignment horizontal="center" vertical="center" wrapText="1"/>
    </xf>
    <xf numFmtId="41" fontId="2" fillId="5" borderId="1" xfId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0" fontId="7" fillId="3" borderId="5" xfId="1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1" fontId="0" fillId="0" borderId="0" xfId="0" applyNumberFormat="1"/>
    <xf numFmtId="14" fontId="0" fillId="0" borderId="0" xfId="0" applyNumberFormat="1"/>
    <xf numFmtId="164" fontId="3" fillId="4" borderId="1" xfId="2" applyNumberFormat="1" applyFont="1" applyFill="1" applyBorder="1" applyAlignment="1">
      <alignment horizontal="center" vertical="center" wrapText="1"/>
    </xf>
    <xf numFmtId="164" fontId="3" fillId="4" borderId="11" xfId="2" applyNumberFormat="1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164" fontId="3" fillId="5" borderId="11" xfId="2" applyNumberFormat="1" applyFont="1" applyFill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Normal="100" workbookViewId="0">
      <selection activeCell="C37" sqref="C37"/>
    </sheetView>
  </sheetViews>
  <sheetFormatPr defaultRowHeight="15" x14ac:dyDescent="0.25"/>
  <cols>
    <col min="1" max="1" width="24.42578125" style="7" customWidth="1"/>
    <col min="2" max="2" width="11.85546875" customWidth="1"/>
    <col min="3" max="3" width="61" customWidth="1"/>
    <col min="4" max="8" width="20.7109375" customWidth="1"/>
  </cols>
  <sheetData>
    <row r="1" spans="1:8" ht="16.5" thickBot="1" x14ac:dyDescent="0.3">
      <c r="A1" s="32" t="s">
        <v>73</v>
      </c>
      <c r="B1" s="31"/>
      <c r="C1" s="21"/>
      <c r="D1" s="1"/>
      <c r="E1" s="1"/>
      <c r="F1" s="1"/>
      <c r="G1" s="1"/>
    </row>
    <row r="2" spans="1:8" ht="62.45" customHeight="1" x14ac:dyDescent="0.25">
      <c r="A2" s="33" t="s">
        <v>106</v>
      </c>
      <c r="B2" s="102" t="str">
        <f>IFERROR(VLOOKUP(B1, јбкјс!B:G, 2, FALSE), "")</f>
        <v/>
      </c>
      <c r="C2" s="103"/>
      <c r="D2" s="2"/>
      <c r="E2" s="2"/>
      <c r="F2" s="38" t="s">
        <v>107</v>
      </c>
      <c r="G2" s="36"/>
    </row>
    <row r="3" spans="1:8" ht="18.75" x14ac:dyDescent="0.25">
      <c r="A3" s="34" t="s">
        <v>17</v>
      </c>
      <c r="B3" s="106" t="str">
        <f>IFERROR(VLOOKUP(B1, јбкјс!B:G, 5, FALSE), "")</f>
        <v/>
      </c>
      <c r="C3" s="107"/>
      <c r="D3" s="2"/>
      <c r="E3" s="2"/>
      <c r="F3" s="34" t="s">
        <v>108</v>
      </c>
      <c r="G3" s="37"/>
    </row>
    <row r="4" spans="1:8" ht="31.5" x14ac:dyDescent="0.25">
      <c r="A4" s="34" t="s">
        <v>18</v>
      </c>
      <c r="B4" s="106" t="str">
        <f>IFERROR(VLOOKUP(B1, јбкјс!B:G, 4, FALSE), "")</f>
        <v/>
      </c>
      <c r="C4" s="107"/>
      <c r="D4" s="2"/>
      <c r="E4" s="2"/>
      <c r="F4" s="33" t="s">
        <v>109</v>
      </c>
      <c r="G4" s="76"/>
    </row>
    <row r="5" spans="1:8" ht="32.25" thickBot="1" x14ac:dyDescent="0.3">
      <c r="A5" s="34" t="s">
        <v>19</v>
      </c>
      <c r="B5" s="106" t="str">
        <f>IFERROR(VLOOKUP(B1, јбкјс!B:G, 3, FALSE), "")</f>
        <v/>
      </c>
      <c r="C5" s="107"/>
      <c r="D5" s="2"/>
      <c r="E5" s="2"/>
      <c r="F5" s="39" t="s">
        <v>113</v>
      </c>
      <c r="G5" s="77"/>
      <c r="H5" s="2"/>
    </row>
    <row r="6" spans="1:8" ht="48" customHeight="1" thickBot="1" x14ac:dyDescent="0.3">
      <c r="A6" s="35" t="s">
        <v>20</v>
      </c>
      <c r="B6" s="104" t="str">
        <f>IFERROR(VLOOKUP(B1, јбкјс!B:G, 6, FALSE), "")</f>
        <v/>
      </c>
      <c r="C6" s="105"/>
      <c r="D6" s="2"/>
      <c r="E6" s="2"/>
      <c r="F6" s="2"/>
      <c r="G6" s="2"/>
      <c r="H6" s="2"/>
    </row>
    <row r="7" spans="1:8" ht="16.5" thickBot="1" x14ac:dyDescent="0.3">
      <c r="A7" s="5"/>
      <c r="B7" s="3"/>
      <c r="C7" s="3"/>
      <c r="D7" s="2"/>
      <c r="E7" s="2"/>
      <c r="F7" s="2"/>
      <c r="G7" s="2"/>
      <c r="H7" s="2"/>
    </row>
    <row r="8" spans="1:8" ht="15.6" customHeight="1" x14ac:dyDescent="0.25">
      <c r="A8" s="80" t="s">
        <v>111</v>
      </c>
      <c r="B8" s="81"/>
      <c r="C8" s="81"/>
      <c r="D8" s="81"/>
      <c r="E8" s="81"/>
      <c r="F8" s="81"/>
      <c r="G8" s="81"/>
      <c r="H8" s="82"/>
    </row>
    <row r="9" spans="1:8" ht="15.75" customHeight="1" x14ac:dyDescent="0.25">
      <c r="A9" s="83"/>
      <c r="B9" s="84"/>
      <c r="C9" s="84"/>
      <c r="D9" s="84"/>
      <c r="E9" s="84"/>
      <c r="F9" s="84"/>
      <c r="G9" s="84"/>
      <c r="H9" s="85"/>
    </row>
    <row r="10" spans="1:8" ht="15.75" x14ac:dyDescent="0.25">
      <c r="A10" s="96"/>
      <c r="B10" s="108" t="s">
        <v>74</v>
      </c>
      <c r="C10" s="110" t="s">
        <v>75</v>
      </c>
      <c r="D10" s="108" t="s">
        <v>76</v>
      </c>
      <c r="E10" s="78" t="s">
        <v>80</v>
      </c>
      <c r="F10" s="101"/>
      <c r="G10" s="78" t="s">
        <v>81</v>
      </c>
      <c r="H10" s="79"/>
    </row>
    <row r="11" spans="1:8" ht="27.6" customHeight="1" thickBot="1" x14ac:dyDescent="0.3">
      <c r="A11" s="97"/>
      <c r="B11" s="109"/>
      <c r="C11" s="109"/>
      <c r="D11" s="109"/>
      <c r="E11" s="42" t="s">
        <v>82</v>
      </c>
      <c r="F11" s="42" t="s">
        <v>83</v>
      </c>
      <c r="G11" s="42" t="s">
        <v>84</v>
      </c>
      <c r="H11" s="43" t="s">
        <v>85</v>
      </c>
    </row>
    <row r="12" spans="1:8" ht="15.75" x14ac:dyDescent="0.25">
      <c r="A12" s="93" t="s">
        <v>78</v>
      </c>
      <c r="B12" s="44" t="s">
        <v>29</v>
      </c>
      <c r="C12" s="45" t="s">
        <v>114</v>
      </c>
      <c r="D12" s="44"/>
      <c r="E12" s="44"/>
      <c r="F12" s="44"/>
      <c r="G12" s="44"/>
      <c r="H12" s="46"/>
    </row>
    <row r="13" spans="1:8" ht="15.75" x14ac:dyDescent="0.25">
      <c r="A13" s="94"/>
      <c r="B13" s="17" t="s">
        <v>0</v>
      </c>
      <c r="C13" s="41" t="s">
        <v>1</v>
      </c>
      <c r="D13" s="72"/>
      <c r="E13" s="72"/>
      <c r="F13" s="72"/>
      <c r="G13" s="72"/>
      <c r="H13" s="28"/>
    </row>
    <row r="14" spans="1:8" ht="31.5" x14ac:dyDescent="0.25">
      <c r="A14" s="94"/>
      <c r="B14" s="17" t="s">
        <v>2</v>
      </c>
      <c r="C14" s="18" t="s">
        <v>115</v>
      </c>
      <c r="D14" s="72"/>
      <c r="E14" s="72"/>
      <c r="F14" s="72"/>
      <c r="G14" s="72"/>
      <c r="H14" s="28"/>
    </row>
    <row r="15" spans="1:8" ht="15.75" x14ac:dyDescent="0.25">
      <c r="A15" s="94"/>
      <c r="B15" s="17" t="s">
        <v>3</v>
      </c>
      <c r="C15" s="18" t="s">
        <v>28</v>
      </c>
      <c r="D15" s="72"/>
      <c r="E15" s="72"/>
      <c r="F15" s="72"/>
      <c r="G15" s="72"/>
      <c r="H15" s="28"/>
    </row>
    <row r="16" spans="1:8" ht="15.75" x14ac:dyDescent="0.25">
      <c r="A16" s="94"/>
      <c r="B16" s="17" t="s">
        <v>30</v>
      </c>
      <c r="C16" s="18" t="s">
        <v>4</v>
      </c>
      <c r="D16" s="72"/>
      <c r="E16" s="72"/>
      <c r="F16" s="72"/>
      <c r="G16" s="72"/>
      <c r="H16" s="28"/>
    </row>
    <row r="17" spans="1:8" ht="15.75" x14ac:dyDescent="0.25">
      <c r="A17" s="94"/>
      <c r="B17" s="17" t="s">
        <v>5</v>
      </c>
      <c r="C17" s="18" t="s">
        <v>6</v>
      </c>
      <c r="D17" s="72"/>
      <c r="E17" s="72"/>
      <c r="F17" s="72"/>
      <c r="G17" s="72"/>
      <c r="H17" s="28"/>
    </row>
    <row r="18" spans="1:8" ht="47.25" x14ac:dyDescent="0.25">
      <c r="A18" s="94"/>
      <c r="B18" s="17" t="s">
        <v>7</v>
      </c>
      <c r="C18" s="18" t="s">
        <v>42</v>
      </c>
      <c r="D18" s="72"/>
      <c r="E18" s="72"/>
      <c r="F18" s="72"/>
      <c r="G18" s="72"/>
      <c r="H18" s="28"/>
    </row>
    <row r="19" spans="1:8" ht="15.75" x14ac:dyDescent="0.25">
      <c r="A19" s="94"/>
      <c r="B19" s="17" t="s">
        <v>8</v>
      </c>
      <c r="C19" s="18" t="s">
        <v>41</v>
      </c>
      <c r="D19" s="17"/>
      <c r="E19" s="17"/>
      <c r="F19" s="17"/>
      <c r="G19" s="17"/>
      <c r="H19" s="28"/>
    </row>
    <row r="20" spans="1:8" ht="15.75" x14ac:dyDescent="0.25">
      <c r="A20" s="94"/>
      <c r="B20" s="17" t="s">
        <v>9</v>
      </c>
      <c r="C20" s="18" t="s">
        <v>10</v>
      </c>
      <c r="D20" s="17"/>
      <c r="E20" s="17"/>
      <c r="F20" s="17"/>
      <c r="G20" s="17"/>
      <c r="H20" s="28"/>
    </row>
    <row r="21" spans="1:8" ht="15.75" x14ac:dyDescent="0.25">
      <c r="A21" s="94"/>
      <c r="B21" s="17" t="s">
        <v>11</v>
      </c>
      <c r="C21" s="18" t="s">
        <v>12</v>
      </c>
      <c r="D21" s="17"/>
      <c r="E21" s="17"/>
      <c r="F21" s="17"/>
      <c r="G21" s="17"/>
      <c r="H21" s="28"/>
    </row>
    <row r="22" spans="1:8" ht="15.75" x14ac:dyDescent="0.25">
      <c r="A22" s="94"/>
      <c r="B22" s="17" t="s">
        <v>13</v>
      </c>
      <c r="C22" s="18" t="s">
        <v>77</v>
      </c>
      <c r="D22" s="17"/>
      <c r="E22" s="17"/>
      <c r="F22" s="17"/>
      <c r="G22" s="17"/>
      <c r="H22" s="28"/>
    </row>
    <row r="23" spans="1:8" ht="15.75" x14ac:dyDescent="0.25">
      <c r="A23" s="94"/>
      <c r="B23" s="17" t="s">
        <v>14</v>
      </c>
      <c r="C23" s="18" t="s">
        <v>37</v>
      </c>
      <c r="D23" s="17"/>
      <c r="E23" s="17"/>
      <c r="F23" s="17"/>
      <c r="G23" s="17"/>
      <c r="H23" s="28"/>
    </row>
    <row r="24" spans="1:8" ht="16.5" thickBot="1" x14ac:dyDescent="0.3">
      <c r="A24" s="95"/>
      <c r="B24" s="47" t="s">
        <v>31</v>
      </c>
      <c r="C24" s="48" t="s">
        <v>39</v>
      </c>
      <c r="D24" s="73"/>
      <c r="E24" s="73"/>
      <c r="F24" s="73"/>
      <c r="G24" s="73"/>
      <c r="H24" s="49"/>
    </row>
    <row r="25" spans="1:8" ht="15.75" x14ac:dyDescent="0.25">
      <c r="A25" s="98" t="s">
        <v>79</v>
      </c>
      <c r="B25" s="50" t="s">
        <v>32</v>
      </c>
      <c r="C25" s="51" t="s">
        <v>40</v>
      </c>
      <c r="D25" s="50"/>
      <c r="E25" s="50"/>
      <c r="F25" s="50"/>
      <c r="G25" s="50"/>
      <c r="H25" s="52"/>
    </row>
    <row r="26" spans="1:8" ht="15.75" x14ac:dyDescent="0.25">
      <c r="A26" s="99"/>
      <c r="B26" s="19" t="s">
        <v>33</v>
      </c>
      <c r="C26" s="20" t="s">
        <v>15</v>
      </c>
      <c r="D26" s="74"/>
      <c r="E26" s="74"/>
      <c r="F26" s="74"/>
      <c r="G26" s="74"/>
      <c r="H26" s="29"/>
    </row>
    <row r="27" spans="1:8" ht="15.75" x14ac:dyDescent="0.25">
      <c r="A27" s="99"/>
      <c r="B27" s="19" t="s">
        <v>34</v>
      </c>
      <c r="C27" s="20" t="s">
        <v>39</v>
      </c>
      <c r="D27" s="74"/>
      <c r="E27" s="74"/>
      <c r="F27" s="74"/>
      <c r="G27" s="74"/>
      <c r="H27" s="29"/>
    </row>
    <row r="28" spans="1:8" ht="16.5" thickBot="1" x14ac:dyDescent="0.3">
      <c r="A28" s="100"/>
      <c r="B28" s="53" t="s">
        <v>35</v>
      </c>
      <c r="C28" s="54" t="s">
        <v>38</v>
      </c>
      <c r="D28" s="75"/>
      <c r="E28" s="75"/>
      <c r="F28" s="75"/>
      <c r="G28" s="75"/>
      <c r="H28" s="55"/>
    </row>
    <row r="29" spans="1:8" ht="15.75" x14ac:dyDescent="0.25">
      <c r="A29" s="91" t="s">
        <v>118</v>
      </c>
      <c r="B29" s="56" t="s">
        <v>36</v>
      </c>
      <c r="C29" s="57" t="s">
        <v>16</v>
      </c>
      <c r="D29" s="56"/>
      <c r="E29" s="56"/>
      <c r="F29" s="56"/>
      <c r="G29" s="56"/>
      <c r="H29" s="58"/>
    </row>
    <row r="30" spans="1:8" ht="34.5" customHeight="1" thickBot="1" x14ac:dyDescent="0.3">
      <c r="A30" s="92"/>
      <c r="B30" s="62" t="s">
        <v>116</v>
      </c>
      <c r="C30" s="59" t="s">
        <v>117</v>
      </c>
      <c r="D30" s="60"/>
      <c r="E30" s="60"/>
      <c r="F30" s="60"/>
      <c r="G30" s="60"/>
      <c r="H30" s="61"/>
    </row>
    <row r="31" spans="1:8" ht="16.5" thickBot="1" x14ac:dyDescent="0.3">
      <c r="A31" s="5"/>
      <c r="B31" s="3"/>
      <c r="C31" s="40"/>
      <c r="D31" s="2"/>
      <c r="E31" s="2"/>
      <c r="F31" s="2"/>
      <c r="G31" s="2"/>
      <c r="H31" s="2"/>
    </row>
    <row r="32" spans="1:8" ht="48" thickBot="1" x14ac:dyDescent="0.3">
      <c r="A32" s="63" t="s">
        <v>112</v>
      </c>
      <c r="B32" s="86"/>
      <c r="C32" s="87"/>
      <c r="D32" s="30"/>
      <c r="E32" s="64" t="s">
        <v>110</v>
      </c>
      <c r="F32" s="88"/>
      <c r="G32" s="89"/>
      <c r="H32" s="90"/>
    </row>
    <row r="33" spans="1:8" ht="15.75" x14ac:dyDescent="0.25">
      <c r="A33" s="6"/>
      <c r="B33" s="1"/>
      <c r="C33" s="1"/>
      <c r="D33" s="3"/>
      <c r="E33" s="1"/>
      <c r="F33" s="1"/>
      <c r="G33" s="1"/>
      <c r="H33" s="1"/>
    </row>
    <row r="36" spans="1:8" ht="15.75" x14ac:dyDescent="0.25">
      <c r="F36" s="3"/>
      <c r="G36" s="3"/>
    </row>
  </sheetData>
  <mergeCells count="17">
    <mergeCell ref="B2:C2"/>
    <mergeCell ref="B6:C6"/>
    <mergeCell ref="B5:C5"/>
    <mergeCell ref="D10:D11"/>
    <mergeCell ref="C10:C11"/>
    <mergeCell ref="B10:B11"/>
    <mergeCell ref="B4:C4"/>
    <mergeCell ref="B3:C3"/>
    <mergeCell ref="G10:H10"/>
    <mergeCell ref="A8:H9"/>
    <mergeCell ref="B32:C32"/>
    <mergeCell ref="F32:H32"/>
    <mergeCell ref="A29:A30"/>
    <mergeCell ref="A12:A24"/>
    <mergeCell ref="A10:A11"/>
    <mergeCell ref="A25:A28"/>
    <mergeCell ref="E10:F10"/>
  </mergeCells>
  <conditionalFormatting sqref="D12:H12">
    <cfRule type="cellIs" priority="5" operator="greaterThan">
      <formula>$D$25</formula>
    </cfRule>
    <cfRule type="cellIs" dxfId="3" priority="6" operator="greaterThan">
      <formula>$D$25</formula>
    </cfRule>
  </conditionalFormatting>
  <conditionalFormatting sqref="D16:H16">
    <cfRule type="cellIs" dxfId="2" priority="3" operator="greaterThan">
      <formula>$D$26</formula>
    </cfRule>
    <cfRule type="cellIs" priority="4" operator="greaterThan">
      <formula>$D$26</formula>
    </cfRule>
  </conditionalFormatting>
  <conditionalFormatting sqref="D24:H24">
    <cfRule type="cellIs" dxfId="1" priority="2" operator="greaterThan">
      <formula>$D$27</formula>
    </cfRule>
  </conditionalFormatting>
  <conditionalFormatting sqref="E16">
    <cfRule type="cellIs" priority="1" operator="greaterThan">
      <formula>$E$26</formula>
    </cfRule>
  </conditionalFormatting>
  <pageMargins left="0.75" right="0.75" top="1" bottom="1" header="0.5" footer="0.5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шифарник!$A$2:$A$13</xm:f>
          </x14:formula1>
          <xm:sqref>G2</xm:sqref>
        </x14:dataValidation>
        <x14:dataValidation type="list" allowBlank="1" showInputMessage="1" showErrorMessage="1" xr:uid="{00000000-0002-0000-0000-000001000000}">
          <x14:formula1>
            <xm:f>шифарник!$C$2:$C$5</xm:f>
          </x14:formula1>
          <xm:sqref>G3</xm:sqref>
        </x14:dataValidation>
        <x14:dataValidation type="list" allowBlank="1" showInputMessage="1" showErrorMessage="1" xr:uid="{00000000-0002-0000-0000-000002000000}">
          <x14:formula1>
            <xm:f>јбкјс!$B$2:$B$26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zoomScaleNormal="100" workbookViewId="0">
      <selection activeCell="D30" sqref="D30"/>
    </sheetView>
  </sheetViews>
  <sheetFormatPr defaultRowHeight="15.75" x14ac:dyDescent="0.25"/>
  <cols>
    <col min="1" max="1" width="8.42578125" style="66" customWidth="1"/>
    <col min="2" max="2" width="9" style="26" bestFit="1" customWidth="1"/>
    <col min="3" max="3" width="36.7109375" style="25" bestFit="1" customWidth="1"/>
    <col min="4" max="5" width="14.85546875" customWidth="1"/>
    <col min="6" max="6" width="23.7109375" customWidth="1"/>
    <col min="7" max="7" width="20.140625" bestFit="1" customWidth="1"/>
  </cols>
  <sheetData>
    <row r="1" spans="1:7" ht="31.5" x14ac:dyDescent="0.25">
      <c r="A1" s="65" t="s">
        <v>74</v>
      </c>
      <c r="B1" s="24" t="s">
        <v>73</v>
      </c>
      <c r="C1" s="22" t="s">
        <v>27</v>
      </c>
      <c r="D1" s="22" t="s">
        <v>19</v>
      </c>
      <c r="E1" s="23" t="s">
        <v>18</v>
      </c>
      <c r="F1" s="23" t="s">
        <v>17</v>
      </c>
      <c r="G1" s="23" t="s">
        <v>20</v>
      </c>
    </row>
    <row r="2" spans="1:7" ht="47.25" x14ac:dyDescent="0.25">
      <c r="A2" s="67" t="s">
        <v>29</v>
      </c>
      <c r="B2" s="27">
        <v>83175</v>
      </c>
      <c r="C2" s="11" t="s">
        <v>138</v>
      </c>
      <c r="D2" s="11">
        <v>20053658</v>
      </c>
      <c r="E2" s="11">
        <v>103920327</v>
      </c>
      <c r="F2" s="11" t="s">
        <v>165</v>
      </c>
      <c r="G2" s="11" t="s">
        <v>43</v>
      </c>
    </row>
    <row r="3" spans="1:7" ht="63" x14ac:dyDescent="0.25">
      <c r="A3" s="67" t="s">
        <v>30</v>
      </c>
      <c r="B3" s="10">
        <v>85934</v>
      </c>
      <c r="C3" s="11" t="s">
        <v>139</v>
      </c>
      <c r="D3" s="11">
        <v>20084731</v>
      </c>
      <c r="E3" s="11">
        <v>104061151</v>
      </c>
      <c r="F3" s="11" t="s">
        <v>166</v>
      </c>
      <c r="G3" s="11" t="s">
        <v>44</v>
      </c>
    </row>
    <row r="4" spans="1:7" ht="78.75" x14ac:dyDescent="0.25">
      <c r="A4" s="67" t="s">
        <v>31</v>
      </c>
      <c r="B4" s="10">
        <v>86132</v>
      </c>
      <c r="C4" s="11" t="s">
        <v>140</v>
      </c>
      <c r="D4" s="11">
        <v>20084600</v>
      </c>
      <c r="E4" s="11">
        <v>104056656</v>
      </c>
      <c r="F4" s="11" t="s">
        <v>167</v>
      </c>
      <c r="G4" s="11" t="s">
        <v>45</v>
      </c>
    </row>
    <row r="5" spans="1:7" ht="47.25" x14ac:dyDescent="0.25">
      <c r="A5" s="67" t="s">
        <v>32</v>
      </c>
      <c r="B5" s="10">
        <v>83344</v>
      </c>
      <c r="C5" s="11" t="s">
        <v>98</v>
      </c>
      <c r="D5" s="16" t="s">
        <v>105</v>
      </c>
      <c r="E5" s="11">
        <v>100001378</v>
      </c>
      <c r="F5" s="11" t="s">
        <v>168</v>
      </c>
      <c r="G5" s="11" t="s">
        <v>46</v>
      </c>
    </row>
    <row r="6" spans="1:7" ht="47.25" x14ac:dyDescent="0.25">
      <c r="A6" s="67" t="s">
        <v>33</v>
      </c>
      <c r="B6" s="10">
        <v>11001</v>
      </c>
      <c r="C6" s="11" t="s">
        <v>159</v>
      </c>
      <c r="D6" s="12" t="s">
        <v>47</v>
      </c>
      <c r="E6" s="11">
        <v>104260456</v>
      </c>
      <c r="F6" s="11" t="s">
        <v>170</v>
      </c>
      <c r="G6" s="11" t="s">
        <v>48</v>
      </c>
    </row>
    <row r="7" spans="1:7" ht="63" x14ac:dyDescent="0.25">
      <c r="A7" s="67" t="s">
        <v>34</v>
      </c>
      <c r="B7" s="10">
        <v>82656</v>
      </c>
      <c r="C7" s="11" t="s">
        <v>158</v>
      </c>
      <c r="D7" s="13">
        <v>20498153</v>
      </c>
      <c r="E7" s="13">
        <v>105940792</v>
      </c>
      <c r="F7" s="14" t="s">
        <v>169</v>
      </c>
      <c r="G7" s="11" t="s">
        <v>49</v>
      </c>
    </row>
    <row r="8" spans="1:7" ht="47.25" x14ac:dyDescent="0.25">
      <c r="A8" s="67" t="s">
        <v>35</v>
      </c>
      <c r="B8" s="10">
        <v>82171</v>
      </c>
      <c r="C8" s="11" t="s">
        <v>157</v>
      </c>
      <c r="D8" s="12" t="s">
        <v>50</v>
      </c>
      <c r="E8" s="11" t="s">
        <v>51</v>
      </c>
      <c r="F8" s="11" t="s">
        <v>171</v>
      </c>
      <c r="G8" s="11" t="s">
        <v>52</v>
      </c>
    </row>
    <row r="9" spans="1:7" ht="47.25" x14ac:dyDescent="0.25">
      <c r="A9" s="67" t="s">
        <v>36</v>
      </c>
      <c r="B9" s="10">
        <v>85924</v>
      </c>
      <c r="C9" s="11" t="s">
        <v>156</v>
      </c>
      <c r="D9" s="16" t="s">
        <v>104</v>
      </c>
      <c r="E9" s="11">
        <v>100002803</v>
      </c>
      <c r="F9" s="11" t="s">
        <v>99</v>
      </c>
      <c r="G9" s="11" t="s">
        <v>53</v>
      </c>
    </row>
    <row r="10" spans="1:7" ht="110.25" x14ac:dyDescent="0.25">
      <c r="A10" s="67" t="s">
        <v>116</v>
      </c>
      <c r="B10" s="10">
        <v>81082</v>
      </c>
      <c r="C10" s="11" t="s">
        <v>155</v>
      </c>
      <c r="D10" s="9">
        <v>20556820</v>
      </c>
      <c r="E10" s="9">
        <v>106217172</v>
      </c>
      <c r="F10" s="11" t="s">
        <v>100</v>
      </c>
      <c r="G10" s="11" t="s">
        <v>54</v>
      </c>
    </row>
    <row r="11" spans="1:7" ht="63" x14ac:dyDescent="0.25">
      <c r="A11" s="67" t="s">
        <v>123</v>
      </c>
      <c r="B11" s="10">
        <v>81263</v>
      </c>
      <c r="C11" s="11" t="s">
        <v>160</v>
      </c>
      <c r="D11" s="9">
        <v>20038284</v>
      </c>
      <c r="E11" s="9">
        <v>103859991</v>
      </c>
      <c r="F11" s="11" t="s">
        <v>172</v>
      </c>
      <c r="G11" s="11" t="s">
        <v>55</v>
      </c>
    </row>
    <row r="12" spans="1:7" ht="78.75" x14ac:dyDescent="0.25">
      <c r="A12" s="67" t="s">
        <v>124</v>
      </c>
      <c r="B12" s="10">
        <v>96216</v>
      </c>
      <c r="C12" s="11" t="s">
        <v>161</v>
      </c>
      <c r="D12" s="13">
        <v>21127094</v>
      </c>
      <c r="E12" s="13">
        <v>109108420</v>
      </c>
      <c r="F12" s="11" t="s">
        <v>173</v>
      </c>
      <c r="G12" s="11" t="s">
        <v>56</v>
      </c>
    </row>
    <row r="13" spans="1:7" ht="47.25" x14ac:dyDescent="0.25">
      <c r="A13" s="67" t="s">
        <v>127</v>
      </c>
      <c r="B13" s="10">
        <v>96211</v>
      </c>
      <c r="C13" s="11" t="s">
        <v>162</v>
      </c>
      <c r="D13" s="13">
        <v>21127116</v>
      </c>
      <c r="E13" s="13">
        <v>109108446</v>
      </c>
      <c r="F13" s="11" t="s">
        <v>172</v>
      </c>
      <c r="G13" s="11" t="s">
        <v>57</v>
      </c>
    </row>
    <row r="14" spans="1:7" ht="78.75" x14ac:dyDescent="0.25">
      <c r="A14" s="67" t="s">
        <v>126</v>
      </c>
      <c r="B14" s="10">
        <v>96217</v>
      </c>
      <c r="C14" s="11" t="s">
        <v>163</v>
      </c>
      <c r="D14" s="13">
        <v>21127124</v>
      </c>
      <c r="E14" s="13">
        <v>109108438</v>
      </c>
      <c r="F14" s="11" t="s">
        <v>172</v>
      </c>
      <c r="G14" s="11" t="s">
        <v>58</v>
      </c>
    </row>
    <row r="15" spans="1:7" ht="63" x14ac:dyDescent="0.25">
      <c r="A15" s="67" t="s">
        <v>125</v>
      </c>
      <c r="B15" s="10">
        <v>61233</v>
      </c>
      <c r="C15" s="15" t="s">
        <v>59</v>
      </c>
      <c r="D15" s="13">
        <v>21168734</v>
      </c>
      <c r="E15" s="13">
        <v>109362109</v>
      </c>
      <c r="F15" s="14" t="s">
        <v>101</v>
      </c>
      <c r="G15" s="11" t="s">
        <v>60</v>
      </c>
    </row>
    <row r="16" spans="1:7" ht="94.5" x14ac:dyDescent="0.25">
      <c r="A16" s="67" t="s">
        <v>128</v>
      </c>
      <c r="B16" s="10">
        <v>81602</v>
      </c>
      <c r="C16" s="11" t="s">
        <v>142</v>
      </c>
      <c r="D16" s="16" t="s">
        <v>119</v>
      </c>
      <c r="E16" s="11">
        <v>100760669</v>
      </c>
      <c r="F16" s="11" t="s">
        <v>174</v>
      </c>
      <c r="G16" s="11" t="s">
        <v>61</v>
      </c>
    </row>
    <row r="17" spans="1:7" ht="94.5" x14ac:dyDescent="0.25">
      <c r="A17" s="67" t="s">
        <v>141</v>
      </c>
      <c r="B17" s="10">
        <v>81064</v>
      </c>
      <c r="C17" s="15" t="s">
        <v>143</v>
      </c>
      <c r="D17" s="16" t="s">
        <v>120</v>
      </c>
      <c r="E17" s="11">
        <v>102145049</v>
      </c>
      <c r="F17" s="11" t="s">
        <v>175</v>
      </c>
      <c r="G17" s="11" t="s">
        <v>61</v>
      </c>
    </row>
    <row r="18" spans="1:7" ht="94.5" x14ac:dyDescent="0.25">
      <c r="A18" s="67" t="s">
        <v>129</v>
      </c>
      <c r="B18" s="10">
        <v>81519</v>
      </c>
      <c r="C18" s="11" t="s">
        <v>144</v>
      </c>
      <c r="D18" s="16" t="s">
        <v>121</v>
      </c>
      <c r="E18" s="11">
        <v>100624453</v>
      </c>
      <c r="F18" s="11" t="s">
        <v>164</v>
      </c>
      <c r="G18" s="11" t="s">
        <v>61</v>
      </c>
    </row>
    <row r="19" spans="1:7" ht="110.25" x14ac:dyDescent="0.25">
      <c r="A19" s="67" t="s">
        <v>130</v>
      </c>
      <c r="B19" s="10">
        <v>82302</v>
      </c>
      <c r="C19" s="11" t="s">
        <v>145</v>
      </c>
      <c r="D19" s="16" t="s">
        <v>122</v>
      </c>
      <c r="E19" s="11">
        <v>101274525</v>
      </c>
      <c r="F19" s="11" t="s">
        <v>176</v>
      </c>
      <c r="G19" s="11" t="s">
        <v>62</v>
      </c>
    </row>
    <row r="20" spans="1:7" ht="31.5" x14ac:dyDescent="0.25">
      <c r="A20" s="67" t="s">
        <v>131</v>
      </c>
      <c r="B20" s="10">
        <v>81917</v>
      </c>
      <c r="C20" s="15" t="s">
        <v>154</v>
      </c>
      <c r="D20" s="13">
        <v>20216255</v>
      </c>
      <c r="E20" s="13">
        <v>104715502</v>
      </c>
      <c r="F20" s="14" t="s">
        <v>102</v>
      </c>
      <c r="G20" s="11" t="s">
        <v>63</v>
      </c>
    </row>
    <row r="21" spans="1:7" ht="47.25" x14ac:dyDescent="0.25">
      <c r="A21" s="67" t="s">
        <v>132</v>
      </c>
      <c r="B21" s="10">
        <v>85948</v>
      </c>
      <c r="C21" s="15" t="s">
        <v>153</v>
      </c>
      <c r="D21" s="11">
        <v>20610131</v>
      </c>
      <c r="E21" s="11">
        <v>106475271</v>
      </c>
      <c r="F21" s="11" t="s">
        <v>177</v>
      </c>
      <c r="G21" s="11" t="s">
        <v>64</v>
      </c>
    </row>
    <row r="22" spans="1:7" ht="63" x14ac:dyDescent="0.25">
      <c r="A22" s="67" t="s">
        <v>133</v>
      </c>
      <c r="B22" s="10">
        <v>81448</v>
      </c>
      <c r="C22" s="11" t="s">
        <v>152</v>
      </c>
      <c r="D22" s="11">
        <v>17117106</v>
      </c>
      <c r="E22" s="11">
        <v>100283824</v>
      </c>
      <c r="F22" s="11" t="s">
        <v>178</v>
      </c>
      <c r="G22" s="11" t="s">
        <v>55</v>
      </c>
    </row>
    <row r="23" spans="1:7" ht="63" x14ac:dyDescent="0.25">
      <c r="A23" s="67" t="s">
        <v>134</v>
      </c>
      <c r="B23" s="10">
        <v>77954</v>
      </c>
      <c r="C23" s="11" t="s">
        <v>146</v>
      </c>
      <c r="D23" s="16" t="s">
        <v>147</v>
      </c>
      <c r="E23" s="11">
        <v>100235843</v>
      </c>
      <c r="F23" s="11" t="s">
        <v>179</v>
      </c>
      <c r="G23" s="11" t="s">
        <v>65</v>
      </c>
    </row>
    <row r="24" spans="1:7" ht="47.25" x14ac:dyDescent="0.25">
      <c r="A24" s="67" t="s">
        <v>135</v>
      </c>
      <c r="B24" s="10">
        <v>82029</v>
      </c>
      <c r="C24" s="11" t="s">
        <v>150</v>
      </c>
      <c r="D24" s="16" t="s">
        <v>151</v>
      </c>
      <c r="E24" s="11">
        <v>100002782</v>
      </c>
      <c r="F24" s="11" t="s">
        <v>180</v>
      </c>
      <c r="G24" s="11" t="s">
        <v>66</v>
      </c>
    </row>
    <row r="25" spans="1:7" ht="47.25" x14ac:dyDescent="0.25">
      <c r="A25" s="67" t="s">
        <v>136</v>
      </c>
      <c r="B25" s="10">
        <v>81222</v>
      </c>
      <c r="C25" s="11" t="s">
        <v>149</v>
      </c>
      <c r="D25" s="16" t="s">
        <v>67</v>
      </c>
      <c r="E25" s="11" t="s">
        <v>68</v>
      </c>
      <c r="F25" s="11" t="s">
        <v>103</v>
      </c>
      <c r="G25" s="11" t="s">
        <v>69</v>
      </c>
    </row>
    <row r="26" spans="1:7" ht="47.25" x14ac:dyDescent="0.25">
      <c r="A26" s="67" t="s">
        <v>137</v>
      </c>
      <c r="B26" s="10">
        <v>82799</v>
      </c>
      <c r="C26" s="15" t="s">
        <v>148</v>
      </c>
      <c r="D26" s="12" t="s">
        <v>70</v>
      </c>
      <c r="E26" s="11" t="s">
        <v>71</v>
      </c>
      <c r="F26" s="11" t="s">
        <v>181</v>
      </c>
      <c r="G26" s="11" t="s">
        <v>72</v>
      </c>
    </row>
  </sheetData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C18" sqref="C18"/>
    </sheetView>
  </sheetViews>
  <sheetFormatPr defaultRowHeight="15" x14ac:dyDescent="0.25"/>
  <cols>
    <col min="1" max="1" width="23.140625" bestFit="1" customWidth="1"/>
    <col min="3" max="3" width="12.42578125" bestFit="1" customWidth="1"/>
  </cols>
  <sheetData>
    <row r="1" spans="1:3" ht="15.75" x14ac:dyDescent="0.25">
      <c r="A1" s="8" t="s">
        <v>21</v>
      </c>
      <c r="C1" s="8" t="s">
        <v>22</v>
      </c>
    </row>
    <row r="2" spans="1:3" ht="15.75" x14ac:dyDescent="0.25">
      <c r="A2" s="4" t="s">
        <v>86</v>
      </c>
      <c r="C2" s="4" t="s">
        <v>23</v>
      </c>
    </row>
    <row r="3" spans="1:3" ht="15.75" x14ac:dyDescent="0.25">
      <c r="A3" s="4" t="s">
        <v>87</v>
      </c>
      <c r="C3" s="4" t="s">
        <v>24</v>
      </c>
    </row>
    <row r="4" spans="1:3" ht="15.75" x14ac:dyDescent="0.25">
      <c r="A4" s="4" t="s">
        <v>88</v>
      </c>
      <c r="C4" s="4" t="s">
        <v>25</v>
      </c>
    </row>
    <row r="5" spans="1:3" ht="15.75" x14ac:dyDescent="0.25">
      <c r="A5" s="4" t="s">
        <v>89</v>
      </c>
      <c r="C5" s="4" t="s">
        <v>26</v>
      </c>
    </row>
    <row r="6" spans="1:3" ht="15.75" x14ac:dyDescent="0.25">
      <c r="A6" s="4" t="s">
        <v>90</v>
      </c>
    </row>
    <row r="7" spans="1:3" ht="15.75" x14ac:dyDescent="0.25">
      <c r="A7" s="4" t="s">
        <v>91</v>
      </c>
    </row>
    <row r="8" spans="1:3" ht="15.75" x14ac:dyDescent="0.25">
      <c r="A8" s="4" t="s">
        <v>92</v>
      </c>
    </row>
    <row r="9" spans="1:3" ht="15.75" x14ac:dyDescent="0.25">
      <c r="A9" s="4" t="s">
        <v>93</v>
      </c>
    </row>
    <row r="10" spans="1:3" ht="15.75" x14ac:dyDescent="0.25">
      <c r="A10" s="4" t="s">
        <v>94</v>
      </c>
    </row>
    <row r="11" spans="1:3" ht="15.75" x14ac:dyDescent="0.25">
      <c r="A11" s="4" t="s">
        <v>95</v>
      </c>
    </row>
    <row r="12" spans="1:3" ht="15.75" x14ac:dyDescent="0.25">
      <c r="A12" s="4" t="s">
        <v>96</v>
      </c>
    </row>
    <row r="13" spans="1:3" ht="15.75" x14ac:dyDescent="0.25">
      <c r="A13" s="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workbookViewId="0">
      <selection activeCell="P27" sqref="P27"/>
    </sheetView>
  </sheetViews>
  <sheetFormatPr defaultRowHeight="15" x14ac:dyDescent="0.25"/>
  <cols>
    <col min="2" max="2" width="17" customWidth="1"/>
    <col min="3" max="3" width="15" customWidth="1"/>
    <col min="4" max="4" width="10" bestFit="1" customWidth="1"/>
    <col min="5" max="5" width="10.85546875" customWidth="1"/>
    <col min="6" max="7" width="13" customWidth="1"/>
    <col min="8" max="8" width="11.42578125" customWidth="1"/>
    <col min="9" max="9" width="14.140625" customWidth="1"/>
    <col min="10" max="10" width="13.42578125" customWidth="1"/>
    <col min="11" max="11" width="11.7109375" bestFit="1" customWidth="1"/>
    <col min="12" max="12" width="124.28515625" customWidth="1"/>
    <col min="13" max="13" width="8.85546875" bestFit="1" customWidth="1"/>
    <col min="14" max="14" width="17.85546875" bestFit="1" customWidth="1"/>
    <col min="15" max="15" width="17.5703125" bestFit="1" customWidth="1"/>
    <col min="16" max="16" width="18.42578125" bestFit="1" customWidth="1"/>
    <col min="17" max="17" width="16.85546875" bestFit="1" customWidth="1"/>
  </cols>
  <sheetData>
    <row r="1" spans="1:17" ht="48" thickBot="1" x14ac:dyDescent="0.3">
      <c r="A1" s="33" t="s">
        <v>182</v>
      </c>
      <c r="B1" s="33" t="s">
        <v>183</v>
      </c>
      <c r="C1" s="33" t="s">
        <v>184</v>
      </c>
      <c r="D1" s="33" t="s">
        <v>185</v>
      </c>
      <c r="E1" s="33" t="s">
        <v>186</v>
      </c>
      <c r="F1" s="39" t="s">
        <v>187</v>
      </c>
      <c r="G1" s="38" t="s">
        <v>188</v>
      </c>
      <c r="H1" s="33" t="s">
        <v>189</v>
      </c>
      <c r="I1" s="33" t="s">
        <v>190</v>
      </c>
      <c r="J1" s="39" t="s">
        <v>191</v>
      </c>
      <c r="K1" s="68" t="s">
        <v>192</v>
      </c>
      <c r="L1" s="69" t="s">
        <v>193</v>
      </c>
      <c r="M1" s="68" t="s">
        <v>194</v>
      </c>
      <c r="N1" s="42" t="s">
        <v>195</v>
      </c>
      <c r="O1" s="42" t="s">
        <v>196</v>
      </c>
      <c r="P1" s="42" t="s">
        <v>197</v>
      </c>
      <c r="Q1" s="43" t="s">
        <v>198</v>
      </c>
    </row>
    <row r="2" spans="1:17" ht="16.5" thickBot="1" x14ac:dyDescent="0.3">
      <c r="A2" s="70">
        <f>+'Образац 1'!$B$1</f>
        <v>0</v>
      </c>
      <c r="B2" t="str">
        <f>+'Образац 1'!$B$2</f>
        <v/>
      </c>
      <c r="C2" t="str">
        <f>+'Образац 1'!$B$3</f>
        <v/>
      </c>
      <c r="D2" t="str">
        <f>+'Образац 1'!$B$4</f>
        <v/>
      </c>
      <c r="E2" t="str">
        <f>+'Образац 1'!$B$5</f>
        <v/>
      </c>
      <c r="F2" t="str">
        <f>+'Образац 1'!$B$6</f>
        <v/>
      </c>
      <c r="G2">
        <f>+'Образац 1'!$G$2</f>
        <v>0</v>
      </c>
      <c r="H2">
        <f>+'Образац 1'!$G$3</f>
        <v>0</v>
      </c>
      <c r="I2" s="71">
        <f>+'Образац 1'!$G$4</f>
        <v>0</v>
      </c>
      <c r="J2">
        <f>+'Образац 1'!$G$5</f>
        <v>0</v>
      </c>
      <c r="K2" s="44" t="s">
        <v>29</v>
      </c>
      <c r="L2" s="45" t="s">
        <v>114</v>
      </c>
      <c r="M2" s="44">
        <f>'Образац 1'!D12</f>
        <v>0</v>
      </c>
      <c r="N2" s="44">
        <f>'Образац 1'!E12</f>
        <v>0</v>
      </c>
      <c r="O2" s="44">
        <f>'Образац 1'!F12</f>
        <v>0</v>
      </c>
      <c r="P2" s="44">
        <f>'Образац 1'!G12</f>
        <v>0</v>
      </c>
      <c r="Q2" s="44">
        <f>'Образац 1'!H12</f>
        <v>0</v>
      </c>
    </row>
    <row r="3" spans="1:17" ht="16.5" thickBot="1" x14ac:dyDescent="0.3">
      <c r="A3" s="70">
        <f>+'Образац 1'!$B$1</f>
        <v>0</v>
      </c>
      <c r="B3" t="str">
        <f>+'Образац 1'!$B$2</f>
        <v/>
      </c>
      <c r="C3" t="str">
        <f>+'Образац 1'!$B$3</f>
        <v/>
      </c>
      <c r="D3" t="str">
        <f>+'Образац 1'!$B$4</f>
        <v/>
      </c>
      <c r="E3" t="str">
        <f>+'Образац 1'!$B$5</f>
        <v/>
      </c>
      <c r="F3" t="str">
        <f>+'Образац 1'!$B$6</f>
        <v/>
      </c>
      <c r="G3">
        <f>+'Образац 1'!$G$2</f>
        <v>0</v>
      </c>
      <c r="H3">
        <f>+'Образац 1'!$G$3</f>
        <v>0</v>
      </c>
      <c r="I3" s="71">
        <f>+'Образац 1'!$G$4</f>
        <v>0</v>
      </c>
      <c r="J3">
        <f>+'Образац 1'!$G$5</f>
        <v>0</v>
      </c>
      <c r="K3" s="17" t="s">
        <v>0</v>
      </c>
      <c r="L3" s="41" t="s">
        <v>1</v>
      </c>
      <c r="M3" s="44">
        <f>'Образац 1'!D13</f>
        <v>0</v>
      </c>
      <c r="N3" s="44">
        <f>'Образац 1'!E13</f>
        <v>0</v>
      </c>
      <c r="O3" s="44">
        <f>'Образац 1'!F13</f>
        <v>0</v>
      </c>
      <c r="P3" s="44">
        <f>'Образац 1'!G13</f>
        <v>0</v>
      </c>
      <c r="Q3" s="44">
        <f>'Образац 1'!H13</f>
        <v>0</v>
      </c>
    </row>
    <row r="4" spans="1:17" ht="16.5" thickBot="1" x14ac:dyDescent="0.3">
      <c r="A4" s="70">
        <f>+'Образац 1'!$B$1</f>
        <v>0</v>
      </c>
      <c r="B4" t="str">
        <f>+'Образац 1'!$B$2</f>
        <v/>
      </c>
      <c r="C4" t="str">
        <f>+'Образац 1'!$B$3</f>
        <v/>
      </c>
      <c r="D4" t="str">
        <f>+'Образац 1'!$B$4</f>
        <v/>
      </c>
      <c r="E4" t="str">
        <f>+'Образац 1'!$B$5</f>
        <v/>
      </c>
      <c r="F4" t="str">
        <f>+'Образац 1'!$B$6</f>
        <v/>
      </c>
      <c r="G4">
        <f>+'Образац 1'!$G$2</f>
        <v>0</v>
      </c>
      <c r="H4">
        <f>+'Образац 1'!$G$3</f>
        <v>0</v>
      </c>
      <c r="I4" s="71">
        <f>+'Образац 1'!$G$4</f>
        <v>0</v>
      </c>
      <c r="J4">
        <f>+'Образац 1'!$G$5</f>
        <v>0</v>
      </c>
      <c r="K4" s="17" t="s">
        <v>2</v>
      </c>
      <c r="L4" s="18" t="s">
        <v>115</v>
      </c>
      <c r="M4" s="44">
        <f>'Образац 1'!D14</f>
        <v>0</v>
      </c>
      <c r="N4" s="44">
        <f>'Образац 1'!E14</f>
        <v>0</v>
      </c>
      <c r="O4" s="44">
        <f>'Образац 1'!F14</f>
        <v>0</v>
      </c>
      <c r="P4" s="44">
        <f>'Образац 1'!G14</f>
        <v>0</v>
      </c>
      <c r="Q4" s="44">
        <f>'Образац 1'!H14</f>
        <v>0</v>
      </c>
    </row>
    <row r="5" spans="1:17" ht="16.5" thickBot="1" x14ac:dyDescent="0.3">
      <c r="A5" s="70">
        <f>+'Образац 1'!$B$1</f>
        <v>0</v>
      </c>
      <c r="B5" t="str">
        <f>+'Образац 1'!$B$2</f>
        <v/>
      </c>
      <c r="C5" t="str">
        <f>+'Образац 1'!$B$3</f>
        <v/>
      </c>
      <c r="D5" t="str">
        <f>+'Образац 1'!$B$4</f>
        <v/>
      </c>
      <c r="E5" t="str">
        <f>+'Образац 1'!$B$5</f>
        <v/>
      </c>
      <c r="F5" t="str">
        <f>+'Образац 1'!$B$6</f>
        <v/>
      </c>
      <c r="G5">
        <f>+'Образац 1'!$G$2</f>
        <v>0</v>
      </c>
      <c r="H5">
        <f>+'Образац 1'!$G$3</f>
        <v>0</v>
      </c>
      <c r="I5" s="71">
        <f>+'Образац 1'!$G$4</f>
        <v>0</v>
      </c>
      <c r="J5">
        <f>+'Образац 1'!$G$5</f>
        <v>0</v>
      </c>
      <c r="K5" s="17" t="s">
        <v>3</v>
      </c>
      <c r="L5" s="18" t="s">
        <v>28</v>
      </c>
      <c r="M5" s="44">
        <f>'Образац 1'!D15</f>
        <v>0</v>
      </c>
      <c r="N5" s="44">
        <f>'Образац 1'!E15</f>
        <v>0</v>
      </c>
      <c r="O5" s="44">
        <f>'Образац 1'!F15</f>
        <v>0</v>
      </c>
      <c r="P5" s="44">
        <f>'Образац 1'!G15</f>
        <v>0</v>
      </c>
      <c r="Q5" s="44">
        <f>'Образац 1'!H15</f>
        <v>0</v>
      </c>
    </row>
    <row r="6" spans="1:17" ht="16.5" thickBot="1" x14ac:dyDescent="0.3">
      <c r="A6" s="70">
        <f>+'Образац 1'!$B$1</f>
        <v>0</v>
      </c>
      <c r="B6" t="str">
        <f>+'Образац 1'!$B$2</f>
        <v/>
      </c>
      <c r="C6" t="str">
        <f>+'Образац 1'!$B$3</f>
        <v/>
      </c>
      <c r="D6" t="str">
        <f>+'Образац 1'!$B$4</f>
        <v/>
      </c>
      <c r="E6" t="str">
        <f>+'Образац 1'!$B$5</f>
        <v/>
      </c>
      <c r="F6" t="str">
        <f>+'Образац 1'!$B$6</f>
        <v/>
      </c>
      <c r="G6">
        <f>+'Образац 1'!$G$2</f>
        <v>0</v>
      </c>
      <c r="H6">
        <f>+'Образац 1'!$G$3</f>
        <v>0</v>
      </c>
      <c r="I6" s="71">
        <f>+'Образац 1'!$G$4</f>
        <v>0</v>
      </c>
      <c r="J6">
        <f>+'Образац 1'!$G$5</f>
        <v>0</v>
      </c>
      <c r="K6" s="17" t="s">
        <v>30</v>
      </c>
      <c r="L6" s="18" t="s">
        <v>4</v>
      </c>
      <c r="M6" s="44">
        <f>'Образац 1'!D16</f>
        <v>0</v>
      </c>
      <c r="N6" s="44">
        <f>'Образац 1'!E16</f>
        <v>0</v>
      </c>
      <c r="O6" s="44">
        <f>'Образац 1'!F16</f>
        <v>0</v>
      </c>
      <c r="P6" s="44">
        <f>'Образац 1'!G16</f>
        <v>0</v>
      </c>
      <c r="Q6" s="44">
        <f>'Образац 1'!H16</f>
        <v>0</v>
      </c>
    </row>
    <row r="7" spans="1:17" ht="16.5" thickBot="1" x14ac:dyDescent="0.3">
      <c r="A7" s="70">
        <f>+'Образац 1'!$B$1</f>
        <v>0</v>
      </c>
      <c r="B7" t="str">
        <f>+'Образац 1'!$B$2</f>
        <v/>
      </c>
      <c r="C7" t="str">
        <f>+'Образац 1'!$B$3</f>
        <v/>
      </c>
      <c r="D7" t="str">
        <f>+'Образац 1'!$B$4</f>
        <v/>
      </c>
      <c r="E7" t="str">
        <f>+'Образац 1'!$B$5</f>
        <v/>
      </c>
      <c r="F7" t="str">
        <f>+'Образац 1'!$B$6</f>
        <v/>
      </c>
      <c r="G7">
        <f>+'Образац 1'!$G$2</f>
        <v>0</v>
      </c>
      <c r="H7">
        <f>+'Образац 1'!$G$3</f>
        <v>0</v>
      </c>
      <c r="I7" s="71">
        <f>+'Образац 1'!$G$4</f>
        <v>0</v>
      </c>
      <c r="J7">
        <f>+'Образац 1'!$G$5</f>
        <v>0</v>
      </c>
      <c r="K7" s="17" t="s">
        <v>5</v>
      </c>
      <c r="L7" s="18" t="s">
        <v>6</v>
      </c>
      <c r="M7" s="44">
        <f>'Образац 1'!D17</f>
        <v>0</v>
      </c>
      <c r="N7" s="44">
        <f>'Образац 1'!E17</f>
        <v>0</v>
      </c>
      <c r="O7" s="44">
        <f>'Образац 1'!F17</f>
        <v>0</v>
      </c>
      <c r="P7" s="44">
        <f>'Образац 1'!G17</f>
        <v>0</v>
      </c>
      <c r="Q7" s="44">
        <f>'Образац 1'!H17</f>
        <v>0</v>
      </c>
    </row>
    <row r="8" spans="1:17" ht="32.25" thickBot="1" x14ac:dyDescent="0.3">
      <c r="A8" s="70">
        <f>+'Образац 1'!$B$1</f>
        <v>0</v>
      </c>
      <c r="B8" t="str">
        <f>+'Образац 1'!$B$2</f>
        <v/>
      </c>
      <c r="C8" t="str">
        <f>+'Образац 1'!$B$3</f>
        <v/>
      </c>
      <c r="D8" t="str">
        <f>+'Образац 1'!$B$4</f>
        <v/>
      </c>
      <c r="E8" t="str">
        <f>+'Образац 1'!$B$5</f>
        <v/>
      </c>
      <c r="F8" t="str">
        <f>+'Образац 1'!$B$6</f>
        <v/>
      </c>
      <c r="G8">
        <f>+'Образац 1'!$G$2</f>
        <v>0</v>
      </c>
      <c r="H8">
        <f>+'Образац 1'!$G$3</f>
        <v>0</v>
      </c>
      <c r="I8" s="71">
        <f>+'Образац 1'!$G$4</f>
        <v>0</v>
      </c>
      <c r="J8">
        <f>+'Образац 1'!$G$5</f>
        <v>0</v>
      </c>
      <c r="K8" s="17" t="s">
        <v>7</v>
      </c>
      <c r="L8" s="18" t="s">
        <v>42</v>
      </c>
      <c r="M8" s="44">
        <f>'Образац 1'!D18</f>
        <v>0</v>
      </c>
      <c r="N8" s="44">
        <f>'Образац 1'!E18</f>
        <v>0</v>
      </c>
      <c r="O8" s="44">
        <f>'Образац 1'!F18</f>
        <v>0</v>
      </c>
      <c r="P8" s="44">
        <f>'Образац 1'!G18</f>
        <v>0</v>
      </c>
      <c r="Q8" s="44">
        <f>'Образац 1'!H18</f>
        <v>0</v>
      </c>
    </row>
    <row r="9" spans="1:17" ht="16.5" thickBot="1" x14ac:dyDescent="0.3">
      <c r="A9" s="70">
        <f>+'Образац 1'!$B$1</f>
        <v>0</v>
      </c>
      <c r="B9" t="str">
        <f>+'Образац 1'!$B$2</f>
        <v/>
      </c>
      <c r="C9" t="str">
        <f>+'Образац 1'!$B$3</f>
        <v/>
      </c>
      <c r="D9" t="str">
        <f>+'Образац 1'!$B$4</f>
        <v/>
      </c>
      <c r="E9" t="str">
        <f>+'Образац 1'!$B$5</f>
        <v/>
      </c>
      <c r="F9" t="str">
        <f>+'Образац 1'!$B$6</f>
        <v/>
      </c>
      <c r="G9">
        <f>+'Образац 1'!$G$2</f>
        <v>0</v>
      </c>
      <c r="H9">
        <f>+'Образац 1'!$G$3</f>
        <v>0</v>
      </c>
      <c r="I9" s="71">
        <f>+'Образац 1'!$G$4</f>
        <v>0</v>
      </c>
      <c r="J9">
        <f>+'Образац 1'!$G$5</f>
        <v>0</v>
      </c>
      <c r="K9" s="17" t="s">
        <v>8</v>
      </c>
      <c r="L9" s="18" t="s">
        <v>41</v>
      </c>
      <c r="M9" s="44">
        <f>'Образац 1'!D19</f>
        <v>0</v>
      </c>
      <c r="N9" s="44">
        <f>'Образац 1'!E19</f>
        <v>0</v>
      </c>
      <c r="O9" s="44">
        <f>'Образац 1'!F19</f>
        <v>0</v>
      </c>
      <c r="P9" s="44">
        <f>'Образац 1'!G19</f>
        <v>0</v>
      </c>
      <c r="Q9" s="44">
        <f>'Образац 1'!H19</f>
        <v>0</v>
      </c>
    </row>
    <row r="10" spans="1:17" ht="16.5" thickBot="1" x14ac:dyDescent="0.3">
      <c r="A10" s="70">
        <f>+'Образац 1'!$B$1</f>
        <v>0</v>
      </c>
      <c r="B10" t="str">
        <f>+'Образац 1'!$B$2</f>
        <v/>
      </c>
      <c r="C10" t="str">
        <f>+'Образац 1'!$B$3</f>
        <v/>
      </c>
      <c r="D10" t="str">
        <f>+'Образац 1'!$B$4</f>
        <v/>
      </c>
      <c r="E10" t="str">
        <f>+'Образац 1'!$B$5</f>
        <v/>
      </c>
      <c r="F10" t="str">
        <f>+'Образац 1'!$B$6</f>
        <v/>
      </c>
      <c r="G10">
        <f>+'Образац 1'!$G$2</f>
        <v>0</v>
      </c>
      <c r="H10">
        <f>+'Образац 1'!$G$3</f>
        <v>0</v>
      </c>
      <c r="I10" s="71">
        <f>+'Образац 1'!$G$4</f>
        <v>0</v>
      </c>
      <c r="J10">
        <f>+'Образац 1'!$G$5</f>
        <v>0</v>
      </c>
      <c r="K10" s="17" t="s">
        <v>9</v>
      </c>
      <c r="L10" s="18" t="s">
        <v>10</v>
      </c>
      <c r="M10" s="44">
        <f>'Образац 1'!D20</f>
        <v>0</v>
      </c>
      <c r="N10" s="44">
        <f>'Образац 1'!E20</f>
        <v>0</v>
      </c>
      <c r="O10" s="44">
        <f>'Образац 1'!F20</f>
        <v>0</v>
      </c>
      <c r="P10" s="44">
        <f>'Образац 1'!G20</f>
        <v>0</v>
      </c>
      <c r="Q10" s="44">
        <f>'Образац 1'!H20</f>
        <v>0</v>
      </c>
    </row>
    <row r="11" spans="1:17" ht="16.5" thickBot="1" x14ac:dyDescent="0.3">
      <c r="A11" s="70">
        <f>+'Образац 1'!$B$1</f>
        <v>0</v>
      </c>
      <c r="B11" t="str">
        <f>+'Образац 1'!$B$2</f>
        <v/>
      </c>
      <c r="C11" t="str">
        <f>+'Образац 1'!$B$3</f>
        <v/>
      </c>
      <c r="D11" t="str">
        <f>+'Образац 1'!$B$4</f>
        <v/>
      </c>
      <c r="E11" t="str">
        <f>+'Образац 1'!$B$5</f>
        <v/>
      </c>
      <c r="F11" t="str">
        <f>+'Образац 1'!$B$6</f>
        <v/>
      </c>
      <c r="G11">
        <f>+'Образац 1'!$G$2</f>
        <v>0</v>
      </c>
      <c r="H11">
        <f>+'Образац 1'!$G$3</f>
        <v>0</v>
      </c>
      <c r="I11" s="71">
        <f>+'Образац 1'!$G$4</f>
        <v>0</v>
      </c>
      <c r="J11">
        <f>+'Образац 1'!$G$5</f>
        <v>0</v>
      </c>
      <c r="K11" s="17" t="s">
        <v>11</v>
      </c>
      <c r="L11" s="18" t="s">
        <v>12</v>
      </c>
      <c r="M11" s="44">
        <f>'Образац 1'!D21</f>
        <v>0</v>
      </c>
      <c r="N11" s="44">
        <f>'Образац 1'!E21</f>
        <v>0</v>
      </c>
      <c r="O11" s="44">
        <f>'Образац 1'!F21</f>
        <v>0</v>
      </c>
      <c r="P11" s="44">
        <f>'Образац 1'!G21</f>
        <v>0</v>
      </c>
      <c r="Q11" s="44">
        <f>'Образац 1'!H21</f>
        <v>0</v>
      </c>
    </row>
    <row r="12" spans="1:17" ht="16.5" thickBot="1" x14ac:dyDescent="0.3">
      <c r="A12" s="70">
        <f>+'Образац 1'!$B$1</f>
        <v>0</v>
      </c>
      <c r="B12" t="str">
        <f>+'Образац 1'!$B$2</f>
        <v/>
      </c>
      <c r="C12" t="str">
        <f>+'Образац 1'!$B$3</f>
        <v/>
      </c>
      <c r="D12" t="str">
        <f>+'Образац 1'!$B$4</f>
        <v/>
      </c>
      <c r="E12" t="str">
        <f>+'Образац 1'!$B$5</f>
        <v/>
      </c>
      <c r="F12" t="str">
        <f>+'Образац 1'!$B$6</f>
        <v/>
      </c>
      <c r="G12">
        <f>+'Образац 1'!$G$2</f>
        <v>0</v>
      </c>
      <c r="H12">
        <f>+'Образац 1'!$G$3</f>
        <v>0</v>
      </c>
      <c r="I12" s="71">
        <f>+'Образац 1'!$G$4</f>
        <v>0</v>
      </c>
      <c r="J12">
        <f>+'Образац 1'!$G$5</f>
        <v>0</v>
      </c>
      <c r="K12" s="17" t="s">
        <v>13</v>
      </c>
      <c r="L12" s="18" t="s">
        <v>77</v>
      </c>
      <c r="M12" s="44">
        <f>'Образац 1'!D22</f>
        <v>0</v>
      </c>
      <c r="N12" s="44">
        <f>'Образац 1'!E22</f>
        <v>0</v>
      </c>
      <c r="O12" s="44">
        <f>'Образац 1'!F22</f>
        <v>0</v>
      </c>
      <c r="P12" s="44">
        <f>'Образац 1'!G22</f>
        <v>0</v>
      </c>
      <c r="Q12" s="44">
        <f>'Образац 1'!H22</f>
        <v>0</v>
      </c>
    </row>
    <row r="13" spans="1:17" ht="16.5" thickBot="1" x14ac:dyDescent="0.3">
      <c r="A13" s="70">
        <f>+'Образац 1'!$B$1</f>
        <v>0</v>
      </c>
      <c r="B13" t="str">
        <f>+'Образац 1'!$B$2</f>
        <v/>
      </c>
      <c r="C13" t="str">
        <f>+'Образац 1'!$B$3</f>
        <v/>
      </c>
      <c r="D13" t="str">
        <f>+'Образац 1'!$B$4</f>
        <v/>
      </c>
      <c r="E13" t="str">
        <f>+'Образац 1'!$B$5</f>
        <v/>
      </c>
      <c r="F13" t="str">
        <f>+'Образац 1'!$B$6</f>
        <v/>
      </c>
      <c r="G13">
        <f>+'Образац 1'!$G$2</f>
        <v>0</v>
      </c>
      <c r="H13">
        <f>+'Образац 1'!$G$3</f>
        <v>0</v>
      </c>
      <c r="I13" s="71">
        <f>+'Образац 1'!$G$4</f>
        <v>0</v>
      </c>
      <c r="J13">
        <f>+'Образац 1'!$G$5</f>
        <v>0</v>
      </c>
      <c r="K13" s="17" t="s">
        <v>14</v>
      </c>
      <c r="L13" s="18" t="s">
        <v>37</v>
      </c>
      <c r="M13" s="44">
        <f>'Образац 1'!D23</f>
        <v>0</v>
      </c>
      <c r="N13" s="44">
        <f>'Образац 1'!E23</f>
        <v>0</v>
      </c>
      <c r="O13" s="44">
        <f>'Образац 1'!F23</f>
        <v>0</v>
      </c>
      <c r="P13" s="44">
        <f>'Образац 1'!G23</f>
        <v>0</v>
      </c>
      <c r="Q13" s="44">
        <f>'Образац 1'!H23</f>
        <v>0</v>
      </c>
    </row>
    <row r="14" spans="1:17" ht="16.5" thickBot="1" x14ac:dyDescent="0.3">
      <c r="A14" s="70">
        <f>+'Образац 1'!$B$1</f>
        <v>0</v>
      </c>
      <c r="B14" t="str">
        <f>+'Образац 1'!$B$2</f>
        <v/>
      </c>
      <c r="C14" t="str">
        <f>+'Образац 1'!$B$3</f>
        <v/>
      </c>
      <c r="D14" t="str">
        <f>+'Образац 1'!$B$4</f>
        <v/>
      </c>
      <c r="E14" t="str">
        <f>+'Образац 1'!$B$5</f>
        <v/>
      </c>
      <c r="F14" t="str">
        <f>+'Образац 1'!$B$6</f>
        <v/>
      </c>
      <c r="G14">
        <f>+'Образац 1'!$G$2</f>
        <v>0</v>
      </c>
      <c r="H14">
        <f>+'Образац 1'!$G$3</f>
        <v>0</v>
      </c>
      <c r="I14" s="71">
        <f>+'Образац 1'!$G$4</f>
        <v>0</v>
      </c>
      <c r="J14">
        <f>+'Образац 1'!$G$5</f>
        <v>0</v>
      </c>
      <c r="K14" s="47" t="s">
        <v>31</v>
      </c>
      <c r="L14" s="48" t="s">
        <v>39</v>
      </c>
      <c r="M14" s="44">
        <f>'Образац 1'!D24</f>
        <v>0</v>
      </c>
      <c r="N14" s="44">
        <f>'Образац 1'!E24</f>
        <v>0</v>
      </c>
      <c r="O14" s="44">
        <f>'Образац 1'!F24</f>
        <v>0</v>
      </c>
      <c r="P14" s="44">
        <f>'Образац 1'!G24</f>
        <v>0</v>
      </c>
      <c r="Q14" s="44">
        <f>'Образац 1'!H24</f>
        <v>0</v>
      </c>
    </row>
    <row r="15" spans="1:17" ht="16.5" thickBot="1" x14ac:dyDescent="0.3">
      <c r="A15" s="70">
        <f>+'Образац 1'!$B$1</f>
        <v>0</v>
      </c>
      <c r="B15" t="str">
        <f>+'Образац 1'!$B$2</f>
        <v/>
      </c>
      <c r="C15" t="str">
        <f>+'Образац 1'!$B$3</f>
        <v/>
      </c>
      <c r="D15" t="str">
        <f>+'Образац 1'!$B$4</f>
        <v/>
      </c>
      <c r="E15" t="str">
        <f>+'Образац 1'!$B$5</f>
        <v/>
      </c>
      <c r="F15" t="str">
        <f>+'Образац 1'!$B$6</f>
        <v/>
      </c>
      <c r="G15">
        <f>+'Образац 1'!$G$2</f>
        <v>0</v>
      </c>
      <c r="H15">
        <f>+'Образац 1'!$G$3</f>
        <v>0</v>
      </c>
      <c r="I15" s="71">
        <f>+'Образац 1'!$G$4</f>
        <v>0</v>
      </c>
      <c r="J15">
        <f>+'Образац 1'!$G$5</f>
        <v>0</v>
      </c>
      <c r="K15" s="50" t="s">
        <v>32</v>
      </c>
      <c r="L15" s="51" t="s">
        <v>40</v>
      </c>
      <c r="M15" s="44">
        <f>'Образац 1'!D25</f>
        <v>0</v>
      </c>
      <c r="N15" s="44">
        <f>'Образац 1'!E25</f>
        <v>0</v>
      </c>
      <c r="O15" s="44">
        <f>'Образац 1'!F25</f>
        <v>0</v>
      </c>
      <c r="P15" s="44">
        <f>'Образац 1'!G25</f>
        <v>0</v>
      </c>
      <c r="Q15" s="44">
        <f>'Образац 1'!H25</f>
        <v>0</v>
      </c>
    </row>
    <row r="16" spans="1:17" ht="16.5" thickBot="1" x14ac:dyDescent="0.3">
      <c r="A16" s="70">
        <f>+'Образац 1'!$B$1</f>
        <v>0</v>
      </c>
      <c r="B16" t="str">
        <f>+'Образац 1'!$B$2</f>
        <v/>
      </c>
      <c r="C16" t="str">
        <f>+'Образац 1'!$B$3</f>
        <v/>
      </c>
      <c r="D16" t="str">
        <f>+'Образац 1'!$B$4</f>
        <v/>
      </c>
      <c r="E16" t="str">
        <f>+'Образац 1'!$B$5</f>
        <v/>
      </c>
      <c r="F16" t="str">
        <f>+'Образац 1'!$B$6</f>
        <v/>
      </c>
      <c r="G16">
        <f>+'Образац 1'!$G$2</f>
        <v>0</v>
      </c>
      <c r="H16">
        <f>+'Образац 1'!$G$3</f>
        <v>0</v>
      </c>
      <c r="I16" s="71">
        <f>+'Образац 1'!$G$4</f>
        <v>0</v>
      </c>
      <c r="J16">
        <f>+'Образац 1'!$G$5</f>
        <v>0</v>
      </c>
      <c r="K16" s="19" t="s">
        <v>33</v>
      </c>
      <c r="L16" s="20" t="s">
        <v>15</v>
      </c>
      <c r="M16" s="44">
        <f>'Образац 1'!D26</f>
        <v>0</v>
      </c>
      <c r="N16" s="44">
        <f>'Образац 1'!E26</f>
        <v>0</v>
      </c>
      <c r="O16" s="44">
        <f>'Образац 1'!F26</f>
        <v>0</v>
      </c>
      <c r="P16" s="44">
        <f>'Образац 1'!G26</f>
        <v>0</v>
      </c>
      <c r="Q16" s="44">
        <f>'Образац 1'!H26</f>
        <v>0</v>
      </c>
    </row>
    <row r="17" spans="1:17" ht="16.5" thickBot="1" x14ac:dyDescent="0.3">
      <c r="A17" s="70">
        <f>+'Образац 1'!$B$1</f>
        <v>0</v>
      </c>
      <c r="B17" t="str">
        <f>+'Образац 1'!$B$2</f>
        <v/>
      </c>
      <c r="C17" t="str">
        <f>+'Образац 1'!$B$3</f>
        <v/>
      </c>
      <c r="D17" t="str">
        <f>+'Образац 1'!$B$4</f>
        <v/>
      </c>
      <c r="E17" t="str">
        <f>+'Образац 1'!$B$5</f>
        <v/>
      </c>
      <c r="F17" t="str">
        <f>+'Образац 1'!$B$6</f>
        <v/>
      </c>
      <c r="G17">
        <f>+'Образац 1'!$G$2</f>
        <v>0</v>
      </c>
      <c r="H17">
        <f>+'Образац 1'!$G$3</f>
        <v>0</v>
      </c>
      <c r="I17" s="71">
        <f>+'Образац 1'!$G$4</f>
        <v>0</v>
      </c>
      <c r="J17">
        <f>+'Образац 1'!$G$5</f>
        <v>0</v>
      </c>
      <c r="K17" s="19" t="s">
        <v>34</v>
      </c>
      <c r="L17" s="20" t="s">
        <v>39</v>
      </c>
      <c r="M17" s="44">
        <f>'Образац 1'!D27</f>
        <v>0</v>
      </c>
      <c r="N17" s="44">
        <f>'Образац 1'!E27</f>
        <v>0</v>
      </c>
      <c r="O17" s="44">
        <f>'Образац 1'!F27</f>
        <v>0</v>
      </c>
      <c r="P17" s="44">
        <f>'Образац 1'!G27</f>
        <v>0</v>
      </c>
      <c r="Q17" s="44">
        <f>'Образац 1'!H27</f>
        <v>0</v>
      </c>
    </row>
    <row r="18" spans="1:17" ht="16.5" thickBot="1" x14ac:dyDescent="0.3">
      <c r="A18" s="70">
        <f>+'Образац 1'!$B$1</f>
        <v>0</v>
      </c>
      <c r="B18" t="str">
        <f>+'Образац 1'!$B$2</f>
        <v/>
      </c>
      <c r="C18" t="str">
        <f>+'Образац 1'!$B$3</f>
        <v/>
      </c>
      <c r="D18" t="str">
        <f>+'Образац 1'!$B$4</f>
        <v/>
      </c>
      <c r="E18" t="str">
        <f>+'Образац 1'!$B$5</f>
        <v/>
      </c>
      <c r="F18" t="str">
        <f>+'Образац 1'!$B$6</f>
        <v/>
      </c>
      <c r="G18">
        <f>+'Образац 1'!$G$2</f>
        <v>0</v>
      </c>
      <c r="H18">
        <f>+'Образац 1'!$G$3</f>
        <v>0</v>
      </c>
      <c r="I18" s="71">
        <f>+'Образац 1'!$G$4</f>
        <v>0</v>
      </c>
      <c r="J18">
        <f>+'Образац 1'!$G$5</f>
        <v>0</v>
      </c>
      <c r="K18" s="53" t="s">
        <v>35</v>
      </c>
      <c r="L18" s="54" t="s">
        <v>38</v>
      </c>
      <c r="M18" s="44">
        <f>'Образац 1'!D28</f>
        <v>0</v>
      </c>
      <c r="N18" s="44">
        <f>'Образац 1'!E28</f>
        <v>0</v>
      </c>
      <c r="O18" s="44">
        <f>'Образац 1'!F28</f>
        <v>0</v>
      </c>
      <c r="P18" s="44">
        <f>'Образац 1'!G28</f>
        <v>0</v>
      </c>
      <c r="Q18" s="44">
        <f>'Образац 1'!H28</f>
        <v>0</v>
      </c>
    </row>
    <row r="19" spans="1:17" ht="16.5" thickBot="1" x14ac:dyDescent="0.3">
      <c r="A19" s="70">
        <f>+'Образац 1'!$B$1</f>
        <v>0</v>
      </c>
      <c r="B19" t="str">
        <f>+'Образац 1'!$B$2</f>
        <v/>
      </c>
      <c r="C19" t="str">
        <f>+'Образац 1'!$B$3</f>
        <v/>
      </c>
      <c r="D19" t="str">
        <f>+'Образац 1'!$B$4</f>
        <v/>
      </c>
      <c r="E19" t="str">
        <f>+'Образац 1'!$B$5</f>
        <v/>
      </c>
      <c r="F19" t="str">
        <f>+'Образац 1'!$B$6</f>
        <v/>
      </c>
      <c r="G19">
        <f>+'Образац 1'!$G$2</f>
        <v>0</v>
      </c>
      <c r="H19">
        <f>+'Образац 1'!$G$3</f>
        <v>0</v>
      </c>
      <c r="I19" s="71">
        <f>+'Образац 1'!$G$4</f>
        <v>0</v>
      </c>
      <c r="J19">
        <f>+'Образац 1'!$G$5</f>
        <v>0</v>
      </c>
      <c r="K19" s="56" t="s">
        <v>36</v>
      </c>
      <c r="L19" s="57" t="s">
        <v>16</v>
      </c>
      <c r="M19" s="44">
        <f>'Образац 1'!D29</f>
        <v>0</v>
      </c>
      <c r="N19" s="44">
        <f>'Образац 1'!E29</f>
        <v>0</v>
      </c>
      <c r="O19" s="44">
        <f>'Образац 1'!F29</f>
        <v>0</v>
      </c>
      <c r="P19" s="44">
        <f>'Образац 1'!G29</f>
        <v>0</v>
      </c>
      <c r="Q19" s="44">
        <f>'Образац 1'!H29</f>
        <v>0</v>
      </c>
    </row>
    <row r="20" spans="1:17" ht="32.25" thickBot="1" x14ac:dyDescent="0.3">
      <c r="A20" s="70">
        <f>+'Образац 1'!$B$1</f>
        <v>0</v>
      </c>
      <c r="B20" t="str">
        <f>+'Образац 1'!$B$2</f>
        <v/>
      </c>
      <c r="C20" t="str">
        <f>+'Образац 1'!$B$3</f>
        <v/>
      </c>
      <c r="D20" t="str">
        <f>+'Образац 1'!$B$4</f>
        <v/>
      </c>
      <c r="E20" t="str">
        <f>+'Образац 1'!$B$5</f>
        <v/>
      </c>
      <c r="F20" t="str">
        <f>+'Образац 1'!$B$6</f>
        <v/>
      </c>
      <c r="G20">
        <f>+'Образац 1'!$G$2</f>
        <v>0</v>
      </c>
      <c r="H20">
        <f>+'Образац 1'!$G$3</f>
        <v>0</v>
      </c>
      <c r="I20" s="71">
        <f>+'Образац 1'!$G$4</f>
        <v>0</v>
      </c>
      <c r="J20">
        <f>+'Образац 1'!$G$5</f>
        <v>0</v>
      </c>
      <c r="K20" s="62" t="s">
        <v>116</v>
      </c>
      <c r="L20" s="59" t="s">
        <v>117</v>
      </c>
      <c r="M20" s="44">
        <f>'Образац 1'!D30</f>
        <v>0</v>
      </c>
      <c r="N20" s="44">
        <f>'Образац 1'!E30</f>
        <v>0</v>
      </c>
      <c r="O20" s="44">
        <f>'Образац 1'!F30</f>
        <v>0</v>
      </c>
      <c r="P20" s="44">
        <f>'Образац 1'!G30</f>
        <v>0</v>
      </c>
      <c r="Q20" s="44">
        <f>'Образац 1'!H30</f>
        <v>0</v>
      </c>
    </row>
  </sheetData>
  <conditionalFormatting sqref="M2:Q20">
    <cfRule type="cellIs" priority="5" operator="greaterThan">
      <formula>$N$24</formula>
    </cfRule>
    <cfRule type="cellIs" dxfId="0" priority="6" operator="greaterThan">
      <formula>$N$24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Образац 1</vt:lpstr>
      <vt:lpstr>јбкјс</vt:lpstr>
      <vt:lpstr>шифарник</vt:lpstr>
      <vt:lpstr>prenos</vt:lpstr>
      <vt:lpstr>'Образац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Maja Marković</cp:lastModifiedBy>
  <cp:lastPrinted>2025-12-30T11:15:07Z</cp:lastPrinted>
  <dcterms:created xsi:type="dcterms:W3CDTF">2025-12-26T08:37:38Z</dcterms:created>
  <dcterms:modified xsi:type="dcterms:W3CDTF">2026-01-20T10:46:38Z</dcterms:modified>
</cp:coreProperties>
</file>