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30.11.202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1" i="1" l="1"/>
  <c r="E166" i="1"/>
  <c r="E165" i="1"/>
  <c r="D165" i="1"/>
  <c r="C165" i="1"/>
  <c r="E12" i="1"/>
  <c r="D11" i="1"/>
  <c r="E11" i="1" s="1"/>
  <c r="C11" i="1"/>
  <c r="D31" i="1" l="1"/>
  <c r="C14" i="1" l="1"/>
  <c r="D16" i="1" l="1"/>
  <c r="D157" i="1"/>
  <c r="D19" i="1" l="1"/>
  <c r="D192" i="1" l="1"/>
  <c r="D145" i="1"/>
  <c r="D134" i="1"/>
  <c r="D34" i="1"/>
  <c r="E39" i="1"/>
  <c r="D38" i="1"/>
  <c r="C38" i="1"/>
  <c r="E38" i="1" l="1"/>
  <c r="E200" i="1"/>
  <c r="D199" i="1"/>
  <c r="C199" i="1"/>
  <c r="D197" i="1"/>
  <c r="C197" i="1"/>
  <c r="E198" i="1"/>
  <c r="E199" i="1" l="1"/>
  <c r="C157" i="1" l="1"/>
  <c r="E161" i="1"/>
  <c r="E160" i="1"/>
  <c r="D138" i="1" l="1"/>
  <c r="C138" i="1"/>
  <c r="D131" i="1"/>
  <c r="D127" i="1"/>
  <c r="C127" i="1"/>
  <c r="D123" i="1"/>
  <c r="C123" i="1"/>
  <c r="E113" i="1"/>
  <c r="C34" i="1"/>
  <c r="D36" i="1"/>
  <c r="C36" i="1"/>
  <c r="E37" i="1"/>
  <c r="E35" i="1"/>
  <c r="D162" i="1"/>
  <c r="C162" i="1"/>
  <c r="E159" i="1"/>
  <c r="E164" i="1"/>
  <c r="E158" i="1"/>
  <c r="E151" i="1"/>
  <c r="D142" i="1"/>
  <c r="C142" i="1"/>
  <c r="E143" i="1"/>
  <c r="E140" i="1"/>
  <c r="E139" i="1"/>
  <c r="C131" i="1"/>
  <c r="E132" i="1"/>
  <c r="E129" i="1"/>
  <c r="E128" i="1"/>
  <c r="E124" i="1"/>
  <c r="E36" i="1" l="1"/>
  <c r="E20" i="1"/>
  <c r="D6" i="1"/>
  <c r="C6" i="1"/>
  <c r="D3" i="1" l="1"/>
  <c r="C3" i="1"/>
  <c r="C24" i="1"/>
  <c r="D21" i="1"/>
  <c r="D18" i="1" s="1"/>
  <c r="C9" i="1" l="1"/>
  <c r="D9" i="1"/>
  <c r="E130" i="1" l="1"/>
  <c r="E126" i="1"/>
  <c r="E125" i="1"/>
  <c r="C134" i="1"/>
  <c r="E123" i="1" l="1"/>
  <c r="E127" i="1"/>
  <c r="E131" i="1"/>
  <c r="E134" i="1"/>
  <c r="D24" i="1"/>
  <c r="C19" i="1"/>
  <c r="D14" i="1"/>
  <c r="E19" i="1" l="1"/>
  <c r="E54" i="1"/>
  <c r="E53" i="1"/>
  <c r="E111" i="1" l="1"/>
  <c r="E193" i="1"/>
  <c r="C192" i="1" l="1"/>
  <c r="C201" i="1" s="1"/>
  <c r="C110" i="1"/>
  <c r="D153" i="1" l="1"/>
  <c r="E194" i="1"/>
  <c r="E192" i="1"/>
  <c r="D110" i="1"/>
  <c r="E110" i="1" s="1"/>
  <c r="E112" i="1"/>
  <c r="D114" i="1"/>
  <c r="D149" i="1"/>
  <c r="D167" i="1"/>
  <c r="D80" i="1" l="1"/>
  <c r="E62" i="1"/>
  <c r="E63" i="1"/>
  <c r="E64" i="1"/>
  <c r="E65" i="1"/>
  <c r="E66" i="1"/>
  <c r="E67" i="1"/>
  <c r="E70" i="1"/>
  <c r="E71" i="1"/>
  <c r="E72" i="1"/>
  <c r="E73" i="1"/>
  <c r="E74" i="1"/>
  <c r="E75" i="1"/>
  <c r="E76" i="1"/>
  <c r="E77" i="1"/>
  <c r="E78" i="1"/>
  <c r="E79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6" i="1"/>
  <c r="E97" i="1"/>
  <c r="E98" i="1"/>
  <c r="E99" i="1"/>
  <c r="E100" i="1"/>
  <c r="E101" i="1"/>
  <c r="E102" i="1"/>
  <c r="E103" i="1"/>
  <c r="E106" i="1"/>
  <c r="E108" i="1"/>
  <c r="E109" i="1"/>
  <c r="E115" i="1"/>
  <c r="E116" i="1"/>
  <c r="E117" i="1"/>
  <c r="E118" i="1"/>
  <c r="E119" i="1"/>
  <c r="E120" i="1"/>
  <c r="E121" i="1"/>
  <c r="E122" i="1"/>
  <c r="E135" i="1"/>
  <c r="E136" i="1"/>
  <c r="E137" i="1"/>
  <c r="E141" i="1"/>
  <c r="E146" i="1"/>
  <c r="E147" i="1"/>
  <c r="E148" i="1"/>
  <c r="E150" i="1"/>
  <c r="E152" i="1"/>
  <c r="E154" i="1"/>
  <c r="E155" i="1"/>
  <c r="E156" i="1"/>
  <c r="E168" i="1"/>
  <c r="E60" i="1"/>
  <c r="E183" i="1" l="1"/>
  <c r="E176" i="1"/>
  <c r="E174" i="1"/>
  <c r="E32" i="1"/>
  <c r="D29" i="1"/>
  <c r="D27" i="1"/>
  <c r="E189" i="1"/>
  <c r="C195" i="1"/>
  <c r="C167" i="1"/>
  <c r="C107" i="1"/>
  <c r="D104" i="1"/>
  <c r="C104" i="1"/>
  <c r="D26" i="1" l="1"/>
  <c r="D13" i="1"/>
  <c r="E104" i="1"/>
  <c r="E142" i="1"/>
  <c r="C31" i="1"/>
  <c r="E31" i="1" s="1"/>
  <c r="C29" i="1"/>
  <c r="C27" i="1"/>
  <c r="C21" i="1"/>
  <c r="C18" i="1" s="1"/>
  <c r="C16" i="1"/>
  <c r="C13" i="1" s="1"/>
  <c r="E13" i="1" l="1"/>
  <c r="C26" i="1"/>
  <c r="E157" i="1"/>
  <c r="E162" i="1"/>
  <c r="C153" i="1" l="1"/>
  <c r="E153" i="1" s="1"/>
  <c r="C41" i="1"/>
  <c r="E188" i="1" l="1"/>
  <c r="E190" i="1"/>
  <c r="E191" i="1"/>
  <c r="E195" i="1"/>
  <c r="E196" i="1"/>
  <c r="E197" i="1"/>
  <c r="E16" i="1"/>
  <c r="E17" i="1"/>
  <c r="E26" i="1" l="1"/>
  <c r="D41" i="1" l="1"/>
  <c r="D61" i="1"/>
  <c r="E167" i="1"/>
  <c r="D170" i="1"/>
  <c r="D187" i="1"/>
  <c r="C187" i="1"/>
  <c r="C149" i="1"/>
  <c r="C61" i="1"/>
  <c r="E185" i="1"/>
  <c r="E184" i="1"/>
  <c r="E182" i="1"/>
  <c r="E181" i="1"/>
  <c r="E180" i="1"/>
  <c r="D179" i="1"/>
  <c r="C179" i="1"/>
  <c r="E177" i="1"/>
  <c r="E175" i="1"/>
  <c r="E173" i="1"/>
  <c r="E172" i="1"/>
  <c r="E171" i="1"/>
  <c r="C170" i="1"/>
  <c r="C145" i="1"/>
  <c r="C114" i="1"/>
  <c r="E114" i="1" s="1"/>
  <c r="D107" i="1"/>
  <c r="E107" i="1" s="1"/>
  <c r="D95" i="1"/>
  <c r="C95" i="1"/>
  <c r="C80" i="1"/>
  <c r="E80" i="1" s="1"/>
  <c r="D69" i="1"/>
  <c r="C69" i="1"/>
  <c r="E59" i="1"/>
  <c r="E57" i="1"/>
  <c r="E56" i="1"/>
  <c r="E55" i="1"/>
  <c r="E52" i="1"/>
  <c r="E51" i="1"/>
  <c r="E50" i="1"/>
  <c r="E49" i="1"/>
  <c r="E48" i="1"/>
  <c r="E47" i="1"/>
  <c r="E46" i="1"/>
  <c r="E45" i="1"/>
  <c r="E44" i="1"/>
  <c r="E43" i="1"/>
  <c r="E42" i="1"/>
  <c r="E34" i="1"/>
  <c r="E30" i="1"/>
  <c r="E29" i="1"/>
  <c r="E28" i="1"/>
  <c r="E27" i="1"/>
  <c r="E25" i="1"/>
  <c r="E24" i="1"/>
  <c r="E22" i="1"/>
  <c r="E21" i="1"/>
  <c r="E15" i="1"/>
  <c r="E14" i="1"/>
  <c r="E10" i="1"/>
  <c r="E9" i="1"/>
  <c r="E7" i="1"/>
  <c r="E6" i="1"/>
  <c r="E4" i="1"/>
  <c r="E3" i="1"/>
  <c r="E69" i="1" l="1"/>
  <c r="E149" i="1"/>
  <c r="E61" i="1"/>
  <c r="E138" i="1"/>
  <c r="E95" i="1"/>
  <c r="E145" i="1"/>
  <c r="E187" i="1"/>
  <c r="E18" i="1"/>
  <c r="E41" i="1"/>
  <c r="E170" i="1"/>
  <c r="E179" i="1"/>
  <c r="E201" i="1" l="1"/>
</calcChain>
</file>

<file path=xl/sharedStrings.xml><?xml version="1.0" encoding="utf-8"?>
<sst xmlns="http://schemas.openxmlformats.org/spreadsheetml/2006/main" count="230" uniqueCount="115">
  <si>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</si>
  <si>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</si>
  <si>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</si>
  <si>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</si>
  <si>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</si>
  <si>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</si>
  <si>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</si>
  <si>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</si>
  <si>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</si>
  <si>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</si>
  <si>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</si>
  <si>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</si>
  <si>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</si>
  <si>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</si>
  <si>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</si>
  <si>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</si>
  <si>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</si>
  <si>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</si>
  <si>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</si>
  <si>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</si>
  <si>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0010</t>
  </si>
  <si>
    <t>Подршка Националној служби за запошљавање</t>
  </si>
  <si>
    <t>464-Дотације организацијама обавезног социјалног осигурања-дотација НСЗ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</si>
  <si>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</si>
  <si>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</si>
  <si>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</si>
  <si>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</si>
  <si>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</si>
  <si>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</si>
  <si>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</si>
  <si>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</si>
  <si>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</si>
  <si>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</si>
  <si>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</si>
  <si>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</si>
  <si>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</si>
  <si>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</si>
  <si>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</si>
  <si>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</si>
  <si>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</si>
  <si>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</si>
  <si>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</si>
  <si>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</si>
  <si>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</si>
  <si>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</si>
  <si>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</si>
  <si>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</si>
  <si>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</si>
  <si>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</si>
  <si>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</si>
  <si>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</si>
  <si>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</si>
  <si>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</si>
  <si>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</si>
  <si>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</si>
  <si>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</si>
  <si>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</si>
  <si>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</si>
  <si>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</si>
  <si>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</si>
  <si>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</si>
  <si>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</si>
  <si>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</si>
  <si>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</si>
  <si>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</si>
  <si>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</si>
  <si>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</si>
  <si>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</si>
  <si>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</si>
  <si>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441-Отплата домаћих камата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</si>
  <si>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</si>
  <si>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</si>
  <si>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</si>
  <si>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</si>
  <si>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>ИПА 2008-Подршка увођењу децентрализованог система управљања фондовима ЕУ</t>
  </si>
  <si>
    <t xml:space="preserve">Унапређење и одржавање Система за припрему буџета - БИС </t>
  </si>
  <si>
    <t>ИПА програм прекограничне сарадње Мађарска-Србија</t>
  </si>
  <si>
    <t>Пружање подршке финансијским институцијама у већинском државном власништву</t>
  </si>
  <si>
    <t>Регистар запослених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</si>
  <si>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</si>
  <si>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</si>
  <si>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</si>
  <si>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</si>
  <si>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</si>
  <si>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</si>
  <si>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</si>
  <si>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</si>
  <si>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</si>
  <si>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</si>
  <si>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</si>
  <si>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</si>
  <si>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</si>
  <si>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</si>
  <si>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</si>
  <si>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</si>
  <si>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Враћање одузете имовине и обештећење за одузету имовину</t>
  </si>
  <si>
    <t>416-Награде запосленима и остали посебни расходи</t>
  </si>
  <si>
    <t>ИПА 2014-Помоћ приступању ЕУ</t>
  </si>
  <si>
    <t>452-Субвенције приватним финансијским институцијама</t>
  </si>
  <si>
    <t>Превенција и ублажавање последица насталих услед болести COVID-19 изазване вирусом SARS-CoV-2</t>
  </si>
  <si>
    <t>484-Накнада штете за повреде или штету насталу услед елементарних непогода или природних узрока</t>
  </si>
  <si>
    <t xml:space="preserve">Реконструкцијаи адаптација непокретности Министарства финансија 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</si>
  <si>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</si>
  <si>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</si>
  <si>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>Буџет за 2022. годину</t>
  </si>
  <si>
    <t>4006</t>
  </si>
  <si>
    <t>Е - акцизе</t>
  </si>
  <si>
    <t xml:space="preserve">Надоградња система за управљање </t>
  </si>
  <si>
    <t>Избори за председника Републике</t>
  </si>
  <si>
    <t>Кредитна подршка</t>
  </si>
  <si>
    <t>621-Набавка домаће финансијске имовине</t>
  </si>
  <si>
    <t>Парламентарни и локални избори</t>
  </si>
  <si>
    <t xml:space="preserve">Извршено до 30.11.2022. </t>
  </si>
  <si>
    <t>Изградња Националног фудбалског стадиона са пратећим садржајима</t>
  </si>
  <si>
    <t>Информациони систем Е - акцизе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</si>
</sst>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0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/>
    <xf numFmtId="0" fontId="5" fillId="2" borderId="2" xfId="0" applyFont="1" applyFill="1" applyBorder="1"/>
    <xf numFmtId="0" fontId="1" fillId="0" borderId="2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/>
    <xf numFmtId="4" fontId="6" fillId="2" borderId="5" xfId="0" applyNumberFormat="1" applyFont="1" applyFill="1" applyBorder="1"/>
    <xf numFmtId="4" fontId="6" fillId="2" borderId="3" xfId="0" applyNumberFormat="1" applyFont="1" applyFill="1" applyBorder="1"/>
    <xf numFmtId="4" fontId="6" fillId="2" borderId="14" xfId="0" applyNumberFormat="1" applyFont="1" applyFill="1" applyBorder="1"/>
    <xf numFmtId="4" fontId="6" fillId="2" borderId="3" xfId="0" applyNumberFormat="1" applyFont="1" applyFill="1" applyBorder="1" applyAlignment="1">
      <alignment vertical="center" wrapText="1"/>
    </xf>
    <xf numFmtId="4" fontId="6" fillId="2" borderId="15" xfId="0" applyNumberFormat="1" applyFont="1" applyFill="1" applyBorder="1"/>
    <xf numFmtId="4" fontId="6" fillId="2" borderId="16" xfId="0" applyNumberFormat="1" applyFont="1" applyFill="1" applyBorder="1"/>
    <xf numFmtId="4" fontId="7" fillId="2" borderId="3" xfId="0" applyNumberFormat="1" applyFont="1" applyFill="1" applyBorder="1" applyAlignment="1">
      <alignment horizontal="right"/>
    </xf>
    <xf numFmtId="4" fontId="7" fillId="2" borderId="7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0" fillId="2" borderId="0" xfId="0" applyFill="1"/>
    <xf numFmtId="0" fontId="6" fillId="2" borderId="6" xfId="0" applyFont="1" applyFill="1" applyBorder="1"/>
    <xf numFmtId="0" fontId="1" fillId="2" borderId="22" xfId="0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right"/>
    </xf>
    <xf numFmtId="4" fontId="6" fillId="2" borderId="9" xfId="0" applyNumberFormat="1" applyFont="1" applyFill="1" applyBorder="1" applyAlignment="1">
      <alignment horizontal="right"/>
    </xf>
    <xf numFmtId="4" fontId="7" fillId="2" borderId="8" xfId="0" applyNumberFormat="1" applyFont="1" applyFill="1" applyBorder="1" applyAlignment="1">
      <alignment horizontal="right"/>
    </xf>
    <xf numFmtId="4" fontId="6" fillId="2" borderId="7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5" xfId="0" applyNumberFormat="1" applyFont="1" applyFill="1" applyBorder="1" applyAlignment="1">
      <alignment horizontal="right"/>
    </xf>
    <xf numFmtId="4" fontId="7" fillId="2" borderId="7" xfId="0" applyNumberFormat="1" applyFont="1" applyFill="1" applyBorder="1"/>
    <xf numFmtId="4" fontId="6" fillId="2" borderId="4" xfId="0" applyNumberFormat="1" applyFont="1" applyFill="1" applyBorder="1"/>
    <xf numFmtId="4" fontId="7" fillId="2" borderId="4" xfId="0" applyNumberFormat="1" applyFont="1" applyFill="1" applyBorder="1"/>
    <xf numFmtId="4" fontId="7" fillId="2" borderId="3" xfId="0" applyNumberFormat="1" applyFont="1" applyFill="1" applyBorder="1" applyAlignment="1">
      <alignment horizontal="right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/>
    <xf numFmtId="4" fontId="5" fillId="2" borderId="3" xfId="0" applyNumberFormat="1" applyFont="1" applyFill="1" applyBorder="1"/>
    <xf numFmtId="4" fontId="4" fillId="2" borderId="5" xfId="0" applyNumberFormat="1" applyFont="1" applyFill="1" applyBorder="1"/>
    <xf numFmtId="4" fontId="14" fillId="2" borderId="9" xfId="0" applyNumberFormat="1" applyFont="1" applyFill="1" applyBorder="1"/>
    <xf numFmtId="4" fontId="5" fillId="2" borderId="15" xfId="0" applyNumberFormat="1" applyFont="1" applyFill="1" applyBorder="1"/>
    <xf numFmtId="4" fontId="5" fillId="2" borderId="3" xfId="0" applyNumberFormat="1" applyFont="1" applyFill="1" applyBorder="1" applyAlignment="1"/>
    <xf numFmtId="4" fontId="5" fillId="2" borderId="9" xfId="0" applyNumberFormat="1" applyFont="1" applyFill="1" applyBorder="1"/>
    <xf numFmtId="4" fontId="6" fillId="2" borderId="17" xfId="0" applyNumberFormat="1" applyFont="1" applyFill="1" applyBorder="1" applyAlignment="1">
      <alignment horizontal="right"/>
    </xf>
    <xf numFmtId="4" fontId="4" fillId="2" borderId="3" xfId="0" applyNumberFormat="1" applyFont="1" applyFill="1" applyBorder="1"/>
    <xf numFmtId="4" fontId="4" fillId="2" borderId="9" xfId="0" applyNumberFormat="1" applyFont="1" applyFill="1" applyBorder="1"/>
    <xf numFmtId="4" fontId="6" fillId="2" borderId="17" xfId="0" applyNumberFormat="1" applyFont="1" applyFill="1" applyBorder="1"/>
    <xf numFmtId="4" fontId="6" fillId="2" borderId="7" xfId="0" applyNumberFormat="1" applyFont="1" applyFill="1" applyBorder="1" applyAlignment="1">
      <alignment vertical="center" wrapText="1"/>
    </xf>
    <xf numFmtId="4" fontId="6" fillId="2" borderId="17" xfId="0" applyNumberFormat="1" applyFont="1" applyFill="1" applyBorder="1" applyAlignment="1">
      <alignment horizontal="right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4" fontId="6" fillId="2" borderId="13" xfId="0" applyNumberFormat="1" applyFont="1" applyFill="1" applyBorder="1"/>
    <xf numFmtId="4" fontId="8" fillId="2" borderId="9" xfId="0" applyNumberFormat="1" applyFont="1" applyFill="1" applyBorder="1"/>
    <xf numFmtId="4" fontId="5" fillId="2" borderId="9" xfId="0" applyNumberFormat="1" applyFont="1" applyFill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4" fontId="14" fillId="2" borderId="9" xfId="0" applyNumberFormat="1" applyFont="1" applyFill="1" applyBorder="1" applyAlignment="1">
      <alignment horizontal="right"/>
    </xf>
    <xf numFmtId="4" fontId="7" fillId="2" borderId="26" xfId="0" applyNumberFormat="1" applyFont="1" applyFill="1" applyBorder="1" applyAlignment="1">
      <alignment horizontal="right"/>
    </xf>
    <xf numFmtId="4" fontId="7" fillId="2" borderId="20" xfId="0" applyNumberFormat="1" applyFont="1" applyFill="1" applyBorder="1" applyAlignment="1">
      <alignment horizontal="right"/>
    </xf>
    <xf numFmtId="4" fontId="7" fillId="2" borderId="9" xfId="0" applyNumberFormat="1" applyFont="1" applyFill="1" applyBorder="1"/>
    <xf numFmtId="4" fontId="4" fillId="2" borderId="2" xfId="0" applyNumberFormat="1" applyFont="1" applyFill="1" applyBorder="1" applyAlignment="1">
      <alignment horizontal="right"/>
    </xf>
    <xf numFmtId="4" fontId="2" fillId="2" borderId="9" xfId="0" applyNumberFormat="1" applyFont="1" applyFill="1" applyBorder="1"/>
    <xf numFmtId="4" fontId="14" fillId="2" borderId="3" xfId="0" applyNumberFormat="1" applyFont="1" applyFill="1" applyBorder="1" applyAlignment="1">
      <alignment horizontal="right" vertical="center" wrapText="1"/>
    </xf>
    <xf numFmtId="4" fontId="14" fillId="2" borderId="5" xfId="0" applyNumberFormat="1" applyFont="1" applyFill="1" applyBorder="1"/>
    <xf numFmtId="4" fontId="14" fillId="2" borderId="2" xfId="0" applyNumberFormat="1" applyFont="1" applyFill="1" applyBorder="1" applyAlignment="1">
      <alignment horizontal="right"/>
    </xf>
    <xf numFmtId="4" fontId="7" fillId="2" borderId="17" xfId="0" applyNumberFormat="1" applyFont="1" applyFill="1" applyBorder="1" applyAlignment="1">
      <alignment horizontal="right"/>
    </xf>
    <xf numFmtId="0" fontId="0" fillId="0" borderId="0" xfId="0" applyBorder="1"/>
    <xf numFmtId="0" fontId="15" fillId="0" borderId="0" xfId="0" applyFont="1"/>
    <xf numFmtId="4" fontId="1" fillId="2" borderId="3" xfId="0" applyNumberFormat="1" applyFont="1" applyFill="1" applyBorder="1" applyAlignment="1">
      <alignment horizontal="right" vertical="center" wrapText="1"/>
    </xf>
    <xf numFmtId="4" fontId="14" fillId="2" borderId="3" xfId="0" applyNumberFormat="1" applyFont="1" applyFill="1" applyBorder="1"/>
    <xf numFmtId="4" fontId="1" fillId="2" borderId="7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4" fontId="9" fillId="2" borderId="3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9" fillId="2" borderId="5" xfId="0" applyNumberFormat="1" applyFont="1" applyFill="1" applyBorder="1" applyAlignment="1">
      <alignment horizontal="right" vertical="center" wrapText="1"/>
    </xf>
    <xf numFmtId="4" fontId="9" fillId="2" borderId="7" xfId="0" applyNumberFormat="1" applyFont="1" applyFill="1" applyBorder="1" applyAlignment="1">
      <alignment horizontal="right" vertical="center" wrapText="1"/>
    </xf>
    <xf numFmtId="4" fontId="1" fillId="2" borderId="9" xfId="0" applyNumberFormat="1" applyFont="1" applyFill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1" fillId="2" borderId="17" xfId="0" applyNumberFormat="1" applyFont="1" applyFill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horizontal="right"/>
    </xf>
    <xf numFmtId="0" fontId="4" fillId="2" borderId="3" xfId="0" quotePrefix="1" applyFont="1" applyFill="1" applyBorder="1" applyAlignment="1">
      <alignment horizontal="right"/>
    </xf>
    <xf numFmtId="0" fontId="5" fillId="2" borderId="11" xfId="0" applyFont="1" applyFill="1" applyBorder="1"/>
    <xf numFmtId="0" fontId="6" fillId="2" borderId="16" xfId="0" applyFont="1" applyFill="1" applyBorder="1"/>
    <xf numFmtId="0" fontId="2" fillId="2" borderId="9" xfId="0" quotePrefix="1" applyFont="1" applyFill="1" applyBorder="1" applyAlignment="1">
      <alignment vertical="top"/>
    </xf>
    <xf numFmtId="0" fontId="3" fillId="2" borderId="10" xfId="0" applyFont="1" applyFill="1" applyBorder="1"/>
    <xf numFmtId="0" fontId="4" fillId="2" borderId="16" xfId="0" applyFont="1" applyFill="1" applyBorder="1"/>
    <xf numFmtId="0" fontId="4" fillId="2" borderId="9" xfId="0" quotePrefix="1" applyFont="1" applyFill="1" applyBorder="1" applyAlignment="1">
      <alignment horizontal="right"/>
    </xf>
    <xf numFmtId="0" fontId="6" fillId="2" borderId="3" xfId="0" applyFont="1" applyFill="1" applyBorder="1"/>
    <xf numFmtId="0" fontId="4" fillId="2" borderId="15" xfId="0" applyFont="1" applyFill="1" applyBorder="1"/>
    <xf numFmtId="0" fontId="1" fillId="2" borderId="16" xfId="0" applyFont="1" applyFill="1" applyBorder="1"/>
    <xf numFmtId="0" fontId="2" fillId="2" borderId="9" xfId="0" quotePrefix="1" applyFont="1" applyFill="1" applyBorder="1" applyAlignment="1"/>
    <xf numFmtId="0" fontId="2" fillId="2" borderId="14" xfId="0" applyFont="1" applyFill="1" applyBorder="1"/>
    <xf numFmtId="0" fontId="5" fillId="2" borderId="3" xfId="0" applyFont="1" applyFill="1" applyBorder="1" applyAlignment="1">
      <alignment horizontal="left" wrapText="1"/>
    </xf>
    <xf numFmtId="0" fontId="1" fillId="2" borderId="7" xfId="0" applyFont="1" applyFill="1" applyBorder="1"/>
    <xf numFmtId="0" fontId="6" fillId="2" borderId="13" xfId="0" applyFont="1" applyFill="1" applyBorder="1"/>
    <xf numFmtId="0" fontId="6" fillId="2" borderId="7" xfId="0" applyFont="1" applyFill="1" applyBorder="1"/>
    <xf numFmtId="0" fontId="2" fillId="2" borderId="2" xfId="0" quotePrefix="1" applyFont="1" applyFill="1" applyBorder="1" applyAlignment="1"/>
    <xf numFmtId="0" fontId="3" fillId="2" borderId="9" xfId="0" applyFont="1" applyFill="1" applyBorder="1" applyAlignment="1">
      <alignment horizontal="left" vertical="center"/>
    </xf>
    <xf numFmtId="0" fontId="4" fillId="2" borderId="4" xfId="0" quotePrefix="1" applyFont="1" applyFill="1" applyBorder="1" applyAlignment="1">
      <alignment horizontal="right"/>
    </xf>
    <xf numFmtId="0" fontId="4" fillId="2" borderId="5" xfId="0" applyFont="1" applyFill="1" applyBorder="1"/>
    <xf numFmtId="0" fontId="2" fillId="2" borderId="14" xfId="0" applyFont="1" applyFill="1" applyBorder="1" applyAlignment="1">
      <alignment horizontal="left" wrapText="1"/>
    </xf>
    <xf numFmtId="0" fontId="5" fillId="2" borderId="9" xfId="0" applyFont="1" applyFill="1" applyBorder="1"/>
    <xf numFmtId="0" fontId="3" fillId="2" borderId="9" xfId="0" applyFont="1" applyFill="1" applyBorder="1" applyAlignment="1">
      <alignment horizontal="left"/>
    </xf>
    <xf numFmtId="0" fontId="1" fillId="2" borderId="4" xfId="0" applyFont="1" applyFill="1" applyBorder="1"/>
    <xf numFmtId="0" fontId="6" fillId="2" borderId="10" xfId="0" applyFont="1" applyFill="1" applyBorder="1"/>
    <xf numFmtId="0" fontId="1" fillId="2" borderId="23" xfId="0" applyFont="1" applyFill="1" applyBorder="1"/>
    <xf numFmtId="0" fontId="2" fillId="2" borderId="9" xfId="0" applyFont="1" applyFill="1" applyBorder="1"/>
    <xf numFmtId="0" fontId="4" fillId="2" borderId="3" xfId="0" applyFont="1" applyFill="1" applyBorder="1"/>
    <xf numFmtId="0" fontId="4" fillId="2" borderId="9" xfId="0" applyFont="1" applyFill="1" applyBorder="1"/>
    <xf numFmtId="0" fontId="4" fillId="2" borderId="4" xfId="0" applyFont="1" applyFill="1" applyBorder="1"/>
    <xf numFmtId="49" fontId="4" fillId="2" borderId="9" xfId="0" applyNumberFormat="1" applyFont="1" applyFill="1" applyBorder="1" applyAlignment="1" applyProtection="1">
      <alignment wrapText="1"/>
    </xf>
    <xf numFmtId="0" fontId="1" fillId="2" borderId="19" xfId="1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4" fillId="2" borderId="19" xfId="0" applyFont="1" applyFill="1" applyBorder="1"/>
    <xf numFmtId="0" fontId="1" fillId="2" borderId="19" xfId="0" applyFont="1" applyFill="1" applyBorder="1"/>
    <xf numFmtId="0" fontId="1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/>
    <xf numFmtId="0" fontId="1" fillId="2" borderId="4" xfId="1" applyFont="1" applyFill="1" applyBorder="1"/>
    <xf numFmtId="0" fontId="6" fillId="2" borderId="14" xfId="0" applyFont="1" applyFill="1" applyBorder="1" applyAlignment="1">
      <alignment horizontal="left"/>
    </xf>
    <xf numFmtId="0" fontId="1" fillId="2" borderId="17" xfId="0" applyFont="1" applyFill="1" applyBorder="1"/>
    <xf numFmtId="0" fontId="1" fillId="2" borderId="0" xfId="0" applyFont="1" applyFill="1" applyBorder="1"/>
    <xf numFmtId="0" fontId="4" fillId="2" borderId="0" xfId="0" applyFont="1" applyFill="1" applyBorder="1"/>
    <xf numFmtId="0" fontId="6" fillId="2" borderId="9" xfId="0" applyFont="1" applyFill="1" applyBorder="1"/>
    <xf numFmtId="0" fontId="6" fillId="2" borderId="8" xfId="0" applyFont="1" applyFill="1" applyBorder="1"/>
    <xf numFmtId="0" fontId="5" fillId="2" borderId="0" xfId="0" applyFont="1" applyFill="1" applyBorder="1"/>
    <xf numFmtId="0" fontId="7" fillId="2" borderId="3" xfId="0" applyFont="1" applyFill="1" applyBorder="1"/>
    <xf numFmtId="0" fontId="5" fillId="2" borderId="18" xfId="0" applyFont="1" applyFill="1" applyBorder="1"/>
    <xf numFmtId="0" fontId="5" fillId="2" borderId="27" xfId="0" applyFont="1" applyFill="1" applyBorder="1"/>
    <xf numFmtId="0" fontId="4" fillId="2" borderId="2" xfId="0" applyFont="1" applyFill="1" applyBorder="1"/>
    <xf numFmtId="0" fontId="5" fillId="2" borderId="19" xfId="0" applyFont="1" applyFill="1" applyBorder="1"/>
    <xf numFmtId="0" fontId="5" fillId="2" borderId="17" xfId="0" applyFont="1" applyFill="1" applyBorder="1"/>
    <xf numFmtId="0" fontId="6" fillId="2" borderId="17" xfId="0" applyFont="1" applyFill="1" applyBorder="1"/>
    <xf numFmtId="0" fontId="7" fillId="2" borderId="0" xfId="0" applyFont="1" applyFill="1" applyBorder="1"/>
    <xf numFmtId="0" fontId="1" fillId="2" borderId="20" xfId="0" applyFont="1" applyFill="1" applyBorder="1"/>
    <xf numFmtId="0" fontId="7" fillId="2" borderId="9" xfId="0" applyFont="1" applyFill="1" applyBorder="1"/>
    <xf numFmtId="0" fontId="7" fillId="2" borderId="23" xfId="0" applyFont="1" applyFill="1" applyBorder="1"/>
    <xf numFmtId="0" fontId="5" fillId="2" borderId="23" xfId="0" applyFont="1" applyFill="1" applyBorder="1"/>
    <xf numFmtId="0" fontId="7" fillId="2" borderId="7" xfId="0" applyFont="1" applyFill="1" applyBorder="1"/>
    <xf numFmtId="0" fontId="2" fillId="2" borderId="9" xfId="0" applyFont="1" applyFill="1" applyBorder="1" applyAlignment="1">
      <alignment horizontal="left"/>
    </xf>
    <xf numFmtId="0" fontId="1" fillId="2" borderId="5" xfId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" fontId="1" fillId="2" borderId="14" xfId="0" applyNumberFormat="1" applyFont="1" applyFill="1" applyBorder="1"/>
    <xf numFmtId="4" fontId="11" fillId="2" borderId="3" xfId="0" applyNumberFormat="1" applyFont="1" applyFill="1" applyBorder="1"/>
    <xf numFmtId="0" fontId="2" fillId="2" borderId="2" xfId="0" applyFont="1" applyFill="1" applyBorder="1" applyAlignment="1">
      <alignment horizontal="left"/>
    </xf>
    <xf numFmtId="0" fontId="3" fillId="2" borderId="4" xfId="0" applyFont="1" applyFill="1" applyBorder="1"/>
    <xf numFmtId="4" fontId="1" fillId="2" borderId="5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/>
    </xf>
    <xf numFmtId="0" fontId="5" fillId="2" borderId="3" xfId="0" applyFont="1" applyFill="1" applyBorder="1"/>
    <xf numFmtId="4" fontId="4" fillId="2" borderId="3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6" fillId="2" borderId="4" xfId="0" applyFont="1" applyFill="1" applyBorder="1"/>
    <xf numFmtId="4" fontId="5" fillId="2" borderId="3" xfId="0" applyNumberFormat="1" applyFont="1" applyFill="1" applyBorder="1" applyAlignment="1">
      <alignment horizontal="right" wrapText="1"/>
    </xf>
    <xf numFmtId="0" fontId="1" fillId="2" borderId="5" xfId="0" applyFont="1" applyFill="1" applyBorder="1"/>
    <xf numFmtId="0" fontId="6" fillId="2" borderId="5" xfId="0" applyFont="1" applyFill="1" applyBorder="1"/>
    <xf numFmtId="0" fontId="2" fillId="2" borderId="25" xfId="0" quotePrefix="1" applyFont="1" applyFill="1" applyBorder="1" applyAlignment="1">
      <alignment horizontal="left"/>
    </xf>
    <xf numFmtId="0" fontId="2" fillId="2" borderId="4" xfId="0" applyFont="1" applyFill="1" applyBorder="1"/>
    <xf numFmtId="4" fontId="14" fillId="2" borderId="4" xfId="0" applyNumberFormat="1" applyFont="1" applyFill="1" applyBorder="1"/>
    <xf numFmtId="4" fontId="4" fillId="2" borderId="19" xfId="0" applyNumberFormat="1" applyFont="1" applyFill="1" applyBorder="1"/>
    <xf numFmtId="0" fontId="4" fillId="2" borderId="5" xfId="0" quotePrefix="1" applyFont="1" applyFill="1" applyBorder="1" applyAlignment="1">
      <alignment horizontal="right"/>
    </xf>
    <xf numFmtId="4" fontId="5" fillId="2" borderId="4" xfId="0" applyNumberFormat="1" applyFont="1" applyFill="1" applyBorder="1"/>
    <xf numFmtId="4" fontId="4" fillId="2" borderId="5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/>
    <xf numFmtId="4" fontId="5" fillId="2" borderId="5" xfId="0" applyNumberFormat="1" applyFont="1" applyFill="1" applyBorder="1" applyAlignment="1">
      <alignment horizontal="right"/>
    </xf>
    <xf numFmtId="4" fontId="5" fillId="2" borderId="5" xfId="0" applyNumberFormat="1" applyFont="1" applyFill="1" applyBorder="1"/>
    <xf numFmtId="4" fontId="5" fillId="2" borderId="3" xfId="0" applyNumberFormat="1" applyFont="1" applyFill="1" applyBorder="1" applyAlignment="1">
      <alignment horizontal="right"/>
    </xf>
    <xf numFmtId="0" fontId="4" fillId="2" borderId="11" xfId="0" quotePrefix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0" fontId="4" fillId="2" borderId="15" xfId="0" quotePrefix="1" applyFont="1" applyFill="1" applyBorder="1" applyAlignment="1">
      <alignment horizontal="right"/>
    </xf>
    <xf numFmtId="0" fontId="6" fillId="2" borderId="3" xfId="0" applyFont="1" applyFill="1" applyBorder="1" applyAlignment="1"/>
    <xf numFmtId="4" fontId="6" fillId="2" borderId="6" xfId="0" applyNumberFormat="1" applyFont="1" applyFill="1" applyBorder="1" applyAlignment="1">
      <alignment horizontal="right"/>
    </xf>
    <xf numFmtId="0" fontId="2" fillId="2" borderId="10" xfId="0" applyFont="1" applyFill="1" applyBorder="1"/>
    <xf numFmtId="4" fontId="4" fillId="2" borderId="11" xfId="0" applyNumberFormat="1" applyFont="1" applyFill="1" applyBorder="1"/>
    <xf numFmtId="0" fontId="4" fillId="2" borderId="12" xfId="0" applyFont="1" applyFill="1" applyBorder="1"/>
    <xf numFmtId="0" fontId="6" fillId="2" borderId="13" xfId="0" applyFont="1" applyFill="1" applyBorder="1" applyAlignment="1"/>
    <xf numFmtId="4" fontId="7" fillId="2" borderId="17" xfId="0" applyNumberFormat="1" applyFont="1" applyFill="1" applyBorder="1"/>
    <xf numFmtId="0" fontId="3" fillId="2" borderId="9" xfId="0" applyFont="1" applyFill="1" applyBorder="1"/>
    <xf numFmtId="49" fontId="4" fillId="2" borderId="3" xfId="0" applyNumberFormat="1" applyFont="1" applyFill="1" applyBorder="1" applyAlignment="1">
      <alignment horizontal="right"/>
    </xf>
    <xf numFmtId="4" fontId="6" fillId="2" borderId="18" xfId="0" applyNumberFormat="1" applyFont="1" applyFill="1" applyBorder="1"/>
    <xf numFmtId="0" fontId="6" fillId="2" borderId="19" xfId="0" applyFont="1" applyFill="1" applyBorder="1"/>
    <xf numFmtId="0" fontId="5" fillId="2" borderId="4" xfId="0" applyFont="1" applyFill="1" applyBorder="1"/>
    <xf numFmtId="4" fontId="6" fillId="2" borderId="9" xfId="0" applyNumberFormat="1" applyFont="1" applyFill="1" applyBorder="1" applyAlignment="1">
      <alignment horizontal="right" vertical="center" wrapText="1"/>
    </xf>
    <xf numFmtId="0" fontId="5" fillId="2" borderId="10" xfId="0" applyFont="1" applyFill="1" applyBorder="1"/>
    <xf numFmtId="0" fontId="5" fillId="2" borderId="8" xfId="0" applyFont="1" applyFill="1" applyBorder="1"/>
    <xf numFmtId="0" fontId="7" fillId="2" borderId="24" xfId="0" applyFont="1" applyFill="1" applyBorder="1"/>
    <xf numFmtId="0" fontId="2" fillId="2" borderId="19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22" xfId="0" applyFill="1" applyBorder="1"/>
    <xf numFmtId="0" fontId="12" fillId="2" borderId="1" xfId="0" applyFont="1" applyFill="1" applyBorder="1"/>
    <xf numFmtId="4" fontId="13" fillId="2" borderId="17" xfId="0" applyNumberFormat="1" applyFont="1" applyFill="1" applyBorder="1"/>
    <xf numFmtId="4" fontId="4" fillId="2" borderId="17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"/>
  <sheetViews>
    <sheetView tabSelected="1" workbookViewId="0">
      <selection activeCell="G1" sqref="G1"/>
    </sheetView>
  </sheetViews>
  <sheetFormatPr defaultRowHeight="15" x14ac:dyDescent="0.25"/>
  <cols>
    <col min="2" max="2" width="74.125" customWidth="1"/>
    <col min="3" max="3" width="18.375" style="17" customWidth="1"/>
    <col min="4" max="4" width="15" style="17" customWidth="1"/>
    <col min="8" max="8" width="8.875" customWidth="1"/>
  </cols>
  <sheetData>
    <row r="1" spans="1:5" ht="34.5" thickBot="1" x14ac:dyDescent="0.3">
      <c r="A1" s="1" t="s">
        <v>0</v>
      </c>
      <c r="B1" s="4"/>
      <c r="C1" s="19" t="s">
        <v>104</v>
      </c>
      <c r="D1" s="5" t="s">
        <v>112</v>
      </c>
      <c r="E1" s="66" t="s">
        <v>1</v>
      </c>
    </row>
    <row r="2" spans="1:5" x14ac:dyDescent="0.25">
      <c r="A2" s="98" t="s">
        <v>2</v>
      </c>
      <c r="B2" s="99" t="s">
        <v>3</v>
      </c>
      <c r="C2" s="191"/>
      <c r="D2" s="31"/>
      <c r="E2" s="31"/>
    </row>
    <row r="3" spans="1:5" x14ac:dyDescent="0.25">
      <c r="A3" s="100" t="s">
        <v>4</v>
      </c>
      <c r="B3" s="101" t="s">
        <v>5</v>
      </c>
      <c r="C3" s="57">
        <f>C4</f>
        <v>10528861000</v>
      </c>
      <c r="D3" s="57">
        <f>D4</f>
        <v>5442222305.7299995</v>
      </c>
      <c r="E3" s="67">
        <f>SUM(D3/C3*100)</f>
        <v>51.688613856047674</v>
      </c>
    </row>
    <row r="4" spans="1:5" x14ac:dyDescent="0.25">
      <c r="A4" s="190"/>
      <c r="B4" s="89" t="s">
        <v>6</v>
      </c>
      <c r="C4" s="30">
        <v>10528861000</v>
      </c>
      <c r="D4" s="30">
        <v>5442222305.7299995</v>
      </c>
      <c r="E4" s="63">
        <f t="shared" ref="E4:E76" si="0">SUM(D4/C4*100)</f>
        <v>51.688613856047674</v>
      </c>
    </row>
    <row r="5" spans="1:5" x14ac:dyDescent="0.25">
      <c r="A5" s="92" t="s">
        <v>7</v>
      </c>
      <c r="B5" s="175" t="s">
        <v>8</v>
      </c>
      <c r="C5" s="176"/>
      <c r="D5" s="32"/>
      <c r="E5" s="68"/>
    </row>
    <row r="6" spans="1:5" x14ac:dyDescent="0.25">
      <c r="A6" s="100" t="s">
        <v>9</v>
      </c>
      <c r="B6" s="177" t="s">
        <v>10</v>
      </c>
      <c r="C6" s="64">
        <f>C7</f>
        <v>33587790000</v>
      </c>
      <c r="D6" s="64">
        <f>D7</f>
        <v>30342227701</v>
      </c>
      <c r="E6" s="69">
        <f t="shared" si="0"/>
        <v>90.337076958620983</v>
      </c>
    </row>
    <row r="7" spans="1:5" ht="15.75" thickBot="1" x14ac:dyDescent="0.3">
      <c r="A7" s="95"/>
      <c r="B7" s="178" t="s">
        <v>11</v>
      </c>
      <c r="C7" s="42">
        <v>33587790000</v>
      </c>
      <c r="D7" s="179">
        <v>30342227701</v>
      </c>
      <c r="E7" s="65">
        <f t="shared" si="0"/>
        <v>90.337076958620983</v>
      </c>
    </row>
    <row r="8" spans="1:5" ht="31.5" customHeight="1" x14ac:dyDescent="0.25">
      <c r="A8" s="85" t="s">
        <v>14</v>
      </c>
      <c r="B8" s="102" t="s">
        <v>15</v>
      </c>
      <c r="C8" s="6"/>
      <c r="D8" s="6"/>
      <c r="E8" s="68"/>
    </row>
    <row r="9" spans="1:5" x14ac:dyDescent="0.25">
      <c r="A9" s="82" t="s">
        <v>105</v>
      </c>
      <c r="B9" s="90" t="s">
        <v>16</v>
      </c>
      <c r="C9" s="64">
        <f>C10</f>
        <v>20401245000</v>
      </c>
      <c r="D9" s="64">
        <f>D10</f>
        <v>15255508655.91</v>
      </c>
      <c r="E9" s="69">
        <f t="shared" si="0"/>
        <v>74.777341558860741</v>
      </c>
    </row>
    <row r="10" spans="1:5" x14ac:dyDescent="0.25">
      <c r="A10" s="192"/>
      <c r="B10" s="115" t="s">
        <v>17</v>
      </c>
      <c r="C10" s="8">
        <v>20401245000</v>
      </c>
      <c r="D10" s="8">
        <v>15255508655.91</v>
      </c>
      <c r="E10" s="63">
        <f t="shared" si="0"/>
        <v>74.777341558860741</v>
      </c>
    </row>
    <row r="11" spans="1:5" x14ac:dyDescent="0.25">
      <c r="A11" s="82">
        <v>5073</v>
      </c>
      <c r="B11" s="90" t="s">
        <v>113</v>
      </c>
      <c r="C11" s="64">
        <f>C12</f>
        <v>1000000</v>
      </c>
      <c r="D11" s="8">
        <f>D12</f>
        <v>0</v>
      </c>
      <c r="E11" s="63">
        <f t="shared" si="0"/>
        <v>0</v>
      </c>
    </row>
    <row r="12" spans="1:5" ht="15.75" thickBot="1" x14ac:dyDescent="0.3">
      <c r="A12" s="95"/>
      <c r="B12" s="96" t="s">
        <v>63</v>
      </c>
      <c r="C12" s="2">
        <v>1000000</v>
      </c>
      <c r="D12" s="2">
        <v>0</v>
      </c>
      <c r="E12" s="65">
        <f t="shared" si="0"/>
        <v>0</v>
      </c>
    </row>
    <row r="13" spans="1:5" x14ac:dyDescent="0.25">
      <c r="A13" s="85" t="s">
        <v>18</v>
      </c>
      <c r="B13" s="86" t="s">
        <v>19</v>
      </c>
      <c r="C13" s="35">
        <f>C14+C16</f>
        <v>5077300000</v>
      </c>
      <c r="D13" s="35">
        <f>D14+D16</f>
        <v>3607416208.0300002</v>
      </c>
      <c r="E13" s="77">
        <f>SUM(D13/C13*100)</f>
        <v>71.049892817639304</v>
      </c>
    </row>
    <row r="14" spans="1:5" x14ac:dyDescent="0.25">
      <c r="A14" s="82" t="s">
        <v>20</v>
      </c>
      <c r="B14" s="83" t="s">
        <v>21</v>
      </c>
      <c r="C14" s="58">
        <f>C15</f>
        <v>4947300000</v>
      </c>
      <c r="D14" s="58">
        <f>D15</f>
        <v>3520000000</v>
      </c>
      <c r="E14" s="68">
        <f t="shared" si="0"/>
        <v>71.14992015847028</v>
      </c>
    </row>
    <row r="15" spans="1:5" x14ac:dyDescent="0.25">
      <c r="A15" s="82"/>
      <c r="B15" s="84" t="s">
        <v>22</v>
      </c>
      <c r="C15" s="7">
        <v>4947300000</v>
      </c>
      <c r="D15" s="7">
        <v>3520000000</v>
      </c>
      <c r="E15" s="70">
        <f t="shared" si="0"/>
        <v>71.14992015847028</v>
      </c>
    </row>
    <row r="16" spans="1:5" x14ac:dyDescent="0.25">
      <c r="A16" s="82" t="s">
        <v>23</v>
      </c>
      <c r="B16" s="87" t="s">
        <v>24</v>
      </c>
      <c r="C16" s="34">
        <f>C17</f>
        <v>130000000</v>
      </c>
      <c r="D16" s="34">
        <f>D17</f>
        <v>87416208.030000001</v>
      </c>
      <c r="E16" s="71">
        <f t="shared" si="0"/>
        <v>67.243236946153857</v>
      </c>
    </row>
    <row r="17" spans="1:6" x14ac:dyDescent="0.25">
      <c r="A17" s="88"/>
      <c r="B17" s="89" t="s">
        <v>25</v>
      </c>
      <c r="C17" s="8">
        <v>130000000</v>
      </c>
      <c r="D17" s="8">
        <v>87416208.030000001</v>
      </c>
      <c r="E17" s="70">
        <f t="shared" si="0"/>
        <v>67.243236946153857</v>
      </c>
    </row>
    <row r="18" spans="1:6" x14ac:dyDescent="0.25">
      <c r="A18" s="92" t="s">
        <v>26</v>
      </c>
      <c r="B18" s="93" t="s">
        <v>27</v>
      </c>
      <c r="C18" s="35">
        <f>SUM(C19+C21)</f>
        <v>113960000000</v>
      </c>
      <c r="D18" s="32">
        <f>SUM(D19+D21)</f>
        <v>110463474106.21001</v>
      </c>
      <c r="E18" s="72">
        <f t="shared" si="0"/>
        <v>96.931795459994746</v>
      </c>
    </row>
    <row r="19" spans="1:6" x14ac:dyDescent="0.25">
      <c r="A19" s="82" t="s">
        <v>9</v>
      </c>
      <c r="B19" s="90" t="s">
        <v>28</v>
      </c>
      <c r="C19" s="36">
        <f>C20</f>
        <v>89354000000</v>
      </c>
      <c r="D19" s="33">
        <f>D20</f>
        <v>87907974105.990005</v>
      </c>
      <c r="E19" s="69">
        <f t="shared" si="0"/>
        <v>98.38168868320389</v>
      </c>
      <c r="F19" s="62"/>
    </row>
    <row r="20" spans="1:6" x14ac:dyDescent="0.25">
      <c r="A20" s="91"/>
      <c r="B20" s="84" t="s">
        <v>29</v>
      </c>
      <c r="C20" s="28">
        <v>89354000000</v>
      </c>
      <c r="D20" s="29">
        <v>87907974105.990005</v>
      </c>
      <c r="E20" s="73">
        <f t="shared" si="0"/>
        <v>98.38168868320389</v>
      </c>
    </row>
    <row r="21" spans="1:6" ht="21.75" customHeight="1" x14ac:dyDescent="0.25">
      <c r="A21" s="82" t="s">
        <v>30</v>
      </c>
      <c r="B21" s="94" t="s">
        <v>31</v>
      </c>
      <c r="C21" s="37">
        <f>C22</f>
        <v>24606000000</v>
      </c>
      <c r="D21" s="33">
        <f>D22</f>
        <v>22555500000.220001</v>
      </c>
      <c r="E21" s="67">
        <f t="shared" si="0"/>
        <v>91.666666667560762</v>
      </c>
    </row>
    <row r="22" spans="1:6" ht="15.75" thickBot="1" x14ac:dyDescent="0.3">
      <c r="A22" s="95"/>
      <c r="B22" s="96" t="s">
        <v>29</v>
      </c>
      <c r="C22" s="2">
        <v>24606000000</v>
      </c>
      <c r="D22" s="27">
        <v>22555500000.220001</v>
      </c>
      <c r="E22" s="74">
        <f t="shared" si="0"/>
        <v>91.666666667560762</v>
      </c>
    </row>
    <row r="23" spans="1:6" x14ac:dyDescent="0.25">
      <c r="A23" s="92" t="s">
        <v>32</v>
      </c>
      <c r="B23" s="93" t="s">
        <v>33</v>
      </c>
      <c r="C23" s="6"/>
      <c r="D23" s="6"/>
      <c r="E23" s="68"/>
    </row>
    <row r="24" spans="1:6" x14ac:dyDescent="0.25">
      <c r="A24" s="82" t="s">
        <v>9</v>
      </c>
      <c r="B24" s="90" t="s">
        <v>34</v>
      </c>
      <c r="C24" s="33">
        <f>C25</f>
        <v>76854100000</v>
      </c>
      <c r="D24" s="33">
        <f>D25</f>
        <v>72000000000</v>
      </c>
      <c r="E24" s="69">
        <f t="shared" si="0"/>
        <v>93.684006448582451</v>
      </c>
    </row>
    <row r="25" spans="1:6" ht="15.75" thickBot="1" x14ac:dyDescent="0.3">
      <c r="A25" s="95"/>
      <c r="B25" s="97" t="s">
        <v>35</v>
      </c>
      <c r="C25" s="2">
        <v>76854100000</v>
      </c>
      <c r="D25" s="2">
        <v>72000000000</v>
      </c>
      <c r="E25" s="65">
        <f t="shared" si="0"/>
        <v>93.684006448582451</v>
      </c>
    </row>
    <row r="26" spans="1:6" x14ac:dyDescent="0.25">
      <c r="A26" s="104">
        <v>1003</v>
      </c>
      <c r="B26" s="180" t="s">
        <v>36</v>
      </c>
      <c r="C26" s="35">
        <f>SUM(C27+C29+C31)</f>
        <v>10238455000</v>
      </c>
      <c r="D26" s="41">
        <f>SUM(D27+D29+D31)</f>
        <v>9281915978.0900002</v>
      </c>
      <c r="E26" s="75">
        <f t="shared" si="0"/>
        <v>90.657389011232652</v>
      </c>
    </row>
    <row r="27" spans="1:6" x14ac:dyDescent="0.25">
      <c r="A27" s="82" t="s">
        <v>37</v>
      </c>
      <c r="B27" s="103" t="s">
        <v>38</v>
      </c>
      <c r="C27" s="38">
        <f>C28</f>
        <v>460275000</v>
      </c>
      <c r="D27" s="38">
        <f>D28</f>
        <v>419443750</v>
      </c>
      <c r="E27" s="68">
        <f t="shared" si="0"/>
        <v>91.128944652653303</v>
      </c>
    </row>
    <row r="28" spans="1:6" x14ac:dyDescent="0.25">
      <c r="A28" s="104"/>
      <c r="B28" s="18" t="s">
        <v>39</v>
      </c>
      <c r="C28" s="6">
        <v>460275000</v>
      </c>
      <c r="D28" s="6">
        <v>419443750</v>
      </c>
      <c r="E28" s="63">
        <f t="shared" si="0"/>
        <v>91.128944652653303</v>
      </c>
    </row>
    <row r="29" spans="1:6" ht="26.25" customHeight="1" x14ac:dyDescent="0.25">
      <c r="A29" s="82" t="s">
        <v>9</v>
      </c>
      <c r="B29" s="94" t="s">
        <v>40</v>
      </c>
      <c r="C29" s="33">
        <f>C30</f>
        <v>118180000</v>
      </c>
      <c r="D29" s="33">
        <f>D30</f>
        <v>102314030.39</v>
      </c>
      <c r="E29" s="156">
        <f t="shared" si="0"/>
        <v>86.574742249111523</v>
      </c>
    </row>
    <row r="30" spans="1:6" x14ac:dyDescent="0.25">
      <c r="A30" s="157"/>
      <c r="B30" s="158" t="s">
        <v>41</v>
      </c>
      <c r="C30" s="7">
        <v>118180000</v>
      </c>
      <c r="D30" s="7">
        <v>102314030.39</v>
      </c>
      <c r="E30" s="150">
        <f t="shared" si="0"/>
        <v>86.574742249111523</v>
      </c>
    </row>
    <row r="31" spans="1:6" x14ac:dyDescent="0.25">
      <c r="A31" s="181" t="s">
        <v>30</v>
      </c>
      <c r="B31" s="109" t="s">
        <v>95</v>
      </c>
      <c r="C31" s="153">
        <f>C32</f>
        <v>9660000000</v>
      </c>
      <c r="D31" s="40">
        <f>D32</f>
        <v>8760158197.7000008</v>
      </c>
      <c r="E31" s="150">
        <f t="shared" si="0"/>
        <v>90.684867471014499</v>
      </c>
    </row>
    <row r="32" spans="1:6" ht="15.75" thickBot="1" x14ac:dyDescent="0.3">
      <c r="A32" s="136"/>
      <c r="B32" s="134" t="s">
        <v>41</v>
      </c>
      <c r="C32" s="39">
        <v>9660000000</v>
      </c>
      <c r="D32" s="182">
        <v>8760158197.7000008</v>
      </c>
      <c r="E32" s="65">
        <f t="shared" si="0"/>
        <v>90.684867471014499</v>
      </c>
    </row>
    <row r="33" spans="1:5" x14ac:dyDescent="0.25">
      <c r="A33" s="159">
        <v>2101</v>
      </c>
      <c r="B33" s="160" t="s">
        <v>42</v>
      </c>
      <c r="C33" s="161"/>
      <c r="D33" s="162"/>
      <c r="E33" s="76"/>
    </row>
    <row r="34" spans="1:5" x14ac:dyDescent="0.25">
      <c r="A34" s="82" t="s">
        <v>43</v>
      </c>
      <c r="B34" s="109" t="s">
        <v>44</v>
      </c>
      <c r="C34" s="40">
        <f>C35</f>
        <v>1565130000</v>
      </c>
      <c r="D34" s="33">
        <f>D35</f>
        <v>1266401904.4000001</v>
      </c>
      <c r="E34" s="69">
        <f t="shared" si="0"/>
        <v>80.913528230881781</v>
      </c>
    </row>
    <row r="35" spans="1:5" x14ac:dyDescent="0.25">
      <c r="A35" s="163"/>
      <c r="B35" s="89" t="s">
        <v>45</v>
      </c>
      <c r="C35" s="8">
        <v>1565130000</v>
      </c>
      <c r="D35" s="8">
        <v>1266401904.4000001</v>
      </c>
      <c r="E35" s="63">
        <f t="shared" ref="E35:E36" si="1">SUM(D35/C35*100)</f>
        <v>80.913528230881781</v>
      </c>
    </row>
    <row r="36" spans="1:5" x14ac:dyDescent="0.25">
      <c r="A36" s="163">
        <v>7055</v>
      </c>
      <c r="B36" s="111" t="s">
        <v>108</v>
      </c>
      <c r="C36" s="32">
        <f>C37</f>
        <v>898044000</v>
      </c>
      <c r="D36" s="164">
        <f>D37</f>
        <v>898043781.83000004</v>
      </c>
      <c r="E36" s="71">
        <f t="shared" si="1"/>
        <v>99.999975706090126</v>
      </c>
    </row>
    <row r="37" spans="1:5" x14ac:dyDescent="0.25">
      <c r="A37" s="163"/>
      <c r="B37" s="158" t="s">
        <v>45</v>
      </c>
      <c r="C37" s="7">
        <v>898044000</v>
      </c>
      <c r="D37" s="7">
        <v>898043781.83000004</v>
      </c>
      <c r="E37" s="150">
        <f t="shared" ref="E37:E39" si="2">SUM(D37/C37*100)</f>
        <v>99.999975706090126</v>
      </c>
    </row>
    <row r="38" spans="1:5" x14ac:dyDescent="0.25">
      <c r="A38" s="82">
        <v>7066</v>
      </c>
      <c r="B38" s="109" t="s">
        <v>111</v>
      </c>
      <c r="C38" s="40">
        <f>C39</f>
        <v>902031000</v>
      </c>
      <c r="D38" s="40">
        <f>D39</f>
        <v>902014379.54999995</v>
      </c>
      <c r="E38" s="165">
        <f t="shared" si="2"/>
        <v>99.998157441373962</v>
      </c>
    </row>
    <row r="39" spans="1:5" x14ac:dyDescent="0.25">
      <c r="A39" s="82"/>
      <c r="B39" s="89"/>
      <c r="C39" s="8">
        <v>902031000</v>
      </c>
      <c r="D39" s="8">
        <v>902014379.54999995</v>
      </c>
      <c r="E39" s="63">
        <f t="shared" si="2"/>
        <v>99.998157441373962</v>
      </c>
    </row>
    <row r="40" spans="1:5" x14ac:dyDescent="0.25">
      <c r="A40" s="189">
        <v>2301</v>
      </c>
      <c r="B40" s="108" t="s">
        <v>46</v>
      </c>
      <c r="C40" s="6"/>
      <c r="D40" s="9"/>
      <c r="E40" s="68"/>
    </row>
    <row r="41" spans="1:5" x14ac:dyDescent="0.25">
      <c r="A41" s="82" t="s">
        <v>47</v>
      </c>
      <c r="B41" s="109" t="s">
        <v>48</v>
      </c>
      <c r="C41" s="40">
        <f>SUM(C42:C60)</f>
        <v>8213486000</v>
      </c>
      <c r="D41" s="40">
        <f>SUM(D42:D60)</f>
        <v>4787890907.5099983</v>
      </c>
      <c r="E41" s="69">
        <f t="shared" si="0"/>
        <v>58.293042777573355</v>
      </c>
    </row>
    <row r="42" spans="1:5" x14ac:dyDescent="0.25">
      <c r="A42" s="105"/>
      <c r="B42" s="18" t="s">
        <v>49</v>
      </c>
      <c r="C42" s="8">
        <v>276116000</v>
      </c>
      <c r="D42" s="8">
        <v>250909538.97</v>
      </c>
      <c r="E42" s="63">
        <f t="shared" si="0"/>
        <v>90.871061064914755</v>
      </c>
    </row>
    <row r="43" spans="1:5" x14ac:dyDescent="0.25">
      <c r="A43" s="105"/>
      <c r="B43" s="18" t="s">
        <v>50</v>
      </c>
      <c r="C43" s="8">
        <v>44593000</v>
      </c>
      <c r="D43" s="8">
        <v>40522260.899999999</v>
      </c>
      <c r="E43" s="63">
        <f t="shared" si="0"/>
        <v>90.871349539165337</v>
      </c>
    </row>
    <row r="44" spans="1:5" x14ac:dyDescent="0.25">
      <c r="A44" s="105"/>
      <c r="B44" s="18" t="s">
        <v>51</v>
      </c>
      <c r="C44" s="8">
        <v>2000000</v>
      </c>
      <c r="D44" s="8">
        <v>0</v>
      </c>
      <c r="E44" s="63">
        <f t="shared" si="0"/>
        <v>0</v>
      </c>
    </row>
    <row r="45" spans="1:5" x14ac:dyDescent="0.25">
      <c r="A45" s="105"/>
      <c r="B45" s="18" t="s">
        <v>52</v>
      </c>
      <c r="C45" s="8">
        <v>6246000</v>
      </c>
      <c r="D45" s="8">
        <v>6150459.3300000001</v>
      </c>
      <c r="E45" s="63">
        <f t="shared" si="0"/>
        <v>98.470370317002889</v>
      </c>
    </row>
    <row r="46" spans="1:5" x14ac:dyDescent="0.25">
      <c r="A46" s="105"/>
      <c r="B46" s="18" t="s">
        <v>53</v>
      </c>
      <c r="C46" s="8">
        <v>8109000</v>
      </c>
      <c r="D46" s="8">
        <v>6736073.4900000002</v>
      </c>
      <c r="E46" s="63">
        <f t="shared" si="0"/>
        <v>83.069102108768035</v>
      </c>
    </row>
    <row r="47" spans="1:5" x14ac:dyDescent="0.25">
      <c r="A47" s="105"/>
      <c r="B47" s="18" t="s">
        <v>54</v>
      </c>
      <c r="C47" s="8">
        <v>8124000</v>
      </c>
      <c r="D47" s="8">
        <v>7057824.3099999996</v>
      </c>
      <c r="E47" s="63">
        <f t="shared" si="0"/>
        <v>86.876222427375666</v>
      </c>
    </row>
    <row r="48" spans="1:5" x14ac:dyDescent="0.25">
      <c r="A48" s="105"/>
      <c r="B48" s="18" t="s">
        <v>55</v>
      </c>
      <c r="C48" s="8">
        <v>18626000</v>
      </c>
      <c r="D48" s="8">
        <v>5506667.3799999999</v>
      </c>
      <c r="E48" s="63">
        <f t="shared" si="0"/>
        <v>29.564412004724577</v>
      </c>
    </row>
    <row r="49" spans="1:5" x14ac:dyDescent="0.25">
      <c r="A49" s="105"/>
      <c r="B49" s="18" t="s">
        <v>56</v>
      </c>
      <c r="C49" s="8">
        <v>2600000</v>
      </c>
      <c r="D49" s="8">
        <v>1308464.1299999999</v>
      </c>
      <c r="E49" s="63">
        <f t="shared" si="0"/>
        <v>50.325543461538459</v>
      </c>
    </row>
    <row r="50" spans="1:5" x14ac:dyDescent="0.25">
      <c r="A50" s="105"/>
      <c r="B50" s="18" t="s">
        <v>57</v>
      </c>
      <c r="C50" s="8">
        <v>637775000</v>
      </c>
      <c r="D50" s="8">
        <v>104634882.53</v>
      </c>
      <c r="E50" s="63">
        <f t="shared" si="0"/>
        <v>16.40623770608757</v>
      </c>
    </row>
    <row r="51" spans="1:5" x14ac:dyDescent="0.25">
      <c r="A51" s="105"/>
      <c r="B51" s="18" t="s">
        <v>39</v>
      </c>
      <c r="C51" s="8">
        <v>115529000</v>
      </c>
      <c r="D51" s="8">
        <v>4547489.5999999996</v>
      </c>
      <c r="E51" s="63">
        <f t="shared" si="0"/>
        <v>3.9362321148802462</v>
      </c>
    </row>
    <row r="52" spans="1:5" x14ac:dyDescent="0.25">
      <c r="A52" s="105"/>
      <c r="B52" s="18" t="s">
        <v>58</v>
      </c>
      <c r="C52" s="8">
        <v>12200000</v>
      </c>
      <c r="D52" s="8">
        <v>2068565.48</v>
      </c>
      <c r="E52" s="63">
        <f t="shared" si="0"/>
        <v>16.955454754098358</v>
      </c>
    </row>
    <row r="53" spans="1:5" x14ac:dyDescent="0.25">
      <c r="A53" s="105"/>
      <c r="B53" s="18" t="s">
        <v>59</v>
      </c>
      <c r="C53" s="8">
        <v>21675000</v>
      </c>
      <c r="D53" s="8">
        <v>6813270.5599999996</v>
      </c>
      <c r="E53" s="63">
        <f t="shared" si="0"/>
        <v>31.433774209919257</v>
      </c>
    </row>
    <row r="54" spans="1:5" x14ac:dyDescent="0.25">
      <c r="A54" s="105"/>
      <c r="B54" s="18" t="s">
        <v>98</v>
      </c>
      <c r="C54" s="8">
        <v>5287000000</v>
      </c>
      <c r="D54" s="8">
        <v>3193403719.2800002</v>
      </c>
      <c r="E54" s="63">
        <f t="shared" si="0"/>
        <v>60.401053892188393</v>
      </c>
    </row>
    <row r="55" spans="1:5" x14ac:dyDescent="0.25">
      <c r="A55" s="105"/>
      <c r="B55" s="18" t="s">
        <v>60</v>
      </c>
      <c r="C55" s="8">
        <v>1731243000</v>
      </c>
      <c r="D55" s="8">
        <v>1144088551.52</v>
      </c>
      <c r="E55" s="63">
        <f t="shared" si="0"/>
        <v>66.084804474010866</v>
      </c>
    </row>
    <row r="56" spans="1:5" x14ac:dyDescent="0.25">
      <c r="A56" s="105"/>
      <c r="B56" s="106" t="s">
        <v>61</v>
      </c>
      <c r="C56" s="8">
        <v>850000</v>
      </c>
      <c r="D56" s="8">
        <v>540641.43999999994</v>
      </c>
      <c r="E56" s="63">
        <f t="shared" si="0"/>
        <v>63.604875294117633</v>
      </c>
    </row>
    <row r="57" spans="1:5" x14ac:dyDescent="0.25">
      <c r="A57" s="105"/>
      <c r="B57" s="18" t="s">
        <v>62</v>
      </c>
      <c r="C57" s="8">
        <v>1000000</v>
      </c>
      <c r="D57" s="8">
        <v>156040.71</v>
      </c>
      <c r="E57" s="63">
        <f t="shared" si="0"/>
        <v>15.604070999999999</v>
      </c>
    </row>
    <row r="58" spans="1:5" x14ac:dyDescent="0.25">
      <c r="A58" s="105"/>
      <c r="B58" s="18" t="s">
        <v>63</v>
      </c>
      <c r="C58" s="8">
        <v>0</v>
      </c>
      <c r="D58" s="8">
        <v>0</v>
      </c>
      <c r="E58" s="63">
        <v>0</v>
      </c>
    </row>
    <row r="59" spans="1:5" x14ac:dyDescent="0.25">
      <c r="A59" s="105"/>
      <c r="B59" s="18" t="s">
        <v>12</v>
      </c>
      <c r="C59" s="8">
        <v>38300000</v>
      </c>
      <c r="D59" s="8">
        <v>12152147.48</v>
      </c>
      <c r="E59" s="63">
        <f t="shared" si="0"/>
        <v>31.728844595300259</v>
      </c>
    </row>
    <row r="60" spans="1:5" ht="15.75" thickBot="1" x14ac:dyDescent="0.3">
      <c r="A60" s="107"/>
      <c r="B60" s="97" t="s">
        <v>13</v>
      </c>
      <c r="C60" s="2">
        <v>1500000</v>
      </c>
      <c r="D60" s="2">
        <v>1294310.3999999999</v>
      </c>
      <c r="E60" s="65">
        <f t="shared" si="0"/>
        <v>86.287359999999993</v>
      </c>
    </row>
    <row r="61" spans="1:5" x14ac:dyDescent="0.25">
      <c r="A61" s="88" t="s">
        <v>64</v>
      </c>
      <c r="B61" s="110" t="s">
        <v>65</v>
      </c>
      <c r="C61" s="41">
        <f>SUM(C62:C68)</f>
        <v>31048000</v>
      </c>
      <c r="D61" s="41">
        <f>SUM(D62:D68)</f>
        <v>26082879.510000002</v>
      </c>
      <c r="E61" s="77">
        <f t="shared" si="0"/>
        <v>84.008243719402216</v>
      </c>
    </row>
    <row r="62" spans="1:5" x14ac:dyDescent="0.25">
      <c r="A62" s="105"/>
      <c r="B62" s="106" t="s">
        <v>49</v>
      </c>
      <c r="C62" s="6">
        <v>23343000</v>
      </c>
      <c r="D62" s="6">
        <v>21271076.030000001</v>
      </c>
      <c r="E62" s="75">
        <f t="shared" si="0"/>
        <v>91.124003041597064</v>
      </c>
    </row>
    <row r="63" spans="1:5" x14ac:dyDescent="0.25">
      <c r="A63" s="111"/>
      <c r="B63" s="18" t="s">
        <v>50</v>
      </c>
      <c r="C63" s="8">
        <v>3769000</v>
      </c>
      <c r="D63" s="8">
        <v>3435278.8</v>
      </c>
      <c r="E63" s="63">
        <f t="shared" si="0"/>
        <v>91.145630140620852</v>
      </c>
    </row>
    <row r="64" spans="1:5" x14ac:dyDescent="0.25">
      <c r="A64" s="111"/>
      <c r="B64" s="18" t="s">
        <v>53</v>
      </c>
      <c r="C64" s="8">
        <v>1466000</v>
      </c>
      <c r="D64" s="8">
        <v>759453.8</v>
      </c>
      <c r="E64" s="63">
        <f t="shared" si="0"/>
        <v>51.804488403819924</v>
      </c>
    </row>
    <row r="65" spans="1:5" x14ac:dyDescent="0.25">
      <c r="A65" s="194"/>
      <c r="B65" s="89" t="s">
        <v>55</v>
      </c>
      <c r="C65" s="10">
        <v>20000</v>
      </c>
      <c r="D65" s="10">
        <v>0</v>
      </c>
      <c r="E65" s="63">
        <f t="shared" si="0"/>
        <v>0</v>
      </c>
    </row>
    <row r="66" spans="1:5" x14ac:dyDescent="0.25">
      <c r="A66" s="195"/>
      <c r="B66" s="89" t="s">
        <v>56</v>
      </c>
      <c r="C66" s="10">
        <v>350000</v>
      </c>
      <c r="D66" s="10">
        <v>271715.8</v>
      </c>
      <c r="E66" s="63">
        <f t="shared" si="0"/>
        <v>77.633085714285713</v>
      </c>
    </row>
    <row r="67" spans="1:5" x14ac:dyDescent="0.25">
      <c r="A67" s="195"/>
      <c r="B67" s="89" t="s">
        <v>57</v>
      </c>
      <c r="C67" s="10">
        <v>2100000</v>
      </c>
      <c r="D67" s="10">
        <v>345355.08</v>
      </c>
      <c r="E67" s="63">
        <f t="shared" si="0"/>
        <v>16.44548</v>
      </c>
    </row>
    <row r="68" spans="1:5" ht="15.75" thickBot="1" x14ac:dyDescent="0.3">
      <c r="A68" s="196"/>
      <c r="B68" s="97" t="s">
        <v>59</v>
      </c>
      <c r="C68" s="43">
        <v>0</v>
      </c>
      <c r="D68" s="43">
        <v>0</v>
      </c>
      <c r="E68" s="65">
        <v>0</v>
      </c>
    </row>
    <row r="69" spans="1:5" x14ac:dyDescent="0.25">
      <c r="A69" s="88" t="s">
        <v>66</v>
      </c>
      <c r="B69" s="112" t="s">
        <v>67</v>
      </c>
      <c r="C69" s="41">
        <f>SUM(C70:C79)</f>
        <v>85820000</v>
      </c>
      <c r="D69" s="41">
        <f>SUM(D70:D79)</f>
        <v>70636285.150000006</v>
      </c>
      <c r="E69" s="77">
        <f t="shared" si="0"/>
        <v>82.307486774644616</v>
      </c>
    </row>
    <row r="70" spans="1:5" ht="14.25" customHeight="1" x14ac:dyDescent="0.25">
      <c r="A70" s="113"/>
      <c r="B70" s="114" t="s">
        <v>49</v>
      </c>
      <c r="C70" s="6">
        <v>44286000</v>
      </c>
      <c r="D70" s="6">
        <v>40104457.630000003</v>
      </c>
      <c r="E70" s="75">
        <f t="shared" si="0"/>
        <v>90.557868468590527</v>
      </c>
    </row>
    <row r="71" spans="1:5" x14ac:dyDescent="0.25">
      <c r="A71" s="113"/>
      <c r="B71" s="115" t="s">
        <v>50</v>
      </c>
      <c r="C71" s="8">
        <v>7152000</v>
      </c>
      <c r="D71" s="8">
        <v>6476870</v>
      </c>
      <c r="E71" s="63">
        <f t="shared" si="0"/>
        <v>90.560262863534675</v>
      </c>
    </row>
    <row r="72" spans="1:5" x14ac:dyDescent="0.25">
      <c r="A72" s="113"/>
      <c r="B72" s="115" t="s">
        <v>53</v>
      </c>
      <c r="C72" s="8">
        <v>1620000</v>
      </c>
      <c r="D72" s="8">
        <v>810058.05</v>
      </c>
      <c r="E72" s="63">
        <f t="shared" si="0"/>
        <v>50.003583333333331</v>
      </c>
    </row>
    <row r="73" spans="1:5" x14ac:dyDescent="0.25">
      <c r="A73" s="116"/>
      <c r="B73" s="115" t="s">
        <v>54</v>
      </c>
      <c r="C73" s="8">
        <v>15186000</v>
      </c>
      <c r="D73" s="8">
        <v>10486749.560000001</v>
      </c>
      <c r="E73" s="63">
        <f t="shared" si="0"/>
        <v>69.055377057816415</v>
      </c>
    </row>
    <row r="74" spans="1:5" x14ac:dyDescent="0.25">
      <c r="A74" s="116"/>
      <c r="B74" s="115" t="s">
        <v>55</v>
      </c>
      <c r="C74" s="8">
        <v>24000</v>
      </c>
      <c r="D74" s="8">
        <v>0</v>
      </c>
      <c r="E74" s="63">
        <f t="shared" si="0"/>
        <v>0</v>
      </c>
    </row>
    <row r="75" spans="1:5" x14ac:dyDescent="0.25">
      <c r="A75" s="116"/>
      <c r="B75" s="115" t="s">
        <v>56</v>
      </c>
      <c r="C75" s="8">
        <v>51000</v>
      </c>
      <c r="D75" s="8">
        <v>225</v>
      </c>
      <c r="E75" s="63">
        <f t="shared" si="0"/>
        <v>0.44117647058823528</v>
      </c>
    </row>
    <row r="76" spans="1:5" x14ac:dyDescent="0.25">
      <c r="A76" s="117"/>
      <c r="B76" s="115" t="s">
        <v>57</v>
      </c>
      <c r="C76" s="8">
        <v>14500000</v>
      </c>
      <c r="D76" s="8">
        <v>12757924.91</v>
      </c>
      <c r="E76" s="63">
        <f t="shared" si="0"/>
        <v>87.98568903448276</v>
      </c>
    </row>
    <row r="77" spans="1:5" x14ac:dyDescent="0.25">
      <c r="A77" s="105"/>
      <c r="B77" s="18" t="s">
        <v>59</v>
      </c>
      <c r="C77" s="7">
        <v>500000</v>
      </c>
      <c r="D77" s="7">
        <v>0</v>
      </c>
      <c r="E77" s="63">
        <f t="shared" ref="E77:E145" si="3">SUM(D77/C77*100)</f>
        <v>0</v>
      </c>
    </row>
    <row r="78" spans="1:5" x14ac:dyDescent="0.25">
      <c r="A78" s="105"/>
      <c r="B78" s="89" t="s">
        <v>12</v>
      </c>
      <c r="C78" s="25">
        <v>2500000</v>
      </c>
      <c r="D78" s="7">
        <v>0</v>
      </c>
      <c r="E78" s="63">
        <f t="shared" si="3"/>
        <v>0</v>
      </c>
    </row>
    <row r="79" spans="1:5" ht="15.75" thickBot="1" x14ac:dyDescent="0.3">
      <c r="A79" s="118"/>
      <c r="B79" s="119" t="s">
        <v>13</v>
      </c>
      <c r="C79" s="44">
        <v>1000</v>
      </c>
      <c r="D79" s="45">
        <v>0</v>
      </c>
      <c r="E79" s="65">
        <f t="shared" si="3"/>
        <v>0</v>
      </c>
    </row>
    <row r="80" spans="1:5" ht="23.25" x14ac:dyDescent="0.25">
      <c r="A80" s="88" t="s">
        <v>23</v>
      </c>
      <c r="B80" s="112" t="s">
        <v>68</v>
      </c>
      <c r="C80" s="41">
        <f>SUM(C81:C94)</f>
        <v>25052115000</v>
      </c>
      <c r="D80" s="41">
        <f>SUM(D81:D94)</f>
        <v>264671745.28</v>
      </c>
      <c r="E80" s="78">
        <f t="shared" si="3"/>
        <v>1.0564846332535196</v>
      </c>
    </row>
    <row r="81" spans="1:9" ht="16.5" customHeight="1" x14ac:dyDescent="0.25">
      <c r="A81" s="120"/>
      <c r="B81" s="114" t="s">
        <v>49</v>
      </c>
      <c r="C81" s="6">
        <v>195114000</v>
      </c>
      <c r="D81" s="9">
        <v>178771244.94999999</v>
      </c>
      <c r="E81" s="75">
        <f t="shared" si="3"/>
        <v>91.623996714741125</v>
      </c>
    </row>
    <row r="82" spans="1:9" x14ac:dyDescent="0.25">
      <c r="A82" s="120"/>
      <c r="B82" s="115" t="s">
        <v>50</v>
      </c>
      <c r="C82" s="8">
        <v>30824000</v>
      </c>
      <c r="D82" s="11">
        <v>28244994.68</v>
      </c>
      <c r="E82" s="63">
        <f t="shared" si="3"/>
        <v>91.633125746171814</v>
      </c>
    </row>
    <row r="83" spans="1:9" x14ac:dyDescent="0.25">
      <c r="A83" s="120"/>
      <c r="B83" s="115" t="s">
        <v>53</v>
      </c>
      <c r="C83" s="8">
        <v>5048000</v>
      </c>
      <c r="D83" s="11">
        <v>4191618.63</v>
      </c>
      <c r="E83" s="63">
        <f t="shared" si="3"/>
        <v>83.035234350237715</v>
      </c>
    </row>
    <row r="84" spans="1:9" x14ac:dyDescent="0.25">
      <c r="A84" s="111"/>
      <c r="B84" s="115" t="s">
        <v>54</v>
      </c>
      <c r="C84" s="8">
        <v>328000</v>
      </c>
      <c r="D84" s="11">
        <v>160999.12</v>
      </c>
      <c r="E84" s="63">
        <f t="shared" si="3"/>
        <v>49.085097560975612</v>
      </c>
      <c r="I84" s="61"/>
    </row>
    <row r="85" spans="1:9" x14ac:dyDescent="0.25">
      <c r="A85" s="111"/>
      <c r="B85" s="115" t="s">
        <v>55</v>
      </c>
      <c r="C85" s="8">
        <v>17940000</v>
      </c>
      <c r="D85" s="11">
        <v>11385466.59</v>
      </c>
      <c r="E85" s="63">
        <f t="shared" si="3"/>
        <v>63.464139297658861</v>
      </c>
    </row>
    <row r="86" spans="1:9" x14ac:dyDescent="0.25">
      <c r="A86" s="111"/>
      <c r="B86" s="115" t="s">
        <v>56</v>
      </c>
      <c r="C86" s="8">
        <v>1050000</v>
      </c>
      <c r="D86" s="11">
        <v>582734.97</v>
      </c>
      <c r="E86" s="63">
        <f t="shared" si="3"/>
        <v>55.498568571428564</v>
      </c>
    </row>
    <row r="87" spans="1:9" x14ac:dyDescent="0.25">
      <c r="A87" s="105"/>
      <c r="B87" s="115" t="s">
        <v>57</v>
      </c>
      <c r="C87" s="8">
        <v>29504000</v>
      </c>
      <c r="D87" s="11">
        <v>23028416.719999999</v>
      </c>
      <c r="E87" s="63">
        <f t="shared" si="3"/>
        <v>78.051846258134489</v>
      </c>
    </row>
    <row r="88" spans="1:9" x14ac:dyDescent="0.25">
      <c r="A88" s="105"/>
      <c r="B88" s="18" t="s">
        <v>58</v>
      </c>
      <c r="C88" s="8">
        <v>100000</v>
      </c>
      <c r="D88" s="11">
        <v>0</v>
      </c>
      <c r="E88" s="63">
        <f t="shared" si="3"/>
        <v>0</v>
      </c>
    </row>
    <row r="89" spans="1:9" x14ac:dyDescent="0.25">
      <c r="A89" s="105"/>
      <c r="B89" s="121" t="s">
        <v>69</v>
      </c>
      <c r="C89" s="8">
        <v>1000</v>
      </c>
      <c r="D89" s="11">
        <v>0</v>
      </c>
      <c r="E89" s="63">
        <f t="shared" si="3"/>
        <v>0</v>
      </c>
    </row>
    <row r="90" spans="1:9" x14ac:dyDescent="0.25">
      <c r="A90" s="105"/>
      <c r="B90" s="114" t="s">
        <v>70</v>
      </c>
      <c r="C90" s="8">
        <v>7450000</v>
      </c>
      <c r="D90" s="11">
        <v>154215.67999999999</v>
      </c>
      <c r="E90" s="63">
        <f t="shared" si="3"/>
        <v>2.0700091275167787</v>
      </c>
    </row>
    <row r="91" spans="1:9" x14ac:dyDescent="0.25">
      <c r="A91" s="105"/>
      <c r="B91" s="89" t="s">
        <v>6</v>
      </c>
      <c r="C91" s="7">
        <v>3000000</v>
      </c>
      <c r="D91" s="12">
        <v>0</v>
      </c>
      <c r="E91" s="63">
        <f t="shared" si="3"/>
        <v>0</v>
      </c>
    </row>
    <row r="92" spans="1:9" x14ac:dyDescent="0.25">
      <c r="A92" s="105"/>
      <c r="B92" s="18" t="s">
        <v>62</v>
      </c>
      <c r="C92" s="7">
        <v>600000</v>
      </c>
      <c r="D92" s="12">
        <v>0</v>
      </c>
      <c r="E92" s="63">
        <f t="shared" si="3"/>
        <v>0</v>
      </c>
    </row>
    <row r="93" spans="1:9" x14ac:dyDescent="0.25">
      <c r="A93" s="105"/>
      <c r="B93" s="18" t="s">
        <v>12</v>
      </c>
      <c r="C93" s="7">
        <v>1500000</v>
      </c>
      <c r="D93" s="12">
        <v>0</v>
      </c>
      <c r="E93" s="63">
        <f t="shared" si="3"/>
        <v>0</v>
      </c>
    </row>
    <row r="94" spans="1:9" ht="15.75" thickBot="1" x14ac:dyDescent="0.3">
      <c r="A94" s="122"/>
      <c r="B94" s="96" t="s">
        <v>71</v>
      </c>
      <c r="C94" s="2">
        <v>24759656000</v>
      </c>
      <c r="D94" s="46">
        <v>18152053.940000001</v>
      </c>
      <c r="E94" s="65">
        <f t="shared" si="3"/>
        <v>7.3313029631752569E-2</v>
      </c>
    </row>
    <row r="95" spans="1:9" x14ac:dyDescent="0.25">
      <c r="A95" s="88" t="s">
        <v>72</v>
      </c>
      <c r="B95" s="103" t="s">
        <v>73</v>
      </c>
      <c r="C95" s="47">
        <f>SUM(C96:C103)</f>
        <v>242091000</v>
      </c>
      <c r="D95" s="38">
        <f>SUM(D96:D103)</f>
        <v>199441967.98999998</v>
      </c>
      <c r="E95" s="77">
        <f t="shared" si="3"/>
        <v>82.383057606437234</v>
      </c>
    </row>
    <row r="96" spans="1:9" x14ac:dyDescent="0.25">
      <c r="A96" s="105"/>
      <c r="B96" s="114" t="s">
        <v>49</v>
      </c>
      <c r="C96" s="6">
        <v>155798000</v>
      </c>
      <c r="D96" s="9">
        <v>141826201.38999999</v>
      </c>
      <c r="E96" s="75">
        <f t="shared" si="3"/>
        <v>91.032106567478394</v>
      </c>
    </row>
    <row r="97" spans="1:5" x14ac:dyDescent="0.25">
      <c r="A97" s="105"/>
      <c r="B97" s="115" t="s">
        <v>50</v>
      </c>
      <c r="C97" s="8">
        <v>25161000</v>
      </c>
      <c r="D97" s="11">
        <v>22904931.98</v>
      </c>
      <c r="E97" s="63">
        <f t="shared" si="3"/>
        <v>91.033472358014393</v>
      </c>
    </row>
    <row r="98" spans="1:5" x14ac:dyDescent="0.25">
      <c r="A98" s="105"/>
      <c r="B98" s="115" t="s">
        <v>53</v>
      </c>
      <c r="C98" s="8">
        <v>4224000</v>
      </c>
      <c r="D98" s="11">
        <v>2742891.35</v>
      </c>
      <c r="E98" s="63">
        <f t="shared" si="3"/>
        <v>64.935874763257573</v>
      </c>
    </row>
    <row r="99" spans="1:5" x14ac:dyDescent="0.25">
      <c r="A99" s="105"/>
      <c r="B99" s="115" t="s">
        <v>54</v>
      </c>
      <c r="C99" s="8">
        <v>781000</v>
      </c>
      <c r="D99" s="11">
        <v>641062.22</v>
      </c>
      <c r="E99" s="63">
        <f t="shared" si="3"/>
        <v>82.082230473751594</v>
      </c>
    </row>
    <row r="100" spans="1:5" x14ac:dyDescent="0.25">
      <c r="A100" s="105"/>
      <c r="B100" s="115" t="s">
        <v>55</v>
      </c>
      <c r="C100" s="8">
        <v>32500000</v>
      </c>
      <c r="D100" s="11">
        <v>14144183.59</v>
      </c>
      <c r="E100" s="63">
        <f t="shared" si="3"/>
        <v>43.520564892307689</v>
      </c>
    </row>
    <row r="101" spans="1:5" x14ac:dyDescent="0.25">
      <c r="A101" s="105"/>
      <c r="B101" s="115" t="s">
        <v>56</v>
      </c>
      <c r="C101" s="8">
        <v>336000</v>
      </c>
      <c r="D101" s="11">
        <v>128740.18</v>
      </c>
      <c r="E101" s="63">
        <f t="shared" si="3"/>
        <v>38.315529761904763</v>
      </c>
    </row>
    <row r="102" spans="1:5" x14ac:dyDescent="0.25">
      <c r="A102" s="123"/>
      <c r="B102" s="89" t="s">
        <v>57</v>
      </c>
      <c r="C102" s="7">
        <v>4324000</v>
      </c>
      <c r="D102" s="12">
        <v>3468192.49</v>
      </c>
      <c r="E102" s="63">
        <f t="shared" si="3"/>
        <v>80.207966928769665</v>
      </c>
    </row>
    <row r="103" spans="1:5" ht="15.75" thickBot="1" x14ac:dyDescent="0.3">
      <c r="A103" s="122"/>
      <c r="B103" s="97" t="s">
        <v>6</v>
      </c>
      <c r="C103" s="2">
        <v>18967000</v>
      </c>
      <c r="D103" s="2">
        <v>13585764.789999999</v>
      </c>
      <c r="E103" s="65">
        <f t="shared" si="3"/>
        <v>71.628432488005473</v>
      </c>
    </row>
    <row r="104" spans="1:5" x14ac:dyDescent="0.25">
      <c r="A104" s="110">
        <v>4001</v>
      </c>
      <c r="B104" s="110" t="s">
        <v>74</v>
      </c>
      <c r="C104" s="41">
        <f>SUM(C105:C106)</f>
        <v>13000000</v>
      </c>
      <c r="D104" s="38">
        <f>SUM(D105:D106)</f>
        <v>12224918.4</v>
      </c>
      <c r="E104" s="77">
        <f t="shared" si="3"/>
        <v>94.037833846153845</v>
      </c>
    </row>
    <row r="105" spans="1:5" x14ac:dyDescent="0.25">
      <c r="A105" s="124"/>
      <c r="B105" s="125" t="s">
        <v>57</v>
      </c>
      <c r="C105" s="54">
        <v>0</v>
      </c>
      <c r="D105" s="54">
        <v>0</v>
      </c>
      <c r="E105" s="77">
        <v>0</v>
      </c>
    </row>
    <row r="106" spans="1:5" ht="15.75" thickBot="1" x14ac:dyDescent="0.3">
      <c r="A106" s="122"/>
      <c r="B106" s="97" t="s">
        <v>13</v>
      </c>
      <c r="C106" s="14">
        <v>13000000</v>
      </c>
      <c r="D106" s="14">
        <v>12224918.4</v>
      </c>
      <c r="E106" s="65">
        <f t="shared" si="3"/>
        <v>94.037833846153845</v>
      </c>
    </row>
    <row r="107" spans="1:5" x14ac:dyDescent="0.25">
      <c r="A107" s="103">
        <v>4003</v>
      </c>
      <c r="B107" s="103" t="s">
        <v>75</v>
      </c>
      <c r="C107" s="48">
        <f>SUM(C108:C109)</f>
        <v>34714000</v>
      </c>
      <c r="D107" s="48">
        <f>SUM(D108:D109)</f>
        <v>8558028</v>
      </c>
      <c r="E107" s="77">
        <f t="shared" si="3"/>
        <v>24.652958460563461</v>
      </c>
    </row>
    <row r="108" spans="1:5" x14ac:dyDescent="0.25">
      <c r="A108" s="105"/>
      <c r="B108" s="114" t="s">
        <v>57</v>
      </c>
      <c r="C108" s="20">
        <v>30714000</v>
      </c>
      <c r="D108" s="20">
        <v>8558028</v>
      </c>
      <c r="E108" s="75">
        <f t="shared" si="3"/>
        <v>27.863606173080679</v>
      </c>
    </row>
    <row r="109" spans="1:5" ht="15.75" thickBot="1" x14ac:dyDescent="0.3">
      <c r="A109" s="122"/>
      <c r="B109" s="126" t="s">
        <v>12</v>
      </c>
      <c r="C109" s="14">
        <v>4000000</v>
      </c>
      <c r="D109" s="14">
        <v>0</v>
      </c>
      <c r="E109" s="65">
        <f t="shared" si="3"/>
        <v>0</v>
      </c>
    </row>
    <row r="110" spans="1:5" x14ac:dyDescent="0.25">
      <c r="A110" s="103">
        <v>4004</v>
      </c>
      <c r="B110" s="103" t="s">
        <v>76</v>
      </c>
      <c r="C110" s="48">
        <f>C111+C112+C113</f>
        <v>5960000</v>
      </c>
      <c r="D110" s="48">
        <f>SUM(D112:D113)</f>
        <v>5751364.8999999994</v>
      </c>
      <c r="E110" s="77">
        <f>SUM(D110/C110*100)</f>
        <v>96.499411073825485</v>
      </c>
    </row>
    <row r="111" spans="1:5" x14ac:dyDescent="0.25">
      <c r="A111" s="184"/>
      <c r="B111" s="115" t="s">
        <v>56</v>
      </c>
      <c r="C111" s="15">
        <v>200000</v>
      </c>
      <c r="D111" s="13">
        <v>0</v>
      </c>
      <c r="E111" s="75">
        <f>SUM(D111/C111*100)</f>
        <v>0</v>
      </c>
    </row>
    <row r="112" spans="1:5" x14ac:dyDescent="0.25">
      <c r="A112" s="184"/>
      <c r="B112" s="135" t="s">
        <v>57</v>
      </c>
      <c r="C112" s="16">
        <v>5666000</v>
      </c>
      <c r="D112" s="16">
        <v>5664095.3799999999</v>
      </c>
      <c r="E112" s="185">
        <f t="shared" si="3"/>
        <v>99.966385104129898</v>
      </c>
    </row>
    <row r="113" spans="1:5" ht="15.75" thickBot="1" x14ac:dyDescent="0.3">
      <c r="A113" s="95"/>
      <c r="B113" s="97" t="s">
        <v>59</v>
      </c>
      <c r="C113" s="43">
        <v>94000</v>
      </c>
      <c r="D113" s="43">
        <v>87269.52</v>
      </c>
      <c r="E113" s="65">
        <f t="shared" si="3"/>
        <v>92.839914893617021</v>
      </c>
    </row>
    <row r="114" spans="1:5" x14ac:dyDescent="0.25">
      <c r="A114" s="103">
        <v>4006</v>
      </c>
      <c r="B114" s="103" t="s">
        <v>77</v>
      </c>
      <c r="C114" s="48">
        <f>SUM(C115:C122)</f>
        <v>261756000</v>
      </c>
      <c r="D114" s="48">
        <f>SUM(D115:D122)</f>
        <v>45011163.089999996</v>
      </c>
      <c r="E114" s="77">
        <f t="shared" si="3"/>
        <v>17.195847694035667</v>
      </c>
    </row>
    <row r="115" spans="1:5" x14ac:dyDescent="0.25">
      <c r="A115" s="83"/>
      <c r="B115" s="106" t="s">
        <v>55</v>
      </c>
      <c r="C115" s="21">
        <v>36000</v>
      </c>
      <c r="D115" s="21">
        <v>0</v>
      </c>
      <c r="E115" s="75">
        <f t="shared" si="3"/>
        <v>0</v>
      </c>
    </row>
    <row r="116" spans="1:5" x14ac:dyDescent="0.25">
      <c r="A116" s="127"/>
      <c r="B116" s="115" t="s">
        <v>56</v>
      </c>
      <c r="C116" s="15">
        <v>6096000</v>
      </c>
      <c r="D116" s="15">
        <v>0</v>
      </c>
      <c r="E116" s="63">
        <f t="shared" si="3"/>
        <v>0</v>
      </c>
    </row>
    <row r="117" spans="1:5" x14ac:dyDescent="0.25">
      <c r="A117" s="127"/>
      <c r="B117" s="128" t="s">
        <v>57</v>
      </c>
      <c r="C117" s="15">
        <v>244044000</v>
      </c>
      <c r="D117" s="13">
        <v>44884252.109999999</v>
      </c>
      <c r="E117" s="63">
        <f t="shared" si="3"/>
        <v>18.391868724492305</v>
      </c>
    </row>
    <row r="118" spans="1:5" x14ac:dyDescent="0.25">
      <c r="A118" s="127"/>
      <c r="B118" s="89" t="s">
        <v>39</v>
      </c>
      <c r="C118" s="26">
        <v>1800000</v>
      </c>
      <c r="D118" s="49">
        <v>0</v>
      </c>
      <c r="E118" s="63">
        <f t="shared" si="3"/>
        <v>0</v>
      </c>
    </row>
    <row r="119" spans="1:5" x14ac:dyDescent="0.25">
      <c r="A119" s="83"/>
      <c r="B119" s="18" t="s">
        <v>58</v>
      </c>
      <c r="C119" s="26">
        <v>60000</v>
      </c>
      <c r="D119" s="49">
        <v>0</v>
      </c>
      <c r="E119" s="63">
        <f t="shared" si="3"/>
        <v>0</v>
      </c>
    </row>
    <row r="120" spans="1:5" x14ac:dyDescent="0.25">
      <c r="A120" s="127"/>
      <c r="B120" s="89" t="s">
        <v>59</v>
      </c>
      <c r="C120" s="26">
        <v>240000</v>
      </c>
      <c r="D120" s="49">
        <v>0</v>
      </c>
      <c r="E120" s="63">
        <f t="shared" si="3"/>
        <v>0</v>
      </c>
    </row>
    <row r="121" spans="1:5" x14ac:dyDescent="0.25">
      <c r="A121" s="127"/>
      <c r="B121" s="183" t="s">
        <v>70</v>
      </c>
      <c r="C121" s="26">
        <v>240000</v>
      </c>
      <c r="D121" s="49">
        <v>126910.98</v>
      </c>
      <c r="E121" s="63">
        <f t="shared" si="3"/>
        <v>52.879575000000003</v>
      </c>
    </row>
    <row r="122" spans="1:5" ht="15.75" thickBot="1" x14ac:dyDescent="0.3">
      <c r="A122" s="127"/>
      <c r="B122" s="97" t="s">
        <v>12</v>
      </c>
      <c r="C122" s="23">
        <v>9240000</v>
      </c>
      <c r="D122" s="14">
        <v>0</v>
      </c>
      <c r="E122" s="65">
        <f t="shared" si="3"/>
        <v>0</v>
      </c>
    </row>
    <row r="123" spans="1:5" x14ac:dyDescent="0.25">
      <c r="A123" s="3">
        <v>4008</v>
      </c>
      <c r="B123" s="103" t="s">
        <v>102</v>
      </c>
      <c r="C123" s="50">
        <f>SUM(C124:C126)</f>
        <v>862101000</v>
      </c>
      <c r="D123" s="50">
        <f>SUM(D124:D126)</f>
        <v>120363403.78</v>
      </c>
      <c r="E123" s="77">
        <f t="shared" si="3"/>
        <v>13.961636024085344</v>
      </c>
    </row>
    <row r="124" spans="1:5" x14ac:dyDescent="0.25">
      <c r="A124" s="127"/>
      <c r="B124" s="128" t="s">
        <v>57</v>
      </c>
      <c r="C124" s="26">
        <v>120500000</v>
      </c>
      <c r="D124" s="49">
        <v>120363403.78</v>
      </c>
      <c r="E124" s="75">
        <f t="shared" ref="E124" si="4">SUM(D124/C124*100)</f>
        <v>99.886642141078838</v>
      </c>
    </row>
    <row r="125" spans="1:5" x14ac:dyDescent="0.25">
      <c r="A125" s="127"/>
      <c r="B125" s="89" t="s">
        <v>12</v>
      </c>
      <c r="C125" s="26">
        <v>1000</v>
      </c>
      <c r="D125" s="49">
        <v>0</v>
      </c>
      <c r="E125" s="75">
        <f t="shared" si="3"/>
        <v>0</v>
      </c>
    </row>
    <row r="126" spans="1:5" ht="15.75" thickBot="1" x14ac:dyDescent="0.3">
      <c r="A126" s="129"/>
      <c r="B126" s="97" t="s">
        <v>13</v>
      </c>
      <c r="C126" s="23">
        <v>741600000</v>
      </c>
      <c r="D126" s="14">
        <v>0</v>
      </c>
      <c r="E126" s="80">
        <f t="shared" si="3"/>
        <v>0</v>
      </c>
    </row>
    <row r="127" spans="1:5" x14ac:dyDescent="0.25">
      <c r="A127" s="130">
        <v>4009</v>
      </c>
      <c r="B127" s="131" t="s">
        <v>103</v>
      </c>
      <c r="C127" s="59">
        <f>SUM(C128:C130)</f>
        <v>25002000</v>
      </c>
      <c r="D127" s="59">
        <f>SUM(D128:D130)</f>
        <v>0</v>
      </c>
      <c r="E127" s="79">
        <f t="shared" si="3"/>
        <v>0</v>
      </c>
    </row>
    <row r="128" spans="1:5" x14ac:dyDescent="0.25">
      <c r="A128" s="132"/>
      <c r="B128" s="128" t="s">
        <v>57</v>
      </c>
      <c r="C128" s="26">
        <v>1000</v>
      </c>
      <c r="D128" s="49">
        <v>0</v>
      </c>
      <c r="E128" s="63">
        <f t="shared" ref="E128:E129" si="5">SUM(D128/C128*100)</f>
        <v>0</v>
      </c>
    </row>
    <row r="129" spans="1:5" x14ac:dyDescent="0.25">
      <c r="A129" s="132"/>
      <c r="B129" s="89" t="s">
        <v>12</v>
      </c>
      <c r="C129" s="26">
        <v>1000</v>
      </c>
      <c r="D129" s="49">
        <v>0</v>
      </c>
      <c r="E129" s="75">
        <f t="shared" si="5"/>
        <v>0</v>
      </c>
    </row>
    <row r="130" spans="1:5" ht="15.75" thickBot="1" x14ac:dyDescent="0.3">
      <c r="A130" s="133"/>
      <c r="B130" s="97" t="s">
        <v>13</v>
      </c>
      <c r="C130" s="23">
        <v>25000000</v>
      </c>
      <c r="D130" s="14">
        <v>0</v>
      </c>
      <c r="E130" s="80">
        <f t="shared" si="3"/>
        <v>0</v>
      </c>
    </row>
    <row r="131" spans="1:5" x14ac:dyDescent="0.25">
      <c r="A131" s="130">
        <v>4011</v>
      </c>
      <c r="B131" s="131" t="s">
        <v>106</v>
      </c>
      <c r="C131" s="55">
        <f>SUM(C132:C133)</f>
        <v>192000000</v>
      </c>
      <c r="D131" s="55">
        <f>SUM(D132:D133)</f>
        <v>75840000</v>
      </c>
      <c r="E131" s="79">
        <f t="shared" si="3"/>
        <v>39.5</v>
      </c>
    </row>
    <row r="132" spans="1:5" x14ac:dyDescent="0.25">
      <c r="A132" s="132"/>
      <c r="B132" s="128" t="s">
        <v>57</v>
      </c>
      <c r="C132" s="13">
        <v>192000000</v>
      </c>
      <c r="D132" s="21">
        <v>75840000</v>
      </c>
      <c r="E132" s="75">
        <f t="shared" ref="E132" si="6">SUM(D132/C132*100)</f>
        <v>39.5</v>
      </c>
    </row>
    <row r="133" spans="1:5" ht="15.75" thickBot="1" x14ac:dyDescent="0.3">
      <c r="A133" s="129"/>
      <c r="B133" s="134" t="s">
        <v>13</v>
      </c>
      <c r="C133" s="39">
        <v>0</v>
      </c>
      <c r="D133" s="60">
        <v>0</v>
      </c>
      <c r="E133" s="80">
        <v>0</v>
      </c>
    </row>
    <row r="134" spans="1:5" x14ac:dyDescent="0.25">
      <c r="A134" s="103">
        <v>5014</v>
      </c>
      <c r="B134" s="103" t="s">
        <v>78</v>
      </c>
      <c r="C134" s="48">
        <f>SUM(C135:C137)</f>
        <v>2754100000</v>
      </c>
      <c r="D134" s="48">
        <f>SUM(D135:D137)</f>
        <v>1231911869.3400002</v>
      </c>
      <c r="E134" s="77">
        <f t="shared" si="3"/>
        <v>44.730106725972192</v>
      </c>
    </row>
    <row r="135" spans="1:5" x14ac:dyDescent="0.25">
      <c r="A135" s="83"/>
      <c r="B135" s="135" t="s">
        <v>57</v>
      </c>
      <c r="C135" s="16">
        <v>534100000</v>
      </c>
      <c r="D135" s="16">
        <v>464476762.64999998</v>
      </c>
      <c r="E135" s="75">
        <f t="shared" si="3"/>
        <v>86.964381698183857</v>
      </c>
    </row>
    <row r="136" spans="1:5" x14ac:dyDescent="0.25">
      <c r="A136" s="83"/>
      <c r="B136" s="89" t="s">
        <v>12</v>
      </c>
      <c r="C136" s="15">
        <v>86000000</v>
      </c>
      <c r="D136" s="15">
        <v>85594320</v>
      </c>
      <c r="E136" s="63">
        <f t="shared" si="3"/>
        <v>99.52827906976745</v>
      </c>
    </row>
    <row r="137" spans="1:5" ht="15.75" thickBot="1" x14ac:dyDescent="0.3">
      <c r="A137" s="136"/>
      <c r="B137" s="134" t="s">
        <v>13</v>
      </c>
      <c r="C137" s="23">
        <v>2134000000</v>
      </c>
      <c r="D137" s="23">
        <v>681840786.69000006</v>
      </c>
      <c r="E137" s="65">
        <f t="shared" si="3"/>
        <v>31.95130209418932</v>
      </c>
    </row>
    <row r="138" spans="1:5" x14ac:dyDescent="0.25">
      <c r="A138" s="103">
        <v>5015</v>
      </c>
      <c r="B138" s="103" t="s">
        <v>79</v>
      </c>
      <c r="C138" s="48">
        <f>SUM(C139:C141)</f>
        <v>182001000</v>
      </c>
      <c r="D138" s="48">
        <f>SUM(D139:D141)</f>
        <v>154190053.55000001</v>
      </c>
      <c r="E138" s="75">
        <f t="shared" si="3"/>
        <v>84.719344151955212</v>
      </c>
    </row>
    <row r="139" spans="1:5" x14ac:dyDescent="0.25">
      <c r="A139" s="83"/>
      <c r="B139" s="135" t="s">
        <v>57</v>
      </c>
      <c r="C139" s="16">
        <v>84000000</v>
      </c>
      <c r="D139" s="81">
        <v>57172453.549999997</v>
      </c>
      <c r="E139" s="75">
        <f t="shared" ref="E139:E140" si="7">SUM(D139/C139*100)</f>
        <v>68.062444702380958</v>
      </c>
    </row>
    <row r="140" spans="1:5" x14ac:dyDescent="0.25">
      <c r="A140" s="83"/>
      <c r="B140" s="89" t="s">
        <v>12</v>
      </c>
      <c r="C140" s="15">
        <v>1000</v>
      </c>
      <c r="D140" s="15">
        <v>0</v>
      </c>
      <c r="E140" s="63">
        <f t="shared" si="7"/>
        <v>0</v>
      </c>
    </row>
    <row r="141" spans="1:5" ht="15.75" thickBot="1" x14ac:dyDescent="0.3">
      <c r="A141" s="136"/>
      <c r="B141" s="97" t="s">
        <v>13</v>
      </c>
      <c r="C141" s="23">
        <v>98000000</v>
      </c>
      <c r="D141" s="23">
        <v>97017600</v>
      </c>
      <c r="E141" s="65">
        <f t="shared" si="3"/>
        <v>98.997551020408153</v>
      </c>
    </row>
    <row r="142" spans="1:5" x14ac:dyDescent="0.25">
      <c r="A142" s="131">
        <v>5016</v>
      </c>
      <c r="B142" s="131" t="s">
        <v>90</v>
      </c>
      <c r="C142" s="55">
        <f>SUM(C143:C144)</f>
        <v>100000</v>
      </c>
      <c r="D142" s="59">
        <f>SUM(D143:D144)</f>
        <v>0</v>
      </c>
      <c r="E142" s="79">
        <f t="shared" si="3"/>
        <v>0</v>
      </c>
    </row>
    <row r="143" spans="1:5" x14ac:dyDescent="0.25">
      <c r="A143" s="124"/>
      <c r="B143" s="128" t="s">
        <v>57</v>
      </c>
      <c r="C143" s="16">
        <v>100000</v>
      </c>
      <c r="D143" s="81">
        <v>0</v>
      </c>
      <c r="E143" s="75">
        <f t="shared" si="3"/>
        <v>0</v>
      </c>
    </row>
    <row r="144" spans="1:5" ht="15.75" thickBot="1" x14ac:dyDescent="0.3">
      <c r="A144" s="122"/>
      <c r="B144" s="97" t="s">
        <v>13</v>
      </c>
      <c r="C144" s="23">
        <v>0</v>
      </c>
      <c r="D144" s="23">
        <v>0</v>
      </c>
      <c r="E144" s="65">
        <v>0</v>
      </c>
    </row>
    <row r="145" spans="1:5" x14ac:dyDescent="0.25">
      <c r="A145" s="110">
        <v>5017</v>
      </c>
      <c r="B145" s="110" t="s">
        <v>91</v>
      </c>
      <c r="C145" s="50">
        <f>SUM(C146:C148)</f>
        <v>1836200000</v>
      </c>
      <c r="D145" s="50">
        <f>SUM(D146:D148)</f>
        <v>693854396.39999998</v>
      </c>
      <c r="E145" s="77">
        <f t="shared" si="3"/>
        <v>37.787517503539917</v>
      </c>
    </row>
    <row r="146" spans="1:5" x14ac:dyDescent="0.25">
      <c r="A146" s="123"/>
      <c r="B146" s="128" t="s">
        <v>57</v>
      </c>
      <c r="C146" s="13">
        <v>710200000</v>
      </c>
      <c r="D146" s="21">
        <v>119400000</v>
      </c>
      <c r="E146" s="75">
        <f t="shared" ref="E146:E168" si="8">SUM(D146/C146*100)</f>
        <v>16.81216558715855</v>
      </c>
    </row>
    <row r="147" spans="1:5" x14ac:dyDescent="0.25">
      <c r="A147" s="123"/>
      <c r="B147" s="89" t="s">
        <v>12</v>
      </c>
      <c r="C147" s="52">
        <v>128000000</v>
      </c>
      <c r="D147" s="26">
        <v>0</v>
      </c>
      <c r="E147" s="63">
        <f t="shared" si="8"/>
        <v>0</v>
      </c>
    </row>
    <row r="148" spans="1:5" ht="15.75" thickBot="1" x14ac:dyDescent="0.3">
      <c r="A148" s="107"/>
      <c r="B148" s="134" t="s">
        <v>13</v>
      </c>
      <c r="C148" s="22">
        <v>998000000</v>
      </c>
      <c r="D148" s="23">
        <v>574454396.39999998</v>
      </c>
      <c r="E148" s="65">
        <f t="shared" si="8"/>
        <v>57.560560761523035</v>
      </c>
    </row>
    <row r="149" spans="1:5" x14ac:dyDescent="0.25">
      <c r="A149" s="110">
        <v>5018</v>
      </c>
      <c r="B149" s="110" t="s">
        <v>92</v>
      </c>
      <c r="C149" s="50">
        <f>SUM(C150:C152)</f>
        <v>18002000</v>
      </c>
      <c r="D149" s="51">
        <f>SUM(D150:D152)</f>
        <v>0</v>
      </c>
      <c r="E149" s="77">
        <f t="shared" si="8"/>
        <v>0</v>
      </c>
    </row>
    <row r="150" spans="1:5" x14ac:dyDescent="0.25">
      <c r="A150" s="123"/>
      <c r="B150" s="137" t="s">
        <v>57</v>
      </c>
      <c r="C150" s="24">
        <v>1000</v>
      </c>
      <c r="D150" s="21">
        <v>0</v>
      </c>
      <c r="E150" s="75">
        <f t="shared" si="8"/>
        <v>0</v>
      </c>
    </row>
    <row r="151" spans="1:5" x14ac:dyDescent="0.25">
      <c r="A151" s="123"/>
      <c r="B151" s="89" t="s">
        <v>12</v>
      </c>
      <c r="C151" s="13">
        <v>1000</v>
      </c>
      <c r="D151" s="15">
        <v>0</v>
      </c>
      <c r="E151" s="63">
        <f t="shared" ref="E151" si="9">SUM(D151/C151*100)</f>
        <v>0</v>
      </c>
    </row>
    <row r="152" spans="1:5" ht="15.75" thickBot="1" x14ac:dyDescent="0.3">
      <c r="A152" s="107"/>
      <c r="B152" s="97" t="s">
        <v>13</v>
      </c>
      <c r="C152" s="53">
        <v>18000000</v>
      </c>
      <c r="D152" s="39">
        <v>0</v>
      </c>
      <c r="E152" s="80">
        <f t="shared" si="8"/>
        <v>0</v>
      </c>
    </row>
    <row r="153" spans="1:5" x14ac:dyDescent="0.25">
      <c r="A153" s="103">
        <v>5020</v>
      </c>
      <c r="B153" s="103" t="s">
        <v>94</v>
      </c>
      <c r="C153" s="50">
        <f>SUM(C154:C156)</f>
        <v>778001000</v>
      </c>
      <c r="D153" s="51">
        <f>SUM(D154:D156)</f>
        <v>152592000</v>
      </c>
      <c r="E153" s="77">
        <f t="shared" si="8"/>
        <v>19.61334239930283</v>
      </c>
    </row>
    <row r="154" spans="1:5" x14ac:dyDescent="0.25">
      <c r="A154" s="127"/>
      <c r="B154" s="125" t="s">
        <v>57</v>
      </c>
      <c r="C154" s="21">
        <v>330000000</v>
      </c>
      <c r="D154" s="21">
        <v>152592000</v>
      </c>
      <c r="E154" s="75">
        <f t="shared" si="8"/>
        <v>46.239999999999995</v>
      </c>
    </row>
    <row r="155" spans="1:5" x14ac:dyDescent="0.25">
      <c r="A155" s="127"/>
      <c r="B155" s="89" t="s">
        <v>12</v>
      </c>
      <c r="C155" s="15">
        <v>1000</v>
      </c>
      <c r="D155" s="15">
        <v>0</v>
      </c>
      <c r="E155" s="63">
        <f t="shared" si="8"/>
        <v>0</v>
      </c>
    </row>
    <row r="156" spans="1:5" ht="15.75" thickBot="1" x14ac:dyDescent="0.3">
      <c r="A156" s="136"/>
      <c r="B156" s="138" t="s">
        <v>13</v>
      </c>
      <c r="C156" s="23">
        <v>448000000</v>
      </c>
      <c r="D156" s="23">
        <v>0</v>
      </c>
      <c r="E156" s="65">
        <f t="shared" si="8"/>
        <v>0</v>
      </c>
    </row>
    <row r="157" spans="1:5" x14ac:dyDescent="0.25">
      <c r="A157" s="103">
        <v>5021</v>
      </c>
      <c r="B157" s="103" t="s">
        <v>101</v>
      </c>
      <c r="C157" s="55">
        <f>SUM(C158:C161)</f>
        <v>1843500000</v>
      </c>
      <c r="D157" s="55">
        <f>SUM(D158:D161)</f>
        <v>1372789479.0799999</v>
      </c>
      <c r="E157" s="79">
        <f t="shared" si="8"/>
        <v>74.466475675617033</v>
      </c>
    </row>
    <row r="158" spans="1:5" x14ac:dyDescent="0.25">
      <c r="A158" s="132"/>
      <c r="B158" s="125" t="s">
        <v>57</v>
      </c>
      <c r="C158" s="21">
        <v>33000000</v>
      </c>
      <c r="D158" s="21">
        <v>1031658</v>
      </c>
      <c r="E158" s="75">
        <f t="shared" ref="E158:E161" si="10">SUM(D158/C158*100)</f>
        <v>3.1262363636363637</v>
      </c>
    </row>
    <row r="159" spans="1:5" x14ac:dyDescent="0.25">
      <c r="A159" s="127"/>
      <c r="B159" s="89" t="s">
        <v>63</v>
      </c>
      <c r="C159" s="81">
        <v>1750000000</v>
      </c>
      <c r="D159" s="81">
        <v>1371757821.0799999</v>
      </c>
      <c r="E159" s="76">
        <f t="shared" si="10"/>
        <v>78.386161204571422</v>
      </c>
    </row>
    <row r="160" spans="1:5" x14ac:dyDescent="0.25">
      <c r="A160" s="127"/>
      <c r="B160" s="89" t="s">
        <v>12</v>
      </c>
      <c r="C160" s="15">
        <v>43500000</v>
      </c>
      <c r="D160" s="15">
        <v>0</v>
      </c>
      <c r="E160" s="63">
        <f t="shared" si="10"/>
        <v>0</v>
      </c>
    </row>
    <row r="161" spans="1:5" ht="15.75" thickBot="1" x14ac:dyDescent="0.3">
      <c r="A161" s="139"/>
      <c r="B161" s="140" t="s">
        <v>13</v>
      </c>
      <c r="C161" s="39">
        <v>17000000</v>
      </c>
      <c r="D161" s="39">
        <v>0</v>
      </c>
      <c r="E161" s="80">
        <f t="shared" si="10"/>
        <v>0</v>
      </c>
    </row>
    <row r="162" spans="1:5" x14ac:dyDescent="0.25">
      <c r="A162" s="103">
        <v>5022</v>
      </c>
      <c r="B162" s="103" t="s">
        <v>107</v>
      </c>
      <c r="C162" s="55">
        <f>SUM(C163:C164)</f>
        <v>25000000</v>
      </c>
      <c r="D162" s="55">
        <f>SUM(D163:D164)</f>
        <v>0</v>
      </c>
      <c r="E162" s="79">
        <f t="shared" ref="E162:E166" si="11">SUM(D162/C162*100)</f>
        <v>0</v>
      </c>
    </row>
    <row r="163" spans="1:5" x14ac:dyDescent="0.25">
      <c r="A163" s="127"/>
      <c r="B163" s="125" t="s">
        <v>57</v>
      </c>
      <c r="C163" s="21">
        <v>0</v>
      </c>
      <c r="D163" s="21">
        <v>0</v>
      </c>
      <c r="E163" s="75">
        <v>0</v>
      </c>
    </row>
    <row r="164" spans="1:5" ht="15.75" thickBot="1" x14ac:dyDescent="0.3">
      <c r="A164" s="133"/>
      <c r="B164" s="140" t="s">
        <v>13</v>
      </c>
      <c r="C164" s="23">
        <v>25000000</v>
      </c>
      <c r="D164" s="23">
        <v>0</v>
      </c>
      <c r="E164" s="65">
        <f t="shared" si="11"/>
        <v>0</v>
      </c>
    </row>
    <row r="165" spans="1:5" x14ac:dyDescent="0.25">
      <c r="A165" s="103">
        <v>5028</v>
      </c>
      <c r="B165" s="103" t="s">
        <v>114</v>
      </c>
      <c r="C165" s="59">
        <f>C166</f>
        <v>141000000</v>
      </c>
      <c r="D165" s="193">
        <f>D166</f>
        <v>0</v>
      </c>
      <c r="E165" s="75">
        <f t="shared" si="11"/>
        <v>0</v>
      </c>
    </row>
    <row r="166" spans="1:5" ht="15.75" thickBot="1" x14ac:dyDescent="0.3">
      <c r="A166" s="133"/>
      <c r="B166" s="138" t="s">
        <v>13</v>
      </c>
      <c r="C166" s="39">
        <v>141000000</v>
      </c>
      <c r="D166" s="39">
        <v>0</v>
      </c>
      <c r="E166" s="65">
        <f t="shared" si="11"/>
        <v>0</v>
      </c>
    </row>
    <row r="167" spans="1:5" x14ac:dyDescent="0.25">
      <c r="A167" s="103">
        <v>7061</v>
      </c>
      <c r="B167" s="186" t="s">
        <v>97</v>
      </c>
      <c r="C167" s="50">
        <f>C168</f>
        <v>86917000</v>
      </c>
      <c r="D167" s="51">
        <f>SUM(D168:D168)</f>
        <v>21229371.059999999</v>
      </c>
      <c r="E167" s="77">
        <f t="shared" si="8"/>
        <v>24.424877825971901</v>
      </c>
    </row>
    <row r="168" spans="1:5" ht="15.75" thickBot="1" x14ac:dyDescent="0.3">
      <c r="A168" s="187"/>
      <c r="B168" s="188" t="s">
        <v>57</v>
      </c>
      <c r="C168" s="14">
        <v>86917000</v>
      </c>
      <c r="D168" s="23">
        <v>21229371.059999999</v>
      </c>
      <c r="E168" s="65">
        <f t="shared" si="8"/>
        <v>24.424877825971901</v>
      </c>
    </row>
    <row r="169" spans="1:5" x14ac:dyDescent="0.25">
      <c r="A169" s="141">
        <v>2302</v>
      </c>
      <c r="B169" s="108" t="s">
        <v>80</v>
      </c>
      <c r="C169" s="56"/>
      <c r="D169" s="41"/>
      <c r="E169" s="68"/>
    </row>
    <row r="170" spans="1:5" x14ac:dyDescent="0.25">
      <c r="A170" s="82" t="s">
        <v>37</v>
      </c>
      <c r="B170" s="109" t="s">
        <v>81</v>
      </c>
      <c r="C170" s="40">
        <f>SUM(C171:C177)</f>
        <v>66750000</v>
      </c>
      <c r="D170" s="40">
        <f>SUM(D171:D177)</f>
        <v>54635415.929999992</v>
      </c>
      <c r="E170" s="69">
        <f t="shared" ref="E170:E201" si="12">SUM(D170/C170*100)</f>
        <v>81.850810382022459</v>
      </c>
    </row>
    <row r="171" spans="1:5" x14ac:dyDescent="0.25">
      <c r="A171" s="142"/>
      <c r="B171" s="18" t="s">
        <v>49</v>
      </c>
      <c r="C171" s="15">
        <v>46786000</v>
      </c>
      <c r="D171" s="8">
        <v>42355571.130000003</v>
      </c>
      <c r="E171" s="63">
        <f t="shared" si="12"/>
        <v>90.530438870602325</v>
      </c>
    </row>
    <row r="172" spans="1:5" x14ac:dyDescent="0.25">
      <c r="A172" s="105"/>
      <c r="B172" s="89" t="s">
        <v>50</v>
      </c>
      <c r="C172" s="15">
        <v>7556000</v>
      </c>
      <c r="D172" s="8">
        <v>6840424.7599999998</v>
      </c>
      <c r="E172" s="63">
        <f t="shared" si="12"/>
        <v>90.529708311275797</v>
      </c>
    </row>
    <row r="173" spans="1:5" x14ac:dyDescent="0.25">
      <c r="A173" s="143"/>
      <c r="B173" s="18" t="s">
        <v>53</v>
      </c>
      <c r="C173" s="25">
        <v>1676000</v>
      </c>
      <c r="D173" s="25">
        <v>742085.86</v>
      </c>
      <c r="E173" s="63">
        <f t="shared" si="12"/>
        <v>44.277199284009541</v>
      </c>
    </row>
    <row r="174" spans="1:5" x14ac:dyDescent="0.25">
      <c r="A174" s="143"/>
      <c r="B174" s="18" t="s">
        <v>54</v>
      </c>
      <c r="C174" s="25">
        <v>492000</v>
      </c>
      <c r="D174" s="25">
        <v>491999.44</v>
      </c>
      <c r="E174" s="63">
        <f t="shared" si="12"/>
        <v>99.999886178861786</v>
      </c>
    </row>
    <row r="175" spans="1:5" x14ac:dyDescent="0.25">
      <c r="A175" s="144"/>
      <c r="B175" s="18" t="s">
        <v>56</v>
      </c>
      <c r="C175" s="15">
        <v>630000</v>
      </c>
      <c r="D175" s="15">
        <v>103837.73</v>
      </c>
      <c r="E175" s="63">
        <f t="shared" si="12"/>
        <v>16.482179365079364</v>
      </c>
    </row>
    <row r="176" spans="1:5" x14ac:dyDescent="0.25">
      <c r="A176" s="144"/>
      <c r="B176" s="89" t="s">
        <v>57</v>
      </c>
      <c r="C176" s="26">
        <v>9500000</v>
      </c>
      <c r="D176" s="26">
        <v>4101497.01</v>
      </c>
      <c r="E176" s="63">
        <f t="shared" si="12"/>
        <v>43.173652736842108</v>
      </c>
    </row>
    <row r="177" spans="1:5" ht="15.75" thickBot="1" x14ac:dyDescent="0.3">
      <c r="A177" s="145"/>
      <c r="B177" s="119" t="s">
        <v>59</v>
      </c>
      <c r="C177" s="23">
        <v>110000</v>
      </c>
      <c r="D177" s="23">
        <v>0</v>
      </c>
      <c r="E177" s="65">
        <f t="shared" si="12"/>
        <v>0</v>
      </c>
    </row>
    <row r="178" spans="1:5" x14ac:dyDescent="0.25">
      <c r="A178" s="141">
        <v>2303</v>
      </c>
      <c r="B178" s="108" t="s">
        <v>82</v>
      </c>
      <c r="C178" s="146"/>
      <c r="D178" s="146"/>
      <c r="E178" s="68"/>
    </row>
    <row r="179" spans="1:5" x14ac:dyDescent="0.25">
      <c r="A179" s="82" t="s">
        <v>37</v>
      </c>
      <c r="B179" s="109" t="s">
        <v>83</v>
      </c>
      <c r="C179" s="40">
        <f>SUM(C180:C185)</f>
        <v>30637000</v>
      </c>
      <c r="D179" s="41">
        <f>SUM(D180:D185)</f>
        <v>27523372.780000001</v>
      </c>
      <c r="E179" s="69">
        <f t="shared" si="12"/>
        <v>89.83703619806117</v>
      </c>
    </row>
    <row r="180" spans="1:5" x14ac:dyDescent="0.25">
      <c r="A180" s="105"/>
      <c r="B180" s="89" t="s">
        <v>49</v>
      </c>
      <c r="C180" s="8">
        <v>24312000</v>
      </c>
      <c r="D180" s="8">
        <v>22172991.260000002</v>
      </c>
      <c r="E180" s="63">
        <f t="shared" si="12"/>
        <v>91.201839667653843</v>
      </c>
    </row>
    <row r="181" spans="1:5" x14ac:dyDescent="0.25">
      <c r="A181" s="143"/>
      <c r="B181" s="89" t="s">
        <v>50</v>
      </c>
      <c r="C181" s="147">
        <v>3949000</v>
      </c>
      <c r="D181" s="147">
        <v>3580937.93</v>
      </c>
      <c r="E181" s="63">
        <f t="shared" si="12"/>
        <v>90.679613319827808</v>
      </c>
    </row>
    <row r="182" spans="1:5" x14ac:dyDescent="0.25">
      <c r="A182" s="105"/>
      <c r="B182" s="89" t="s">
        <v>53</v>
      </c>
      <c r="C182" s="15">
        <v>595000</v>
      </c>
      <c r="D182" s="8">
        <v>391645.8</v>
      </c>
      <c r="E182" s="63">
        <f t="shared" si="12"/>
        <v>65.822823529411764</v>
      </c>
    </row>
    <row r="183" spans="1:5" x14ac:dyDescent="0.25">
      <c r="A183" s="105"/>
      <c r="B183" s="18" t="s">
        <v>96</v>
      </c>
      <c r="C183" s="15">
        <v>524000</v>
      </c>
      <c r="D183" s="8">
        <v>519542</v>
      </c>
      <c r="E183" s="63">
        <f t="shared" si="12"/>
        <v>99.149236641221378</v>
      </c>
    </row>
    <row r="184" spans="1:5" x14ac:dyDescent="0.25">
      <c r="A184" s="105"/>
      <c r="B184" s="89" t="s">
        <v>56</v>
      </c>
      <c r="C184" s="15">
        <v>393000</v>
      </c>
      <c r="D184" s="8">
        <v>25157.08</v>
      </c>
      <c r="E184" s="63">
        <f t="shared" si="12"/>
        <v>6.4012926208651404</v>
      </c>
    </row>
    <row r="185" spans="1:5" ht="15.75" thickBot="1" x14ac:dyDescent="0.3">
      <c r="A185" s="105"/>
      <c r="B185" s="119" t="s">
        <v>57</v>
      </c>
      <c r="C185" s="23">
        <v>864000</v>
      </c>
      <c r="D185" s="2">
        <v>833098.71</v>
      </c>
      <c r="E185" s="65">
        <f t="shared" si="12"/>
        <v>96.423461805555561</v>
      </c>
    </row>
    <row r="186" spans="1:5" x14ac:dyDescent="0.25">
      <c r="A186" s="148">
        <v>2402</v>
      </c>
      <c r="B186" s="149" t="s">
        <v>84</v>
      </c>
      <c r="C186" s="16"/>
      <c r="D186" s="28"/>
      <c r="E186" s="150"/>
    </row>
    <row r="187" spans="1:5" x14ac:dyDescent="0.25">
      <c r="A187" s="151">
        <v>4002</v>
      </c>
      <c r="B187" s="152" t="s">
        <v>93</v>
      </c>
      <c r="C187" s="153">
        <f>SUM(C188:C191)</f>
        <v>3315000000</v>
      </c>
      <c r="D187" s="40">
        <f>SUM(D188:D191)</f>
        <v>0</v>
      </c>
      <c r="E187" s="71">
        <f t="shared" si="12"/>
        <v>0</v>
      </c>
    </row>
    <row r="188" spans="1:5" x14ac:dyDescent="0.25">
      <c r="A188" s="154"/>
      <c r="B188" s="89" t="s">
        <v>57</v>
      </c>
      <c r="C188" s="15">
        <v>64500000</v>
      </c>
      <c r="D188" s="8">
        <v>0</v>
      </c>
      <c r="E188" s="63">
        <f t="shared" si="12"/>
        <v>0</v>
      </c>
    </row>
    <row r="189" spans="1:5" x14ac:dyDescent="0.25">
      <c r="A189" s="154"/>
      <c r="B189" s="155" t="s">
        <v>70</v>
      </c>
      <c r="C189" s="15">
        <v>7500000</v>
      </c>
      <c r="D189" s="8">
        <v>0</v>
      </c>
      <c r="E189" s="63">
        <f t="shared" si="12"/>
        <v>0</v>
      </c>
    </row>
    <row r="190" spans="1:5" x14ac:dyDescent="0.25">
      <c r="A190" s="154"/>
      <c r="B190" s="89" t="s">
        <v>62</v>
      </c>
      <c r="C190" s="15">
        <v>18000000</v>
      </c>
      <c r="D190" s="8">
        <v>0</v>
      </c>
      <c r="E190" s="63">
        <f t="shared" si="12"/>
        <v>0</v>
      </c>
    </row>
    <row r="191" spans="1:5" x14ac:dyDescent="0.25">
      <c r="A191" s="141"/>
      <c r="B191" s="18" t="s">
        <v>63</v>
      </c>
      <c r="C191" s="15">
        <v>3225000000</v>
      </c>
      <c r="D191" s="8">
        <v>0</v>
      </c>
      <c r="E191" s="63">
        <f t="shared" si="12"/>
        <v>0</v>
      </c>
    </row>
    <row r="192" spans="1:5" x14ac:dyDescent="0.25">
      <c r="A192" s="82">
        <v>7078</v>
      </c>
      <c r="B192" s="166" t="s">
        <v>99</v>
      </c>
      <c r="C192" s="153">
        <f>C193+C194</f>
        <v>33641601000</v>
      </c>
      <c r="D192" s="40">
        <f>D193+D194</f>
        <v>27641600000</v>
      </c>
      <c r="E192" s="71">
        <f t="shared" si="12"/>
        <v>82.164936205027814</v>
      </c>
    </row>
    <row r="193" spans="1:5" x14ac:dyDescent="0.25">
      <c r="A193" s="172"/>
      <c r="B193" s="173" t="s">
        <v>11</v>
      </c>
      <c r="C193" s="174">
        <v>2041600000</v>
      </c>
      <c r="D193" s="8">
        <v>2041600000</v>
      </c>
      <c r="E193" s="63">
        <f t="shared" si="12"/>
        <v>100</v>
      </c>
    </row>
    <row r="194" spans="1:5" x14ac:dyDescent="0.25">
      <c r="A194" s="82"/>
      <c r="B194" s="155" t="s">
        <v>100</v>
      </c>
      <c r="C194" s="15">
        <v>31600001000</v>
      </c>
      <c r="D194" s="8">
        <v>25600000000</v>
      </c>
      <c r="E194" s="63">
        <f t="shared" si="12"/>
        <v>81.012655664156469</v>
      </c>
    </row>
    <row r="195" spans="1:5" x14ac:dyDescent="0.25">
      <c r="A195" s="82" t="s">
        <v>9</v>
      </c>
      <c r="B195" s="166" t="s">
        <v>85</v>
      </c>
      <c r="C195" s="167">
        <f>C196</f>
        <v>4001077000</v>
      </c>
      <c r="D195" s="168">
        <v>0</v>
      </c>
      <c r="E195" s="71">
        <f t="shared" si="12"/>
        <v>0</v>
      </c>
    </row>
    <row r="196" spans="1:5" x14ac:dyDescent="0.25">
      <c r="A196" s="82"/>
      <c r="B196" s="158" t="s">
        <v>86</v>
      </c>
      <c r="C196" s="26">
        <v>4001077000</v>
      </c>
      <c r="D196" s="7">
        <v>0</v>
      </c>
      <c r="E196" s="76">
        <f t="shared" si="12"/>
        <v>0</v>
      </c>
    </row>
    <row r="197" spans="1:5" x14ac:dyDescent="0.25">
      <c r="A197" s="82" t="s">
        <v>30</v>
      </c>
      <c r="B197" s="152" t="s">
        <v>87</v>
      </c>
      <c r="C197" s="169">
        <f>C198</f>
        <v>2000000</v>
      </c>
      <c r="D197" s="33">
        <f>D198</f>
        <v>0</v>
      </c>
      <c r="E197" s="71">
        <f t="shared" si="12"/>
        <v>0</v>
      </c>
    </row>
    <row r="198" spans="1:5" x14ac:dyDescent="0.25">
      <c r="A198" s="82"/>
      <c r="B198" s="89" t="s">
        <v>88</v>
      </c>
      <c r="C198" s="15">
        <v>2000000</v>
      </c>
      <c r="D198" s="8">
        <v>0</v>
      </c>
      <c r="E198" s="63">
        <f t="shared" ref="E198" si="13">SUM(D198/C198*100)</f>
        <v>0</v>
      </c>
    </row>
    <row r="199" spans="1:5" x14ac:dyDescent="0.25">
      <c r="A199" s="170">
        <v>4001</v>
      </c>
      <c r="B199" s="166" t="s">
        <v>109</v>
      </c>
      <c r="C199" s="171">
        <f>C200</f>
        <v>246125401000</v>
      </c>
      <c r="D199" s="161">
        <f>D200</f>
        <v>162210000000</v>
      </c>
      <c r="E199" s="77">
        <f t="shared" ref="E199:E200" si="14">SUM(D199/C199*100)</f>
        <v>65.905428428331945</v>
      </c>
    </row>
    <row r="200" spans="1:5" ht="15.75" thickBot="1" x14ac:dyDescent="0.3">
      <c r="A200" s="82"/>
      <c r="B200" s="89" t="s">
        <v>110</v>
      </c>
      <c r="C200" s="23">
        <v>246125401000</v>
      </c>
      <c r="D200" s="2">
        <v>162210000000</v>
      </c>
      <c r="E200" s="65">
        <f t="shared" si="14"/>
        <v>65.905428428331945</v>
      </c>
    </row>
    <row r="201" spans="1:5" ht="15.75" thickBot="1" x14ac:dyDescent="0.3">
      <c r="A201" s="197"/>
      <c r="B201" s="198" t="s">
        <v>89</v>
      </c>
      <c r="C201" s="199">
        <f>SUM(C199+C197+C195+C187+C179+C170+C167+C165+C162+C153+C149+C145+C142+C138+C134+C131+C127+C123+C114+C110+C107+C104+C95+C80+C69+C61+C41+C36+C34+C26+C24+C18+C16+C14+C11+C9+C6+C3+C157+C192+C38)</f>
        <v>603880336000</v>
      </c>
      <c r="D201" s="199">
        <f>SUM(D199+D197+D195+D192+D187+D179+D170+D167+D162+D153+D149+D145+D142+D138+D134+D131+D127+D123+D114+D110+D107+D104+D95+D80+D69+D61+D41+D36+D34+D26+D24+D18+D13+D9+D6+D3+D157+D38)</f>
        <v>448636023642.49994</v>
      </c>
      <c r="E201" s="200">
        <f t="shared" si="12"/>
        <v>74.292206070856381</v>
      </c>
    </row>
  </sheetData>
  <mergeCells count="1">
    <mergeCell ref="A65:A68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30.11.2022.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2022-12-14T08:23:53Z</dcterms:modified>
</cp:coreProperties>
</file>