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1.3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9" i="1" l="1"/>
  <c r="E108" i="1"/>
  <c r="C9" i="1" l="1"/>
  <c r="E116" i="1" l="1"/>
  <c r="D138" i="1" l="1"/>
  <c r="C138" i="1"/>
  <c r="E139" i="1"/>
  <c r="C115" i="1"/>
  <c r="C99" i="1"/>
  <c r="E102" i="1"/>
  <c r="E100" i="1"/>
  <c r="E61" i="1"/>
  <c r="E142" i="1" l="1"/>
  <c r="D141" i="1"/>
  <c r="C141" i="1"/>
  <c r="E12" i="1"/>
  <c r="D11" i="1"/>
  <c r="C11" i="1"/>
  <c r="E141" i="1" l="1"/>
  <c r="E11" i="1"/>
  <c r="D31" i="1"/>
  <c r="C14" i="1" l="1"/>
  <c r="D16" i="1" l="1"/>
  <c r="D134" i="1"/>
  <c r="D19" i="1" l="1"/>
  <c r="D126" i="1" l="1"/>
  <c r="D115" i="1"/>
  <c r="D34" i="1"/>
  <c r="E170" i="1" l="1"/>
  <c r="C169" i="1"/>
  <c r="D167" i="1"/>
  <c r="C167" i="1"/>
  <c r="E168" i="1"/>
  <c r="E169" i="1" l="1"/>
  <c r="C134" i="1" l="1"/>
  <c r="E137" i="1"/>
  <c r="D120" i="1" l="1"/>
  <c r="C120" i="1"/>
  <c r="D113" i="1"/>
  <c r="C113" i="1"/>
  <c r="D110" i="1"/>
  <c r="C110" i="1"/>
  <c r="E103" i="1"/>
  <c r="C34" i="1"/>
  <c r="E35" i="1"/>
  <c r="E136" i="1"/>
  <c r="E140" i="1"/>
  <c r="E135" i="1"/>
  <c r="D123" i="1"/>
  <c r="C123" i="1"/>
  <c r="E124" i="1"/>
  <c r="E121" i="1"/>
  <c r="E114" i="1"/>
  <c r="E111" i="1"/>
  <c r="E20" i="1" l="1"/>
  <c r="D6" i="1"/>
  <c r="C6" i="1"/>
  <c r="C3" i="1" l="1"/>
  <c r="C24" i="1"/>
  <c r="D21" i="1"/>
  <c r="D18" i="1" s="1"/>
  <c r="D9" i="1" l="1"/>
  <c r="E112" i="1" l="1"/>
  <c r="E110" i="1" l="1"/>
  <c r="E113" i="1"/>
  <c r="E115" i="1"/>
  <c r="D24" i="1"/>
  <c r="C19" i="1"/>
  <c r="D14" i="1"/>
  <c r="D13" i="1" s="1"/>
  <c r="E19" i="1" l="1"/>
  <c r="E50" i="1"/>
  <c r="E49" i="1"/>
  <c r="D132" i="1" l="1"/>
  <c r="D99" i="1"/>
  <c r="E99" i="1" s="1"/>
  <c r="E101" i="1"/>
  <c r="D104" i="1"/>
  <c r="D130" i="1"/>
  <c r="D76" i="1" l="1"/>
  <c r="E58" i="1"/>
  <c r="E59" i="1"/>
  <c r="E60" i="1"/>
  <c r="E62" i="1"/>
  <c r="E63" i="1"/>
  <c r="E64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8" i="1"/>
  <c r="E105" i="1"/>
  <c r="E106" i="1"/>
  <c r="E107" i="1"/>
  <c r="E109" i="1"/>
  <c r="E117" i="1"/>
  <c r="E118" i="1"/>
  <c r="E119" i="1"/>
  <c r="E122" i="1"/>
  <c r="E127" i="1"/>
  <c r="E128" i="1"/>
  <c r="E129" i="1"/>
  <c r="E131" i="1"/>
  <c r="E133" i="1"/>
  <c r="E56" i="1"/>
  <c r="E156" i="1" l="1"/>
  <c r="E150" i="1"/>
  <c r="E148" i="1"/>
  <c r="E32" i="1"/>
  <c r="D29" i="1"/>
  <c r="D27" i="1"/>
  <c r="E162" i="1"/>
  <c r="C165" i="1"/>
  <c r="C97" i="1"/>
  <c r="D26" i="1" l="1"/>
  <c r="E123" i="1"/>
  <c r="C31" i="1"/>
  <c r="E31" i="1" s="1"/>
  <c r="C29" i="1"/>
  <c r="C27" i="1"/>
  <c r="C21" i="1"/>
  <c r="C18" i="1" s="1"/>
  <c r="C16" i="1"/>
  <c r="C13" i="1" s="1"/>
  <c r="E13" i="1" l="1"/>
  <c r="C26" i="1"/>
  <c r="E134" i="1"/>
  <c r="E138" i="1"/>
  <c r="C132" i="1" l="1"/>
  <c r="E132" i="1" s="1"/>
  <c r="C37" i="1"/>
  <c r="E161" i="1" l="1"/>
  <c r="E163" i="1"/>
  <c r="E164" i="1"/>
  <c r="E165" i="1"/>
  <c r="E166" i="1"/>
  <c r="E167" i="1"/>
  <c r="E16" i="1"/>
  <c r="E17" i="1"/>
  <c r="E26" i="1" l="1"/>
  <c r="D37" i="1" l="1"/>
  <c r="D57" i="1"/>
  <c r="D144" i="1"/>
  <c r="D160" i="1"/>
  <c r="C160" i="1"/>
  <c r="C130" i="1"/>
  <c r="C57" i="1"/>
  <c r="E158" i="1"/>
  <c r="E157" i="1"/>
  <c r="E155" i="1"/>
  <c r="E154" i="1"/>
  <c r="E153" i="1"/>
  <c r="D152" i="1"/>
  <c r="C152" i="1"/>
  <c r="E149" i="1"/>
  <c r="E147" i="1"/>
  <c r="E146" i="1"/>
  <c r="E145" i="1"/>
  <c r="C144" i="1"/>
  <c r="C126" i="1"/>
  <c r="C104" i="1"/>
  <c r="E104" i="1" s="1"/>
  <c r="D97" i="1"/>
  <c r="E97" i="1" s="1"/>
  <c r="D88" i="1"/>
  <c r="C88" i="1"/>
  <c r="C76" i="1"/>
  <c r="D66" i="1"/>
  <c r="C66" i="1"/>
  <c r="E55" i="1"/>
  <c r="E53" i="1"/>
  <c r="E52" i="1"/>
  <c r="E51" i="1"/>
  <c r="E48" i="1"/>
  <c r="E47" i="1"/>
  <c r="E46" i="1"/>
  <c r="E45" i="1"/>
  <c r="E44" i="1"/>
  <c r="E43" i="1"/>
  <c r="E42" i="1"/>
  <c r="E41" i="1"/>
  <c r="E40" i="1"/>
  <c r="E39" i="1"/>
  <c r="E38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E76" i="1" l="1"/>
  <c r="C171" i="1"/>
  <c r="D171" i="1"/>
  <c r="E66" i="1"/>
  <c r="E130" i="1"/>
  <c r="E57" i="1"/>
  <c r="E120" i="1"/>
  <c r="E88" i="1"/>
  <c r="E126" i="1"/>
  <c r="E160" i="1"/>
  <c r="E18" i="1"/>
  <c r="E37" i="1"/>
  <c r="E144" i="1"/>
  <c r="E152" i="1"/>
  <c r="E171" i="1" l="1"/>
</calcChain>
</file>

<file path=xl/sharedStrings.xml><?xml version="1.0" encoding="utf-8"?>
<sst xmlns="http://schemas.openxmlformats.org/spreadsheetml/2006/main" count="201" uniqueCount="107">
  <si>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</si>
  <si>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</si>
  <si>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</si>
  <si>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</si>
  <si>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</si>
  <si>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</si>
  <si>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</si>
  <si>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</si>
  <si>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</si>
  <si>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</si>
  <si>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</si>
  <si>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</si>
  <si>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</si>
  <si>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</si>
  <si>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</si>
  <si>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</si>
  <si>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</si>
  <si>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</si>
  <si>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</si>
  <si>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</si>
  <si>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</si>
  <si>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</si>
  <si>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</si>
  <si>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</si>
  <si>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</si>
  <si>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</si>
  <si>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</si>
  <si>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</si>
  <si>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</si>
  <si>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</si>
  <si>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</si>
  <si>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</si>
  <si>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</si>
  <si>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</si>
  <si>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</si>
  <si>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</si>
  <si>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</si>
  <si>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</si>
  <si>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</si>
  <si>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</si>
  <si>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</si>
  <si>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</si>
  <si>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</si>
  <si>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</si>
  <si>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</si>
  <si>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</si>
  <si>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</si>
  <si>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</si>
  <si>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</si>
  <si>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</si>
  <si>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</si>
  <si>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</si>
  <si>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</si>
  <si>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</si>
  <si>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</si>
  <si>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</si>
  <si>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</si>
  <si>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</si>
  <si>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</si>
  <si>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</si>
  <si>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</si>
  <si>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</si>
  <si>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</si>
  <si>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</si>
  <si>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</si>
  <si>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</si>
  <si>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</si>
  <si>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</si>
  <si>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</si>
  <si>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</si>
  <si>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</si>
  <si>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</si>
  <si>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</si>
  <si>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</si>
  <si>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</si>
  <si>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</si>
  <si>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</si>
  <si>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</si>
  <si>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</si>
  <si>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</si>
  <si>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</si>
  <si>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</si>
  <si>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</si>
  <si>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</si>
  <si>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</si>
  <si>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</si>
  <si>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</si>
  <si>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</si>
  <si>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</si>
  <si>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</si>
  <si>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</si>
  <si>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</si>
  <si>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</si>
  <si>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</si>
  <si>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</si>
  <si>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</si>
  <si>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</si>
  <si>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</si>
  <si>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</si>
  <si>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</si>
  <si>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</si>
  <si>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</si>
  <si>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</si>
  <si>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</si>
  <si>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</si>
  <si>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</si>
  <si>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 xml:space="preserve">Извршено до 31.3.2023.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</si>
</sst>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5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4" fontId="14" fillId="2" borderId="5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/>
    <xf numFmtId="4" fontId="6" fillId="2" borderId="5" xfId="0" applyNumberFormat="1" applyFont="1" applyFill="1" applyBorder="1"/>
    <xf numFmtId="0" fontId="4" fillId="2" borderId="16" xfId="0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4" fontId="6" fillId="2" borderId="3" xfId="0" applyNumberFormat="1" applyFont="1" applyFill="1" applyBorder="1"/>
    <xf numFmtId="0" fontId="2" fillId="2" borderId="9" xfId="0" quotePrefix="1" applyFont="1" applyFill="1" applyBorder="1" applyAlignment="1">
      <alignment vertical="top"/>
    </xf>
    <xf numFmtId="4" fontId="1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/>
    <xf numFmtId="0" fontId="2" fillId="2" borderId="14" xfId="0" applyFont="1" applyFill="1" applyBorder="1"/>
    <xf numFmtId="4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wrapText="1"/>
    </xf>
    <xf numFmtId="4" fontId="5" fillId="2" borderId="3" xfId="0" applyNumberFormat="1" applyFont="1" applyFill="1" applyBorder="1" applyAlignment="1"/>
    <xf numFmtId="4" fontId="5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/>
    <xf numFmtId="0" fontId="6" fillId="2" borderId="13" xfId="0" applyFont="1" applyFill="1" applyBorder="1"/>
    <xf numFmtId="4" fontId="6" fillId="2" borderId="7" xfId="0" applyNumberFormat="1" applyFont="1" applyFill="1" applyBorder="1"/>
    <xf numFmtId="4" fontId="7" fillId="2" borderId="7" xfId="0" applyNumberFormat="1" applyFont="1" applyFill="1" applyBorder="1"/>
    <xf numFmtId="4" fontId="9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/>
    <xf numFmtId="0" fontId="6" fillId="2" borderId="7" xfId="0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left" wrapText="1"/>
    </xf>
    <xf numFmtId="4" fontId="14" fillId="2" borderId="3" xfId="0" applyNumberFormat="1" applyFont="1" applyFill="1" applyBorder="1"/>
    <xf numFmtId="0" fontId="1" fillId="2" borderId="3" xfId="0" applyFont="1" applyFill="1" applyBorder="1"/>
    <xf numFmtId="0" fontId="6" fillId="2" borderId="15" xfId="0" applyFont="1" applyFill="1" applyBorder="1"/>
    <xf numFmtId="0" fontId="5" fillId="2" borderId="9" xfId="0" applyFont="1" applyFill="1" applyBorder="1"/>
    <xf numFmtId="4" fontId="5" fillId="2" borderId="9" xfId="0" applyNumberFormat="1" applyFont="1" applyFill="1" applyBorder="1"/>
    <xf numFmtId="0" fontId="3" fillId="2" borderId="9" xfId="0" applyFont="1" applyFill="1" applyBorder="1" applyAlignment="1">
      <alignment horizontal="left"/>
    </xf>
    <xf numFmtId="0" fontId="6" fillId="2" borderId="6" xfId="0" applyFont="1" applyFill="1" applyBorder="1"/>
    <xf numFmtId="0" fontId="2" fillId="2" borderId="9" xfId="0" applyFont="1" applyFill="1" applyBorder="1"/>
    <xf numFmtId="4" fontId="6" fillId="2" borderId="14" xfId="0" applyNumberFormat="1" applyFont="1" applyFill="1" applyBorder="1"/>
    <xf numFmtId="0" fontId="4" fillId="2" borderId="3" xfId="0" applyFont="1" applyFill="1" applyBorder="1"/>
    <xf numFmtId="4" fontId="4" fillId="2" borderId="3" xfId="0" applyNumberFormat="1" applyFont="1" applyFill="1" applyBorder="1"/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4" fillId="2" borderId="9" xfId="0" applyFont="1" applyFill="1" applyBorder="1"/>
    <xf numFmtId="4" fontId="4" fillId="2" borderId="9" xfId="0" applyNumberFormat="1" applyFont="1" applyFill="1" applyBorder="1"/>
    <xf numFmtId="4" fontId="1" fillId="2" borderId="9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0" fontId="6" fillId="2" borderId="20" xfId="0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0" fontId="1" fillId="2" borderId="4" xfId="1" applyFont="1" applyFill="1" applyBorder="1"/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0" fontId="1" fillId="2" borderId="17" xfId="0" applyFont="1" applyFill="1" applyBorder="1"/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7" fillId="2" borderId="0" xfId="0" applyFont="1" applyFill="1" applyBorder="1"/>
    <xf numFmtId="4" fontId="6" fillId="2" borderId="4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/>
    </xf>
    <xf numFmtId="0" fontId="5" fillId="2" borderId="0" xfId="0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4" fontId="7" fillId="2" borderId="3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6" fillId="2" borderId="19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2" borderId="9" xfId="0" applyNumberFormat="1" applyFont="1" applyFill="1" applyBorder="1" applyAlignment="1">
      <alignment horizontal="right"/>
    </xf>
    <xf numFmtId="0" fontId="5" fillId="2" borderId="18" xfId="0" applyFont="1" applyFill="1" applyBorder="1"/>
    <xf numFmtId="4" fontId="1" fillId="2" borderId="17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/>
    <xf numFmtId="0" fontId="4" fillId="2" borderId="2" xfId="0" applyFont="1" applyFill="1" applyBorder="1"/>
    <xf numFmtId="4" fontId="1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/>
    <xf numFmtId="0" fontId="5" fillId="2" borderId="17" xfId="0" applyFont="1" applyFill="1" applyBorder="1"/>
    <xf numFmtId="4" fontId="4" fillId="2" borderId="2" xfId="0" applyNumberFormat="1" applyFont="1" applyFill="1" applyBorder="1" applyAlignment="1">
      <alignment horizontal="right"/>
    </xf>
    <xf numFmtId="0" fontId="6" fillId="2" borderId="17" xfId="0" applyFont="1" applyFill="1" applyBorder="1"/>
    <xf numFmtId="4" fontId="6" fillId="2" borderId="17" xfId="0" applyNumberFormat="1" applyFont="1" applyFill="1" applyBorder="1" applyAlignment="1">
      <alignment horizontal="right"/>
    </xf>
    <xf numFmtId="0" fontId="1" fillId="2" borderId="20" xfId="0" applyFont="1" applyFill="1" applyBorder="1"/>
    <xf numFmtId="4" fontId="1" fillId="2" borderId="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0" fontId="7" fillId="2" borderId="23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4" fontId="2" fillId="2" borderId="9" xfId="0" applyNumberFormat="1" applyFont="1" applyFill="1" applyBorder="1"/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2" fillId="2" borderId="24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3" fillId="2" borderId="9" xfId="0" applyFont="1" applyFill="1" applyBorder="1"/>
    <xf numFmtId="0" fontId="5" fillId="2" borderId="5" xfId="0" applyFont="1" applyFill="1" applyBorder="1"/>
    <xf numFmtId="4" fontId="5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6" fillId="2" borderId="17" xfId="0" applyNumberFormat="1" applyFont="1" applyFill="1" applyBorder="1"/>
    <xf numFmtId="4" fontId="7" fillId="2" borderId="17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1" fillId="2" borderId="18" xfId="0" applyFont="1" applyFill="1" applyBorder="1"/>
    <xf numFmtId="0" fontId="5" fillId="2" borderId="13" xfId="0" applyFont="1" applyFill="1" applyBorder="1"/>
    <xf numFmtId="0" fontId="4" fillId="2" borderId="7" xfId="0" quotePrefix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0" fillId="2" borderId="22" xfId="0" applyFill="1" applyBorder="1"/>
    <xf numFmtId="0" fontId="12" fillId="2" borderId="1" xfId="0" applyFont="1" applyFill="1" applyBorder="1"/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vertical="top"/>
    </xf>
    <xf numFmtId="0" fontId="3" fillId="2" borderId="28" xfId="0" applyFont="1" applyFill="1" applyBorder="1"/>
    <xf numFmtId="4" fontId="14" fillId="2" borderId="2" xfId="0" applyNumberFormat="1" applyFont="1" applyFill="1" applyBorder="1"/>
    <xf numFmtId="4" fontId="4" fillId="2" borderId="29" xfId="0" applyNumberFormat="1" applyFont="1" applyFill="1" applyBorder="1" applyAlignment="1">
      <alignment horizontal="right" vertical="center" wrapText="1"/>
    </xf>
    <xf numFmtId="0" fontId="4" fillId="2" borderId="30" xfId="0" quotePrefix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right" vertical="center" wrapText="1"/>
    </xf>
    <xf numFmtId="4" fontId="9" fillId="2" borderId="32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0" fontId="4" fillId="2" borderId="33" xfId="0" quotePrefix="1" applyFont="1" applyFill="1" applyBorder="1" applyAlignment="1">
      <alignment horizontal="right"/>
    </xf>
    <xf numFmtId="4" fontId="9" fillId="2" borderId="34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topLeftCell="A139" zoomScaleNormal="100" workbookViewId="0">
      <selection activeCell="I166" sqref="I166"/>
    </sheetView>
  </sheetViews>
  <sheetFormatPr defaultRowHeight="15" x14ac:dyDescent="0.25"/>
  <cols>
    <col min="2" max="2" width="74.140625" customWidth="1"/>
    <col min="3" max="3" width="18.42578125" style="2" customWidth="1"/>
    <col min="4" max="4" width="15" style="2" customWidth="1"/>
    <col min="8" max="8" width="8.85546875" customWidth="1"/>
  </cols>
  <sheetData>
    <row r="1" spans="1:5" ht="34.5" thickBot="1" x14ac:dyDescent="0.3">
      <c r="A1" s="170" t="s">
        <v>0</v>
      </c>
      <c r="B1" s="171"/>
      <c r="C1" s="3" t="s">
        <v>105</v>
      </c>
      <c r="D1" s="1" t="s">
        <v>106</v>
      </c>
      <c r="E1" s="1" t="s">
        <v>1</v>
      </c>
    </row>
    <row r="2" spans="1:5" x14ac:dyDescent="0.25">
      <c r="A2" s="44" t="s">
        <v>2</v>
      </c>
      <c r="B2" s="45" t="s">
        <v>3</v>
      </c>
      <c r="C2" s="169"/>
      <c r="D2" s="46"/>
      <c r="E2" s="46"/>
    </row>
    <row r="3" spans="1:5" x14ac:dyDescent="0.25">
      <c r="A3" s="47" t="s">
        <v>4</v>
      </c>
      <c r="B3" s="48" t="s">
        <v>5</v>
      </c>
      <c r="C3" s="49">
        <f>C4</f>
        <v>13373307000</v>
      </c>
      <c r="D3" s="49">
        <v>406230142.62</v>
      </c>
      <c r="E3" s="35">
        <f>SUM(D3/C3*100)</f>
        <v>3.0376192113140004</v>
      </c>
    </row>
    <row r="4" spans="1:5" ht="15.75" thickBot="1" x14ac:dyDescent="0.3">
      <c r="A4" s="177"/>
      <c r="B4" s="42" t="s">
        <v>6</v>
      </c>
      <c r="C4" s="191">
        <v>13373307000</v>
      </c>
      <c r="D4" s="191">
        <v>406230142.62</v>
      </c>
      <c r="E4" s="43">
        <f t="shared" ref="E4:E73" si="0">SUM(D4/C4*100)</f>
        <v>3.0376192113140004</v>
      </c>
    </row>
    <row r="5" spans="1:5" x14ac:dyDescent="0.25">
      <c r="A5" s="29" t="s">
        <v>7</v>
      </c>
      <c r="B5" s="158" t="s">
        <v>8</v>
      </c>
      <c r="C5" s="159"/>
      <c r="D5" s="31"/>
      <c r="E5" s="9"/>
    </row>
    <row r="6" spans="1:5" x14ac:dyDescent="0.25">
      <c r="A6" s="47" t="s">
        <v>9</v>
      </c>
      <c r="B6" s="160" t="s">
        <v>10</v>
      </c>
      <c r="C6" s="52">
        <f>C7</f>
        <v>33561426000</v>
      </c>
      <c r="D6" s="52">
        <f>D7</f>
        <v>8260784638</v>
      </c>
      <c r="E6" s="24">
        <f t="shared" si="0"/>
        <v>24.613926231859161</v>
      </c>
    </row>
    <row r="7" spans="1:5" ht="15.75" thickBot="1" x14ac:dyDescent="0.3">
      <c r="A7" s="36"/>
      <c r="B7" s="161" t="s">
        <v>11</v>
      </c>
      <c r="C7" s="162">
        <v>33561426000</v>
      </c>
      <c r="D7" s="163">
        <v>8260784638</v>
      </c>
      <c r="E7" s="43">
        <f t="shared" si="0"/>
        <v>24.613926231859161</v>
      </c>
    </row>
    <row r="8" spans="1:5" ht="31.5" customHeight="1" x14ac:dyDescent="0.25">
      <c r="A8" s="18" t="s">
        <v>14</v>
      </c>
      <c r="B8" s="51" t="s">
        <v>15</v>
      </c>
      <c r="C8" s="41"/>
      <c r="D8" s="41"/>
      <c r="E8" s="9"/>
    </row>
    <row r="9" spans="1:5" x14ac:dyDescent="0.25">
      <c r="A9" s="6" t="s">
        <v>99</v>
      </c>
      <c r="B9" s="21" t="s">
        <v>16</v>
      </c>
      <c r="C9" s="52">
        <f>C10</f>
        <v>18561140000</v>
      </c>
      <c r="D9" s="52">
        <f>D10</f>
        <v>2529934918.1399999</v>
      </c>
      <c r="E9" s="24">
        <f t="shared" si="0"/>
        <v>13.630277656113792</v>
      </c>
    </row>
    <row r="10" spans="1:5" x14ac:dyDescent="0.25">
      <c r="A10" s="53"/>
      <c r="B10" s="54" t="s">
        <v>17</v>
      </c>
      <c r="C10" s="17">
        <v>18561140000</v>
      </c>
      <c r="D10" s="17">
        <v>2529934918.1399999</v>
      </c>
      <c r="E10" s="50">
        <f t="shared" si="0"/>
        <v>13.630277656113792</v>
      </c>
    </row>
    <row r="11" spans="1:5" x14ac:dyDescent="0.25">
      <c r="A11" s="6">
        <v>5073</v>
      </c>
      <c r="B11" s="21" t="s">
        <v>103</v>
      </c>
      <c r="C11" s="52">
        <f>C12</f>
        <v>7691000000</v>
      </c>
      <c r="D11" s="52">
        <f>D12</f>
        <v>193200000</v>
      </c>
      <c r="E11" s="14">
        <f t="shared" si="0"/>
        <v>2.5120270445975814</v>
      </c>
    </row>
    <row r="12" spans="1:5" ht="15.75" thickBot="1" x14ac:dyDescent="0.3">
      <c r="A12" s="36"/>
      <c r="B12" s="37" t="s">
        <v>63</v>
      </c>
      <c r="C12" s="38">
        <v>7691000000</v>
      </c>
      <c r="D12" s="38">
        <v>193200000</v>
      </c>
      <c r="E12" s="43">
        <f t="shared" si="0"/>
        <v>2.5120270445975814</v>
      </c>
    </row>
    <row r="13" spans="1:5" x14ac:dyDescent="0.25">
      <c r="A13" s="178" t="s">
        <v>18</v>
      </c>
      <c r="B13" s="179" t="s">
        <v>19</v>
      </c>
      <c r="C13" s="180">
        <f>C14+C16</f>
        <v>4385800000</v>
      </c>
      <c r="D13" s="180">
        <f>D14+D16</f>
        <v>940000000</v>
      </c>
      <c r="E13" s="181">
        <f>SUM(D13/C13*100)</f>
        <v>21.432805873500843</v>
      </c>
    </row>
    <row r="14" spans="1:5" x14ac:dyDescent="0.25">
      <c r="A14" s="182" t="s">
        <v>20</v>
      </c>
      <c r="B14" s="7" t="s">
        <v>21</v>
      </c>
      <c r="C14" s="8">
        <f>C15</f>
        <v>4245800000</v>
      </c>
      <c r="D14" s="8">
        <f>D15</f>
        <v>940000000</v>
      </c>
      <c r="E14" s="183">
        <f t="shared" si="0"/>
        <v>22.139526119930284</v>
      </c>
    </row>
    <row r="15" spans="1:5" x14ac:dyDescent="0.25">
      <c r="A15" s="182"/>
      <c r="B15" s="10" t="s">
        <v>22</v>
      </c>
      <c r="C15" s="11">
        <v>4245800000</v>
      </c>
      <c r="D15" s="11">
        <v>940000000</v>
      </c>
      <c r="E15" s="184">
        <f t="shared" si="0"/>
        <v>22.139526119930284</v>
      </c>
    </row>
    <row r="16" spans="1:5" x14ac:dyDescent="0.25">
      <c r="A16" s="182" t="s">
        <v>23</v>
      </c>
      <c r="B16" s="12" t="s">
        <v>24</v>
      </c>
      <c r="C16" s="13">
        <f>C17</f>
        <v>140000000</v>
      </c>
      <c r="D16" s="13">
        <f>D17</f>
        <v>0</v>
      </c>
      <c r="E16" s="185">
        <f t="shared" si="0"/>
        <v>0</v>
      </c>
    </row>
    <row r="17" spans="1:6" ht="15.75" thickBot="1" x14ac:dyDescent="0.3">
      <c r="A17" s="186"/>
      <c r="B17" s="42" t="s">
        <v>25</v>
      </c>
      <c r="C17" s="38">
        <v>140000000</v>
      </c>
      <c r="D17" s="38">
        <v>0</v>
      </c>
      <c r="E17" s="187">
        <f t="shared" si="0"/>
        <v>0</v>
      </c>
    </row>
    <row r="18" spans="1:6" x14ac:dyDescent="0.25">
      <c r="A18" s="29" t="s">
        <v>26</v>
      </c>
      <c r="B18" s="30" t="s">
        <v>27</v>
      </c>
      <c r="C18" s="19">
        <f>SUM(C19+C21)</f>
        <v>185348200000</v>
      </c>
      <c r="D18" s="31">
        <f>SUM(D19+D21)</f>
        <v>39897779576.090004</v>
      </c>
      <c r="E18" s="32">
        <f t="shared" si="0"/>
        <v>21.525852193919341</v>
      </c>
    </row>
    <row r="19" spans="1:6" x14ac:dyDescent="0.25">
      <c r="A19" s="6" t="s">
        <v>9</v>
      </c>
      <c r="B19" s="21" t="s">
        <v>28</v>
      </c>
      <c r="C19" s="22">
        <f>C20</f>
        <v>156363200000</v>
      </c>
      <c r="D19" s="23">
        <f>D20</f>
        <v>32651529576.080002</v>
      </c>
      <c r="E19" s="24">
        <f t="shared" si="0"/>
        <v>20.881850445680314</v>
      </c>
      <c r="F19" s="5"/>
    </row>
    <row r="20" spans="1:6" x14ac:dyDescent="0.25">
      <c r="A20" s="25"/>
      <c r="B20" s="10" t="s">
        <v>29</v>
      </c>
      <c r="C20" s="26">
        <v>156363200000</v>
      </c>
      <c r="D20" s="27">
        <v>32651529576.080002</v>
      </c>
      <c r="E20" s="28">
        <f t="shared" si="0"/>
        <v>20.881850445680314</v>
      </c>
    </row>
    <row r="21" spans="1:6" ht="21.75" customHeight="1" x14ac:dyDescent="0.25">
      <c r="A21" s="6" t="s">
        <v>30</v>
      </c>
      <c r="B21" s="33" t="s">
        <v>31</v>
      </c>
      <c r="C21" s="34">
        <f>C22</f>
        <v>28985000000</v>
      </c>
      <c r="D21" s="23">
        <f>D22</f>
        <v>7246250000.0100002</v>
      </c>
      <c r="E21" s="35">
        <f t="shared" si="0"/>
        <v>25.0000000000345</v>
      </c>
    </row>
    <row r="22" spans="1:6" ht="15.75" thickBot="1" x14ac:dyDescent="0.3">
      <c r="A22" s="36"/>
      <c r="B22" s="37" t="s">
        <v>29</v>
      </c>
      <c r="C22" s="38">
        <v>28985000000</v>
      </c>
      <c r="D22" s="39">
        <v>7246250000.0100002</v>
      </c>
      <c r="E22" s="40">
        <f t="shared" si="0"/>
        <v>25.0000000000345</v>
      </c>
    </row>
    <row r="23" spans="1:6" x14ac:dyDescent="0.25">
      <c r="A23" s="29" t="s">
        <v>32</v>
      </c>
      <c r="B23" s="30" t="s">
        <v>33</v>
      </c>
      <c r="C23" s="41"/>
      <c r="D23" s="41"/>
      <c r="E23" s="9"/>
    </row>
    <row r="24" spans="1:6" x14ac:dyDescent="0.25">
      <c r="A24" s="6" t="s">
        <v>9</v>
      </c>
      <c r="B24" s="21" t="s">
        <v>34</v>
      </c>
      <c r="C24" s="23">
        <f>C25</f>
        <v>71141000000</v>
      </c>
      <c r="D24" s="23">
        <f>D25</f>
        <v>13069743310</v>
      </c>
      <c r="E24" s="24">
        <f t="shared" si="0"/>
        <v>18.371604714580904</v>
      </c>
    </row>
    <row r="25" spans="1:6" ht="15.75" thickBot="1" x14ac:dyDescent="0.3">
      <c r="A25" s="36"/>
      <c r="B25" s="42" t="s">
        <v>35</v>
      </c>
      <c r="C25" s="38">
        <v>71141000000</v>
      </c>
      <c r="D25" s="38">
        <v>13069743310</v>
      </c>
      <c r="E25" s="43">
        <f t="shared" si="0"/>
        <v>18.371604714580904</v>
      </c>
    </row>
    <row r="26" spans="1:6" x14ac:dyDescent="0.25">
      <c r="A26" s="57">
        <v>1003</v>
      </c>
      <c r="B26" s="151" t="s">
        <v>36</v>
      </c>
      <c r="C26" s="19">
        <f>SUM(C27+C29+C31)</f>
        <v>5957780000</v>
      </c>
      <c r="D26" s="67">
        <f>SUM(D27+D29+D31)</f>
        <v>5119119416.3099995</v>
      </c>
      <c r="E26" s="68">
        <f t="shared" si="0"/>
        <v>85.923270350868947</v>
      </c>
    </row>
    <row r="27" spans="1:6" x14ac:dyDescent="0.25">
      <c r="A27" s="6" t="s">
        <v>37</v>
      </c>
      <c r="B27" s="55" t="s">
        <v>38</v>
      </c>
      <c r="C27" s="56">
        <f>C28</f>
        <v>479600000</v>
      </c>
      <c r="D27" s="56">
        <f>D28</f>
        <v>119900001</v>
      </c>
      <c r="E27" s="9">
        <f t="shared" si="0"/>
        <v>25.000000208507089</v>
      </c>
    </row>
    <row r="28" spans="1:6" x14ac:dyDescent="0.25">
      <c r="A28" s="57"/>
      <c r="B28" s="58" t="s">
        <v>39</v>
      </c>
      <c r="C28" s="41">
        <v>479600000</v>
      </c>
      <c r="D28" s="41">
        <v>119900001</v>
      </c>
      <c r="E28" s="50">
        <f t="shared" si="0"/>
        <v>25.000000208507089</v>
      </c>
    </row>
    <row r="29" spans="1:6" ht="26.25" customHeight="1" x14ac:dyDescent="0.25">
      <c r="A29" s="6" t="s">
        <v>9</v>
      </c>
      <c r="B29" s="33" t="s">
        <v>40</v>
      </c>
      <c r="C29" s="23">
        <f>C30</f>
        <v>118180000</v>
      </c>
      <c r="D29" s="23">
        <f>D30</f>
        <v>27867354.82</v>
      </c>
      <c r="E29" s="141">
        <f t="shared" si="0"/>
        <v>23.58043223895752</v>
      </c>
    </row>
    <row r="30" spans="1:6" x14ac:dyDescent="0.25">
      <c r="A30" s="142"/>
      <c r="B30" s="143" t="s">
        <v>41</v>
      </c>
      <c r="C30" s="11">
        <v>118180000</v>
      </c>
      <c r="D30" s="11">
        <v>27867354.82</v>
      </c>
      <c r="E30" s="144">
        <f t="shared" si="0"/>
        <v>23.58043223895752</v>
      </c>
    </row>
    <row r="31" spans="1:6" x14ac:dyDescent="0.25">
      <c r="A31" s="145" t="s">
        <v>30</v>
      </c>
      <c r="B31" s="61" t="s">
        <v>93</v>
      </c>
      <c r="C31" s="138">
        <f>C32</f>
        <v>5360000000</v>
      </c>
      <c r="D31" s="62">
        <f>D32</f>
        <v>4971352060.4899998</v>
      </c>
      <c r="E31" s="144">
        <f t="shared" si="0"/>
        <v>92.749105606156718</v>
      </c>
    </row>
    <row r="32" spans="1:6" ht="15.75" thickBot="1" x14ac:dyDescent="0.3">
      <c r="A32" s="118"/>
      <c r="B32" s="116" t="s">
        <v>41</v>
      </c>
      <c r="C32" s="117">
        <v>5360000000</v>
      </c>
      <c r="D32" s="146">
        <v>4971352060.4899998</v>
      </c>
      <c r="E32" s="43">
        <f t="shared" si="0"/>
        <v>92.749105606156718</v>
      </c>
    </row>
    <row r="33" spans="1:5" x14ac:dyDescent="0.25">
      <c r="A33" s="147">
        <v>2101</v>
      </c>
      <c r="B33" s="148" t="s">
        <v>42</v>
      </c>
      <c r="C33" s="149"/>
      <c r="D33" s="150"/>
      <c r="E33" s="125"/>
    </row>
    <row r="34" spans="1:5" x14ac:dyDescent="0.25">
      <c r="A34" s="6" t="s">
        <v>43</v>
      </c>
      <c r="B34" s="61" t="s">
        <v>44</v>
      </c>
      <c r="C34" s="62">
        <f>C35</f>
        <v>1672440000</v>
      </c>
      <c r="D34" s="23">
        <f>D35</f>
        <v>418110000</v>
      </c>
      <c r="E34" s="24">
        <f t="shared" si="0"/>
        <v>25</v>
      </c>
    </row>
    <row r="35" spans="1:5" ht="15.75" thickBot="1" x14ac:dyDescent="0.3">
      <c r="A35" s="168"/>
      <c r="B35" s="42" t="s">
        <v>45</v>
      </c>
      <c r="C35" s="38">
        <v>1672440000</v>
      </c>
      <c r="D35" s="38">
        <v>418110000</v>
      </c>
      <c r="E35" s="43">
        <f t="shared" ref="E35" si="1">SUM(D35/C35*100)</f>
        <v>25</v>
      </c>
    </row>
    <row r="36" spans="1:5" x14ac:dyDescent="0.25">
      <c r="A36" s="172">
        <v>2301</v>
      </c>
      <c r="B36" s="59" t="s">
        <v>46</v>
      </c>
      <c r="C36" s="41"/>
      <c r="D36" s="60"/>
      <c r="E36" s="9"/>
    </row>
    <row r="37" spans="1:5" x14ac:dyDescent="0.25">
      <c r="A37" s="6" t="s">
        <v>47</v>
      </c>
      <c r="B37" s="61" t="s">
        <v>48</v>
      </c>
      <c r="C37" s="62">
        <f>SUM(C38:C56)</f>
        <v>9641860000</v>
      </c>
      <c r="D37" s="62">
        <f>SUM(D38:D56)</f>
        <v>827533345.43999994</v>
      </c>
      <c r="E37" s="24">
        <f t="shared" si="0"/>
        <v>8.5827148023306687</v>
      </c>
    </row>
    <row r="38" spans="1:5" x14ac:dyDescent="0.25">
      <c r="A38" s="63"/>
      <c r="B38" s="58" t="s">
        <v>49</v>
      </c>
      <c r="C38" s="17">
        <v>317005000</v>
      </c>
      <c r="D38" s="17">
        <v>84554574.450000003</v>
      </c>
      <c r="E38" s="50">
        <f t="shared" si="0"/>
        <v>26.672946625447548</v>
      </c>
    </row>
    <row r="39" spans="1:5" x14ac:dyDescent="0.25">
      <c r="A39" s="63"/>
      <c r="B39" s="58" t="s">
        <v>50</v>
      </c>
      <c r="C39" s="17">
        <v>48032000</v>
      </c>
      <c r="D39" s="17">
        <v>12810018.27</v>
      </c>
      <c r="E39" s="50">
        <f t="shared" si="0"/>
        <v>26.669758223684209</v>
      </c>
    </row>
    <row r="40" spans="1:5" x14ac:dyDescent="0.25">
      <c r="A40" s="63"/>
      <c r="B40" s="58" t="s">
        <v>51</v>
      </c>
      <c r="C40" s="17">
        <v>2000000</v>
      </c>
      <c r="D40" s="17">
        <v>0</v>
      </c>
      <c r="E40" s="50">
        <f t="shared" si="0"/>
        <v>0</v>
      </c>
    </row>
    <row r="41" spans="1:5" x14ac:dyDescent="0.25">
      <c r="A41" s="63"/>
      <c r="B41" s="58" t="s">
        <v>52</v>
      </c>
      <c r="C41" s="17">
        <v>6246000</v>
      </c>
      <c r="D41" s="17">
        <v>507068.39</v>
      </c>
      <c r="E41" s="50">
        <f t="shared" si="0"/>
        <v>8.1182899455651611</v>
      </c>
    </row>
    <row r="42" spans="1:5" x14ac:dyDescent="0.25">
      <c r="A42" s="63"/>
      <c r="B42" s="58" t="s">
        <v>53</v>
      </c>
      <c r="C42" s="17">
        <v>7809000</v>
      </c>
      <c r="D42" s="17">
        <v>2966772.57</v>
      </c>
      <c r="E42" s="50">
        <f t="shared" si="0"/>
        <v>37.991709181713404</v>
      </c>
    </row>
    <row r="43" spans="1:5" x14ac:dyDescent="0.25">
      <c r="A43" s="63"/>
      <c r="B43" s="58" t="s">
        <v>54</v>
      </c>
      <c r="C43" s="17">
        <v>8124000</v>
      </c>
      <c r="D43" s="17">
        <v>2232619.08</v>
      </c>
      <c r="E43" s="50">
        <f t="shared" si="0"/>
        <v>27.481771048744463</v>
      </c>
    </row>
    <row r="44" spans="1:5" x14ac:dyDescent="0.25">
      <c r="A44" s="63"/>
      <c r="B44" s="58" t="s">
        <v>55</v>
      </c>
      <c r="C44" s="17">
        <v>41100000</v>
      </c>
      <c r="D44" s="17">
        <v>1797792.46</v>
      </c>
      <c r="E44" s="50">
        <f t="shared" si="0"/>
        <v>4.3741909002433088</v>
      </c>
    </row>
    <row r="45" spans="1:5" x14ac:dyDescent="0.25">
      <c r="A45" s="63"/>
      <c r="B45" s="58" t="s">
        <v>56</v>
      </c>
      <c r="C45" s="17">
        <v>3800000</v>
      </c>
      <c r="D45" s="17">
        <v>348725.85</v>
      </c>
      <c r="E45" s="50">
        <f t="shared" si="0"/>
        <v>9.1769960526315781</v>
      </c>
    </row>
    <row r="46" spans="1:5" x14ac:dyDescent="0.25">
      <c r="A46" s="63"/>
      <c r="B46" s="58" t="s">
        <v>57</v>
      </c>
      <c r="C46" s="17">
        <v>494634000</v>
      </c>
      <c r="D46" s="17">
        <v>29022955.059999999</v>
      </c>
      <c r="E46" s="50">
        <f t="shared" si="0"/>
        <v>5.8675616839926086</v>
      </c>
    </row>
    <row r="47" spans="1:5" x14ac:dyDescent="0.25">
      <c r="A47" s="63"/>
      <c r="B47" s="58" t="s">
        <v>39</v>
      </c>
      <c r="C47" s="17">
        <v>137000000</v>
      </c>
      <c r="D47" s="17">
        <v>23101200</v>
      </c>
      <c r="E47" s="50">
        <f t="shared" si="0"/>
        <v>16.862189781021897</v>
      </c>
    </row>
    <row r="48" spans="1:5" x14ac:dyDescent="0.25">
      <c r="A48" s="63"/>
      <c r="B48" s="58" t="s">
        <v>58</v>
      </c>
      <c r="C48" s="17">
        <v>14900000</v>
      </c>
      <c r="D48" s="17">
        <v>472631.64</v>
      </c>
      <c r="E48" s="50">
        <f t="shared" si="0"/>
        <v>3.1720244295302011</v>
      </c>
    </row>
    <row r="49" spans="1:5" x14ac:dyDescent="0.25">
      <c r="A49" s="63"/>
      <c r="B49" s="58" t="s">
        <v>59</v>
      </c>
      <c r="C49" s="17">
        <v>20500000</v>
      </c>
      <c r="D49" s="17">
        <v>3291407.57</v>
      </c>
      <c r="E49" s="50">
        <f t="shared" si="0"/>
        <v>16.055646682926827</v>
      </c>
    </row>
    <row r="50" spans="1:5" x14ac:dyDescent="0.25">
      <c r="A50" s="63"/>
      <c r="B50" s="58" t="s">
        <v>95</v>
      </c>
      <c r="C50" s="17">
        <v>7200000000</v>
      </c>
      <c r="D50" s="17">
        <v>531923653.35000002</v>
      </c>
      <c r="E50" s="50">
        <f t="shared" si="0"/>
        <v>7.3878285187500001</v>
      </c>
    </row>
    <row r="51" spans="1:5" x14ac:dyDescent="0.25">
      <c r="A51" s="63"/>
      <c r="B51" s="58" t="s">
        <v>60</v>
      </c>
      <c r="C51" s="17">
        <v>1265410000</v>
      </c>
      <c r="D51" s="17">
        <v>133294578.75</v>
      </c>
      <c r="E51" s="50">
        <f t="shared" si="0"/>
        <v>10.533706763025423</v>
      </c>
    </row>
    <row r="52" spans="1:5" x14ac:dyDescent="0.25">
      <c r="A52" s="63"/>
      <c r="B52" s="64" t="s">
        <v>61</v>
      </c>
      <c r="C52" s="17">
        <v>800000</v>
      </c>
      <c r="D52" s="17">
        <v>11844</v>
      </c>
      <c r="E52" s="50">
        <f t="shared" si="0"/>
        <v>1.4805000000000001</v>
      </c>
    </row>
    <row r="53" spans="1:5" x14ac:dyDescent="0.25">
      <c r="A53" s="63"/>
      <c r="B53" s="58" t="s">
        <v>62</v>
      </c>
      <c r="C53" s="17">
        <v>500000</v>
      </c>
      <c r="D53" s="17">
        <v>0</v>
      </c>
      <c r="E53" s="50">
        <f t="shared" si="0"/>
        <v>0</v>
      </c>
    </row>
    <row r="54" spans="1:5" x14ac:dyDescent="0.25">
      <c r="A54" s="63"/>
      <c r="B54" s="58" t="s">
        <v>63</v>
      </c>
      <c r="C54" s="17">
        <v>2000000</v>
      </c>
      <c r="D54" s="17">
        <v>0</v>
      </c>
      <c r="E54" s="50">
        <v>0</v>
      </c>
    </row>
    <row r="55" spans="1:5" x14ac:dyDescent="0.25">
      <c r="A55" s="63"/>
      <c r="B55" s="58" t="s">
        <v>12</v>
      </c>
      <c r="C55" s="17">
        <v>27500000</v>
      </c>
      <c r="D55" s="17">
        <v>1197504</v>
      </c>
      <c r="E55" s="50">
        <f t="shared" si="0"/>
        <v>4.3545599999999993</v>
      </c>
    </row>
    <row r="56" spans="1:5" ht="15.75" thickBot="1" x14ac:dyDescent="0.3">
      <c r="A56" s="65"/>
      <c r="B56" s="42" t="s">
        <v>13</v>
      </c>
      <c r="C56" s="38">
        <v>44500000</v>
      </c>
      <c r="D56" s="38">
        <v>0</v>
      </c>
      <c r="E56" s="43">
        <f t="shared" si="0"/>
        <v>0</v>
      </c>
    </row>
    <row r="57" spans="1:5" x14ac:dyDescent="0.25">
      <c r="A57" s="15" t="s">
        <v>64</v>
      </c>
      <c r="B57" s="66" t="s">
        <v>65</v>
      </c>
      <c r="C57" s="67">
        <f>SUM(C58:C65)</f>
        <v>35202000</v>
      </c>
      <c r="D57" s="67">
        <f>SUM(D58:D65)</f>
        <v>8553276.120000001</v>
      </c>
      <c r="E57" s="20">
        <f t="shared" si="0"/>
        <v>24.297699335265044</v>
      </c>
    </row>
    <row r="58" spans="1:5" x14ac:dyDescent="0.25">
      <c r="A58" s="63"/>
      <c r="B58" s="64" t="s">
        <v>49</v>
      </c>
      <c r="C58" s="41">
        <v>26308000</v>
      </c>
      <c r="D58" s="41">
        <v>6395321.7400000002</v>
      </c>
      <c r="E58" s="68">
        <f t="shared" si="0"/>
        <v>24.309418199787139</v>
      </c>
    </row>
    <row r="59" spans="1:5" x14ac:dyDescent="0.25">
      <c r="A59" s="69"/>
      <c r="B59" s="58" t="s">
        <v>50</v>
      </c>
      <c r="C59" s="17">
        <v>3986000</v>
      </c>
      <c r="D59" s="17">
        <v>968891.29</v>
      </c>
      <c r="E59" s="50">
        <f t="shared" si="0"/>
        <v>24.307358003010538</v>
      </c>
    </row>
    <row r="60" spans="1:5" x14ac:dyDescent="0.25">
      <c r="A60" s="69"/>
      <c r="B60" s="58" t="s">
        <v>53</v>
      </c>
      <c r="C60" s="17">
        <v>1166000</v>
      </c>
      <c r="D60" s="17">
        <v>228110.83</v>
      </c>
      <c r="E60" s="50">
        <f t="shared" si="0"/>
        <v>19.563536020583189</v>
      </c>
    </row>
    <row r="61" spans="1:5" x14ac:dyDescent="0.25">
      <c r="A61" s="69"/>
      <c r="B61" s="58" t="s">
        <v>54</v>
      </c>
      <c r="C61" s="17">
        <v>122000</v>
      </c>
      <c r="D61" s="17">
        <v>0</v>
      </c>
      <c r="E61" s="50">
        <f t="shared" si="0"/>
        <v>0</v>
      </c>
    </row>
    <row r="62" spans="1:5" x14ac:dyDescent="0.25">
      <c r="A62" s="188"/>
      <c r="B62" s="16" t="s">
        <v>55</v>
      </c>
      <c r="C62" s="70">
        <v>20000</v>
      </c>
      <c r="D62" s="70">
        <v>0</v>
      </c>
      <c r="E62" s="50">
        <f t="shared" si="0"/>
        <v>0</v>
      </c>
    </row>
    <row r="63" spans="1:5" x14ac:dyDescent="0.25">
      <c r="A63" s="189"/>
      <c r="B63" s="16" t="s">
        <v>56</v>
      </c>
      <c r="C63" s="70">
        <v>100000</v>
      </c>
      <c r="D63" s="70">
        <v>0</v>
      </c>
      <c r="E63" s="50">
        <f t="shared" si="0"/>
        <v>0</v>
      </c>
    </row>
    <row r="64" spans="1:5" x14ac:dyDescent="0.25">
      <c r="A64" s="189"/>
      <c r="B64" s="16" t="s">
        <v>57</v>
      </c>
      <c r="C64" s="70">
        <v>2200000</v>
      </c>
      <c r="D64" s="70">
        <v>960952.26</v>
      </c>
      <c r="E64" s="50">
        <f t="shared" si="0"/>
        <v>43.67964818181818</v>
      </c>
    </row>
    <row r="65" spans="1:9" ht="15.75" thickBot="1" x14ac:dyDescent="0.3">
      <c r="A65" s="190"/>
      <c r="B65" s="42" t="s">
        <v>59</v>
      </c>
      <c r="C65" s="71">
        <v>1300000</v>
      </c>
      <c r="D65" s="71">
        <v>0</v>
      </c>
      <c r="E65" s="43">
        <v>0</v>
      </c>
    </row>
    <row r="66" spans="1:9" x14ac:dyDescent="0.25">
      <c r="A66" s="15" t="s">
        <v>66</v>
      </c>
      <c r="B66" s="72" t="s">
        <v>67</v>
      </c>
      <c r="C66" s="67">
        <f>SUM(C67:C75)</f>
        <v>93816000</v>
      </c>
      <c r="D66" s="67">
        <f>SUM(D67:D75)</f>
        <v>21453553.780000001</v>
      </c>
      <c r="E66" s="20">
        <f t="shared" si="0"/>
        <v>22.867691843608767</v>
      </c>
    </row>
    <row r="67" spans="1:9" ht="14.25" customHeight="1" x14ac:dyDescent="0.25">
      <c r="A67" s="73"/>
      <c r="B67" s="74" t="s">
        <v>49</v>
      </c>
      <c r="C67" s="41">
        <v>50750000</v>
      </c>
      <c r="D67" s="41">
        <v>14260034.07</v>
      </c>
      <c r="E67" s="68">
        <f t="shared" si="0"/>
        <v>28.098589300492609</v>
      </c>
    </row>
    <row r="68" spans="1:9" x14ac:dyDescent="0.25">
      <c r="A68" s="73"/>
      <c r="B68" s="54" t="s">
        <v>50</v>
      </c>
      <c r="C68" s="17">
        <v>7689000</v>
      </c>
      <c r="D68" s="17">
        <v>2160395.2000000002</v>
      </c>
      <c r="E68" s="50">
        <f t="shared" si="0"/>
        <v>28.097219404343871</v>
      </c>
    </row>
    <row r="69" spans="1:9" x14ac:dyDescent="0.25">
      <c r="A69" s="73"/>
      <c r="B69" s="54" t="s">
        <v>53</v>
      </c>
      <c r="C69" s="17">
        <v>1320000</v>
      </c>
      <c r="D69" s="17">
        <v>299016.27</v>
      </c>
      <c r="E69" s="50">
        <f t="shared" si="0"/>
        <v>22.652747727272729</v>
      </c>
    </row>
    <row r="70" spans="1:9" x14ac:dyDescent="0.25">
      <c r="A70" s="75"/>
      <c r="B70" s="54" t="s">
        <v>54</v>
      </c>
      <c r="C70" s="17">
        <v>15186000</v>
      </c>
      <c r="D70" s="17">
        <v>2799131.49</v>
      </c>
      <c r="E70" s="50">
        <f t="shared" si="0"/>
        <v>18.43231588305018</v>
      </c>
    </row>
    <row r="71" spans="1:9" x14ac:dyDescent="0.25">
      <c r="A71" s="75"/>
      <c r="B71" s="54" t="s">
        <v>55</v>
      </c>
      <c r="C71" s="17">
        <v>24000</v>
      </c>
      <c r="D71" s="17">
        <v>0</v>
      </c>
      <c r="E71" s="50">
        <f t="shared" si="0"/>
        <v>0</v>
      </c>
    </row>
    <row r="72" spans="1:9" x14ac:dyDescent="0.25">
      <c r="A72" s="75"/>
      <c r="B72" s="54" t="s">
        <v>56</v>
      </c>
      <c r="C72" s="17">
        <v>100000</v>
      </c>
      <c r="D72" s="17">
        <v>0</v>
      </c>
      <c r="E72" s="50">
        <f t="shared" si="0"/>
        <v>0</v>
      </c>
    </row>
    <row r="73" spans="1:9" x14ac:dyDescent="0.25">
      <c r="A73" s="76"/>
      <c r="B73" s="54" t="s">
        <v>57</v>
      </c>
      <c r="C73" s="17">
        <v>15300000</v>
      </c>
      <c r="D73" s="17">
        <v>1934976.75</v>
      </c>
      <c r="E73" s="50">
        <f t="shared" si="0"/>
        <v>12.646906862745096</v>
      </c>
    </row>
    <row r="74" spans="1:9" x14ac:dyDescent="0.25">
      <c r="A74" s="63"/>
      <c r="B74" s="58" t="s">
        <v>59</v>
      </c>
      <c r="C74" s="11">
        <v>947000</v>
      </c>
      <c r="D74" s="11">
        <v>0</v>
      </c>
      <c r="E74" s="50">
        <f t="shared" ref="E74:E126" si="2">SUM(D74/C74*100)</f>
        <v>0</v>
      </c>
    </row>
    <row r="75" spans="1:9" ht="15.75" thickBot="1" x14ac:dyDescent="0.3">
      <c r="A75" s="84"/>
      <c r="B75" s="42" t="s">
        <v>12</v>
      </c>
      <c r="C75" s="79">
        <v>2500000</v>
      </c>
      <c r="D75" s="38">
        <v>0</v>
      </c>
      <c r="E75" s="43">
        <f t="shared" si="2"/>
        <v>0</v>
      </c>
    </row>
    <row r="76" spans="1:9" ht="23.25" x14ac:dyDescent="0.25">
      <c r="A76" s="15" t="s">
        <v>23</v>
      </c>
      <c r="B76" s="72" t="s">
        <v>68</v>
      </c>
      <c r="C76" s="67">
        <f>SUM(C77:C87)</f>
        <v>4989356000</v>
      </c>
      <c r="D76" s="67">
        <f>SUM(D77:D87)</f>
        <v>75414313.179999992</v>
      </c>
      <c r="E76" s="80">
        <f t="shared" si="2"/>
        <v>1.5115039532156052</v>
      </c>
    </row>
    <row r="77" spans="1:9" ht="16.5" customHeight="1" x14ac:dyDescent="0.25">
      <c r="A77" s="81"/>
      <c r="B77" s="74" t="s">
        <v>49</v>
      </c>
      <c r="C77" s="41">
        <v>227553000</v>
      </c>
      <c r="D77" s="60">
        <v>55705852.479999997</v>
      </c>
      <c r="E77" s="68">
        <f t="shared" si="2"/>
        <v>24.480385879333603</v>
      </c>
    </row>
    <row r="78" spans="1:9" x14ac:dyDescent="0.25">
      <c r="A78" s="81"/>
      <c r="B78" s="54" t="s">
        <v>50</v>
      </c>
      <c r="C78" s="17">
        <v>33683000</v>
      </c>
      <c r="D78" s="82">
        <v>8268024.6399999997</v>
      </c>
      <c r="E78" s="50">
        <f t="shared" si="2"/>
        <v>24.546580292729271</v>
      </c>
    </row>
    <row r="79" spans="1:9" x14ac:dyDescent="0.25">
      <c r="A79" s="81"/>
      <c r="B79" s="54" t="s">
        <v>53</v>
      </c>
      <c r="C79" s="17">
        <v>5048000</v>
      </c>
      <c r="D79" s="82">
        <v>1309823.68</v>
      </c>
      <c r="E79" s="50">
        <f t="shared" si="2"/>
        <v>25.947378763866872</v>
      </c>
    </row>
    <row r="80" spans="1:9" x14ac:dyDescent="0.25">
      <c r="A80" s="69"/>
      <c r="B80" s="54" t="s">
        <v>54</v>
      </c>
      <c r="C80" s="17">
        <v>1028000</v>
      </c>
      <c r="D80" s="82">
        <v>0</v>
      </c>
      <c r="E80" s="50">
        <f t="shared" si="2"/>
        <v>0</v>
      </c>
      <c r="I80" s="4"/>
    </row>
    <row r="81" spans="1:5" x14ac:dyDescent="0.25">
      <c r="A81" s="69"/>
      <c r="B81" s="54" t="s">
        <v>55</v>
      </c>
      <c r="C81" s="17">
        <v>4340000</v>
      </c>
      <c r="D81" s="82">
        <v>770926.68</v>
      </c>
      <c r="E81" s="50">
        <f t="shared" si="2"/>
        <v>17.763287557603689</v>
      </c>
    </row>
    <row r="82" spans="1:5" x14ac:dyDescent="0.25">
      <c r="A82" s="69"/>
      <c r="B82" s="54" t="s">
        <v>56</v>
      </c>
      <c r="C82" s="17">
        <v>1300000</v>
      </c>
      <c r="D82" s="82">
        <v>235352.11</v>
      </c>
      <c r="E82" s="50">
        <f t="shared" si="2"/>
        <v>18.104008461538459</v>
      </c>
    </row>
    <row r="83" spans="1:5" x14ac:dyDescent="0.25">
      <c r="A83" s="63"/>
      <c r="B83" s="54" t="s">
        <v>57</v>
      </c>
      <c r="C83" s="17">
        <v>64804000</v>
      </c>
      <c r="D83" s="82">
        <v>7644278.7300000004</v>
      </c>
      <c r="E83" s="50">
        <f t="shared" si="2"/>
        <v>11.795998287142769</v>
      </c>
    </row>
    <row r="84" spans="1:5" x14ac:dyDescent="0.25">
      <c r="A84" s="63"/>
      <c r="B84" s="74" t="s">
        <v>69</v>
      </c>
      <c r="C84" s="17">
        <v>48000000</v>
      </c>
      <c r="D84" s="82">
        <v>0</v>
      </c>
      <c r="E84" s="50">
        <f t="shared" si="2"/>
        <v>0</v>
      </c>
    </row>
    <row r="85" spans="1:5" x14ac:dyDescent="0.25">
      <c r="A85" s="63"/>
      <c r="B85" s="16" t="s">
        <v>6</v>
      </c>
      <c r="C85" s="11">
        <v>3000000</v>
      </c>
      <c r="D85" s="83">
        <v>0</v>
      </c>
      <c r="E85" s="50">
        <f t="shared" si="2"/>
        <v>0</v>
      </c>
    </row>
    <row r="86" spans="1:5" x14ac:dyDescent="0.25">
      <c r="A86" s="63"/>
      <c r="B86" s="58" t="s">
        <v>62</v>
      </c>
      <c r="C86" s="11">
        <v>600000</v>
      </c>
      <c r="D86" s="83">
        <v>0</v>
      </c>
      <c r="E86" s="50">
        <f t="shared" si="2"/>
        <v>0</v>
      </c>
    </row>
    <row r="87" spans="1:5" ht="15.75" thickBot="1" x14ac:dyDescent="0.3">
      <c r="A87" s="84"/>
      <c r="B87" s="37" t="s">
        <v>70</v>
      </c>
      <c r="C87" s="38">
        <v>4600000000</v>
      </c>
      <c r="D87" s="85">
        <v>1480054.86</v>
      </c>
      <c r="E87" s="43">
        <f t="shared" si="2"/>
        <v>3.2175105652173915E-2</v>
      </c>
    </row>
    <row r="88" spans="1:5" x14ac:dyDescent="0.25">
      <c r="A88" s="15" t="s">
        <v>71</v>
      </c>
      <c r="B88" s="55" t="s">
        <v>72</v>
      </c>
      <c r="C88" s="86">
        <f>SUM(C89:C96)</f>
        <v>266102000</v>
      </c>
      <c r="D88" s="56">
        <f>SUM(D89:D96)</f>
        <v>58289080.850000009</v>
      </c>
      <c r="E88" s="20">
        <f t="shared" si="2"/>
        <v>21.904788708840975</v>
      </c>
    </row>
    <row r="89" spans="1:5" x14ac:dyDescent="0.25">
      <c r="A89" s="63"/>
      <c r="B89" s="74" t="s">
        <v>49</v>
      </c>
      <c r="C89" s="41">
        <v>173770000</v>
      </c>
      <c r="D89" s="60">
        <v>43174158.649999999</v>
      </c>
      <c r="E89" s="68">
        <f t="shared" si="2"/>
        <v>24.845576710594464</v>
      </c>
    </row>
    <row r="90" spans="1:5" x14ac:dyDescent="0.25">
      <c r="A90" s="63"/>
      <c r="B90" s="54" t="s">
        <v>50</v>
      </c>
      <c r="C90" s="17">
        <v>26327000</v>
      </c>
      <c r="D90" s="82">
        <v>6540885.1799999997</v>
      </c>
      <c r="E90" s="50">
        <f t="shared" si="2"/>
        <v>24.844779807801874</v>
      </c>
    </row>
    <row r="91" spans="1:5" x14ac:dyDescent="0.25">
      <c r="A91" s="63"/>
      <c r="B91" s="54" t="s">
        <v>53</v>
      </c>
      <c r="C91" s="17">
        <v>3507000</v>
      </c>
      <c r="D91" s="82">
        <v>937623.84</v>
      </c>
      <c r="E91" s="50">
        <f t="shared" si="2"/>
        <v>26.735781009409752</v>
      </c>
    </row>
    <row r="92" spans="1:5" x14ac:dyDescent="0.25">
      <c r="A92" s="63"/>
      <c r="B92" s="54" t="s">
        <v>54</v>
      </c>
      <c r="C92" s="17">
        <v>1098000</v>
      </c>
      <c r="D92" s="82">
        <v>0</v>
      </c>
      <c r="E92" s="50">
        <f t="shared" si="2"/>
        <v>0</v>
      </c>
    </row>
    <row r="93" spans="1:5" x14ac:dyDescent="0.25">
      <c r="A93" s="63"/>
      <c r="B93" s="54" t="s">
        <v>55</v>
      </c>
      <c r="C93" s="17">
        <v>33000000</v>
      </c>
      <c r="D93" s="82">
        <v>3178520.35</v>
      </c>
      <c r="E93" s="50">
        <f t="shared" si="2"/>
        <v>9.63187984848485</v>
      </c>
    </row>
    <row r="94" spans="1:5" x14ac:dyDescent="0.25">
      <c r="A94" s="63"/>
      <c r="B94" s="54" t="s">
        <v>56</v>
      </c>
      <c r="C94" s="17">
        <v>100000</v>
      </c>
      <c r="D94" s="82">
        <v>0</v>
      </c>
      <c r="E94" s="50">
        <f t="shared" si="2"/>
        <v>0</v>
      </c>
    </row>
    <row r="95" spans="1:5" x14ac:dyDescent="0.25">
      <c r="A95" s="87"/>
      <c r="B95" s="16" t="s">
        <v>57</v>
      </c>
      <c r="C95" s="11">
        <v>4300000</v>
      </c>
      <c r="D95" s="83">
        <v>512507.84</v>
      </c>
      <c r="E95" s="50">
        <f t="shared" si="2"/>
        <v>11.918786976744187</v>
      </c>
    </row>
    <row r="96" spans="1:5" ht="15.75" thickBot="1" x14ac:dyDescent="0.3">
      <c r="A96" s="84"/>
      <c r="B96" s="42" t="s">
        <v>6</v>
      </c>
      <c r="C96" s="38">
        <v>24000000</v>
      </c>
      <c r="D96" s="38">
        <v>3945384.99</v>
      </c>
      <c r="E96" s="43">
        <f t="shared" si="2"/>
        <v>16.439104125</v>
      </c>
    </row>
    <row r="97" spans="1:5" x14ac:dyDescent="0.25">
      <c r="A97" s="55">
        <v>4003</v>
      </c>
      <c r="B97" s="55" t="s">
        <v>73</v>
      </c>
      <c r="C97" s="91">
        <f>SUM(C98:C98)</f>
        <v>16000000</v>
      </c>
      <c r="D97" s="91">
        <f>SUM(D98:D98)</f>
        <v>2068164</v>
      </c>
      <c r="E97" s="20">
        <f t="shared" si="2"/>
        <v>12.926024999999999</v>
      </c>
    </row>
    <row r="98" spans="1:5" ht="15.75" thickBot="1" x14ac:dyDescent="0.3">
      <c r="A98" s="36"/>
      <c r="B98" s="37" t="s">
        <v>57</v>
      </c>
      <c r="C98" s="90">
        <v>16000000</v>
      </c>
      <c r="D98" s="90">
        <v>2068164</v>
      </c>
      <c r="E98" s="43">
        <f t="shared" si="2"/>
        <v>12.926024999999999</v>
      </c>
    </row>
    <row r="99" spans="1:5" x14ac:dyDescent="0.25">
      <c r="A99" s="105">
        <v>4004</v>
      </c>
      <c r="B99" s="55" t="s">
        <v>74</v>
      </c>
      <c r="C99" s="91">
        <f>SUM(C100:C103)</f>
        <v>10070000</v>
      </c>
      <c r="D99" s="91">
        <f>SUM(D101:D103)</f>
        <v>5148831.5999999996</v>
      </c>
      <c r="E99" s="20">
        <f>SUM(D99/C99*100)</f>
        <v>51.130403177755703</v>
      </c>
    </row>
    <row r="100" spans="1:5" x14ac:dyDescent="0.25">
      <c r="A100" s="97"/>
      <c r="B100" s="16" t="s">
        <v>56</v>
      </c>
      <c r="C100" s="164">
        <v>1180000</v>
      </c>
      <c r="D100" s="164">
        <v>0</v>
      </c>
      <c r="E100" s="50">
        <f>SUM(D100/C100*100)</f>
        <v>0</v>
      </c>
    </row>
    <row r="101" spans="1:5" x14ac:dyDescent="0.25">
      <c r="A101" s="97"/>
      <c r="B101" s="165" t="s">
        <v>57</v>
      </c>
      <c r="C101" s="98">
        <v>6800000</v>
      </c>
      <c r="D101" s="98">
        <v>5148831.5999999996</v>
      </c>
      <c r="E101" s="95">
        <f t="shared" si="2"/>
        <v>75.718111764705881</v>
      </c>
    </row>
    <row r="102" spans="1:5" x14ac:dyDescent="0.25">
      <c r="A102" s="97"/>
      <c r="B102" s="16" t="s">
        <v>59</v>
      </c>
      <c r="C102" s="94">
        <v>590000</v>
      </c>
      <c r="D102" s="94">
        <v>0</v>
      </c>
      <c r="E102" s="95">
        <f t="shared" si="2"/>
        <v>0</v>
      </c>
    </row>
    <row r="103" spans="1:5" ht="15.75" thickBot="1" x14ac:dyDescent="0.3">
      <c r="A103" s="166"/>
      <c r="B103" s="116" t="s">
        <v>12</v>
      </c>
      <c r="C103" s="71">
        <v>1500000</v>
      </c>
      <c r="D103" s="71">
        <v>0</v>
      </c>
      <c r="E103" s="43">
        <f t="shared" si="2"/>
        <v>0</v>
      </c>
    </row>
    <row r="104" spans="1:5" x14ac:dyDescent="0.25">
      <c r="A104" s="55">
        <v>4006</v>
      </c>
      <c r="B104" s="55" t="s">
        <v>75</v>
      </c>
      <c r="C104" s="91">
        <f>SUM(C105:C109)</f>
        <v>61549000</v>
      </c>
      <c r="D104" s="91">
        <f>SUM(D105:D109)</f>
        <v>55606814.630000003</v>
      </c>
      <c r="E104" s="20">
        <f t="shared" si="2"/>
        <v>90.345602089392202</v>
      </c>
    </row>
    <row r="105" spans="1:5" x14ac:dyDescent="0.25">
      <c r="A105" s="7"/>
      <c r="B105" s="64" t="s">
        <v>55</v>
      </c>
      <c r="C105" s="96">
        <v>12000</v>
      </c>
      <c r="D105" s="96">
        <v>0</v>
      </c>
      <c r="E105" s="68">
        <f t="shared" si="2"/>
        <v>0</v>
      </c>
    </row>
    <row r="106" spans="1:5" x14ac:dyDescent="0.25">
      <c r="A106" s="97"/>
      <c r="B106" s="99" t="s">
        <v>57</v>
      </c>
      <c r="C106" s="98">
        <v>60321000</v>
      </c>
      <c r="D106" s="100">
        <v>54814694.630000003</v>
      </c>
      <c r="E106" s="50">
        <f t="shared" si="2"/>
        <v>90.871660996999395</v>
      </c>
    </row>
    <row r="107" spans="1:5" x14ac:dyDescent="0.25">
      <c r="A107" s="97"/>
      <c r="B107" s="16" t="s">
        <v>69</v>
      </c>
      <c r="C107" s="98">
        <v>204000</v>
      </c>
      <c r="D107" s="100">
        <v>0</v>
      </c>
      <c r="E107" s="50">
        <f t="shared" si="2"/>
        <v>0</v>
      </c>
    </row>
    <row r="108" spans="1:5" x14ac:dyDescent="0.25">
      <c r="A108" s="97"/>
      <c r="B108" s="103" t="s">
        <v>12</v>
      </c>
      <c r="C108" s="94">
        <v>1000000</v>
      </c>
      <c r="D108" s="192">
        <v>792120</v>
      </c>
      <c r="E108" s="50">
        <f t="shared" si="2"/>
        <v>79.212000000000003</v>
      </c>
    </row>
    <row r="109" spans="1:5" ht="15.75" thickBot="1" x14ac:dyDescent="0.3">
      <c r="A109" s="97"/>
      <c r="B109" s="42" t="s">
        <v>13</v>
      </c>
      <c r="C109" s="104">
        <v>12000</v>
      </c>
      <c r="D109" s="90">
        <v>0</v>
      </c>
      <c r="E109" s="43">
        <f t="shared" si="2"/>
        <v>0</v>
      </c>
    </row>
    <row r="110" spans="1:5" x14ac:dyDescent="0.25">
      <c r="A110" s="105">
        <v>4008</v>
      </c>
      <c r="B110" s="55" t="s">
        <v>97</v>
      </c>
      <c r="C110" s="106">
        <f>SUM(C111:C112)</f>
        <v>338000000</v>
      </c>
      <c r="D110" s="106">
        <f>SUM(D111:D112)</f>
        <v>0</v>
      </c>
      <c r="E110" s="20">
        <f t="shared" si="2"/>
        <v>0</v>
      </c>
    </row>
    <row r="111" spans="1:5" x14ac:dyDescent="0.25">
      <c r="A111" s="97"/>
      <c r="B111" s="99" t="s">
        <v>57</v>
      </c>
      <c r="C111" s="101">
        <v>29500000</v>
      </c>
      <c r="D111" s="102">
        <v>0</v>
      </c>
      <c r="E111" s="68">
        <f t="shared" ref="E111" si="3">SUM(D111/C111*100)</f>
        <v>0</v>
      </c>
    </row>
    <row r="112" spans="1:5" ht="15.75" thickBot="1" x14ac:dyDescent="0.3">
      <c r="A112" s="107"/>
      <c r="B112" s="42" t="s">
        <v>13</v>
      </c>
      <c r="C112" s="104">
        <v>308500000</v>
      </c>
      <c r="D112" s="90">
        <v>0</v>
      </c>
      <c r="E112" s="108">
        <f t="shared" si="2"/>
        <v>0</v>
      </c>
    </row>
    <row r="113" spans="1:5" x14ac:dyDescent="0.25">
      <c r="A113" s="109">
        <v>4009</v>
      </c>
      <c r="B113" s="110" t="s">
        <v>98</v>
      </c>
      <c r="C113" s="111">
        <f>SUM(C114:C114)</f>
        <v>18000000</v>
      </c>
      <c r="D113" s="111">
        <f>SUM(D114:D114)</f>
        <v>2849182.24</v>
      </c>
      <c r="E113" s="112">
        <f t="shared" si="2"/>
        <v>15.828790222222223</v>
      </c>
    </row>
    <row r="114" spans="1:5" ht="15.75" thickBot="1" x14ac:dyDescent="0.3">
      <c r="A114" s="167"/>
      <c r="B114" s="127" t="s">
        <v>57</v>
      </c>
      <c r="C114" s="104">
        <v>18000000</v>
      </c>
      <c r="D114" s="90">
        <v>2849182.24</v>
      </c>
      <c r="E114" s="43">
        <f t="shared" ref="E114" si="4">SUM(D114/C114*100)</f>
        <v>15.828790222222223</v>
      </c>
    </row>
    <row r="115" spans="1:5" x14ac:dyDescent="0.25">
      <c r="A115" s="55">
        <v>5014</v>
      </c>
      <c r="B115" s="55" t="s">
        <v>76</v>
      </c>
      <c r="C115" s="91">
        <f>SUM(C116:C119)</f>
        <v>2038100000</v>
      </c>
      <c r="D115" s="91">
        <f>SUM(D117:D119)</f>
        <v>240933006.29000002</v>
      </c>
      <c r="E115" s="20">
        <f t="shared" si="2"/>
        <v>11.821451660369954</v>
      </c>
    </row>
    <row r="116" spans="1:5" x14ac:dyDescent="0.25">
      <c r="A116" s="7"/>
      <c r="B116" s="16" t="s">
        <v>56</v>
      </c>
      <c r="C116" s="164">
        <v>500000</v>
      </c>
      <c r="D116" s="164">
        <v>0</v>
      </c>
      <c r="E116" s="68">
        <f t="shared" si="2"/>
        <v>0</v>
      </c>
    </row>
    <row r="117" spans="1:5" x14ac:dyDescent="0.25">
      <c r="A117" s="7"/>
      <c r="B117" s="93" t="s">
        <v>57</v>
      </c>
      <c r="C117" s="94">
        <v>767846000</v>
      </c>
      <c r="D117" s="94">
        <v>109716757.78</v>
      </c>
      <c r="E117" s="68">
        <f t="shared" si="2"/>
        <v>14.288901391685313</v>
      </c>
    </row>
    <row r="118" spans="1:5" x14ac:dyDescent="0.25">
      <c r="A118" s="7"/>
      <c r="B118" s="16" t="s">
        <v>12</v>
      </c>
      <c r="C118" s="98">
        <v>86000000</v>
      </c>
      <c r="D118" s="98">
        <v>78693208.510000005</v>
      </c>
      <c r="E118" s="50">
        <f t="shared" si="2"/>
        <v>91.5037308255814</v>
      </c>
    </row>
    <row r="119" spans="1:5" ht="15.75" thickBot="1" x14ac:dyDescent="0.3">
      <c r="A119" s="118"/>
      <c r="B119" s="116" t="s">
        <v>13</v>
      </c>
      <c r="C119" s="104">
        <v>1183754000</v>
      </c>
      <c r="D119" s="104">
        <v>52523040</v>
      </c>
      <c r="E119" s="43">
        <f t="shared" si="2"/>
        <v>4.4369894420631315</v>
      </c>
    </row>
    <row r="120" spans="1:5" x14ac:dyDescent="0.25">
      <c r="A120" s="55">
        <v>5015</v>
      </c>
      <c r="B120" s="55" t="s">
        <v>77</v>
      </c>
      <c r="C120" s="91">
        <f>SUM(C121:C122)</f>
        <v>152800000</v>
      </c>
      <c r="D120" s="91">
        <f>SUM(D121:D122)</f>
        <v>22874940</v>
      </c>
      <c r="E120" s="68">
        <f t="shared" si="2"/>
        <v>14.970510471204188</v>
      </c>
    </row>
    <row r="121" spans="1:5" x14ac:dyDescent="0.25">
      <c r="A121" s="7"/>
      <c r="B121" s="93" t="s">
        <v>57</v>
      </c>
      <c r="C121" s="94">
        <v>83800000</v>
      </c>
      <c r="D121" s="119">
        <v>22874940</v>
      </c>
      <c r="E121" s="68">
        <f t="shared" ref="E121" si="5">SUM(D121/C121*100)</f>
        <v>27.297064439140811</v>
      </c>
    </row>
    <row r="122" spans="1:5" ht="15.75" thickBot="1" x14ac:dyDescent="0.3">
      <c r="A122" s="118"/>
      <c r="B122" s="42" t="s">
        <v>13</v>
      </c>
      <c r="C122" s="104">
        <v>69000000</v>
      </c>
      <c r="D122" s="104">
        <v>0</v>
      </c>
      <c r="E122" s="43">
        <f t="shared" si="2"/>
        <v>0</v>
      </c>
    </row>
    <row r="123" spans="1:5" x14ac:dyDescent="0.25">
      <c r="A123" s="110">
        <v>5016</v>
      </c>
      <c r="B123" s="110" t="s">
        <v>88</v>
      </c>
      <c r="C123" s="115">
        <f>SUM(C124:C125)</f>
        <v>158600000</v>
      </c>
      <c r="D123" s="111">
        <f>SUM(D124:D125)</f>
        <v>1260000</v>
      </c>
      <c r="E123" s="112">
        <f t="shared" si="2"/>
        <v>0.79445145018915508</v>
      </c>
    </row>
    <row r="124" spans="1:5" x14ac:dyDescent="0.25">
      <c r="A124" s="88"/>
      <c r="B124" s="99" t="s">
        <v>57</v>
      </c>
      <c r="C124" s="94">
        <v>35600000</v>
      </c>
      <c r="D124" s="119">
        <v>1260000</v>
      </c>
      <c r="E124" s="68">
        <f t="shared" si="2"/>
        <v>3.5393258426966292</v>
      </c>
    </row>
    <row r="125" spans="1:5" ht="15.75" thickBot="1" x14ac:dyDescent="0.3">
      <c r="A125" s="84"/>
      <c r="B125" s="42" t="s">
        <v>13</v>
      </c>
      <c r="C125" s="104">
        <v>123000000</v>
      </c>
      <c r="D125" s="104">
        <v>0</v>
      </c>
      <c r="E125" s="43">
        <v>0</v>
      </c>
    </row>
    <row r="126" spans="1:5" x14ac:dyDescent="0.25">
      <c r="A126" s="66">
        <v>5017</v>
      </c>
      <c r="B126" s="66" t="s">
        <v>89</v>
      </c>
      <c r="C126" s="106">
        <f>SUM(C127:C129)</f>
        <v>3372151000</v>
      </c>
      <c r="D126" s="106">
        <f>SUM(D127:D129)</f>
        <v>284412464.51999998</v>
      </c>
      <c r="E126" s="20">
        <f t="shared" si="2"/>
        <v>8.4341556626616061</v>
      </c>
    </row>
    <row r="127" spans="1:5" x14ac:dyDescent="0.25">
      <c r="A127" s="87"/>
      <c r="B127" s="99" t="s">
        <v>57</v>
      </c>
      <c r="C127" s="100">
        <v>760000000</v>
      </c>
      <c r="D127" s="96">
        <v>38758064.520000003</v>
      </c>
      <c r="E127" s="68">
        <f t="shared" ref="E127:E134" si="6">SUM(D127/C127*100)</f>
        <v>5.0997453315789478</v>
      </c>
    </row>
    <row r="128" spans="1:5" x14ac:dyDescent="0.25">
      <c r="A128" s="87"/>
      <c r="B128" s="16" t="s">
        <v>12</v>
      </c>
      <c r="C128" s="120">
        <v>90000000</v>
      </c>
      <c r="D128" s="101">
        <v>0</v>
      </c>
      <c r="E128" s="50">
        <f t="shared" si="6"/>
        <v>0</v>
      </c>
    </row>
    <row r="129" spans="1:5" ht="15.75" thickBot="1" x14ac:dyDescent="0.3">
      <c r="A129" s="65"/>
      <c r="B129" s="116" t="s">
        <v>13</v>
      </c>
      <c r="C129" s="121">
        <v>2522151000</v>
      </c>
      <c r="D129" s="104">
        <v>245654400</v>
      </c>
      <c r="E129" s="43">
        <f t="shared" si="6"/>
        <v>9.7398767956399119</v>
      </c>
    </row>
    <row r="130" spans="1:5" x14ac:dyDescent="0.25">
      <c r="A130" s="66">
        <v>5018</v>
      </c>
      <c r="B130" s="66" t="s">
        <v>90</v>
      </c>
      <c r="C130" s="106">
        <f>SUM(C131:C131)</f>
        <v>18000000</v>
      </c>
      <c r="D130" s="122">
        <f>SUM(D131:D131)</f>
        <v>0</v>
      </c>
      <c r="E130" s="20">
        <f t="shared" si="6"/>
        <v>0</v>
      </c>
    </row>
    <row r="131" spans="1:5" ht="15.75" thickBot="1" x14ac:dyDescent="0.3">
      <c r="A131" s="65"/>
      <c r="B131" s="42" t="s">
        <v>13</v>
      </c>
      <c r="C131" s="123">
        <v>18000000</v>
      </c>
      <c r="D131" s="117">
        <v>0</v>
      </c>
      <c r="E131" s="108">
        <f t="shared" si="6"/>
        <v>0</v>
      </c>
    </row>
    <row r="132" spans="1:5" x14ac:dyDescent="0.25">
      <c r="A132" s="55">
        <v>5020</v>
      </c>
      <c r="B132" s="55" t="s">
        <v>92</v>
      </c>
      <c r="C132" s="106">
        <f>SUM(C133:C133)</f>
        <v>372000000</v>
      </c>
      <c r="D132" s="122">
        <f>SUM(D133:D133)</f>
        <v>184875000</v>
      </c>
      <c r="E132" s="20">
        <f t="shared" si="6"/>
        <v>49.697580645161288</v>
      </c>
    </row>
    <row r="133" spans="1:5" ht="15.75" thickBot="1" x14ac:dyDescent="0.3">
      <c r="A133" s="118"/>
      <c r="B133" s="124" t="s">
        <v>13</v>
      </c>
      <c r="C133" s="104">
        <v>372000000</v>
      </c>
      <c r="D133" s="104">
        <v>184875000</v>
      </c>
      <c r="E133" s="43">
        <f t="shared" si="6"/>
        <v>49.697580645161288</v>
      </c>
    </row>
    <row r="134" spans="1:5" x14ac:dyDescent="0.25">
      <c r="A134" s="55">
        <v>5021</v>
      </c>
      <c r="B134" s="55" t="s">
        <v>96</v>
      </c>
      <c r="C134" s="115">
        <f>SUM(C135:C137)</f>
        <v>879099000</v>
      </c>
      <c r="D134" s="115">
        <f>SUM(D135:D137)</f>
        <v>118743161.03</v>
      </c>
      <c r="E134" s="112">
        <f t="shared" si="6"/>
        <v>13.507370731851589</v>
      </c>
    </row>
    <row r="135" spans="1:5" x14ac:dyDescent="0.25">
      <c r="A135" s="113"/>
      <c r="B135" s="89" t="s">
        <v>55</v>
      </c>
      <c r="C135" s="96">
        <v>39999000</v>
      </c>
      <c r="D135" s="96">
        <v>0</v>
      </c>
      <c r="E135" s="68">
        <f t="shared" ref="E135:E137" si="7">SUM(D135/C135*100)</f>
        <v>0</v>
      </c>
    </row>
    <row r="136" spans="1:5" x14ac:dyDescent="0.25">
      <c r="A136" s="97"/>
      <c r="B136" s="16" t="s">
        <v>63</v>
      </c>
      <c r="C136" s="119">
        <v>719100000</v>
      </c>
      <c r="D136" s="119">
        <v>118743161.03</v>
      </c>
      <c r="E136" s="125">
        <f t="shared" si="7"/>
        <v>16.512746631900988</v>
      </c>
    </row>
    <row r="137" spans="1:5" ht="15.75" thickBot="1" x14ac:dyDescent="0.3">
      <c r="A137" s="126"/>
      <c r="B137" s="42" t="s">
        <v>12</v>
      </c>
      <c r="C137" s="104">
        <v>120000000</v>
      </c>
      <c r="D137" s="104">
        <v>0</v>
      </c>
      <c r="E137" s="43">
        <f t="shared" si="7"/>
        <v>0</v>
      </c>
    </row>
    <row r="138" spans="1:5" x14ac:dyDescent="0.25">
      <c r="A138" s="55">
        <v>5022</v>
      </c>
      <c r="B138" s="55" t="s">
        <v>100</v>
      </c>
      <c r="C138" s="106">
        <f>SUM(C139:C140)</f>
        <v>126000000</v>
      </c>
      <c r="D138" s="106">
        <f>SUM(D139:D140)</f>
        <v>0</v>
      </c>
      <c r="E138" s="20">
        <f t="shared" ref="E138:E142" si="8">SUM(D138/C138*100)</f>
        <v>0</v>
      </c>
    </row>
    <row r="139" spans="1:5" x14ac:dyDescent="0.25">
      <c r="A139" s="92"/>
      <c r="B139" s="99" t="s">
        <v>57</v>
      </c>
      <c r="C139" s="119">
        <v>27500000</v>
      </c>
      <c r="D139" s="119">
        <v>0</v>
      </c>
      <c r="E139" s="68">
        <f t="shared" si="8"/>
        <v>0</v>
      </c>
    </row>
    <row r="140" spans="1:5" ht="15.75" thickBot="1" x14ac:dyDescent="0.3">
      <c r="A140" s="114"/>
      <c r="B140" s="127" t="s">
        <v>13</v>
      </c>
      <c r="C140" s="104">
        <v>98500000</v>
      </c>
      <c r="D140" s="104">
        <v>0</v>
      </c>
      <c r="E140" s="43">
        <f t="shared" si="8"/>
        <v>0</v>
      </c>
    </row>
    <row r="141" spans="1:5" x14ac:dyDescent="0.25">
      <c r="A141" s="55">
        <v>5028</v>
      </c>
      <c r="B141" s="55" t="s">
        <v>104</v>
      </c>
      <c r="C141" s="111">
        <f>C142</f>
        <v>840000000</v>
      </c>
      <c r="D141" s="111">
        <f>D142</f>
        <v>0</v>
      </c>
      <c r="E141" s="20">
        <f t="shared" si="8"/>
        <v>0</v>
      </c>
    </row>
    <row r="142" spans="1:5" ht="15.75" thickBot="1" x14ac:dyDescent="0.3">
      <c r="A142" s="114"/>
      <c r="B142" s="124" t="s">
        <v>13</v>
      </c>
      <c r="C142" s="117">
        <v>840000000</v>
      </c>
      <c r="D142" s="117">
        <v>0</v>
      </c>
      <c r="E142" s="43">
        <f t="shared" si="8"/>
        <v>0</v>
      </c>
    </row>
    <row r="143" spans="1:5" x14ac:dyDescent="0.25">
      <c r="A143" s="128">
        <v>2302</v>
      </c>
      <c r="B143" s="59" t="s">
        <v>78</v>
      </c>
      <c r="C143" s="129"/>
      <c r="D143" s="67"/>
      <c r="E143" s="9"/>
    </row>
    <row r="144" spans="1:5" x14ac:dyDescent="0.25">
      <c r="A144" s="6" t="s">
        <v>37</v>
      </c>
      <c r="B144" s="61" t="s">
        <v>79</v>
      </c>
      <c r="C144" s="62">
        <f>SUM(C145:C150)</f>
        <v>72065000</v>
      </c>
      <c r="D144" s="62">
        <f>SUM(D145:D150)</f>
        <v>14836081.189999999</v>
      </c>
      <c r="E144" s="24">
        <f t="shared" ref="E144:E171" si="9">SUM(D144/C144*100)</f>
        <v>20.587082758620689</v>
      </c>
    </row>
    <row r="145" spans="1:5" x14ac:dyDescent="0.25">
      <c r="A145" s="130"/>
      <c r="B145" s="58" t="s">
        <v>49</v>
      </c>
      <c r="C145" s="98">
        <v>52277000</v>
      </c>
      <c r="D145" s="17">
        <v>12003669.199999999</v>
      </c>
      <c r="E145" s="50">
        <f t="shared" si="9"/>
        <v>22.961664211794862</v>
      </c>
    </row>
    <row r="146" spans="1:5" x14ac:dyDescent="0.25">
      <c r="A146" s="63"/>
      <c r="B146" s="16" t="s">
        <v>50</v>
      </c>
      <c r="C146" s="98">
        <v>7920000</v>
      </c>
      <c r="D146" s="17">
        <v>1818556</v>
      </c>
      <c r="E146" s="50">
        <f t="shared" si="9"/>
        <v>22.961565656565657</v>
      </c>
    </row>
    <row r="147" spans="1:5" x14ac:dyDescent="0.25">
      <c r="A147" s="131"/>
      <c r="B147" s="58" t="s">
        <v>53</v>
      </c>
      <c r="C147" s="77">
        <v>1176000</v>
      </c>
      <c r="D147" s="77">
        <v>184794.01</v>
      </c>
      <c r="E147" s="50">
        <f t="shared" si="9"/>
        <v>15.713776360544218</v>
      </c>
    </row>
    <row r="148" spans="1:5" x14ac:dyDescent="0.25">
      <c r="A148" s="131"/>
      <c r="B148" s="58" t="s">
        <v>54</v>
      </c>
      <c r="C148" s="77">
        <v>992000</v>
      </c>
      <c r="D148" s="77">
        <v>0</v>
      </c>
      <c r="E148" s="50">
        <f t="shared" si="9"/>
        <v>0</v>
      </c>
    </row>
    <row r="149" spans="1:5" x14ac:dyDescent="0.25">
      <c r="A149" s="132"/>
      <c r="B149" s="58" t="s">
        <v>56</v>
      </c>
      <c r="C149" s="98">
        <v>200000</v>
      </c>
      <c r="D149" s="98">
        <v>0</v>
      </c>
      <c r="E149" s="50">
        <f t="shared" si="9"/>
        <v>0</v>
      </c>
    </row>
    <row r="150" spans="1:5" ht="15.75" thickBot="1" x14ac:dyDescent="0.3">
      <c r="A150" s="133"/>
      <c r="B150" s="42" t="s">
        <v>57</v>
      </c>
      <c r="C150" s="104">
        <v>9500000</v>
      </c>
      <c r="D150" s="104">
        <v>829061.98</v>
      </c>
      <c r="E150" s="43">
        <f t="shared" si="9"/>
        <v>8.7269682105263158</v>
      </c>
    </row>
    <row r="151" spans="1:5" x14ac:dyDescent="0.25">
      <c r="A151" s="128">
        <v>2303</v>
      </c>
      <c r="B151" s="59" t="s">
        <v>80</v>
      </c>
      <c r="C151" s="134"/>
      <c r="D151" s="134"/>
      <c r="E151" s="9"/>
    </row>
    <row r="152" spans="1:5" x14ac:dyDescent="0.25">
      <c r="A152" s="6" t="s">
        <v>37</v>
      </c>
      <c r="B152" s="61" t="s">
        <v>81</v>
      </c>
      <c r="C152" s="62">
        <f>SUM(C153:C158)</f>
        <v>34089000</v>
      </c>
      <c r="D152" s="67">
        <f>SUM(D153:D158)</f>
        <v>8394501.3000000007</v>
      </c>
      <c r="E152" s="24">
        <f t="shared" si="9"/>
        <v>24.625249493971666</v>
      </c>
    </row>
    <row r="153" spans="1:5" x14ac:dyDescent="0.25">
      <c r="A153" s="63"/>
      <c r="B153" s="16" t="s">
        <v>49</v>
      </c>
      <c r="C153" s="17">
        <v>27677000</v>
      </c>
      <c r="D153" s="17">
        <v>6859674.0599999996</v>
      </c>
      <c r="E153" s="50">
        <f t="shared" si="9"/>
        <v>24.784745673302741</v>
      </c>
    </row>
    <row r="154" spans="1:5" x14ac:dyDescent="0.25">
      <c r="A154" s="131"/>
      <c r="B154" s="16" t="s">
        <v>50</v>
      </c>
      <c r="C154" s="135">
        <v>4193000</v>
      </c>
      <c r="D154" s="135">
        <v>1039240.65</v>
      </c>
      <c r="E154" s="50">
        <f t="shared" si="9"/>
        <v>24.785133555926546</v>
      </c>
    </row>
    <row r="155" spans="1:5" x14ac:dyDescent="0.25">
      <c r="A155" s="63"/>
      <c r="B155" s="16" t="s">
        <v>53</v>
      </c>
      <c r="C155" s="98">
        <v>495000</v>
      </c>
      <c r="D155" s="17">
        <v>115314.56</v>
      </c>
      <c r="E155" s="50">
        <f t="shared" si="9"/>
        <v>23.295870707070705</v>
      </c>
    </row>
    <row r="156" spans="1:5" x14ac:dyDescent="0.25">
      <c r="A156" s="63"/>
      <c r="B156" s="58" t="s">
        <v>94</v>
      </c>
      <c r="C156" s="98">
        <v>524000</v>
      </c>
      <c r="D156" s="17">
        <v>0</v>
      </c>
      <c r="E156" s="50">
        <f t="shared" si="9"/>
        <v>0</v>
      </c>
    </row>
    <row r="157" spans="1:5" x14ac:dyDescent="0.25">
      <c r="A157" s="63"/>
      <c r="B157" s="16" t="s">
        <v>56</v>
      </c>
      <c r="C157" s="98">
        <v>200000</v>
      </c>
      <c r="D157" s="17">
        <v>134695.35999999999</v>
      </c>
      <c r="E157" s="50">
        <f t="shared" si="9"/>
        <v>67.347679999999983</v>
      </c>
    </row>
    <row r="158" spans="1:5" ht="15.75" thickBot="1" x14ac:dyDescent="0.3">
      <c r="A158" s="63"/>
      <c r="B158" s="78" t="s">
        <v>57</v>
      </c>
      <c r="C158" s="104">
        <v>1000000</v>
      </c>
      <c r="D158" s="38">
        <v>245576.67</v>
      </c>
      <c r="E158" s="43">
        <f t="shared" si="9"/>
        <v>24.557667000000002</v>
      </c>
    </row>
    <row r="159" spans="1:5" x14ac:dyDescent="0.25">
      <c r="A159" s="154">
        <v>2402</v>
      </c>
      <c r="B159" s="155" t="s">
        <v>82</v>
      </c>
      <c r="C159" s="94"/>
      <c r="D159" s="26"/>
      <c r="E159" s="144"/>
    </row>
    <row r="160" spans="1:5" x14ac:dyDescent="0.25">
      <c r="A160" s="136">
        <v>4002</v>
      </c>
      <c r="B160" s="137" t="s">
        <v>91</v>
      </c>
      <c r="C160" s="138">
        <f>SUM(C161:C164)</f>
        <v>4700000000</v>
      </c>
      <c r="D160" s="62">
        <f>SUM(D161:D164)</f>
        <v>0</v>
      </c>
      <c r="E160" s="14">
        <f t="shared" si="9"/>
        <v>0</v>
      </c>
    </row>
    <row r="161" spans="1:5" x14ac:dyDescent="0.25">
      <c r="A161" s="139"/>
      <c r="B161" s="16" t="s">
        <v>57</v>
      </c>
      <c r="C161" s="98">
        <v>45000000</v>
      </c>
      <c r="D161" s="17">
        <v>0</v>
      </c>
      <c r="E161" s="50">
        <f t="shared" si="9"/>
        <v>0</v>
      </c>
    </row>
    <row r="162" spans="1:5" x14ac:dyDescent="0.25">
      <c r="A162" s="139"/>
      <c r="B162" s="140" t="s">
        <v>69</v>
      </c>
      <c r="C162" s="98">
        <v>30000000</v>
      </c>
      <c r="D162" s="17">
        <v>0</v>
      </c>
      <c r="E162" s="50">
        <f t="shared" si="9"/>
        <v>0</v>
      </c>
    </row>
    <row r="163" spans="1:5" x14ac:dyDescent="0.25">
      <c r="A163" s="139"/>
      <c r="B163" s="16" t="s">
        <v>62</v>
      </c>
      <c r="C163" s="98">
        <v>84000000</v>
      </c>
      <c r="D163" s="17">
        <v>0</v>
      </c>
      <c r="E163" s="50">
        <f t="shared" si="9"/>
        <v>0</v>
      </c>
    </row>
    <row r="164" spans="1:5" ht="15.75" thickBot="1" x14ac:dyDescent="0.3">
      <c r="A164" s="128"/>
      <c r="B164" s="42" t="s">
        <v>63</v>
      </c>
      <c r="C164" s="104">
        <v>4541000000</v>
      </c>
      <c r="D164" s="38">
        <v>0</v>
      </c>
      <c r="E164" s="43">
        <f t="shared" si="9"/>
        <v>0</v>
      </c>
    </row>
    <row r="165" spans="1:5" x14ac:dyDescent="0.25">
      <c r="A165" s="6" t="s">
        <v>9</v>
      </c>
      <c r="B165" s="92" t="s">
        <v>83</v>
      </c>
      <c r="C165" s="193">
        <f>C166</f>
        <v>2654516000</v>
      </c>
      <c r="D165" s="194">
        <v>0</v>
      </c>
      <c r="E165" s="20">
        <f t="shared" si="9"/>
        <v>0</v>
      </c>
    </row>
    <row r="166" spans="1:5" x14ac:dyDescent="0.25">
      <c r="A166" s="6"/>
      <c r="B166" s="143" t="s">
        <v>84</v>
      </c>
      <c r="C166" s="101">
        <v>2654516000</v>
      </c>
      <c r="D166" s="11">
        <v>0</v>
      </c>
      <c r="E166" s="125">
        <f t="shared" si="9"/>
        <v>0</v>
      </c>
    </row>
    <row r="167" spans="1:5" x14ac:dyDescent="0.25">
      <c r="A167" s="6" t="s">
        <v>30</v>
      </c>
      <c r="B167" s="137" t="s">
        <v>85</v>
      </c>
      <c r="C167" s="153">
        <f>C168</f>
        <v>2000000</v>
      </c>
      <c r="D167" s="23">
        <f>D168</f>
        <v>0</v>
      </c>
      <c r="E167" s="14">
        <f t="shared" si="9"/>
        <v>0</v>
      </c>
    </row>
    <row r="168" spans="1:5" x14ac:dyDescent="0.25">
      <c r="A168" s="6"/>
      <c r="B168" s="16" t="s">
        <v>86</v>
      </c>
      <c r="C168" s="98">
        <v>2000000</v>
      </c>
      <c r="D168" s="17">
        <v>0</v>
      </c>
      <c r="E168" s="50">
        <f t="shared" ref="E168" si="10">SUM(D168/C168*100)</f>
        <v>0</v>
      </c>
    </row>
    <row r="169" spans="1:5" x14ac:dyDescent="0.25">
      <c r="A169" s="156">
        <v>4001</v>
      </c>
      <c r="B169" s="152" t="s">
        <v>101</v>
      </c>
      <c r="C169" s="157">
        <f>C170</f>
        <v>112000000000</v>
      </c>
      <c r="D169" s="149">
        <f>D170</f>
        <v>29480000000</v>
      </c>
      <c r="E169" s="20">
        <f t="shared" ref="E169:E170" si="11">SUM(D169/C169*100)</f>
        <v>26.321428571428573</v>
      </c>
    </row>
    <row r="170" spans="1:5" ht="15.75" thickBot="1" x14ac:dyDescent="0.3">
      <c r="A170" s="6"/>
      <c r="B170" s="16" t="s">
        <v>102</v>
      </c>
      <c r="C170" s="104">
        <v>112000000000</v>
      </c>
      <c r="D170" s="38">
        <v>29480000000</v>
      </c>
      <c r="E170" s="43">
        <f t="shared" si="11"/>
        <v>26.321428571428573</v>
      </c>
    </row>
    <row r="171" spans="1:5" ht="15.75" thickBot="1" x14ac:dyDescent="0.3">
      <c r="A171" s="173"/>
      <c r="B171" s="174" t="s">
        <v>87</v>
      </c>
      <c r="C171" s="175">
        <f>SUM(C169+C167+C165+C160+C152+C144+C141+C138+C132+C130+C126+C123+C120+C115+C113+C110+C104+C99+C97+C88+C76+C66+C57+C37+C34+C26+C24+C18+C13+C11+C9+C6+C3+C134)</f>
        <v>484581468000</v>
      </c>
      <c r="D171" s="175">
        <f>SUM(D169+D167+D165+D160+D152+D144+D141+D138+D132+D130+D126+D123+D120+D115+D113+D110+D104+D99+D97+D88+D76+D66+D57+D37+D34+D26+D24+D18+D13+D11+D9+D6+D3+D134)</f>
        <v>102248147717.33</v>
      </c>
      <c r="E171" s="176">
        <f t="shared" si="9"/>
        <v>21.100300871871148</v>
      </c>
    </row>
  </sheetData>
  <mergeCells count="1">
    <mergeCell ref="A62:A6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31.3.2023.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2023-04-07T11:51:50Z</dcterms:modified>
</cp:coreProperties>
</file>