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12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36" i="1"/>
  <c r="C110" i="1"/>
  <c r="E164" i="1" l="1"/>
  <c r="D163" i="1"/>
  <c r="E163" i="1" s="1"/>
  <c r="C163" i="1"/>
  <c r="E12" i="1"/>
  <c r="D11" i="1"/>
  <c r="C11" i="1"/>
  <c r="E11" i="1" l="1"/>
  <c r="D31" i="1"/>
  <c r="C14" i="1" l="1"/>
  <c r="D16" i="1" l="1"/>
  <c r="D156" i="1"/>
  <c r="D19" i="1" l="1"/>
  <c r="D190" i="1" l="1"/>
  <c r="D144" i="1"/>
  <c r="D133" i="1"/>
  <c r="D34" i="1"/>
  <c r="E39" i="1"/>
  <c r="D38" i="1"/>
  <c r="C38" i="1"/>
  <c r="E38" i="1" l="1"/>
  <c r="E198" i="1"/>
  <c r="D197" i="1"/>
  <c r="C197" i="1"/>
  <c r="D195" i="1"/>
  <c r="C195" i="1"/>
  <c r="E196" i="1"/>
  <c r="E197" i="1" l="1"/>
  <c r="C156" i="1" l="1"/>
  <c r="E160" i="1"/>
  <c r="E159" i="1"/>
  <c r="D137" i="1" l="1"/>
  <c r="C137" i="1"/>
  <c r="D130" i="1"/>
  <c r="D126" i="1"/>
  <c r="C126" i="1"/>
  <c r="D122" i="1"/>
  <c r="C122" i="1"/>
  <c r="E112" i="1"/>
  <c r="C34" i="1"/>
  <c r="C36" i="1"/>
  <c r="E37" i="1"/>
  <c r="E35" i="1"/>
  <c r="D161" i="1"/>
  <c r="C161" i="1"/>
  <c r="E158" i="1"/>
  <c r="E162" i="1"/>
  <c r="E157" i="1"/>
  <c r="E150" i="1"/>
  <c r="D141" i="1"/>
  <c r="C141" i="1"/>
  <c r="E142" i="1"/>
  <c r="E139" i="1"/>
  <c r="E138" i="1"/>
  <c r="C130" i="1"/>
  <c r="E131" i="1"/>
  <c r="E128" i="1"/>
  <c r="E127" i="1"/>
  <c r="E123" i="1"/>
  <c r="E36" i="1" l="1"/>
  <c r="E20" i="1"/>
  <c r="D6" i="1"/>
  <c r="C6" i="1"/>
  <c r="D3" i="1" l="1"/>
  <c r="C3" i="1"/>
  <c r="C24" i="1"/>
  <c r="D21" i="1"/>
  <c r="D18" i="1" s="1"/>
  <c r="C9" i="1" l="1"/>
  <c r="D9" i="1"/>
  <c r="E129" i="1" l="1"/>
  <c r="E125" i="1"/>
  <c r="E124" i="1"/>
  <c r="C133" i="1"/>
  <c r="E122" i="1" l="1"/>
  <c r="E126" i="1"/>
  <c r="E130" i="1"/>
  <c r="E133" i="1"/>
  <c r="D24" i="1"/>
  <c r="C19" i="1"/>
  <c r="D14" i="1"/>
  <c r="E19" i="1" l="1"/>
  <c r="E54" i="1"/>
  <c r="E53" i="1"/>
  <c r="E191" i="1" l="1"/>
  <c r="C190" i="1" l="1"/>
  <c r="D152" i="1" l="1"/>
  <c r="E192" i="1"/>
  <c r="E190" i="1"/>
  <c r="D110" i="1"/>
  <c r="E110" i="1" s="1"/>
  <c r="E111" i="1"/>
  <c r="D113" i="1"/>
  <c r="D199" i="1" s="1"/>
  <c r="D148" i="1"/>
  <c r="D165" i="1"/>
  <c r="D80" i="1" l="1"/>
  <c r="E62" i="1"/>
  <c r="E63" i="1"/>
  <c r="E64" i="1"/>
  <c r="E65" i="1"/>
  <c r="E66" i="1"/>
  <c r="E67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3" i="1"/>
  <c r="E106" i="1"/>
  <c r="E108" i="1"/>
  <c r="E109" i="1"/>
  <c r="E114" i="1"/>
  <c r="E115" i="1"/>
  <c r="E116" i="1"/>
  <c r="E117" i="1"/>
  <c r="E118" i="1"/>
  <c r="E119" i="1"/>
  <c r="E120" i="1"/>
  <c r="E121" i="1"/>
  <c r="E134" i="1"/>
  <c r="E135" i="1"/>
  <c r="E136" i="1"/>
  <c r="E140" i="1"/>
  <c r="E145" i="1"/>
  <c r="E146" i="1"/>
  <c r="E147" i="1"/>
  <c r="E149" i="1"/>
  <c r="E151" i="1"/>
  <c r="E153" i="1"/>
  <c r="E154" i="1"/>
  <c r="E155" i="1"/>
  <c r="E166" i="1"/>
  <c r="E60" i="1"/>
  <c r="E181" i="1" l="1"/>
  <c r="E174" i="1"/>
  <c r="E172" i="1"/>
  <c r="E32" i="1"/>
  <c r="D29" i="1"/>
  <c r="D27" i="1"/>
  <c r="E187" i="1"/>
  <c r="C193" i="1"/>
  <c r="C165" i="1"/>
  <c r="C107" i="1"/>
  <c r="D104" i="1"/>
  <c r="C104" i="1"/>
  <c r="D13" i="1" l="1"/>
  <c r="E104" i="1"/>
  <c r="E141" i="1"/>
  <c r="C31" i="1"/>
  <c r="E31" i="1" s="1"/>
  <c r="C29" i="1"/>
  <c r="C27" i="1"/>
  <c r="C21" i="1"/>
  <c r="C18" i="1" s="1"/>
  <c r="C16" i="1"/>
  <c r="C13" i="1" s="1"/>
  <c r="E13" i="1" l="1"/>
  <c r="C26" i="1"/>
  <c r="E156" i="1"/>
  <c r="E161" i="1"/>
  <c r="C152" i="1" l="1"/>
  <c r="E152" i="1" s="1"/>
  <c r="C41" i="1"/>
  <c r="E186" i="1" l="1"/>
  <c r="E188" i="1"/>
  <c r="E189" i="1"/>
  <c r="E193" i="1"/>
  <c r="E194" i="1"/>
  <c r="E195" i="1"/>
  <c r="E16" i="1"/>
  <c r="E17" i="1"/>
  <c r="E26" i="1" l="1"/>
  <c r="D41" i="1" l="1"/>
  <c r="D61" i="1"/>
  <c r="E165" i="1"/>
  <c r="D168" i="1"/>
  <c r="D185" i="1"/>
  <c r="C185" i="1"/>
  <c r="C148" i="1"/>
  <c r="C61" i="1"/>
  <c r="E183" i="1"/>
  <c r="E182" i="1"/>
  <c r="E180" i="1"/>
  <c r="E179" i="1"/>
  <c r="E178" i="1"/>
  <c r="D177" i="1"/>
  <c r="C177" i="1"/>
  <c r="E175" i="1"/>
  <c r="E173" i="1"/>
  <c r="E171" i="1"/>
  <c r="E170" i="1"/>
  <c r="E169" i="1"/>
  <c r="C168" i="1"/>
  <c r="C144" i="1"/>
  <c r="C113" i="1"/>
  <c r="E113" i="1" s="1"/>
  <c r="D107" i="1"/>
  <c r="E107" i="1" s="1"/>
  <c r="D95" i="1"/>
  <c r="C95" i="1"/>
  <c r="C80" i="1"/>
  <c r="E80" i="1" s="1"/>
  <c r="D69" i="1"/>
  <c r="C69" i="1"/>
  <c r="E59" i="1"/>
  <c r="E57" i="1"/>
  <c r="E56" i="1"/>
  <c r="E55" i="1"/>
  <c r="E52" i="1"/>
  <c r="E51" i="1"/>
  <c r="E50" i="1"/>
  <c r="E49" i="1"/>
  <c r="E48" i="1"/>
  <c r="E47" i="1"/>
  <c r="E46" i="1"/>
  <c r="E45" i="1"/>
  <c r="E44" i="1"/>
  <c r="E43" i="1"/>
  <c r="E42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C199" i="1" l="1"/>
  <c r="E69" i="1"/>
  <c r="E148" i="1"/>
  <c r="E61" i="1"/>
  <c r="E137" i="1"/>
  <c r="E95" i="1"/>
  <c r="E144" i="1"/>
  <c r="E185" i="1"/>
  <c r="E18" i="1"/>
  <c r="E41" i="1"/>
  <c r="E168" i="1"/>
  <c r="E177" i="1"/>
  <c r="E199" i="1" l="1"/>
</calcChain>
</file>

<file path=xl/sharedStrings.xml><?xml version="1.0" encoding="utf-8"?>
<sst xmlns="http://schemas.openxmlformats.org/spreadsheetml/2006/main" count="228" uniqueCount="115">
  <si>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</si>
  <si>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</si>
  <si>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</si>
  <si>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</si>
  <si>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</si>
  <si>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</si>
  <si>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</si>
  <si>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</si>
  <si>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</si>
  <si>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</si>
  <si>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</si>
  <si>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</si>
  <si>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</si>
  <si>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</si>
  <si>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</si>
  <si>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</si>
  <si>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</si>
  <si>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</si>
  <si>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</si>
  <si>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</si>
  <si>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</si>
  <si>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</si>
  <si>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</si>
  <si>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</si>
  <si>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</si>
  <si>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</si>
  <si>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</si>
  <si>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</si>
  <si>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</si>
  <si>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</si>
  <si>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</si>
  <si>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</si>
  <si>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</si>
  <si>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</si>
  <si>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</si>
  <si>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</si>
  <si>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</si>
  <si>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</si>
  <si>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</si>
  <si>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</si>
  <si>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</si>
  <si>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</si>
  <si>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</si>
  <si>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</si>
  <si>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</si>
  <si>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</si>
  <si>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</si>
  <si>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</si>
  <si>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</si>
  <si>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</si>
  <si>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</si>
  <si>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</si>
  <si>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</si>
  <si>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</si>
  <si>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</si>
  <si>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</si>
  <si>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</si>
  <si>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</si>
  <si>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</si>
  <si>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</si>
  <si>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</si>
  <si>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</si>
  <si>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</si>
  <si>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</si>
  <si>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</si>
  <si>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</si>
  <si>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</si>
  <si>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</si>
  <si>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</si>
  <si>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</si>
  <si>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</si>
  <si>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</si>
  <si>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</si>
  <si>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</si>
  <si>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</si>
  <si>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</si>
  <si>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</si>
  <si>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</si>
  <si>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</si>
  <si>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</si>
  <si>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</si>
  <si>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</si>
  <si>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</si>
  <si>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</si>
  <si>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</si>
  <si>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</si>
  <si>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</si>
  <si>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</si>
  <si>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</si>
  <si>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</si>
  <si>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</si>
  <si>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</si>
  <si>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</si>
  <si>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</si>
  <si>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</si>
  <si>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</si>
  <si>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</si>
  <si>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</si>
  <si>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</si>
  <si>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</si>
  <si>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</si>
  <si>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</si>
  <si>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</si>
  <si>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</si>
  <si>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</si>
  <si>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</si>
  <si>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</si>
  <si>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</si>
  <si>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</si>
  <si>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</si>
  <si>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</si>
  <si>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>Изградња Националног фудбалског стадиона са пратећим садржајима</t>
  </si>
  <si>
    <t>Информациони систем Е - акцизе</t>
  </si>
  <si>
    <t xml:space="preserve">Извршено до 31.12.2022. </t>
  </si>
  <si>
    <t>Текућа апропријација 2022.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</si>
</sst>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7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9" xfId="0" applyFont="1" applyFill="1" applyBorder="1"/>
    <xf numFmtId="4" fontId="6" fillId="2" borderId="14" xfId="0" applyNumberFormat="1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4" fontId="6" fillId="2" borderId="15" xfId="0" applyNumberFormat="1" applyFont="1" applyFill="1" applyBorder="1"/>
    <xf numFmtId="0" fontId="6" fillId="2" borderId="14" xfId="0" applyFont="1" applyFill="1" applyBorder="1" applyAlignment="1">
      <alignment horizontal="left"/>
    </xf>
    <xf numFmtId="4" fontId="6" fillId="2" borderId="16" xfId="0" applyNumberFormat="1" applyFont="1" applyFill="1" applyBorder="1"/>
    <xf numFmtId="0" fontId="1" fillId="2" borderId="17" xfId="0" applyFont="1" applyFill="1" applyBorder="1"/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9" xfId="0" applyNumberFormat="1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0" fontId="6" fillId="2" borderId="8" xfId="0" applyFont="1" applyFill="1" applyBorder="1"/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7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0" fontId="7" fillId="2" borderId="9" xfId="0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/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7" fillId="2" borderId="17" xfId="0" applyNumberFormat="1" applyFont="1" applyFill="1" applyBorder="1"/>
    <xf numFmtId="4" fontId="13" fillId="2" borderId="17" xfId="0" applyNumberFormat="1" applyFont="1" applyFill="1" applyBorder="1"/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workbookViewId="0">
      <selection activeCell="I17" sqref="I17"/>
    </sheetView>
  </sheetViews>
  <sheetFormatPr defaultRowHeight="15" x14ac:dyDescent="0.25"/>
  <cols>
    <col min="2" max="2" width="74.125" customWidth="1"/>
    <col min="3" max="3" width="18.375" style="4" customWidth="1"/>
    <col min="4" max="4" width="15" style="4" customWidth="1"/>
    <col min="8" max="8" width="8.875" customWidth="1"/>
  </cols>
  <sheetData>
    <row r="1" spans="1:5" ht="34.5" thickBot="1" x14ac:dyDescent="0.3">
      <c r="A1" s="1" t="s">
        <v>0</v>
      </c>
      <c r="B1" s="2"/>
      <c r="C1" s="5" t="s">
        <v>114</v>
      </c>
      <c r="D1" s="3" t="s">
        <v>113</v>
      </c>
      <c r="E1" s="8" t="s">
        <v>1</v>
      </c>
    </row>
    <row r="2" spans="1:5" x14ac:dyDescent="0.25">
      <c r="A2" s="49" t="s">
        <v>2</v>
      </c>
      <c r="B2" s="50" t="s">
        <v>3</v>
      </c>
      <c r="C2" s="51"/>
      <c r="D2" s="52"/>
      <c r="E2" s="52"/>
    </row>
    <row r="3" spans="1:5" x14ac:dyDescent="0.25">
      <c r="A3" s="53" t="s">
        <v>4</v>
      </c>
      <c r="B3" s="54" t="s">
        <v>5</v>
      </c>
      <c r="C3" s="55">
        <f>C4</f>
        <v>8579241000</v>
      </c>
      <c r="D3" s="55">
        <f>D4</f>
        <v>5588221709.29</v>
      </c>
      <c r="E3" s="40">
        <f>SUM(D3/C3*100)</f>
        <v>65.136551232096167</v>
      </c>
    </row>
    <row r="4" spans="1:5" x14ac:dyDescent="0.25">
      <c r="A4" s="56"/>
      <c r="B4" s="20" t="s">
        <v>6</v>
      </c>
      <c r="C4" s="57">
        <v>8579241000</v>
      </c>
      <c r="D4" s="57">
        <v>5588221709.29</v>
      </c>
      <c r="E4" s="58">
        <f t="shared" ref="E4:E76" si="0">SUM(D4/C4*100)</f>
        <v>65.136551232096167</v>
      </c>
    </row>
    <row r="5" spans="1:5" x14ac:dyDescent="0.25">
      <c r="A5" s="34" t="s">
        <v>7</v>
      </c>
      <c r="B5" s="187" t="s">
        <v>8</v>
      </c>
      <c r="C5" s="188"/>
      <c r="D5" s="36"/>
      <c r="E5" s="12"/>
    </row>
    <row r="6" spans="1:5" x14ac:dyDescent="0.25">
      <c r="A6" s="53" t="s">
        <v>9</v>
      </c>
      <c r="B6" s="189" t="s">
        <v>10</v>
      </c>
      <c r="C6" s="60">
        <f>C7</f>
        <v>34315090000</v>
      </c>
      <c r="D6" s="60">
        <f>D7</f>
        <v>34296148819</v>
      </c>
      <c r="E6" s="29">
        <f t="shared" si="0"/>
        <v>99.944802181780673</v>
      </c>
    </row>
    <row r="7" spans="1:5" ht="15.75" thickBot="1" x14ac:dyDescent="0.3">
      <c r="A7" s="41"/>
      <c r="B7" s="190" t="s">
        <v>11</v>
      </c>
      <c r="C7" s="191">
        <v>34315090000</v>
      </c>
      <c r="D7" s="192">
        <v>34296148819</v>
      </c>
      <c r="E7" s="48">
        <f t="shared" si="0"/>
        <v>99.944802181780673</v>
      </c>
    </row>
    <row r="8" spans="1:5" ht="31.5" customHeight="1" x14ac:dyDescent="0.25">
      <c r="A8" s="22" t="s">
        <v>14</v>
      </c>
      <c r="B8" s="59" t="s">
        <v>15</v>
      </c>
      <c r="C8" s="46"/>
      <c r="D8" s="46"/>
      <c r="E8" s="12"/>
    </row>
    <row r="9" spans="1:5" x14ac:dyDescent="0.25">
      <c r="A9" s="9" t="s">
        <v>104</v>
      </c>
      <c r="B9" s="26" t="s">
        <v>16</v>
      </c>
      <c r="C9" s="60">
        <f>C10</f>
        <v>20401245000</v>
      </c>
      <c r="D9" s="60">
        <f>D10</f>
        <v>17899583195.889999</v>
      </c>
      <c r="E9" s="29">
        <f t="shared" si="0"/>
        <v>87.737700301574733</v>
      </c>
    </row>
    <row r="10" spans="1:5" x14ac:dyDescent="0.25">
      <c r="A10" s="61"/>
      <c r="B10" s="62" t="s">
        <v>17</v>
      </c>
      <c r="C10" s="21">
        <v>20401245000</v>
      </c>
      <c r="D10" s="21">
        <v>17899583195.889999</v>
      </c>
      <c r="E10" s="58">
        <f t="shared" si="0"/>
        <v>87.737700301574733</v>
      </c>
    </row>
    <row r="11" spans="1:5" x14ac:dyDescent="0.25">
      <c r="A11" s="9">
        <v>5073</v>
      </c>
      <c r="B11" s="26" t="s">
        <v>111</v>
      </c>
      <c r="C11" s="60">
        <f>C12</f>
        <v>1000000</v>
      </c>
      <c r="D11" s="21">
        <f>D12</f>
        <v>0</v>
      </c>
      <c r="E11" s="58">
        <f t="shared" si="0"/>
        <v>0</v>
      </c>
    </row>
    <row r="12" spans="1:5" ht="15.75" thickBot="1" x14ac:dyDescent="0.3">
      <c r="A12" s="41"/>
      <c r="B12" s="42" t="s">
        <v>63</v>
      </c>
      <c r="C12" s="43">
        <v>1000000</v>
      </c>
      <c r="D12" s="43">
        <v>0</v>
      </c>
      <c r="E12" s="48">
        <f t="shared" si="0"/>
        <v>0</v>
      </c>
    </row>
    <row r="13" spans="1:5" x14ac:dyDescent="0.25">
      <c r="A13" s="22" t="s">
        <v>18</v>
      </c>
      <c r="B13" s="23" t="s">
        <v>19</v>
      </c>
      <c r="C13" s="24">
        <f>C14+C16</f>
        <v>5077300000</v>
      </c>
      <c r="D13" s="24">
        <f>D14+D16</f>
        <v>3419093010.27</v>
      </c>
      <c r="E13" s="25">
        <f>SUM(D13/C13*100)</f>
        <v>67.340771872254933</v>
      </c>
    </row>
    <row r="14" spans="1:5" x14ac:dyDescent="0.25">
      <c r="A14" s="9" t="s">
        <v>20</v>
      </c>
      <c r="B14" s="10" t="s">
        <v>21</v>
      </c>
      <c r="C14" s="11">
        <f>C15</f>
        <v>4947300000</v>
      </c>
      <c r="D14" s="11">
        <f>D15</f>
        <v>3331676802.2399998</v>
      </c>
      <c r="E14" s="12">
        <f t="shared" si="0"/>
        <v>67.343334793523738</v>
      </c>
    </row>
    <row r="15" spans="1:5" x14ac:dyDescent="0.25">
      <c r="A15" s="9"/>
      <c r="B15" s="13" t="s">
        <v>22</v>
      </c>
      <c r="C15" s="14">
        <v>4947300000</v>
      </c>
      <c r="D15" s="14">
        <v>3331676802.2399998</v>
      </c>
      <c r="E15" s="15">
        <f t="shared" si="0"/>
        <v>67.343334793523738</v>
      </c>
    </row>
    <row r="16" spans="1:5" x14ac:dyDescent="0.25">
      <c r="A16" s="9" t="s">
        <v>23</v>
      </c>
      <c r="B16" s="16" t="s">
        <v>24</v>
      </c>
      <c r="C16" s="17">
        <f>C17</f>
        <v>130000000</v>
      </c>
      <c r="D16" s="17">
        <f>D17</f>
        <v>87416208.030000001</v>
      </c>
      <c r="E16" s="18">
        <f t="shared" si="0"/>
        <v>67.243236946153857</v>
      </c>
    </row>
    <row r="17" spans="1:6" x14ac:dyDescent="0.25">
      <c r="A17" s="19"/>
      <c r="B17" s="20" t="s">
        <v>25</v>
      </c>
      <c r="C17" s="21">
        <v>130000000</v>
      </c>
      <c r="D17" s="21">
        <v>87416208.030000001</v>
      </c>
      <c r="E17" s="15">
        <f t="shared" si="0"/>
        <v>67.243236946153857</v>
      </c>
    </row>
    <row r="18" spans="1:6" x14ac:dyDescent="0.25">
      <c r="A18" s="34" t="s">
        <v>26</v>
      </c>
      <c r="B18" s="35" t="s">
        <v>27</v>
      </c>
      <c r="C18" s="24">
        <f>SUM(C19+C21)</f>
        <v>108672221000</v>
      </c>
      <c r="D18" s="36">
        <f>SUM(D19+D21)</f>
        <v>101193599031.14999</v>
      </c>
      <c r="E18" s="37">
        <f t="shared" si="0"/>
        <v>93.118184297668847</v>
      </c>
    </row>
    <row r="19" spans="1:6" x14ac:dyDescent="0.25">
      <c r="A19" s="9" t="s">
        <v>9</v>
      </c>
      <c r="B19" s="26" t="s">
        <v>28</v>
      </c>
      <c r="C19" s="27">
        <f>C20</f>
        <v>84066221000</v>
      </c>
      <c r="D19" s="28">
        <f>D20</f>
        <v>76587599031.149994</v>
      </c>
      <c r="E19" s="29">
        <f t="shared" si="0"/>
        <v>91.103891813038672</v>
      </c>
      <c r="F19" s="7"/>
    </row>
    <row r="20" spans="1:6" x14ac:dyDescent="0.25">
      <c r="A20" s="30"/>
      <c r="B20" s="13" t="s">
        <v>29</v>
      </c>
      <c r="C20" s="31">
        <v>84066221000</v>
      </c>
      <c r="D20" s="32">
        <v>76587599031.149994</v>
      </c>
      <c r="E20" s="33">
        <f t="shared" si="0"/>
        <v>91.103891813038672</v>
      </c>
    </row>
    <row r="21" spans="1:6" ht="21.75" customHeight="1" x14ac:dyDescent="0.25">
      <c r="A21" s="9" t="s">
        <v>30</v>
      </c>
      <c r="B21" s="38" t="s">
        <v>31</v>
      </c>
      <c r="C21" s="39">
        <f>C22</f>
        <v>24606000000</v>
      </c>
      <c r="D21" s="28">
        <f>D22</f>
        <v>24606000000</v>
      </c>
      <c r="E21" s="40">
        <f t="shared" si="0"/>
        <v>100</v>
      </c>
    </row>
    <row r="22" spans="1:6" ht="15.75" thickBot="1" x14ac:dyDescent="0.3">
      <c r="A22" s="41"/>
      <c r="B22" s="42" t="s">
        <v>29</v>
      </c>
      <c r="C22" s="43">
        <v>24606000000</v>
      </c>
      <c r="D22" s="44">
        <v>24606000000</v>
      </c>
      <c r="E22" s="45">
        <f t="shared" si="0"/>
        <v>100</v>
      </c>
    </row>
    <row r="23" spans="1:6" x14ac:dyDescent="0.25">
      <c r="A23" s="34" t="s">
        <v>32</v>
      </c>
      <c r="B23" s="35" t="s">
        <v>33</v>
      </c>
      <c r="C23" s="46"/>
      <c r="D23" s="46"/>
      <c r="E23" s="12"/>
    </row>
    <row r="24" spans="1:6" x14ac:dyDescent="0.25">
      <c r="A24" s="9" t="s">
        <v>9</v>
      </c>
      <c r="B24" s="26" t="s">
        <v>34</v>
      </c>
      <c r="C24" s="28">
        <f>C25</f>
        <v>76854100000</v>
      </c>
      <c r="D24" s="28">
        <f>D25</f>
        <v>73235982106</v>
      </c>
      <c r="E24" s="29">
        <f t="shared" si="0"/>
        <v>95.292225276205173</v>
      </c>
    </row>
    <row r="25" spans="1:6" ht="15.75" thickBot="1" x14ac:dyDescent="0.3">
      <c r="A25" s="41"/>
      <c r="B25" s="47" t="s">
        <v>35</v>
      </c>
      <c r="C25" s="43">
        <v>76854100000</v>
      </c>
      <c r="D25" s="43">
        <v>73235982106</v>
      </c>
      <c r="E25" s="48">
        <f t="shared" si="0"/>
        <v>95.292225276205173</v>
      </c>
    </row>
    <row r="26" spans="1:6" x14ac:dyDescent="0.25">
      <c r="A26" s="65">
        <v>1003</v>
      </c>
      <c r="B26" s="175" t="s">
        <v>36</v>
      </c>
      <c r="C26" s="24">
        <f>SUM(C27+C29+C31)</f>
        <v>10238455000</v>
      </c>
      <c r="D26" s="76">
        <f>SUM(D27+D29+D31)</f>
        <v>9334081499.0299988</v>
      </c>
      <c r="E26" s="77">
        <f t="shared" si="0"/>
        <v>91.166894800338511</v>
      </c>
    </row>
    <row r="27" spans="1:6" x14ac:dyDescent="0.25">
      <c r="A27" s="9" t="s">
        <v>37</v>
      </c>
      <c r="B27" s="63" t="s">
        <v>38</v>
      </c>
      <c r="C27" s="64">
        <f>C28</f>
        <v>460275000</v>
      </c>
      <c r="D27" s="64">
        <f>D28</f>
        <v>460275000</v>
      </c>
      <c r="E27" s="12">
        <f t="shared" si="0"/>
        <v>100</v>
      </c>
    </row>
    <row r="28" spans="1:6" x14ac:dyDescent="0.25">
      <c r="A28" s="65"/>
      <c r="B28" s="66" t="s">
        <v>39</v>
      </c>
      <c r="C28" s="46">
        <v>460275000</v>
      </c>
      <c r="D28" s="46">
        <v>460275000</v>
      </c>
      <c r="E28" s="58">
        <f t="shared" si="0"/>
        <v>100</v>
      </c>
    </row>
    <row r="29" spans="1:6" ht="26.25" customHeight="1" x14ac:dyDescent="0.25">
      <c r="A29" s="9" t="s">
        <v>9</v>
      </c>
      <c r="B29" s="38" t="s">
        <v>40</v>
      </c>
      <c r="C29" s="28">
        <f>C30</f>
        <v>118180000</v>
      </c>
      <c r="D29" s="28">
        <f>D30</f>
        <v>111600129.8</v>
      </c>
      <c r="E29" s="162">
        <f t="shared" si="0"/>
        <v>94.432331866644105</v>
      </c>
    </row>
    <row r="30" spans="1:6" x14ac:dyDescent="0.25">
      <c r="A30" s="163"/>
      <c r="B30" s="164" t="s">
        <v>41</v>
      </c>
      <c r="C30" s="14">
        <v>118180000</v>
      </c>
      <c r="D30" s="14">
        <v>111600129.8</v>
      </c>
      <c r="E30" s="165">
        <f t="shared" si="0"/>
        <v>94.432331866644105</v>
      </c>
    </row>
    <row r="31" spans="1:6" x14ac:dyDescent="0.25">
      <c r="A31" s="166" t="s">
        <v>30</v>
      </c>
      <c r="B31" s="70" t="s">
        <v>95</v>
      </c>
      <c r="C31" s="159">
        <f>C32</f>
        <v>9660000000</v>
      </c>
      <c r="D31" s="71">
        <f>D32</f>
        <v>8762206369.2299995</v>
      </c>
      <c r="E31" s="165">
        <f t="shared" si="0"/>
        <v>90.706070074844718</v>
      </c>
    </row>
    <row r="32" spans="1:6" ht="15.75" thickBot="1" x14ac:dyDescent="0.3">
      <c r="A32" s="134"/>
      <c r="B32" s="131" t="s">
        <v>41</v>
      </c>
      <c r="C32" s="132">
        <v>9660000000</v>
      </c>
      <c r="D32" s="167">
        <v>8762206369.2299995</v>
      </c>
      <c r="E32" s="48">
        <f t="shared" si="0"/>
        <v>90.706070074844718</v>
      </c>
    </row>
    <row r="33" spans="1:5" x14ac:dyDescent="0.25">
      <c r="A33" s="168">
        <v>2101</v>
      </c>
      <c r="B33" s="169" t="s">
        <v>42</v>
      </c>
      <c r="C33" s="170"/>
      <c r="D33" s="171"/>
      <c r="E33" s="143"/>
    </row>
    <row r="34" spans="1:5" x14ac:dyDescent="0.25">
      <c r="A34" s="9" t="s">
        <v>43</v>
      </c>
      <c r="B34" s="70" t="s">
        <v>44</v>
      </c>
      <c r="C34" s="71">
        <f>C35</f>
        <v>1565130000</v>
      </c>
      <c r="D34" s="28">
        <f>D35</f>
        <v>1562640809.2</v>
      </c>
      <c r="E34" s="29">
        <f t="shared" si="0"/>
        <v>99.840959485793519</v>
      </c>
    </row>
    <row r="35" spans="1:5" x14ac:dyDescent="0.25">
      <c r="A35" s="172"/>
      <c r="B35" s="20" t="s">
        <v>45</v>
      </c>
      <c r="C35" s="21">
        <v>1565130000</v>
      </c>
      <c r="D35" s="21">
        <v>1562640809.2</v>
      </c>
      <c r="E35" s="58">
        <f t="shared" ref="E35:E36" si="1">SUM(D35/C35*100)</f>
        <v>99.840959485793519</v>
      </c>
    </row>
    <row r="36" spans="1:5" x14ac:dyDescent="0.25">
      <c r="A36" s="172">
        <v>7055</v>
      </c>
      <c r="B36" s="78" t="s">
        <v>107</v>
      </c>
      <c r="C36" s="36">
        <f>C37</f>
        <v>898044000</v>
      </c>
      <c r="D36" s="173">
        <f>D37</f>
        <v>898043781.83000004</v>
      </c>
      <c r="E36" s="18">
        <f t="shared" si="1"/>
        <v>99.999975706090126</v>
      </c>
    </row>
    <row r="37" spans="1:5" x14ac:dyDescent="0.25">
      <c r="A37" s="172"/>
      <c r="B37" s="164" t="s">
        <v>45</v>
      </c>
      <c r="C37" s="14">
        <v>898044000</v>
      </c>
      <c r="D37" s="14">
        <v>898043781.83000004</v>
      </c>
      <c r="E37" s="165">
        <f t="shared" ref="E37:E39" si="2">SUM(D37/C37*100)</f>
        <v>99.999975706090126</v>
      </c>
    </row>
    <row r="38" spans="1:5" x14ac:dyDescent="0.25">
      <c r="A38" s="9">
        <v>7066</v>
      </c>
      <c r="B38" s="70" t="s">
        <v>110</v>
      </c>
      <c r="C38" s="71">
        <f>C39</f>
        <v>902031000</v>
      </c>
      <c r="D38" s="71">
        <f>D39</f>
        <v>902014379.54999995</v>
      </c>
      <c r="E38" s="174">
        <f t="shared" si="2"/>
        <v>99.998157441373962</v>
      </c>
    </row>
    <row r="39" spans="1:5" x14ac:dyDescent="0.25">
      <c r="A39" s="9"/>
      <c r="B39" s="20"/>
      <c r="C39" s="21">
        <v>902031000</v>
      </c>
      <c r="D39" s="21">
        <v>902014379.54999995</v>
      </c>
      <c r="E39" s="58">
        <f t="shared" si="2"/>
        <v>99.998157441373962</v>
      </c>
    </row>
    <row r="40" spans="1:5" x14ac:dyDescent="0.25">
      <c r="A40" s="67">
        <v>2301</v>
      </c>
      <c r="B40" s="68" t="s">
        <v>46</v>
      </c>
      <c r="C40" s="46"/>
      <c r="D40" s="69"/>
      <c r="E40" s="12"/>
    </row>
    <row r="41" spans="1:5" x14ac:dyDescent="0.25">
      <c r="A41" s="9" t="s">
        <v>47</v>
      </c>
      <c r="B41" s="70" t="s">
        <v>48</v>
      </c>
      <c r="C41" s="71">
        <f>SUM(C42:C60)</f>
        <v>8212736000</v>
      </c>
      <c r="D41" s="71">
        <f>SUM(D42:D60)</f>
        <v>5679918519.5699987</v>
      </c>
      <c r="E41" s="29">
        <f t="shared" si="0"/>
        <v>69.159881914747999</v>
      </c>
    </row>
    <row r="42" spans="1:5" x14ac:dyDescent="0.25">
      <c r="A42" s="72"/>
      <c r="B42" s="66" t="s">
        <v>49</v>
      </c>
      <c r="C42" s="21">
        <v>275216000</v>
      </c>
      <c r="D42" s="21">
        <v>273733319.88999999</v>
      </c>
      <c r="E42" s="58">
        <f t="shared" si="0"/>
        <v>99.461266746846107</v>
      </c>
    </row>
    <row r="43" spans="1:5" x14ac:dyDescent="0.25">
      <c r="A43" s="72"/>
      <c r="B43" s="66" t="s">
        <v>50</v>
      </c>
      <c r="C43" s="21">
        <v>44443000</v>
      </c>
      <c r="D43" s="21">
        <v>44208301.520000003</v>
      </c>
      <c r="E43" s="58">
        <f t="shared" si="0"/>
        <v>99.471911257115863</v>
      </c>
    </row>
    <row r="44" spans="1:5" x14ac:dyDescent="0.25">
      <c r="A44" s="72"/>
      <c r="B44" s="66" t="s">
        <v>51</v>
      </c>
      <c r="C44" s="21">
        <v>2000000</v>
      </c>
      <c r="D44" s="21">
        <v>1035000</v>
      </c>
      <c r="E44" s="58">
        <f t="shared" si="0"/>
        <v>51.749999999999993</v>
      </c>
    </row>
    <row r="45" spans="1:5" x14ac:dyDescent="0.25">
      <c r="A45" s="72"/>
      <c r="B45" s="66" t="s">
        <v>52</v>
      </c>
      <c r="C45" s="21">
        <v>6546000</v>
      </c>
      <c r="D45" s="21">
        <v>6496429.4400000004</v>
      </c>
      <c r="E45" s="58">
        <f t="shared" si="0"/>
        <v>99.242735105407888</v>
      </c>
    </row>
    <row r="46" spans="1:5" x14ac:dyDescent="0.25">
      <c r="A46" s="72"/>
      <c r="B46" s="66" t="s">
        <v>53</v>
      </c>
      <c r="C46" s="21">
        <v>8109000</v>
      </c>
      <c r="D46" s="21">
        <v>7289306.5499999998</v>
      </c>
      <c r="E46" s="58">
        <f t="shared" si="0"/>
        <v>89.891559378468372</v>
      </c>
    </row>
    <row r="47" spans="1:5" x14ac:dyDescent="0.25">
      <c r="A47" s="72"/>
      <c r="B47" s="66" t="s">
        <v>54</v>
      </c>
      <c r="C47" s="21">
        <v>8124000</v>
      </c>
      <c r="D47" s="21">
        <v>7983649.1399999997</v>
      </c>
      <c r="E47" s="58">
        <f t="shared" si="0"/>
        <v>98.272392171344165</v>
      </c>
    </row>
    <row r="48" spans="1:5" x14ac:dyDescent="0.25">
      <c r="A48" s="72"/>
      <c r="B48" s="66" t="s">
        <v>55</v>
      </c>
      <c r="C48" s="21">
        <v>18626000</v>
      </c>
      <c r="D48" s="21">
        <v>5790304.9500000002</v>
      </c>
      <c r="E48" s="58">
        <f t="shared" si="0"/>
        <v>31.087216525287232</v>
      </c>
    </row>
    <row r="49" spans="1:5" x14ac:dyDescent="0.25">
      <c r="A49" s="72"/>
      <c r="B49" s="66" t="s">
        <v>56</v>
      </c>
      <c r="C49" s="21">
        <v>2600000</v>
      </c>
      <c r="D49" s="21">
        <v>1486956.97</v>
      </c>
      <c r="E49" s="58">
        <f t="shared" si="0"/>
        <v>57.190652692307687</v>
      </c>
    </row>
    <row r="50" spans="1:5" x14ac:dyDescent="0.25">
      <c r="A50" s="72"/>
      <c r="B50" s="66" t="s">
        <v>57</v>
      </c>
      <c r="C50" s="21">
        <v>637775000</v>
      </c>
      <c r="D50" s="21">
        <v>192580582.33000001</v>
      </c>
      <c r="E50" s="58">
        <f t="shared" si="0"/>
        <v>30.195693203716047</v>
      </c>
    </row>
    <row r="51" spans="1:5" x14ac:dyDescent="0.25">
      <c r="A51" s="72"/>
      <c r="B51" s="66" t="s">
        <v>39</v>
      </c>
      <c r="C51" s="21">
        <v>115529000</v>
      </c>
      <c r="D51" s="21">
        <v>18663839.600000001</v>
      </c>
      <c r="E51" s="58">
        <f t="shared" si="0"/>
        <v>16.155112222905071</v>
      </c>
    </row>
    <row r="52" spans="1:5" x14ac:dyDescent="0.25">
      <c r="A52" s="72"/>
      <c r="B52" s="66" t="s">
        <v>58</v>
      </c>
      <c r="C52" s="21">
        <v>12200000</v>
      </c>
      <c r="D52" s="21">
        <v>3005789.52</v>
      </c>
      <c r="E52" s="58">
        <f t="shared" si="0"/>
        <v>24.63761901639344</v>
      </c>
    </row>
    <row r="53" spans="1:5" x14ac:dyDescent="0.25">
      <c r="A53" s="72"/>
      <c r="B53" s="66" t="s">
        <v>59</v>
      </c>
      <c r="C53" s="21">
        <v>21675000</v>
      </c>
      <c r="D53" s="21">
        <v>8384507.4000000004</v>
      </c>
      <c r="E53" s="58">
        <f t="shared" si="0"/>
        <v>38.682848442906575</v>
      </c>
    </row>
    <row r="54" spans="1:5" x14ac:dyDescent="0.25">
      <c r="A54" s="72"/>
      <c r="B54" s="66" t="s">
        <v>98</v>
      </c>
      <c r="C54" s="21">
        <v>5287000000</v>
      </c>
      <c r="D54" s="21">
        <v>3524340623.1100001</v>
      </c>
      <c r="E54" s="58">
        <f t="shared" si="0"/>
        <v>66.660499775108761</v>
      </c>
    </row>
    <row r="55" spans="1:5" x14ac:dyDescent="0.25">
      <c r="A55" s="72"/>
      <c r="B55" s="66" t="s">
        <v>60</v>
      </c>
      <c r="C55" s="21">
        <v>1731243000</v>
      </c>
      <c r="D55" s="21">
        <v>1560532993.1199999</v>
      </c>
      <c r="E55" s="58">
        <f t="shared" si="0"/>
        <v>90.139454318082429</v>
      </c>
    </row>
    <row r="56" spans="1:5" x14ac:dyDescent="0.25">
      <c r="A56" s="72"/>
      <c r="B56" s="73" t="s">
        <v>61</v>
      </c>
      <c r="C56" s="21">
        <v>850000</v>
      </c>
      <c r="D56" s="21">
        <v>540641.43999999994</v>
      </c>
      <c r="E56" s="58">
        <f t="shared" si="0"/>
        <v>63.604875294117633</v>
      </c>
    </row>
    <row r="57" spans="1:5" x14ac:dyDescent="0.25">
      <c r="A57" s="72"/>
      <c r="B57" s="66" t="s">
        <v>62</v>
      </c>
      <c r="C57" s="21">
        <v>1000000</v>
      </c>
      <c r="D57" s="21">
        <v>156040.71</v>
      </c>
      <c r="E57" s="58">
        <f t="shared" si="0"/>
        <v>15.604070999999999</v>
      </c>
    </row>
    <row r="58" spans="1:5" x14ac:dyDescent="0.25">
      <c r="A58" s="72"/>
      <c r="B58" s="66" t="s">
        <v>63</v>
      </c>
      <c r="C58" s="21">
        <v>0</v>
      </c>
      <c r="D58" s="21">
        <v>0</v>
      </c>
      <c r="E58" s="58">
        <v>0</v>
      </c>
    </row>
    <row r="59" spans="1:5" x14ac:dyDescent="0.25">
      <c r="A59" s="72"/>
      <c r="B59" s="66" t="s">
        <v>12</v>
      </c>
      <c r="C59" s="21">
        <v>38300000</v>
      </c>
      <c r="D59" s="21">
        <v>22395923.48</v>
      </c>
      <c r="E59" s="58">
        <f t="shared" si="0"/>
        <v>58.474996031331592</v>
      </c>
    </row>
    <row r="60" spans="1:5" ht="15.75" thickBot="1" x14ac:dyDescent="0.3">
      <c r="A60" s="74"/>
      <c r="B60" s="47" t="s">
        <v>13</v>
      </c>
      <c r="C60" s="43">
        <v>1500000</v>
      </c>
      <c r="D60" s="43">
        <v>1294310.3999999999</v>
      </c>
      <c r="E60" s="48">
        <f t="shared" si="0"/>
        <v>86.287359999999993</v>
      </c>
    </row>
    <row r="61" spans="1:5" x14ac:dyDescent="0.25">
      <c r="A61" s="19" t="s">
        <v>64</v>
      </c>
      <c r="B61" s="75" t="s">
        <v>65</v>
      </c>
      <c r="C61" s="76">
        <f>SUM(C62:C68)</f>
        <v>31048000</v>
      </c>
      <c r="D61" s="76">
        <f>SUM(D62:D68)</f>
        <v>28850651.239999998</v>
      </c>
      <c r="E61" s="25">
        <f t="shared" si="0"/>
        <v>92.922736536975009</v>
      </c>
    </row>
    <row r="62" spans="1:5" x14ac:dyDescent="0.25">
      <c r="A62" s="72"/>
      <c r="B62" s="73" t="s">
        <v>49</v>
      </c>
      <c r="C62" s="46">
        <v>23343000</v>
      </c>
      <c r="D62" s="46">
        <v>23215347.66</v>
      </c>
      <c r="E62" s="77">
        <f t="shared" si="0"/>
        <v>99.453145097031225</v>
      </c>
    </row>
    <row r="63" spans="1:5" x14ac:dyDescent="0.25">
      <c r="A63" s="78"/>
      <c r="B63" s="66" t="s">
        <v>50</v>
      </c>
      <c r="C63" s="21">
        <v>3769000</v>
      </c>
      <c r="D63" s="21">
        <v>3749278.67</v>
      </c>
      <c r="E63" s="58">
        <f t="shared" si="0"/>
        <v>99.476749005041114</v>
      </c>
    </row>
    <row r="64" spans="1:5" x14ac:dyDescent="0.25">
      <c r="A64" s="78"/>
      <c r="B64" s="66" t="s">
        <v>53</v>
      </c>
      <c r="C64" s="21">
        <v>1466000</v>
      </c>
      <c r="D64" s="21">
        <v>843086.91</v>
      </c>
      <c r="E64" s="58">
        <f t="shared" si="0"/>
        <v>57.509339017735343</v>
      </c>
    </row>
    <row r="65" spans="1:5" x14ac:dyDescent="0.25">
      <c r="A65" s="197"/>
      <c r="B65" s="20" t="s">
        <v>55</v>
      </c>
      <c r="C65" s="79">
        <v>20000</v>
      </c>
      <c r="D65" s="79">
        <v>0</v>
      </c>
      <c r="E65" s="58">
        <f t="shared" si="0"/>
        <v>0</v>
      </c>
    </row>
    <row r="66" spans="1:5" x14ac:dyDescent="0.25">
      <c r="A66" s="198"/>
      <c r="B66" s="20" t="s">
        <v>56</v>
      </c>
      <c r="C66" s="79">
        <v>350000</v>
      </c>
      <c r="D66" s="79">
        <v>271715.8</v>
      </c>
      <c r="E66" s="58">
        <f t="shared" si="0"/>
        <v>77.633085714285713</v>
      </c>
    </row>
    <row r="67" spans="1:5" x14ac:dyDescent="0.25">
      <c r="A67" s="198"/>
      <c r="B67" s="20" t="s">
        <v>57</v>
      </c>
      <c r="C67" s="79">
        <v>2100000</v>
      </c>
      <c r="D67" s="79">
        <v>771222.2</v>
      </c>
      <c r="E67" s="58">
        <f t="shared" si="0"/>
        <v>36.724866666666664</v>
      </c>
    </row>
    <row r="68" spans="1:5" ht="15.75" thickBot="1" x14ac:dyDescent="0.3">
      <c r="A68" s="199"/>
      <c r="B68" s="47" t="s">
        <v>59</v>
      </c>
      <c r="C68" s="80">
        <v>0</v>
      </c>
      <c r="D68" s="80">
        <v>0</v>
      </c>
      <c r="E68" s="48">
        <v>0</v>
      </c>
    </row>
    <row r="69" spans="1:5" x14ac:dyDescent="0.25">
      <c r="A69" s="19" t="s">
        <v>66</v>
      </c>
      <c r="B69" s="81" t="s">
        <v>67</v>
      </c>
      <c r="C69" s="76">
        <f>SUM(C70:C79)</f>
        <v>85410000</v>
      </c>
      <c r="D69" s="76">
        <f>SUM(D70:D79)</f>
        <v>77443942.849999994</v>
      </c>
      <c r="E69" s="25">
        <f t="shared" si="0"/>
        <v>90.673156363423473</v>
      </c>
    </row>
    <row r="70" spans="1:5" ht="14.25" customHeight="1" x14ac:dyDescent="0.25">
      <c r="A70" s="82"/>
      <c r="B70" s="83" t="s">
        <v>49</v>
      </c>
      <c r="C70" s="46">
        <v>44286000</v>
      </c>
      <c r="D70" s="46">
        <v>44192694.259999998</v>
      </c>
      <c r="E70" s="77">
        <f t="shared" si="0"/>
        <v>99.789310978638852</v>
      </c>
    </row>
    <row r="71" spans="1:5" x14ac:dyDescent="0.25">
      <c r="A71" s="82"/>
      <c r="B71" s="62" t="s">
        <v>50</v>
      </c>
      <c r="C71" s="21">
        <v>7152000</v>
      </c>
      <c r="D71" s="21">
        <v>7137120.2000000002</v>
      </c>
      <c r="E71" s="58">
        <f t="shared" si="0"/>
        <v>99.79194910514542</v>
      </c>
    </row>
    <row r="72" spans="1:5" x14ac:dyDescent="0.25">
      <c r="A72" s="82"/>
      <c r="B72" s="62" t="s">
        <v>53</v>
      </c>
      <c r="C72" s="21">
        <v>1620000</v>
      </c>
      <c r="D72" s="21">
        <v>900895.04</v>
      </c>
      <c r="E72" s="58">
        <f t="shared" si="0"/>
        <v>55.610804938271606</v>
      </c>
    </row>
    <row r="73" spans="1:5" x14ac:dyDescent="0.25">
      <c r="A73" s="84"/>
      <c r="B73" s="62" t="s">
        <v>54</v>
      </c>
      <c r="C73" s="21">
        <v>14776000</v>
      </c>
      <c r="D73" s="21">
        <v>11400812.060000001</v>
      </c>
      <c r="E73" s="58">
        <f t="shared" si="0"/>
        <v>77.15763440714673</v>
      </c>
    </row>
    <row r="74" spans="1:5" x14ac:dyDescent="0.25">
      <c r="A74" s="84"/>
      <c r="B74" s="62" t="s">
        <v>55</v>
      </c>
      <c r="C74" s="21">
        <v>24000</v>
      </c>
      <c r="D74" s="21">
        <v>0</v>
      </c>
      <c r="E74" s="58">
        <f t="shared" si="0"/>
        <v>0</v>
      </c>
    </row>
    <row r="75" spans="1:5" x14ac:dyDescent="0.25">
      <c r="A75" s="84"/>
      <c r="B75" s="62" t="s">
        <v>56</v>
      </c>
      <c r="C75" s="21">
        <v>51000</v>
      </c>
      <c r="D75" s="21">
        <v>225</v>
      </c>
      <c r="E75" s="58">
        <f t="shared" si="0"/>
        <v>0.44117647058823528</v>
      </c>
    </row>
    <row r="76" spans="1:5" x14ac:dyDescent="0.25">
      <c r="A76" s="85"/>
      <c r="B76" s="62" t="s">
        <v>57</v>
      </c>
      <c r="C76" s="21">
        <v>14500000</v>
      </c>
      <c r="D76" s="21">
        <v>13812196.289999999</v>
      </c>
      <c r="E76" s="58">
        <f t="shared" si="0"/>
        <v>95.256526137931033</v>
      </c>
    </row>
    <row r="77" spans="1:5" x14ac:dyDescent="0.25">
      <c r="A77" s="72"/>
      <c r="B77" s="66" t="s">
        <v>59</v>
      </c>
      <c r="C77" s="14">
        <v>500000</v>
      </c>
      <c r="D77" s="14">
        <v>0</v>
      </c>
      <c r="E77" s="58">
        <f t="shared" ref="E77:E144" si="3">SUM(D77/C77*100)</f>
        <v>0</v>
      </c>
    </row>
    <row r="78" spans="1:5" x14ac:dyDescent="0.25">
      <c r="A78" s="72"/>
      <c r="B78" s="20" t="s">
        <v>12</v>
      </c>
      <c r="C78" s="86">
        <v>2500000</v>
      </c>
      <c r="D78" s="14">
        <v>0</v>
      </c>
      <c r="E78" s="58">
        <f t="shared" si="3"/>
        <v>0</v>
      </c>
    </row>
    <row r="79" spans="1:5" ht="15.75" thickBot="1" x14ac:dyDescent="0.3">
      <c r="A79" s="87"/>
      <c r="B79" s="88" t="s">
        <v>13</v>
      </c>
      <c r="C79" s="89">
        <v>1000</v>
      </c>
      <c r="D79" s="90">
        <v>0</v>
      </c>
      <c r="E79" s="48">
        <f t="shared" si="3"/>
        <v>0</v>
      </c>
    </row>
    <row r="80" spans="1:5" ht="23.25" x14ac:dyDescent="0.25">
      <c r="A80" s="19" t="s">
        <v>23</v>
      </c>
      <c r="B80" s="81" t="s">
        <v>68</v>
      </c>
      <c r="C80" s="76">
        <f>SUM(C81:C94)</f>
        <v>25053165000</v>
      </c>
      <c r="D80" s="76">
        <f>SUM(D81:D94)</f>
        <v>290745020.14999998</v>
      </c>
      <c r="E80" s="91">
        <f t="shared" si="3"/>
        <v>1.1605121354926613</v>
      </c>
    </row>
    <row r="81" spans="1:9" ht="16.5" customHeight="1" x14ac:dyDescent="0.25">
      <c r="A81" s="92"/>
      <c r="B81" s="83" t="s">
        <v>49</v>
      </c>
      <c r="C81" s="46">
        <v>196014000</v>
      </c>
      <c r="D81" s="69">
        <v>195932628.41999999</v>
      </c>
      <c r="E81" s="77">
        <f t="shared" si="3"/>
        <v>99.958486852979874</v>
      </c>
    </row>
    <row r="82" spans="1:9" x14ac:dyDescent="0.25">
      <c r="A82" s="92"/>
      <c r="B82" s="62" t="s">
        <v>50</v>
      </c>
      <c r="C82" s="21">
        <v>30974000</v>
      </c>
      <c r="D82" s="93">
        <v>30955477.460000001</v>
      </c>
      <c r="E82" s="58">
        <f t="shared" si="3"/>
        <v>99.940199715890756</v>
      </c>
    </row>
    <row r="83" spans="1:9" x14ac:dyDescent="0.25">
      <c r="A83" s="92"/>
      <c r="B83" s="62" t="s">
        <v>53</v>
      </c>
      <c r="C83" s="21">
        <v>5048000</v>
      </c>
      <c r="D83" s="93">
        <v>4638170.8899999997</v>
      </c>
      <c r="E83" s="58">
        <f t="shared" si="3"/>
        <v>91.881356774960381</v>
      </c>
    </row>
    <row r="84" spans="1:9" x14ac:dyDescent="0.25">
      <c r="A84" s="78"/>
      <c r="B84" s="62" t="s">
        <v>54</v>
      </c>
      <c r="C84" s="21">
        <v>328000</v>
      </c>
      <c r="D84" s="93">
        <v>160999.12</v>
      </c>
      <c r="E84" s="58">
        <f t="shared" si="3"/>
        <v>49.085097560975612</v>
      </c>
      <c r="I84" s="6"/>
    </row>
    <row r="85" spans="1:9" x14ac:dyDescent="0.25">
      <c r="A85" s="78"/>
      <c r="B85" s="62" t="s">
        <v>55</v>
      </c>
      <c r="C85" s="21">
        <v>17940000</v>
      </c>
      <c r="D85" s="93">
        <v>11690794.4</v>
      </c>
      <c r="E85" s="58">
        <f t="shared" si="3"/>
        <v>65.166078037904128</v>
      </c>
    </row>
    <row r="86" spans="1:9" x14ac:dyDescent="0.25">
      <c r="A86" s="78"/>
      <c r="B86" s="62" t="s">
        <v>56</v>
      </c>
      <c r="C86" s="21">
        <v>1050000</v>
      </c>
      <c r="D86" s="93">
        <v>820574.3</v>
      </c>
      <c r="E86" s="58">
        <f t="shared" si="3"/>
        <v>78.149933333333337</v>
      </c>
    </row>
    <row r="87" spans="1:9" x14ac:dyDescent="0.25">
      <c r="A87" s="72"/>
      <c r="B87" s="62" t="s">
        <v>57</v>
      </c>
      <c r="C87" s="21">
        <v>29504000</v>
      </c>
      <c r="D87" s="93">
        <v>28215397.109999999</v>
      </c>
      <c r="E87" s="58">
        <f t="shared" si="3"/>
        <v>95.63244682077007</v>
      </c>
    </row>
    <row r="88" spans="1:9" x14ac:dyDescent="0.25">
      <c r="A88" s="72"/>
      <c r="B88" s="66" t="s">
        <v>58</v>
      </c>
      <c r="C88" s="21">
        <v>100000</v>
      </c>
      <c r="D88" s="93">
        <v>0</v>
      </c>
      <c r="E88" s="58">
        <f t="shared" si="3"/>
        <v>0</v>
      </c>
    </row>
    <row r="89" spans="1:9" x14ac:dyDescent="0.25">
      <c r="A89" s="72"/>
      <c r="B89" s="94" t="s">
        <v>69</v>
      </c>
      <c r="C89" s="21">
        <v>1000</v>
      </c>
      <c r="D89" s="93">
        <v>0</v>
      </c>
      <c r="E89" s="58">
        <f t="shared" si="3"/>
        <v>0</v>
      </c>
    </row>
    <row r="90" spans="1:9" x14ac:dyDescent="0.25">
      <c r="A90" s="72"/>
      <c r="B90" s="83" t="s">
        <v>70</v>
      </c>
      <c r="C90" s="21">
        <v>7450000</v>
      </c>
      <c r="D90" s="93">
        <v>175982.92</v>
      </c>
      <c r="E90" s="58">
        <f t="shared" si="3"/>
        <v>2.3621868456375839</v>
      </c>
    </row>
    <row r="91" spans="1:9" x14ac:dyDescent="0.25">
      <c r="A91" s="72"/>
      <c r="B91" s="20" t="s">
        <v>6</v>
      </c>
      <c r="C91" s="14">
        <v>3000000</v>
      </c>
      <c r="D91" s="95">
        <v>2941.59</v>
      </c>
      <c r="E91" s="58">
        <f t="shared" si="3"/>
        <v>9.8053000000000001E-2</v>
      </c>
    </row>
    <row r="92" spans="1:9" x14ac:dyDescent="0.25">
      <c r="A92" s="72"/>
      <c r="B92" s="66" t="s">
        <v>62</v>
      </c>
      <c r="C92" s="14">
        <v>600000</v>
      </c>
      <c r="D92" s="95">
        <v>0</v>
      </c>
      <c r="E92" s="58">
        <f t="shared" si="3"/>
        <v>0</v>
      </c>
    </row>
    <row r="93" spans="1:9" x14ac:dyDescent="0.25">
      <c r="A93" s="72"/>
      <c r="B93" s="66" t="s">
        <v>12</v>
      </c>
      <c r="C93" s="14">
        <v>1500000</v>
      </c>
      <c r="D93" s="95">
        <v>0</v>
      </c>
      <c r="E93" s="58">
        <f t="shared" si="3"/>
        <v>0</v>
      </c>
    </row>
    <row r="94" spans="1:9" ht="15.75" thickBot="1" x14ac:dyDescent="0.3">
      <c r="A94" s="96"/>
      <c r="B94" s="42" t="s">
        <v>71</v>
      </c>
      <c r="C94" s="43">
        <v>24759656000</v>
      </c>
      <c r="D94" s="97">
        <v>18152053.940000001</v>
      </c>
      <c r="E94" s="48">
        <f t="shared" si="3"/>
        <v>7.3313029631752569E-2</v>
      </c>
    </row>
    <row r="95" spans="1:9" x14ac:dyDescent="0.25">
      <c r="A95" s="19" t="s">
        <v>72</v>
      </c>
      <c r="B95" s="63" t="s">
        <v>73</v>
      </c>
      <c r="C95" s="98">
        <f>SUM(C96:C103)</f>
        <v>242201000</v>
      </c>
      <c r="D95" s="64">
        <f>SUM(D96:D103)</f>
        <v>220597920.81000003</v>
      </c>
      <c r="E95" s="25">
        <f t="shared" si="3"/>
        <v>91.080516104392643</v>
      </c>
    </row>
    <row r="96" spans="1:9" x14ac:dyDescent="0.25">
      <c r="A96" s="72"/>
      <c r="B96" s="83" t="s">
        <v>49</v>
      </c>
      <c r="C96" s="46">
        <v>155798000</v>
      </c>
      <c r="D96" s="69">
        <v>155067693.71000001</v>
      </c>
      <c r="E96" s="77">
        <f t="shared" si="3"/>
        <v>99.531247968523346</v>
      </c>
    </row>
    <row r="97" spans="1:5" x14ac:dyDescent="0.25">
      <c r="A97" s="72"/>
      <c r="B97" s="62" t="s">
        <v>50</v>
      </c>
      <c r="C97" s="21">
        <v>25161000</v>
      </c>
      <c r="D97" s="93">
        <v>25043433</v>
      </c>
      <c r="E97" s="58">
        <f t="shared" si="3"/>
        <v>99.53274114701324</v>
      </c>
    </row>
    <row r="98" spans="1:5" x14ac:dyDescent="0.25">
      <c r="A98" s="72"/>
      <c r="B98" s="62" t="s">
        <v>53</v>
      </c>
      <c r="C98" s="21">
        <v>4224000</v>
      </c>
      <c r="D98" s="93">
        <v>3056652.66</v>
      </c>
      <c r="E98" s="58">
        <f t="shared" si="3"/>
        <v>72.363936079545454</v>
      </c>
    </row>
    <row r="99" spans="1:5" x14ac:dyDescent="0.25">
      <c r="A99" s="72"/>
      <c r="B99" s="62" t="s">
        <v>54</v>
      </c>
      <c r="C99" s="21">
        <v>891000</v>
      </c>
      <c r="D99" s="93">
        <v>884153.55</v>
      </c>
      <c r="E99" s="58">
        <f t="shared" si="3"/>
        <v>99.231599326599323</v>
      </c>
    </row>
    <row r="100" spans="1:5" x14ac:dyDescent="0.25">
      <c r="A100" s="72"/>
      <c r="B100" s="62" t="s">
        <v>55</v>
      </c>
      <c r="C100" s="21">
        <v>32500000</v>
      </c>
      <c r="D100" s="93">
        <v>16975912.190000001</v>
      </c>
      <c r="E100" s="58">
        <f t="shared" si="3"/>
        <v>52.23357596923077</v>
      </c>
    </row>
    <row r="101" spans="1:5" x14ac:dyDescent="0.25">
      <c r="A101" s="72"/>
      <c r="B101" s="62" t="s">
        <v>56</v>
      </c>
      <c r="C101" s="21">
        <v>336000</v>
      </c>
      <c r="D101" s="93">
        <v>128740.18</v>
      </c>
      <c r="E101" s="58">
        <f t="shared" si="3"/>
        <v>38.315529761904763</v>
      </c>
    </row>
    <row r="102" spans="1:5" x14ac:dyDescent="0.25">
      <c r="A102" s="99"/>
      <c r="B102" s="20" t="s">
        <v>57</v>
      </c>
      <c r="C102" s="14">
        <v>4324000</v>
      </c>
      <c r="D102" s="95">
        <v>3782253.15</v>
      </c>
      <c r="E102" s="58">
        <f t="shared" si="3"/>
        <v>87.471164431082329</v>
      </c>
    </row>
    <row r="103" spans="1:5" ht="15.75" thickBot="1" x14ac:dyDescent="0.3">
      <c r="A103" s="96"/>
      <c r="B103" s="47" t="s">
        <v>6</v>
      </c>
      <c r="C103" s="43">
        <v>18967000</v>
      </c>
      <c r="D103" s="43">
        <v>15659082.369999999</v>
      </c>
      <c r="E103" s="48">
        <f t="shared" si="3"/>
        <v>82.559616017293195</v>
      </c>
    </row>
    <row r="104" spans="1:5" x14ac:dyDescent="0.25">
      <c r="A104" s="75">
        <v>4001</v>
      </c>
      <c r="B104" s="75" t="s">
        <v>74</v>
      </c>
      <c r="C104" s="76">
        <f>SUM(C105:C106)</f>
        <v>13000000</v>
      </c>
      <c r="D104" s="64">
        <f>SUM(D105:D106)</f>
        <v>12224918.4</v>
      </c>
      <c r="E104" s="25">
        <f t="shared" si="3"/>
        <v>94.037833846153845</v>
      </c>
    </row>
    <row r="105" spans="1:5" x14ac:dyDescent="0.25">
      <c r="A105" s="100"/>
      <c r="B105" s="101" t="s">
        <v>57</v>
      </c>
      <c r="C105" s="102">
        <v>0</v>
      </c>
      <c r="D105" s="102">
        <v>0</v>
      </c>
      <c r="E105" s="25">
        <v>0</v>
      </c>
    </row>
    <row r="106" spans="1:5" ht="15.75" thickBot="1" x14ac:dyDescent="0.3">
      <c r="A106" s="96"/>
      <c r="B106" s="47" t="s">
        <v>13</v>
      </c>
      <c r="C106" s="103">
        <v>13000000</v>
      </c>
      <c r="D106" s="103">
        <v>12224918.4</v>
      </c>
      <c r="E106" s="48">
        <f t="shared" si="3"/>
        <v>94.037833846153845</v>
      </c>
    </row>
    <row r="107" spans="1:5" x14ac:dyDescent="0.25">
      <c r="A107" s="63">
        <v>4003</v>
      </c>
      <c r="B107" s="63" t="s">
        <v>75</v>
      </c>
      <c r="C107" s="104">
        <f>SUM(C108:C109)</f>
        <v>34714000</v>
      </c>
      <c r="D107" s="104">
        <f>SUM(D108:D109)</f>
        <v>10626192</v>
      </c>
      <c r="E107" s="25">
        <f t="shared" si="3"/>
        <v>30.610681569395631</v>
      </c>
    </row>
    <row r="108" spans="1:5" x14ac:dyDescent="0.25">
      <c r="A108" s="72"/>
      <c r="B108" s="83" t="s">
        <v>57</v>
      </c>
      <c r="C108" s="105">
        <v>30714000</v>
      </c>
      <c r="D108" s="105">
        <v>10626192</v>
      </c>
      <c r="E108" s="77">
        <f t="shared" si="3"/>
        <v>34.597226020707168</v>
      </c>
    </row>
    <row r="109" spans="1:5" ht="15.75" thickBot="1" x14ac:dyDescent="0.3">
      <c r="A109" s="96"/>
      <c r="B109" s="106" t="s">
        <v>12</v>
      </c>
      <c r="C109" s="103">
        <v>4000000</v>
      </c>
      <c r="D109" s="103">
        <v>0</v>
      </c>
      <c r="E109" s="48">
        <f t="shared" si="3"/>
        <v>0</v>
      </c>
    </row>
    <row r="110" spans="1:5" x14ac:dyDescent="0.25">
      <c r="A110" s="63">
        <v>4004</v>
      </c>
      <c r="B110" s="63" t="s">
        <v>76</v>
      </c>
      <c r="C110" s="104">
        <f>SUM(C111:C112)</f>
        <v>6134340.4800000004</v>
      </c>
      <c r="D110" s="104">
        <f>SUM(D111:D112)</f>
        <v>6125705.3799999999</v>
      </c>
      <c r="E110" s="25">
        <f>SUM(D110/C110*100)</f>
        <v>99.859233441179967</v>
      </c>
    </row>
    <row r="111" spans="1:5" x14ac:dyDescent="0.25">
      <c r="A111" s="107"/>
      <c r="B111" s="108" t="s">
        <v>57</v>
      </c>
      <c r="C111" s="109">
        <v>6040340.4800000004</v>
      </c>
      <c r="D111" s="109">
        <v>6038435.8600000003</v>
      </c>
      <c r="E111" s="110">
        <f t="shared" si="3"/>
        <v>99.968468333758565</v>
      </c>
    </row>
    <row r="112" spans="1:5" ht="15.75" thickBot="1" x14ac:dyDescent="0.3">
      <c r="A112" s="41"/>
      <c r="B112" s="47" t="s">
        <v>59</v>
      </c>
      <c r="C112" s="80">
        <v>94000</v>
      </c>
      <c r="D112" s="80">
        <v>87269.52</v>
      </c>
      <c r="E112" s="48">
        <f t="shared" si="3"/>
        <v>92.839914893617021</v>
      </c>
    </row>
    <row r="113" spans="1:5" x14ac:dyDescent="0.25">
      <c r="A113" s="63">
        <v>4006</v>
      </c>
      <c r="B113" s="63" t="s">
        <v>77</v>
      </c>
      <c r="C113" s="104">
        <f>SUM(C114:C121)</f>
        <v>261756000</v>
      </c>
      <c r="D113" s="104">
        <f>SUM(D114:D121)</f>
        <v>48999142.259999998</v>
      </c>
      <c r="E113" s="25">
        <f t="shared" si="3"/>
        <v>18.719396025306008</v>
      </c>
    </row>
    <row r="114" spans="1:5" x14ac:dyDescent="0.25">
      <c r="A114" s="10"/>
      <c r="B114" s="73" t="s">
        <v>55</v>
      </c>
      <c r="C114" s="111">
        <v>36000</v>
      </c>
      <c r="D114" s="111">
        <v>0</v>
      </c>
      <c r="E114" s="77">
        <f t="shared" si="3"/>
        <v>0</v>
      </c>
    </row>
    <row r="115" spans="1:5" x14ac:dyDescent="0.25">
      <c r="A115" s="112"/>
      <c r="B115" s="62" t="s">
        <v>56</v>
      </c>
      <c r="C115" s="113">
        <v>6096000</v>
      </c>
      <c r="D115" s="113">
        <v>0</v>
      </c>
      <c r="E115" s="58">
        <f t="shared" si="3"/>
        <v>0</v>
      </c>
    </row>
    <row r="116" spans="1:5" x14ac:dyDescent="0.25">
      <c r="A116" s="112"/>
      <c r="B116" s="114" t="s">
        <v>57</v>
      </c>
      <c r="C116" s="113">
        <v>244044000</v>
      </c>
      <c r="D116" s="115">
        <v>48692762.280000001</v>
      </c>
      <c r="E116" s="58">
        <f t="shared" si="3"/>
        <v>19.952452131582827</v>
      </c>
    </row>
    <row r="117" spans="1:5" x14ac:dyDescent="0.25">
      <c r="A117" s="112"/>
      <c r="B117" s="20" t="s">
        <v>39</v>
      </c>
      <c r="C117" s="116">
        <v>1800000</v>
      </c>
      <c r="D117" s="117">
        <v>0</v>
      </c>
      <c r="E117" s="58">
        <f t="shared" si="3"/>
        <v>0</v>
      </c>
    </row>
    <row r="118" spans="1:5" x14ac:dyDescent="0.25">
      <c r="A118" s="10"/>
      <c r="B118" s="66" t="s">
        <v>58</v>
      </c>
      <c r="C118" s="116">
        <v>60000</v>
      </c>
      <c r="D118" s="117">
        <v>0</v>
      </c>
      <c r="E118" s="58">
        <f t="shared" si="3"/>
        <v>0</v>
      </c>
    </row>
    <row r="119" spans="1:5" x14ac:dyDescent="0.25">
      <c r="A119" s="112"/>
      <c r="B119" s="20" t="s">
        <v>59</v>
      </c>
      <c r="C119" s="116">
        <v>173620.02</v>
      </c>
      <c r="D119" s="117">
        <v>0</v>
      </c>
      <c r="E119" s="58">
        <f t="shared" si="3"/>
        <v>0</v>
      </c>
    </row>
    <row r="120" spans="1:5" x14ac:dyDescent="0.25">
      <c r="A120" s="112"/>
      <c r="B120" s="118" t="s">
        <v>70</v>
      </c>
      <c r="C120" s="116">
        <v>306379.98</v>
      </c>
      <c r="D120" s="117">
        <v>306379.98</v>
      </c>
      <c r="E120" s="58">
        <f t="shared" si="3"/>
        <v>100</v>
      </c>
    </row>
    <row r="121" spans="1:5" ht="15.75" thickBot="1" x14ac:dyDescent="0.3">
      <c r="A121" s="112"/>
      <c r="B121" s="47" t="s">
        <v>12</v>
      </c>
      <c r="C121" s="119">
        <v>9240000</v>
      </c>
      <c r="D121" s="103">
        <v>0</v>
      </c>
      <c r="E121" s="48">
        <f t="shared" si="3"/>
        <v>0</v>
      </c>
    </row>
    <row r="122" spans="1:5" x14ac:dyDescent="0.25">
      <c r="A122" s="120">
        <v>4008</v>
      </c>
      <c r="B122" s="63" t="s">
        <v>102</v>
      </c>
      <c r="C122" s="121">
        <f>SUM(C123:C125)</f>
        <v>862101000</v>
      </c>
      <c r="D122" s="121">
        <f>SUM(D123:D125)</f>
        <v>860960160</v>
      </c>
      <c r="E122" s="25">
        <f t="shared" si="3"/>
        <v>99.867667477476544</v>
      </c>
    </row>
    <row r="123" spans="1:5" x14ac:dyDescent="0.25">
      <c r="A123" s="112"/>
      <c r="B123" s="114" t="s">
        <v>57</v>
      </c>
      <c r="C123" s="116">
        <v>120500000</v>
      </c>
      <c r="D123" s="117">
        <v>120363403.78</v>
      </c>
      <c r="E123" s="77">
        <f t="shared" ref="E123" si="4">SUM(D123/C123*100)</f>
        <v>99.886642141078838</v>
      </c>
    </row>
    <row r="124" spans="1:5" x14ac:dyDescent="0.25">
      <c r="A124" s="112"/>
      <c r="B124" s="20" t="s">
        <v>12</v>
      </c>
      <c r="C124" s="116">
        <v>1000</v>
      </c>
      <c r="D124" s="117">
        <v>0</v>
      </c>
      <c r="E124" s="77">
        <f t="shared" si="3"/>
        <v>0</v>
      </c>
    </row>
    <row r="125" spans="1:5" ht="15.75" thickBot="1" x14ac:dyDescent="0.3">
      <c r="A125" s="122"/>
      <c r="B125" s="47" t="s">
        <v>13</v>
      </c>
      <c r="C125" s="119">
        <v>741600000</v>
      </c>
      <c r="D125" s="103">
        <v>740596756.22000003</v>
      </c>
      <c r="E125" s="123">
        <f t="shared" si="3"/>
        <v>99.864719015641853</v>
      </c>
    </row>
    <row r="126" spans="1:5" x14ac:dyDescent="0.25">
      <c r="A126" s="124">
        <v>4009</v>
      </c>
      <c r="B126" s="125" t="s">
        <v>103</v>
      </c>
      <c r="C126" s="126">
        <f>SUM(C127:C129)</f>
        <v>25002000</v>
      </c>
      <c r="D126" s="126">
        <f>SUM(D127:D129)</f>
        <v>24994980</v>
      </c>
      <c r="E126" s="127">
        <f t="shared" si="3"/>
        <v>99.971922246220302</v>
      </c>
    </row>
    <row r="127" spans="1:5" x14ac:dyDescent="0.25">
      <c r="A127" s="128"/>
      <c r="B127" s="114" t="s">
        <v>57</v>
      </c>
      <c r="C127" s="116">
        <v>1000</v>
      </c>
      <c r="D127" s="117">
        <v>0</v>
      </c>
      <c r="E127" s="58">
        <f t="shared" ref="E127:E128" si="5">SUM(D127/C127*100)</f>
        <v>0</v>
      </c>
    </row>
    <row r="128" spans="1:5" x14ac:dyDescent="0.25">
      <c r="A128" s="128"/>
      <c r="B128" s="20" t="s">
        <v>12</v>
      </c>
      <c r="C128" s="116">
        <v>1000</v>
      </c>
      <c r="D128" s="117">
        <v>0</v>
      </c>
      <c r="E128" s="77">
        <f t="shared" si="5"/>
        <v>0</v>
      </c>
    </row>
    <row r="129" spans="1:5" ht="15.75" thickBot="1" x14ac:dyDescent="0.3">
      <c r="A129" s="129"/>
      <c r="B129" s="47" t="s">
        <v>13</v>
      </c>
      <c r="C129" s="119">
        <v>25000000</v>
      </c>
      <c r="D129" s="103">
        <v>24994980</v>
      </c>
      <c r="E129" s="123">
        <f t="shared" si="3"/>
        <v>99.979919999999993</v>
      </c>
    </row>
    <row r="130" spans="1:5" x14ac:dyDescent="0.25">
      <c r="A130" s="124">
        <v>4011</v>
      </c>
      <c r="B130" s="125" t="s">
        <v>105</v>
      </c>
      <c r="C130" s="130">
        <f>SUM(C131:C132)</f>
        <v>192000000</v>
      </c>
      <c r="D130" s="130">
        <f>SUM(D131:D132)</f>
        <v>189600000</v>
      </c>
      <c r="E130" s="127">
        <f t="shared" si="3"/>
        <v>98.75</v>
      </c>
    </row>
    <row r="131" spans="1:5" x14ac:dyDescent="0.25">
      <c r="A131" s="128"/>
      <c r="B131" s="114" t="s">
        <v>57</v>
      </c>
      <c r="C131" s="115">
        <v>192000000</v>
      </c>
      <c r="D131" s="111">
        <v>189600000</v>
      </c>
      <c r="E131" s="77">
        <f t="shared" ref="E131" si="6">SUM(D131/C131*100)</f>
        <v>98.75</v>
      </c>
    </row>
    <row r="132" spans="1:5" ht="15.75" thickBot="1" x14ac:dyDescent="0.3">
      <c r="A132" s="122"/>
      <c r="B132" s="131" t="s">
        <v>13</v>
      </c>
      <c r="C132" s="132">
        <v>0</v>
      </c>
      <c r="D132" s="133">
        <v>0</v>
      </c>
      <c r="E132" s="123">
        <v>0</v>
      </c>
    </row>
    <row r="133" spans="1:5" x14ac:dyDescent="0.25">
      <c r="A133" s="63">
        <v>5014</v>
      </c>
      <c r="B133" s="63" t="s">
        <v>78</v>
      </c>
      <c r="C133" s="104">
        <f>SUM(C134:C136)</f>
        <v>2754100000</v>
      </c>
      <c r="D133" s="104">
        <f>SUM(D134:D136)</f>
        <v>2740293556.1499996</v>
      </c>
      <c r="E133" s="25">
        <f t="shared" si="3"/>
        <v>99.498694896699462</v>
      </c>
    </row>
    <row r="134" spans="1:5" x14ac:dyDescent="0.25">
      <c r="A134" s="10"/>
      <c r="B134" s="108" t="s">
        <v>57</v>
      </c>
      <c r="C134" s="109">
        <v>534100000</v>
      </c>
      <c r="D134" s="109">
        <v>523757313.56</v>
      </c>
      <c r="E134" s="77">
        <f t="shared" si="3"/>
        <v>98.063529968170755</v>
      </c>
    </row>
    <row r="135" spans="1:5" x14ac:dyDescent="0.25">
      <c r="A135" s="10"/>
      <c r="B135" s="20" t="s">
        <v>12</v>
      </c>
      <c r="C135" s="113">
        <v>86000000</v>
      </c>
      <c r="D135" s="113">
        <v>85594320</v>
      </c>
      <c r="E135" s="58">
        <f t="shared" si="3"/>
        <v>99.52827906976745</v>
      </c>
    </row>
    <row r="136" spans="1:5" ht="15.75" thickBot="1" x14ac:dyDescent="0.3">
      <c r="A136" s="134"/>
      <c r="B136" s="131" t="s">
        <v>13</v>
      </c>
      <c r="C136" s="119">
        <v>2134000000</v>
      </c>
      <c r="D136" s="119">
        <v>2130941922.5899999</v>
      </c>
      <c r="E136" s="48">
        <f t="shared" si="3"/>
        <v>99.856697403467663</v>
      </c>
    </row>
    <row r="137" spans="1:5" x14ac:dyDescent="0.25">
      <c r="A137" s="63">
        <v>5015</v>
      </c>
      <c r="B137" s="63" t="s">
        <v>79</v>
      </c>
      <c r="C137" s="104">
        <f>SUM(C138:C140)</f>
        <v>182001000</v>
      </c>
      <c r="D137" s="104">
        <f>SUM(D138:D140)</f>
        <v>164467981.55000001</v>
      </c>
      <c r="E137" s="77">
        <f t="shared" si="3"/>
        <v>90.366526310295001</v>
      </c>
    </row>
    <row r="138" spans="1:5" x14ac:dyDescent="0.25">
      <c r="A138" s="10"/>
      <c r="B138" s="108" t="s">
        <v>57</v>
      </c>
      <c r="C138" s="109">
        <v>84000000</v>
      </c>
      <c r="D138" s="135">
        <v>67450381.549999997</v>
      </c>
      <c r="E138" s="77">
        <f t="shared" ref="E138:E139" si="7">SUM(D138/C138*100)</f>
        <v>80.298073273809521</v>
      </c>
    </row>
    <row r="139" spans="1:5" x14ac:dyDescent="0.25">
      <c r="A139" s="10"/>
      <c r="B139" s="20" t="s">
        <v>12</v>
      </c>
      <c r="C139" s="113">
        <v>1000</v>
      </c>
      <c r="D139" s="113">
        <v>0</v>
      </c>
      <c r="E139" s="58">
        <f t="shared" si="7"/>
        <v>0</v>
      </c>
    </row>
    <row r="140" spans="1:5" ht="15.75" thickBot="1" x14ac:dyDescent="0.3">
      <c r="A140" s="134"/>
      <c r="B140" s="47" t="s">
        <v>13</v>
      </c>
      <c r="C140" s="119">
        <v>98000000</v>
      </c>
      <c r="D140" s="119">
        <v>97017600</v>
      </c>
      <c r="E140" s="48">
        <f t="shared" si="3"/>
        <v>98.997551020408153</v>
      </c>
    </row>
    <row r="141" spans="1:5" x14ac:dyDescent="0.25">
      <c r="A141" s="125">
        <v>5016</v>
      </c>
      <c r="B141" s="125" t="s">
        <v>90</v>
      </c>
      <c r="C141" s="130">
        <f>SUM(C142:C143)</f>
        <v>100000</v>
      </c>
      <c r="D141" s="126">
        <f>SUM(D142:D143)</f>
        <v>0</v>
      </c>
      <c r="E141" s="127">
        <f t="shared" si="3"/>
        <v>0</v>
      </c>
    </row>
    <row r="142" spans="1:5" x14ac:dyDescent="0.25">
      <c r="A142" s="100"/>
      <c r="B142" s="114" t="s">
        <v>57</v>
      </c>
      <c r="C142" s="109">
        <v>100000</v>
      </c>
      <c r="D142" s="135">
        <v>0</v>
      </c>
      <c r="E142" s="77">
        <f t="shared" si="3"/>
        <v>0</v>
      </c>
    </row>
    <row r="143" spans="1:5" ht="15.75" thickBot="1" x14ac:dyDescent="0.3">
      <c r="A143" s="96"/>
      <c r="B143" s="47" t="s">
        <v>13</v>
      </c>
      <c r="C143" s="119">
        <v>0</v>
      </c>
      <c r="D143" s="119">
        <v>0</v>
      </c>
      <c r="E143" s="48">
        <v>0</v>
      </c>
    </row>
    <row r="144" spans="1:5" x14ac:dyDescent="0.25">
      <c r="A144" s="75">
        <v>5017</v>
      </c>
      <c r="B144" s="75" t="s">
        <v>91</v>
      </c>
      <c r="C144" s="121">
        <f>SUM(C145:C147)</f>
        <v>1836200000</v>
      </c>
      <c r="D144" s="121">
        <f>SUM(D145:D147)</f>
        <v>1629035230.8000002</v>
      </c>
      <c r="E144" s="25">
        <f t="shared" si="3"/>
        <v>88.717744842609747</v>
      </c>
    </row>
    <row r="145" spans="1:5" x14ac:dyDescent="0.25">
      <c r="A145" s="99"/>
      <c r="B145" s="114" t="s">
        <v>57</v>
      </c>
      <c r="C145" s="115">
        <v>710200000</v>
      </c>
      <c r="D145" s="111">
        <v>505320278.16000003</v>
      </c>
      <c r="E145" s="77">
        <f t="shared" ref="E145:E166" si="8">SUM(D145/C145*100)</f>
        <v>71.151827395099971</v>
      </c>
    </row>
    <row r="146" spans="1:5" x14ac:dyDescent="0.25">
      <c r="A146" s="99"/>
      <c r="B146" s="20" t="s">
        <v>12</v>
      </c>
      <c r="C146" s="136">
        <v>128000000</v>
      </c>
      <c r="D146" s="116">
        <v>127695582</v>
      </c>
      <c r="E146" s="58">
        <f t="shared" si="8"/>
        <v>99.762173437499996</v>
      </c>
    </row>
    <row r="147" spans="1:5" ht="15.75" thickBot="1" x14ac:dyDescent="0.3">
      <c r="A147" s="74"/>
      <c r="B147" s="131" t="s">
        <v>13</v>
      </c>
      <c r="C147" s="137">
        <v>998000000</v>
      </c>
      <c r="D147" s="119">
        <v>996019370.63999999</v>
      </c>
      <c r="E147" s="48">
        <f t="shared" si="8"/>
        <v>99.80154014428858</v>
      </c>
    </row>
    <row r="148" spans="1:5" x14ac:dyDescent="0.25">
      <c r="A148" s="75">
        <v>5018</v>
      </c>
      <c r="B148" s="75" t="s">
        <v>92</v>
      </c>
      <c r="C148" s="121">
        <f>SUM(C149:C151)</f>
        <v>18002000</v>
      </c>
      <c r="D148" s="138">
        <f>SUM(D149:D151)</f>
        <v>17691000</v>
      </c>
      <c r="E148" s="25">
        <f t="shared" si="8"/>
        <v>98.272414176202645</v>
      </c>
    </row>
    <row r="149" spans="1:5" x14ac:dyDescent="0.25">
      <c r="A149" s="99"/>
      <c r="B149" s="139" t="s">
        <v>57</v>
      </c>
      <c r="C149" s="140">
        <v>1000</v>
      </c>
      <c r="D149" s="111">
        <v>0</v>
      </c>
      <c r="E149" s="77">
        <f t="shared" si="8"/>
        <v>0</v>
      </c>
    </row>
    <row r="150" spans="1:5" x14ac:dyDescent="0.25">
      <c r="A150" s="99"/>
      <c r="B150" s="20" t="s">
        <v>12</v>
      </c>
      <c r="C150" s="115">
        <v>1000</v>
      </c>
      <c r="D150" s="113">
        <v>0</v>
      </c>
      <c r="E150" s="58">
        <f t="shared" ref="E150" si="9">SUM(D150/C150*100)</f>
        <v>0</v>
      </c>
    </row>
    <row r="151" spans="1:5" ht="15.75" thickBot="1" x14ac:dyDescent="0.3">
      <c r="A151" s="74"/>
      <c r="B151" s="47" t="s">
        <v>13</v>
      </c>
      <c r="C151" s="141">
        <v>18000000</v>
      </c>
      <c r="D151" s="132">
        <v>17691000</v>
      </c>
      <c r="E151" s="123">
        <f t="shared" si="8"/>
        <v>98.283333333333331</v>
      </c>
    </row>
    <row r="152" spans="1:5" x14ac:dyDescent="0.25">
      <c r="A152" s="63">
        <v>5020</v>
      </c>
      <c r="B152" s="63" t="s">
        <v>94</v>
      </c>
      <c r="C152" s="121">
        <f>SUM(C153:C155)</f>
        <v>778001000</v>
      </c>
      <c r="D152" s="138">
        <f>SUM(D153:D155)</f>
        <v>777696642</v>
      </c>
      <c r="E152" s="25">
        <f t="shared" si="8"/>
        <v>99.960879484730739</v>
      </c>
    </row>
    <row r="153" spans="1:5" x14ac:dyDescent="0.25">
      <c r="A153" s="112"/>
      <c r="B153" s="101" t="s">
        <v>57</v>
      </c>
      <c r="C153" s="111">
        <v>330000000</v>
      </c>
      <c r="D153" s="111">
        <v>329940000</v>
      </c>
      <c r="E153" s="77">
        <f t="shared" si="8"/>
        <v>99.981818181818184</v>
      </c>
    </row>
    <row r="154" spans="1:5" x14ac:dyDescent="0.25">
      <c r="A154" s="112"/>
      <c r="B154" s="20" t="s">
        <v>12</v>
      </c>
      <c r="C154" s="113">
        <v>1000</v>
      </c>
      <c r="D154" s="113">
        <v>0</v>
      </c>
      <c r="E154" s="58">
        <f t="shared" si="8"/>
        <v>0</v>
      </c>
    </row>
    <row r="155" spans="1:5" ht="15.75" thickBot="1" x14ac:dyDescent="0.3">
      <c r="A155" s="134"/>
      <c r="B155" s="142" t="s">
        <v>13</v>
      </c>
      <c r="C155" s="119">
        <v>448000000</v>
      </c>
      <c r="D155" s="119">
        <v>447756642</v>
      </c>
      <c r="E155" s="48">
        <f t="shared" si="8"/>
        <v>99.945679017857145</v>
      </c>
    </row>
    <row r="156" spans="1:5" x14ac:dyDescent="0.25">
      <c r="A156" s="63">
        <v>5021</v>
      </c>
      <c r="B156" s="63" t="s">
        <v>101</v>
      </c>
      <c r="C156" s="130">
        <f>SUM(C157:C160)</f>
        <v>1843500000</v>
      </c>
      <c r="D156" s="130">
        <f>SUM(D157:D160)</f>
        <v>1758054221.5999999</v>
      </c>
      <c r="E156" s="127">
        <f t="shared" si="8"/>
        <v>95.36502422565772</v>
      </c>
    </row>
    <row r="157" spans="1:5" x14ac:dyDescent="0.25">
      <c r="A157" s="128"/>
      <c r="B157" s="101" t="s">
        <v>57</v>
      </c>
      <c r="C157" s="111">
        <v>33000000</v>
      </c>
      <c r="D157" s="111">
        <v>30899658</v>
      </c>
      <c r="E157" s="77">
        <f t="shared" ref="E157:E160" si="10">SUM(D157/C157*100)</f>
        <v>93.635327272727281</v>
      </c>
    </row>
    <row r="158" spans="1:5" x14ac:dyDescent="0.25">
      <c r="A158" s="112"/>
      <c r="B158" s="20" t="s">
        <v>63</v>
      </c>
      <c r="C158" s="135">
        <v>1750000000</v>
      </c>
      <c r="D158" s="135">
        <v>1667406418.4000001</v>
      </c>
      <c r="E158" s="143">
        <f t="shared" si="10"/>
        <v>95.280366765714291</v>
      </c>
    </row>
    <row r="159" spans="1:5" x14ac:dyDescent="0.25">
      <c r="A159" s="112"/>
      <c r="B159" s="20" t="s">
        <v>12</v>
      </c>
      <c r="C159" s="113">
        <v>43500000</v>
      </c>
      <c r="D159" s="113">
        <v>43488033.600000001</v>
      </c>
      <c r="E159" s="58">
        <f t="shared" si="10"/>
        <v>99.972491034482758</v>
      </c>
    </row>
    <row r="160" spans="1:5" ht="15.75" thickBot="1" x14ac:dyDescent="0.3">
      <c r="A160" s="144"/>
      <c r="B160" s="145" t="s">
        <v>13</v>
      </c>
      <c r="C160" s="132">
        <v>17000000</v>
      </c>
      <c r="D160" s="132">
        <v>16260111.6</v>
      </c>
      <c r="E160" s="123">
        <f t="shared" si="10"/>
        <v>95.647715294117646</v>
      </c>
    </row>
    <row r="161" spans="1:5" x14ac:dyDescent="0.25">
      <c r="A161" s="63">
        <v>5022</v>
      </c>
      <c r="B161" s="63" t="s">
        <v>106</v>
      </c>
      <c r="C161" s="130">
        <f>SUM(C162:C162)</f>
        <v>25000000</v>
      </c>
      <c r="D161" s="130">
        <f>SUM(D162:D162)</f>
        <v>24480000</v>
      </c>
      <c r="E161" s="127">
        <f t="shared" ref="E161:E164" si="11">SUM(D161/C161*100)</f>
        <v>97.92</v>
      </c>
    </row>
    <row r="162" spans="1:5" ht="15.75" thickBot="1" x14ac:dyDescent="0.3">
      <c r="A162" s="129"/>
      <c r="B162" s="145" t="s">
        <v>13</v>
      </c>
      <c r="C162" s="119">
        <v>25000000</v>
      </c>
      <c r="D162" s="119">
        <v>24480000</v>
      </c>
      <c r="E162" s="48">
        <f t="shared" si="11"/>
        <v>97.92</v>
      </c>
    </row>
    <row r="163" spans="1:5" x14ac:dyDescent="0.25">
      <c r="A163" s="63">
        <v>5028</v>
      </c>
      <c r="B163" s="63" t="s">
        <v>112</v>
      </c>
      <c r="C163" s="126">
        <f>C164</f>
        <v>141000000</v>
      </c>
      <c r="D163" s="126">
        <f>D164</f>
        <v>141000000</v>
      </c>
      <c r="E163" s="25">
        <f t="shared" si="11"/>
        <v>100</v>
      </c>
    </row>
    <row r="164" spans="1:5" ht="15.75" thickBot="1" x14ac:dyDescent="0.3">
      <c r="A164" s="129"/>
      <c r="B164" s="142" t="s">
        <v>13</v>
      </c>
      <c r="C164" s="132">
        <v>141000000</v>
      </c>
      <c r="D164" s="132">
        <v>141000000</v>
      </c>
      <c r="E164" s="48">
        <f t="shared" si="11"/>
        <v>100</v>
      </c>
    </row>
    <row r="165" spans="1:5" x14ac:dyDescent="0.25">
      <c r="A165" s="63">
        <v>7061</v>
      </c>
      <c r="B165" s="146" t="s">
        <v>97</v>
      </c>
      <c r="C165" s="121">
        <f>C166</f>
        <v>86917000</v>
      </c>
      <c r="D165" s="138">
        <f>SUM(D166:D166)</f>
        <v>21229371.059999999</v>
      </c>
      <c r="E165" s="25">
        <f t="shared" si="8"/>
        <v>24.424877825971901</v>
      </c>
    </row>
    <row r="166" spans="1:5" ht="15.75" thickBot="1" x14ac:dyDescent="0.3">
      <c r="A166" s="147"/>
      <c r="B166" s="148" t="s">
        <v>57</v>
      </c>
      <c r="C166" s="103">
        <v>86917000</v>
      </c>
      <c r="D166" s="119">
        <v>21229371.059999999</v>
      </c>
      <c r="E166" s="48">
        <f t="shared" si="8"/>
        <v>24.424877825971901</v>
      </c>
    </row>
    <row r="167" spans="1:5" x14ac:dyDescent="0.25">
      <c r="A167" s="149">
        <v>2302</v>
      </c>
      <c r="B167" s="68" t="s">
        <v>80</v>
      </c>
      <c r="C167" s="150"/>
      <c r="D167" s="76"/>
      <c r="E167" s="12"/>
    </row>
    <row r="168" spans="1:5" x14ac:dyDescent="0.25">
      <c r="A168" s="9" t="s">
        <v>37</v>
      </c>
      <c r="B168" s="70" t="s">
        <v>81</v>
      </c>
      <c r="C168" s="71">
        <f>SUM(C169:C175)</f>
        <v>66750000</v>
      </c>
      <c r="D168" s="71">
        <f>SUM(D169:D175)</f>
        <v>59559002.409999996</v>
      </c>
      <c r="E168" s="29">
        <f t="shared" ref="E168:E199" si="12">SUM(D168/C168*100)</f>
        <v>89.226969902621718</v>
      </c>
    </row>
    <row r="169" spans="1:5" x14ac:dyDescent="0.25">
      <c r="A169" s="151"/>
      <c r="B169" s="66" t="s">
        <v>49</v>
      </c>
      <c r="C169" s="113">
        <v>46786000</v>
      </c>
      <c r="D169" s="21">
        <v>46059391.289999999</v>
      </c>
      <c r="E169" s="58">
        <f t="shared" si="12"/>
        <v>98.446952699525497</v>
      </c>
    </row>
    <row r="170" spans="1:5" x14ac:dyDescent="0.25">
      <c r="A170" s="72"/>
      <c r="B170" s="20" t="s">
        <v>50</v>
      </c>
      <c r="C170" s="113">
        <v>7556000</v>
      </c>
      <c r="D170" s="21">
        <v>7438591.7400000002</v>
      </c>
      <c r="E170" s="58">
        <f t="shared" si="12"/>
        <v>98.446158549497085</v>
      </c>
    </row>
    <row r="171" spans="1:5" x14ac:dyDescent="0.25">
      <c r="A171" s="152"/>
      <c r="B171" s="66" t="s">
        <v>53</v>
      </c>
      <c r="C171" s="86">
        <v>1676000</v>
      </c>
      <c r="D171" s="86">
        <v>807983.52</v>
      </c>
      <c r="E171" s="58">
        <f t="shared" si="12"/>
        <v>48.209040572792368</v>
      </c>
    </row>
    <row r="172" spans="1:5" x14ac:dyDescent="0.25">
      <c r="A172" s="152"/>
      <c r="B172" s="66" t="s">
        <v>54</v>
      </c>
      <c r="C172" s="86">
        <v>492000</v>
      </c>
      <c r="D172" s="86">
        <v>491999.44</v>
      </c>
      <c r="E172" s="58">
        <f t="shared" si="12"/>
        <v>99.999886178861786</v>
      </c>
    </row>
    <row r="173" spans="1:5" x14ac:dyDescent="0.25">
      <c r="A173" s="153"/>
      <c r="B173" s="66" t="s">
        <v>56</v>
      </c>
      <c r="C173" s="113">
        <v>630000</v>
      </c>
      <c r="D173" s="113">
        <v>273524.15000000002</v>
      </c>
      <c r="E173" s="58">
        <f t="shared" si="12"/>
        <v>43.416531746031751</v>
      </c>
    </row>
    <row r="174" spans="1:5" x14ac:dyDescent="0.25">
      <c r="A174" s="153"/>
      <c r="B174" s="20" t="s">
        <v>57</v>
      </c>
      <c r="C174" s="116">
        <v>9500000</v>
      </c>
      <c r="D174" s="116">
        <v>4487512.2699999996</v>
      </c>
      <c r="E174" s="58">
        <f t="shared" si="12"/>
        <v>47.236971263157891</v>
      </c>
    </row>
    <row r="175" spans="1:5" ht="15.75" thickBot="1" x14ac:dyDescent="0.3">
      <c r="A175" s="154"/>
      <c r="B175" s="88" t="s">
        <v>59</v>
      </c>
      <c r="C175" s="119">
        <v>110000</v>
      </c>
      <c r="D175" s="119">
        <v>0</v>
      </c>
      <c r="E175" s="48">
        <f t="shared" si="12"/>
        <v>0</v>
      </c>
    </row>
    <row r="176" spans="1:5" x14ac:dyDescent="0.25">
      <c r="A176" s="149">
        <v>2303</v>
      </c>
      <c r="B176" s="68" t="s">
        <v>82</v>
      </c>
      <c r="C176" s="155"/>
      <c r="D176" s="155"/>
      <c r="E176" s="12"/>
    </row>
    <row r="177" spans="1:5" x14ac:dyDescent="0.25">
      <c r="A177" s="9" t="s">
        <v>37</v>
      </c>
      <c r="B177" s="70" t="s">
        <v>83</v>
      </c>
      <c r="C177" s="71">
        <f>SUM(C178:C183)</f>
        <v>30637000</v>
      </c>
      <c r="D177" s="76">
        <f>SUM(D178:D183)</f>
        <v>30006906.659999996</v>
      </c>
      <c r="E177" s="29">
        <f t="shared" si="12"/>
        <v>97.943358226980436</v>
      </c>
    </row>
    <row r="178" spans="1:5" x14ac:dyDescent="0.25">
      <c r="A178" s="72"/>
      <c r="B178" s="20" t="s">
        <v>49</v>
      </c>
      <c r="C178" s="21">
        <v>24312000</v>
      </c>
      <c r="D178" s="21">
        <v>24251498.859999999</v>
      </c>
      <c r="E178" s="58">
        <f t="shared" si="12"/>
        <v>99.75114700559395</v>
      </c>
    </row>
    <row r="179" spans="1:5" x14ac:dyDescent="0.25">
      <c r="A179" s="152"/>
      <c r="B179" s="20" t="s">
        <v>50</v>
      </c>
      <c r="C179" s="156">
        <v>3949000</v>
      </c>
      <c r="D179" s="156">
        <v>3916616.9</v>
      </c>
      <c r="E179" s="58">
        <f t="shared" si="12"/>
        <v>99.179967080273485</v>
      </c>
    </row>
    <row r="180" spans="1:5" x14ac:dyDescent="0.25">
      <c r="A180" s="72"/>
      <c r="B180" s="20" t="s">
        <v>53</v>
      </c>
      <c r="C180" s="113">
        <v>595000</v>
      </c>
      <c r="D180" s="21">
        <v>430774.85</v>
      </c>
      <c r="E180" s="58">
        <f t="shared" si="12"/>
        <v>72.399134453781514</v>
      </c>
    </row>
    <row r="181" spans="1:5" x14ac:dyDescent="0.25">
      <c r="A181" s="72"/>
      <c r="B181" s="66" t="s">
        <v>96</v>
      </c>
      <c r="C181" s="113">
        <v>524000</v>
      </c>
      <c r="D181" s="21">
        <v>519542</v>
      </c>
      <c r="E181" s="58">
        <f t="shared" si="12"/>
        <v>99.149236641221378</v>
      </c>
    </row>
    <row r="182" spans="1:5" x14ac:dyDescent="0.25">
      <c r="A182" s="72"/>
      <c r="B182" s="20" t="s">
        <v>56</v>
      </c>
      <c r="C182" s="113">
        <v>393000</v>
      </c>
      <c r="D182" s="21">
        <v>25157.08</v>
      </c>
      <c r="E182" s="58">
        <f t="shared" si="12"/>
        <v>6.4012926208651404</v>
      </c>
    </row>
    <row r="183" spans="1:5" ht="15.75" thickBot="1" x14ac:dyDescent="0.3">
      <c r="A183" s="72"/>
      <c r="B183" s="88" t="s">
        <v>57</v>
      </c>
      <c r="C183" s="119">
        <v>864000</v>
      </c>
      <c r="D183" s="43">
        <v>863316.97</v>
      </c>
      <c r="E183" s="48">
        <f t="shared" si="12"/>
        <v>99.920945601851855</v>
      </c>
    </row>
    <row r="184" spans="1:5" x14ac:dyDescent="0.25">
      <c r="A184" s="180">
        <v>2402</v>
      </c>
      <c r="B184" s="181" t="s">
        <v>84</v>
      </c>
      <c r="C184" s="109"/>
      <c r="D184" s="31"/>
      <c r="E184" s="165"/>
    </row>
    <row r="185" spans="1:5" x14ac:dyDescent="0.25">
      <c r="A185" s="157">
        <v>4002</v>
      </c>
      <c r="B185" s="158" t="s">
        <v>93</v>
      </c>
      <c r="C185" s="159">
        <f>SUM(C186:C189)</f>
        <v>3315000000</v>
      </c>
      <c r="D185" s="71">
        <f>SUM(D186:D189)</f>
        <v>0</v>
      </c>
      <c r="E185" s="18">
        <f t="shared" si="12"/>
        <v>0</v>
      </c>
    </row>
    <row r="186" spans="1:5" x14ac:dyDescent="0.25">
      <c r="A186" s="160"/>
      <c r="B186" s="20" t="s">
        <v>57</v>
      </c>
      <c r="C186" s="113">
        <v>64500000</v>
      </c>
      <c r="D186" s="21">
        <v>0</v>
      </c>
      <c r="E186" s="58">
        <f t="shared" si="12"/>
        <v>0</v>
      </c>
    </row>
    <row r="187" spans="1:5" x14ac:dyDescent="0.25">
      <c r="A187" s="160"/>
      <c r="B187" s="161" t="s">
        <v>70</v>
      </c>
      <c r="C187" s="113">
        <v>7500000</v>
      </c>
      <c r="D187" s="21">
        <v>0</v>
      </c>
      <c r="E187" s="58">
        <f t="shared" si="12"/>
        <v>0</v>
      </c>
    </row>
    <row r="188" spans="1:5" x14ac:dyDescent="0.25">
      <c r="A188" s="160"/>
      <c r="B188" s="20" t="s">
        <v>62</v>
      </c>
      <c r="C188" s="113">
        <v>18000000</v>
      </c>
      <c r="D188" s="21">
        <v>0</v>
      </c>
      <c r="E188" s="58">
        <f t="shared" si="12"/>
        <v>0</v>
      </c>
    </row>
    <row r="189" spans="1:5" x14ac:dyDescent="0.25">
      <c r="A189" s="149"/>
      <c r="B189" s="66" t="s">
        <v>63</v>
      </c>
      <c r="C189" s="113">
        <v>3225000000</v>
      </c>
      <c r="D189" s="21">
        <v>0</v>
      </c>
      <c r="E189" s="58">
        <f t="shared" si="12"/>
        <v>0</v>
      </c>
    </row>
    <row r="190" spans="1:5" x14ac:dyDescent="0.25">
      <c r="A190" s="9">
        <v>7078</v>
      </c>
      <c r="B190" s="176" t="s">
        <v>99</v>
      </c>
      <c r="C190" s="159">
        <f>C191+C192</f>
        <v>33641601000</v>
      </c>
      <c r="D190" s="71">
        <f>D191+D192</f>
        <v>32509764701.66</v>
      </c>
      <c r="E190" s="18">
        <f t="shared" si="12"/>
        <v>96.635605129672626</v>
      </c>
    </row>
    <row r="191" spans="1:5" x14ac:dyDescent="0.25">
      <c r="A191" s="184"/>
      <c r="B191" s="185" t="s">
        <v>11</v>
      </c>
      <c r="C191" s="186">
        <v>2041600000</v>
      </c>
      <c r="D191" s="21">
        <v>2041600000</v>
      </c>
      <c r="E191" s="58">
        <f t="shared" si="12"/>
        <v>100</v>
      </c>
    </row>
    <row r="192" spans="1:5" x14ac:dyDescent="0.25">
      <c r="A192" s="9"/>
      <c r="B192" s="161" t="s">
        <v>100</v>
      </c>
      <c r="C192" s="113">
        <v>31600001000</v>
      </c>
      <c r="D192" s="21">
        <v>30468164701.66</v>
      </c>
      <c r="E192" s="58">
        <f t="shared" si="12"/>
        <v>96.418239675562035</v>
      </c>
    </row>
    <row r="193" spans="1:5" x14ac:dyDescent="0.25">
      <c r="A193" s="9" t="s">
        <v>9</v>
      </c>
      <c r="B193" s="176" t="s">
        <v>85</v>
      </c>
      <c r="C193" s="177">
        <f>C194</f>
        <v>223050000</v>
      </c>
      <c r="D193" s="178">
        <v>0</v>
      </c>
      <c r="E193" s="18">
        <f t="shared" si="12"/>
        <v>0</v>
      </c>
    </row>
    <row r="194" spans="1:5" x14ac:dyDescent="0.25">
      <c r="A194" s="9"/>
      <c r="B194" s="164" t="s">
        <v>86</v>
      </c>
      <c r="C194" s="116">
        <v>223050000</v>
      </c>
      <c r="D194" s="14">
        <v>0</v>
      </c>
      <c r="E194" s="143">
        <f t="shared" si="12"/>
        <v>0</v>
      </c>
    </row>
    <row r="195" spans="1:5" x14ac:dyDescent="0.25">
      <c r="A195" s="9" t="s">
        <v>30</v>
      </c>
      <c r="B195" s="158" t="s">
        <v>87</v>
      </c>
      <c r="C195" s="179">
        <f>C196</f>
        <v>2000000</v>
      </c>
      <c r="D195" s="28">
        <f>D196</f>
        <v>0</v>
      </c>
      <c r="E195" s="18">
        <f t="shared" si="12"/>
        <v>0</v>
      </c>
    </row>
    <row r="196" spans="1:5" x14ac:dyDescent="0.25">
      <c r="A196" s="9"/>
      <c r="B196" s="20" t="s">
        <v>88</v>
      </c>
      <c r="C196" s="113">
        <v>2000000</v>
      </c>
      <c r="D196" s="21">
        <v>0</v>
      </c>
      <c r="E196" s="58">
        <f t="shared" ref="E196" si="13">SUM(D196/C196*100)</f>
        <v>0</v>
      </c>
    </row>
    <row r="197" spans="1:5" x14ac:dyDescent="0.25">
      <c r="A197" s="182">
        <v>4001</v>
      </c>
      <c r="B197" s="176" t="s">
        <v>108</v>
      </c>
      <c r="C197" s="183">
        <f>C198</f>
        <v>246125401000</v>
      </c>
      <c r="D197" s="170">
        <f>D198</f>
        <v>189010000000</v>
      </c>
      <c r="E197" s="25">
        <f t="shared" ref="E197:E198" si="14">SUM(D197/C197*100)</f>
        <v>76.794186716226008</v>
      </c>
    </row>
    <row r="198" spans="1:5" ht="15.75" thickBot="1" x14ac:dyDescent="0.3">
      <c r="A198" s="9"/>
      <c r="B198" s="20" t="s">
        <v>109</v>
      </c>
      <c r="C198" s="119">
        <v>246125401000</v>
      </c>
      <c r="D198" s="43">
        <v>189010000000</v>
      </c>
      <c r="E198" s="48">
        <f t="shared" si="14"/>
        <v>76.794186716226008</v>
      </c>
    </row>
    <row r="199" spans="1:5" ht="15.75" thickBot="1" x14ac:dyDescent="0.3">
      <c r="A199" s="194"/>
      <c r="B199" s="195" t="s">
        <v>89</v>
      </c>
      <c r="C199" s="193">
        <f>SUM(C197+C195+C193+C185+C177+C168+C165+C163+C161+C152+C148+C144+C141+C137+C133+C130+C126+C122+C113+C110+C107+C104+C95+C80+C69+C61+C41+C36+C34+C26+C24+C18+C16+C14+C11+C9+C6+C3+C156+C190+C38)</f>
        <v>593592384340.47998</v>
      </c>
      <c r="D199" s="193">
        <f>SUM(D197+D195+D193+D190+D185+D177+D168+D165+D163+D161+D152+D148+D144+D141+D137+D133+D130+D126+D122+D113+D110+D107+D104+D95+D80+D69+D61+D41+D36+D34+D26+D24+D18+D13+D9+D6+D3+D156+D38)</f>
        <v>484663774107.76001</v>
      </c>
      <c r="E199" s="196">
        <f t="shared" si="12"/>
        <v>81.649257452359876</v>
      </c>
    </row>
  </sheetData>
  <mergeCells count="1">
    <mergeCell ref="A65:A6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2023-01-20T07:08:32Z</dcterms:modified>
</cp:coreProperties>
</file>