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31.1.202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63" i="1" l="1"/>
  <c r="E156" i="1"/>
  <c r="E154" i="1"/>
  <c r="E30" i="1"/>
  <c r="D132" i="1"/>
  <c r="D32" i="1"/>
  <c r="D29" i="1"/>
  <c r="D27" i="1"/>
  <c r="D25" i="1"/>
  <c r="D22" i="1"/>
  <c r="D19" i="1"/>
  <c r="D17" i="1"/>
  <c r="D14" i="1"/>
  <c r="D12" i="1"/>
  <c r="D9" i="1"/>
  <c r="D6" i="1"/>
  <c r="D3" i="1"/>
  <c r="E169" i="1"/>
  <c r="D141" i="1"/>
  <c r="E136" i="1"/>
  <c r="E123" i="1"/>
  <c r="E48" i="1"/>
  <c r="E146" i="1"/>
  <c r="D145" i="1"/>
  <c r="C145" i="1"/>
  <c r="C172" i="1"/>
  <c r="C147" i="1"/>
  <c r="C132" i="1"/>
  <c r="C105" i="1"/>
  <c r="C102" i="1"/>
  <c r="E99" i="1"/>
  <c r="E100" i="1"/>
  <c r="D98" i="1"/>
  <c r="C98" i="1"/>
  <c r="E72" i="1"/>
  <c r="E67" i="1"/>
  <c r="E73" i="1"/>
  <c r="E145" i="1" l="1"/>
  <c r="C32" i="1"/>
  <c r="C29" i="1"/>
  <c r="E29" i="1" s="1"/>
  <c r="C27" i="1"/>
  <c r="C25" i="1"/>
  <c r="C22" i="1"/>
  <c r="C19" i="1"/>
  <c r="C17" i="1"/>
  <c r="C14" i="1"/>
  <c r="C12" i="1"/>
  <c r="C9" i="1"/>
  <c r="C6" i="1"/>
  <c r="C3" i="1"/>
  <c r="C24" i="1" l="1"/>
  <c r="E133" i="1" l="1"/>
  <c r="E135" i="1"/>
  <c r="E137" i="1"/>
  <c r="E139" i="1"/>
  <c r="E140" i="1"/>
  <c r="E142" i="1"/>
  <c r="E143" i="1"/>
  <c r="E144" i="1"/>
  <c r="E148" i="1"/>
  <c r="E130" i="1"/>
  <c r="E119" i="1"/>
  <c r="E120" i="1"/>
  <c r="E121" i="1"/>
  <c r="E122" i="1"/>
  <c r="E116" i="1"/>
  <c r="E117" i="1"/>
  <c r="E132" i="1"/>
  <c r="E113" i="1"/>
  <c r="C141" i="1" l="1"/>
  <c r="E141" i="1" s="1"/>
  <c r="C35" i="1"/>
  <c r="E168" i="1" l="1"/>
  <c r="E170" i="1"/>
  <c r="E171" i="1"/>
  <c r="E172" i="1"/>
  <c r="E173" i="1"/>
  <c r="E174" i="1"/>
  <c r="E175" i="1"/>
  <c r="E126" i="1"/>
  <c r="E127" i="1"/>
  <c r="E14" i="1"/>
  <c r="E15" i="1"/>
  <c r="D24" i="1" l="1"/>
  <c r="D16" i="1" l="1"/>
  <c r="D35" i="1"/>
  <c r="D55" i="1"/>
  <c r="D115" i="1"/>
  <c r="D125" i="1"/>
  <c r="D129" i="1"/>
  <c r="D134" i="1"/>
  <c r="D138" i="1"/>
  <c r="D147" i="1"/>
  <c r="E147" i="1" s="1"/>
  <c r="D150" i="1"/>
  <c r="D167" i="1"/>
  <c r="C167" i="1"/>
  <c r="C138" i="1"/>
  <c r="C129" i="1"/>
  <c r="C107" i="1"/>
  <c r="E96" i="1"/>
  <c r="E85" i="1"/>
  <c r="E82" i="1"/>
  <c r="C55" i="1"/>
  <c r="C16" i="1"/>
  <c r="E33" i="1"/>
  <c r="E165" i="1"/>
  <c r="E164" i="1"/>
  <c r="E162" i="1"/>
  <c r="E161" i="1"/>
  <c r="E160" i="1"/>
  <c r="D159" i="1"/>
  <c r="C159" i="1"/>
  <c r="E157" i="1"/>
  <c r="E155" i="1"/>
  <c r="E153" i="1"/>
  <c r="E152" i="1"/>
  <c r="E151" i="1"/>
  <c r="C150" i="1"/>
  <c r="C134" i="1"/>
  <c r="E131" i="1"/>
  <c r="E128" i="1"/>
  <c r="C125" i="1"/>
  <c r="E124" i="1"/>
  <c r="E118" i="1"/>
  <c r="C115" i="1"/>
  <c r="E114" i="1"/>
  <c r="E112" i="1"/>
  <c r="E111" i="1"/>
  <c r="E110" i="1"/>
  <c r="E109" i="1"/>
  <c r="E108" i="1"/>
  <c r="D107" i="1"/>
  <c r="E106" i="1"/>
  <c r="D105" i="1"/>
  <c r="E105" i="1" s="1"/>
  <c r="E104" i="1"/>
  <c r="E103" i="1"/>
  <c r="D102" i="1"/>
  <c r="E102" i="1" s="1"/>
  <c r="E101" i="1"/>
  <c r="E98" i="1"/>
  <c r="E97" i="1"/>
  <c r="E95" i="1"/>
  <c r="E94" i="1"/>
  <c r="E93" i="1"/>
  <c r="E92" i="1"/>
  <c r="E91" i="1"/>
  <c r="E90" i="1"/>
  <c r="D89" i="1"/>
  <c r="C89" i="1"/>
  <c r="E88" i="1"/>
  <c r="E87" i="1"/>
  <c r="E86" i="1"/>
  <c r="E84" i="1"/>
  <c r="E83" i="1"/>
  <c r="E81" i="1"/>
  <c r="E80" i="1"/>
  <c r="E79" i="1"/>
  <c r="E78" i="1"/>
  <c r="E77" i="1"/>
  <c r="E76" i="1"/>
  <c r="E75" i="1"/>
  <c r="C74" i="1"/>
  <c r="E71" i="1"/>
  <c r="E70" i="1"/>
  <c r="E69" i="1"/>
  <c r="E68" i="1"/>
  <c r="E66" i="1"/>
  <c r="E65" i="1"/>
  <c r="E64" i="1"/>
  <c r="D63" i="1"/>
  <c r="C63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7" i="1"/>
  <c r="E46" i="1"/>
  <c r="E45" i="1"/>
  <c r="E44" i="1"/>
  <c r="E43" i="1"/>
  <c r="E42" i="1"/>
  <c r="E41" i="1"/>
  <c r="E40" i="1"/>
  <c r="E39" i="1"/>
  <c r="E38" i="1"/>
  <c r="E37" i="1"/>
  <c r="E36" i="1"/>
  <c r="E32" i="1"/>
  <c r="E28" i="1"/>
  <c r="E27" i="1"/>
  <c r="E26" i="1"/>
  <c r="E25" i="1"/>
  <c r="E23" i="1"/>
  <c r="E22" i="1"/>
  <c r="E20" i="1"/>
  <c r="E19" i="1"/>
  <c r="E18" i="1"/>
  <c r="E17" i="1"/>
  <c r="E13" i="1"/>
  <c r="E12" i="1"/>
  <c r="E10" i="1"/>
  <c r="E9" i="1"/>
  <c r="E7" i="1"/>
  <c r="E6" i="1"/>
  <c r="E4" i="1"/>
  <c r="E3" i="1"/>
  <c r="C176" i="1" l="1"/>
  <c r="D176" i="1"/>
  <c r="E138" i="1"/>
  <c r="E134" i="1"/>
  <c r="E167" i="1"/>
  <c r="E129" i="1"/>
  <c r="E16" i="1"/>
  <c r="E35" i="1"/>
  <c r="E107" i="1"/>
  <c r="E74" i="1"/>
  <c r="E150" i="1"/>
  <c r="E125" i="1"/>
  <c r="E55" i="1"/>
  <c r="E89" i="1"/>
  <c r="E63" i="1"/>
  <c r="E115" i="1"/>
  <c r="E159" i="1"/>
  <c r="E176" i="1" l="1"/>
</calcChain>
</file>

<file path=xl/sharedStrings.xml><?xml version="1.0" encoding="utf-8"?>
<sst xmlns="http://schemas.openxmlformats.org/spreadsheetml/2006/main" count="206" uniqueCount="104">
  <si>
    <t>програм/програмска активност</t>
  </si>
  <si>
    <t>у %</t>
  </si>
  <si>
    <t>0606</t>
  </si>
  <si>
    <t>Подршка раду органа јавне управе</t>
  </si>
  <si>
    <t>0039</t>
  </si>
  <si>
    <t>Извршење судских поступака</t>
  </si>
  <si>
    <t>483-Новчане казне и пенали по решењу судова</t>
  </si>
  <si>
    <t>0608</t>
  </si>
  <si>
    <t>СИСТЕМ ЛОКАЛНЕ САМОУПРАВЕ</t>
  </si>
  <si>
    <t>0001</t>
  </si>
  <si>
    <t>Подршка локалној самоуправи</t>
  </si>
  <si>
    <t>463- Трансфери осталим нивоима власти</t>
  </si>
  <si>
    <t>512-Машине и опрема</t>
  </si>
  <si>
    <t>515-Нематеријална имовина</t>
  </si>
  <si>
    <t>0702</t>
  </si>
  <si>
    <t>РЕАЛИЗАЦИЈА ИНФРАСТРУКТУРНИХ ПРОЈЕКАТА ОД ЗНАЧАЈА ЗА РЕПУБЛИКУ СРБИЈУ</t>
  </si>
  <si>
    <t>5001</t>
  </si>
  <si>
    <t>Експропријација земљишта у циљу изградње капиталних пројеката</t>
  </si>
  <si>
    <t>541-Земљиште</t>
  </si>
  <si>
    <t>0802</t>
  </si>
  <si>
    <t>УРЕЂЕЊЕ СИСТЕМА РАДА И РАДНО-ПРАВНИХ ОДНОСА</t>
  </si>
  <si>
    <t>0010</t>
  </si>
  <si>
    <t>Подршка Националној служби за запошљавање</t>
  </si>
  <si>
    <t>464-Дотације организацијама обавезног социјалног осигурања-дотација НСЗ</t>
  </si>
  <si>
    <t>0014</t>
  </si>
  <si>
    <t>Трансфер организацијама обавезног социјалног осигурања</t>
  </si>
  <si>
    <t>464-Дотације организацијама обавезног социјалног осигурања-дотација НСЗ,РФЗО и ПИО</t>
  </si>
  <si>
    <t>0901</t>
  </si>
  <si>
    <t>ОБАВЕЗНО ПЕНЗИЈСКО И ИНВАЛИДСКО ОСИГУРАЊЕ</t>
  </si>
  <si>
    <t>Подршка за исплату недостајућих средства за редовне пензије</t>
  </si>
  <si>
    <t>464-Дотације организацијама обавезног социјалног осигурања-дотација ПИО</t>
  </si>
  <si>
    <t>0002</t>
  </si>
  <si>
    <t>Подршка остварењу права корисника у складу са Законом о ПИО и посебним прописима</t>
  </si>
  <si>
    <t>0902</t>
  </si>
  <si>
    <t>СОЦИЈАЛНА ЗАШТИТА</t>
  </si>
  <si>
    <t>Подршка Републичком фонду за здравствено осигурање</t>
  </si>
  <si>
    <t>464-Дотације организацијама обавезног социјалног осигурања-дотација РФЗО</t>
  </si>
  <si>
    <t>ОТКЛАЊАЊЕ ПОСЛЕДИЦА ОДУЗИМАЊА ИМОВИНЕ</t>
  </si>
  <si>
    <t>0003</t>
  </si>
  <si>
    <t>Подршка раду Агенције за реституцију</t>
  </si>
  <si>
    <t>424-Специјализоване услуге</t>
  </si>
  <si>
    <t>Отклањање последица одузимања имовине жртвама холокауста који немају живих законских наследника</t>
  </si>
  <si>
    <t>485-Накнада штете за повреде или штету нанету од стране државних органа</t>
  </si>
  <si>
    <t>ПОЛИТИЧКИ СИСТЕМ</t>
  </si>
  <si>
    <t>0005</t>
  </si>
  <si>
    <t>Финансирање редовног рада политичких субјеката</t>
  </si>
  <si>
    <t>481-Дотације невладиним организацијама</t>
  </si>
  <si>
    <t>УРЕЂЕЊЕ, УПРАВЉАЊЕ И НАДЗОР ФИНАНСИЈСКОГ И ФИСКАЛНОГ СИСТЕМА</t>
  </si>
  <si>
    <t>0004</t>
  </si>
  <si>
    <t>Административна подршка управљању финансијским и фискалним системом</t>
  </si>
  <si>
    <t>411-Плате,додаци и накнаде запослених (зараде)</t>
  </si>
  <si>
    <t>412-Социјални доприноси на терет послодавца</t>
  </si>
  <si>
    <t>413-Накнада у натури</t>
  </si>
  <si>
    <t xml:space="preserve">414-Социјална давања запосленима </t>
  </si>
  <si>
    <t>415-Накнада трошкова за запослене</t>
  </si>
  <si>
    <t>416-Награде запосленима и остали посебни расходи-јубиларне награде</t>
  </si>
  <si>
    <t>421-Стални трошкови</t>
  </si>
  <si>
    <t>422-Трошкови путовања</t>
  </si>
  <si>
    <t>423-Услуге по уговору</t>
  </si>
  <si>
    <t>425-Трошкови поправке и одржавање</t>
  </si>
  <si>
    <t>426-Материјал</t>
  </si>
  <si>
    <t>462-Дотације међународним организацијама</t>
  </si>
  <si>
    <t>482-Порези, обавезне таксе и казне и пенали</t>
  </si>
  <si>
    <t>485- Накнада штете за повреде или штету нанету од стране државних органа</t>
  </si>
  <si>
    <t>511-Зграде и грађевински објекти</t>
  </si>
  <si>
    <t>0012</t>
  </si>
  <si>
    <t>Макроекономске и фискалне анализе и пројекције</t>
  </si>
  <si>
    <t>0013</t>
  </si>
  <si>
    <t>Припрема и анализа буџета</t>
  </si>
  <si>
    <t>Управљање средствима ЕУ и процес европских интеграција из надлежности Министарства финансија</t>
  </si>
  <si>
    <t>441-Отплата домаћих камата</t>
  </si>
  <si>
    <t>444-Пратећи трошкови задуживања-покриће негативних курсних разлика</t>
  </si>
  <si>
    <t>622-Набавка стране финансијске имовине</t>
  </si>
  <si>
    <t>0015</t>
  </si>
  <si>
    <t>Спровођење другостепеног пореског и царинског поступка</t>
  </si>
  <si>
    <t>ИПА 2008-Подршка увођењу децентрализованог система управљања фондовима ЕУ</t>
  </si>
  <si>
    <t xml:space="preserve">Унапређење и одржавање Система за припрему буџета - БИС </t>
  </si>
  <si>
    <t>ИПА програм прекограничне сарадње Мађарска-Србија</t>
  </si>
  <si>
    <t>ИПА 2013-Реформа јавне управе</t>
  </si>
  <si>
    <t>Реформа корпоративног финансијског извештавања</t>
  </si>
  <si>
    <t>Пружање подршке финансијским институцијама у већинском државном власништву</t>
  </si>
  <si>
    <t>Регистар запослених</t>
  </si>
  <si>
    <t>Интегрисани комуникациони систем</t>
  </si>
  <si>
    <t>УПРАВЉАЊЕ ПОРЕСКИМ СИСТЕМОМ И ПОРЕСКОМ АДМИНИСТРАЦИЈОМ</t>
  </si>
  <si>
    <t>Нормативно уређење фискалног система</t>
  </si>
  <si>
    <t>УПРАВЉАЊЕ ЦАРИНСКИМ СИСТЕМОМ И ЦАРИНСКОМ АДМИНИСТРАЦИЈОМ</t>
  </si>
  <si>
    <t>Нормативно уређење царинског система</t>
  </si>
  <si>
    <t>ИНТЕРВЕНЦИЈСКА СРЕДСТВА</t>
  </si>
  <si>
    <t>Текућа буџетска резерва</t>
  </si>
  <si>
    <t>499-Текућа буџетска резерва</t>
  </si>
  <si>
    <t>Стална буџетска резерва</t>
  </si>
  <si>
    <t>499-Стална буџетска резерва</t>
  </si>
  <si>
    <t>УКУПНО МИНИСТАРСТВО ФИНАНСИЈА</t>
  </si>
  <si>
    <t>Информациони систем - ПИМИС</t>
  </si>
  <si>
    <t>Централизована платформа за електронске фактуре правних лица и предузетника</t>
  </si>
  <si>
    <t>Документ менаџмент систем</t>
  </si>
  <si>
    <t xml:space="preserve">Интервенцијска средства за потребе спровођења ИПА програма </t>
  </si>
  <si>
    <t>Надоградња система за консолидацију података и пословно извештавање</t>
  </si>
  <si>
    <t>Буџет за 2021. годину</t>
  </si>
  <si>
    <t>Враћање одузете имовине и обештећење за одузету имовину</t>
  </si>
  <si>
    <t>425-Субвенције приватним финансијским институцијама</t>
  </si>
  <si>
    <t>416-Награде запосленима и остали посебни расходи</t>
  </si>
  <si>
    <t>ИПА 2014-Помоћ приступању ЕУ</t>
  </si>
  <si>
    <t xml:space="preserve">Извршено до 31.1.2021.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</si>
</sst>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/>
    <xf numFmtId="0" fontId="4" fillId="0" borderId="4" xfId="0" quotePrefix="1" applyFont="1" applyFill="1" applyBorder="1" applyAlignment="1">
      <alignment horizontal="right"/>
    </xf>
    <xf numFmtId="0" fontId="4" fillId="0" borderId="5" xfId="0" applyFont="1" applyFill="1" applyBorder="1"/>
    <xf numFmtId="4" fontId="5" fillId="2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4" fontId="7" fillId="2" borderId="3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/>
    <xf numFmtId="0" fontId="2" fillId="0" borderId="9" xfId="0" quotePrefix="1" applyFont="1" applyFill="1" applyBorder="1" applyAlignment="1"/>
    <xf numFmtId="0" fontId="2" fillId="0" borderId="10" xfId="0" applyFont="1" applyFill="1" applyBorder="1"/>
    <xf numFmtId="4" fontId="4" fillId="2" borderId="11" xfId="0" applyNumberFormat="1" applyFont="1" applyFill="1" applyBorder="1"/>
    <xf numFmtId="4" fontId="5" fillId="0" borderId="9" xfId="0" applyNumberFormat="1" applyFont="1" applyBorder="1" applyAlignment="1">
      <alignment horizontal="right" vertical="center" wrapText="1"/>
    </xf>
    <xf numFmtId="0" fontId="4" fillId="0" borderId="12" xfId="0" applyFont="1" applyFill="1" applyBorder="1"/>
    <xf numFmtId="4" fontId="5" fillId="2" borderId="3" xfId="0" applyNumberFormat="1" applyFont="1" applyFill="1" applyBorder="1"/>
    <xf numFmtId="4" fontId="5" fillId="0" borderId="3" xfId="0" applyNumberFormat="1" applyFont="1" applyBorder="1" applyAlignment="1">
      <alignment horizontal="right" vertical="center" wrapText="1"/>
    </xf>
    <xf numFmtId="0" fontId="1" fillId="0" borderId="7" xfId="0" applyFont="1" applyFill="1" applyBorder="1"/>
    <xf numFmtId="0" fontId="6" fillId="0" borderId="13" xfId="0" applyFont="1" applyFill="1" applyBorder="1" applyAlignment="1"/>
    <xf numFmtId="4" fontId="6" fillId="2" borderId="7" xfId="0" applyNumberFormat="1" applyFont="1" applyFill="1" applyBorder="1"/>
    <xf numFmtId="4" fontId="6" fillId="0" borderId="9" xfId="0" applyNumberFormat="1" applyFont="1" applyFill="1" applyBorder="1"/>
    <xf numFmtId="0" fontId="4" fillId="0" borderId="3" xfId="0" quotePrefix="1" applyFont="1" applyFill="1" applyBorder="1" applyAlignment="1">
      <alignment horizontal="right"/>
    </xf>
    <xf numFmtId="0" fontId="6" fillId="0" borderId="6" xfId="0" applyFont="1" applyFill="1" applyBorder="1"/>
    <xf numFmtId="4" fontId="6" fillId="0" borderId="3" xfId="0" applyNumberFormat="1" applyFont="1" applyFill="1" applyBorder="1"/>
    <xf numFmtId="0" fontId="4" fillId="0" borderId="7" xfId="0" quotePrefix="1" applyFont="1" applyFill="1" applyBorder="1" applyAlignment="1">
      <alignment horizontal="right"/>
    </xf>
    <xf numFmtId="4" fontId="6" fillId="0" borderId="7" xfId="0" applyNumberFormat="1" applyFont="1" applyFill="1" applyBorder="1"/>
    <xf numFmtId="0" fontId="2" fillId="0" borderId="9" xfId="0" quotePrefix="1" applyFont="1" applyFill="1" applyBorder="1" applyAlignment="1">
      <alignment vertical="top"/>
    </xf>
    <xf numFmtId="0" fontId="2" fillId="0" borderId="14" xfId="0" applyFont="1" applyFill="1" applyBorder="1" applyAlignment="1">
      <alignment horizontal="left" wrapText="1"/>
    </xf>
    <xf numFmtId="4" fontId="6" fillId="0" borderId="9" xfId="0" applyNumberFormat="1" applyFont="1" applyBorder="1"/>
    <xf numFmtId="0" fontId="4" fillId="0" borderId="15" xfId="0" applyFont="1" applyFill="1" applyBorder="1"/>
    <xf numFmtId="0" fontId="6" fillId="0" borderId="13" xfId="0" applyFont="1" applyFill="1" applyBorder="1"/>
    <xf numFmtId="0" fontId="3" fillId="0" borderId="10" xfId="0" applyFont="1" applyFill="1" applyBorder="1"/>
    <xf numFmtId="0" fontId="5" fillId="0" borderId="11" xfId="0" applyFont="1" applyFill="1" applyBorder="1"/>
    <xf numFmtId="4" fontId="5" fillId="0" borderId="4" xfId="0" applyNumberFormat="1" applyFont="1" applyFill="1" applyBorder="1"/>
    <xf numFmtId="0" fontId="6" fillId="0" borderId="16" xfId="0" applyFont="1" applyFill="1" applyBorder="1"/>
    <xf numFmtId="4" fontId="6" fillId="0" borderId="5" xfId="0" applyNumberFormat="1" applyFont="1" applyFill="1" applyBorder="1"/>
    <xf numFmtId="0" fontId="4" fillId="0" borderId="16" xfId="0" applyFont="1" applyFill="1" applyBorder="1"/>
    <xf numFmtId="4" fontId="4" fillId="0" borderId="5" xfId="0" applyNumberFormat="1" applyFont="1" applyFill="1" applyBorder="1"/>
    <xf numFmtId="0" fontId="4" fillId="0" borderId="9" xfId="0" quotePrefix="1" applyFont="1" applyFill="1" applyBorder="1" applyAlignment="1">
      <alignment horizontal="right"/>
    </xf>
    <xf numFmtId="4" fontId="6" fillId="0" borderId="3" xfId="0" applyNumberFormat="1" applyFont="1" applyBorder="1"/>
    <xf numFmtId="4" fontId="9" fillId="0" borderId="3" xfId="0" applyNumberFormat="1" applyFont="1" applyBorder="1" applyAlignment="1">
      <alignment horizontal="right" vertical="center" wrapText="1"/>
    </xf>
    <xf numFmtId="0" fontId="2" fillId="0" borderId="14" xfId="0" applyFont="1" applyFill="1" applyBorder="1"/>
    <xf numFmtId="4" fontId="5" fillId="0" borderId="15" xfId="0" applyNumberFormat="1" applyFont="1" applyFill="1" applyBorder="1"/>
    <xf numFmtId="0" fontId="1" fillId="0" borderId="16" xfId="0" applyFont="1" applyFill="1" applyBorder="1"/>
    <xf numFmtId="4" fontId="6" fillId="0" borderId="4" xfId="0" applyNumberFormat="1" applyFont="1" applyFill="1" applyBorder="1"/>
    <xf numFmtId="4" fontId="9" fillId="0" borderId="5" xfId="0" applyNumberFormat="1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wrapText="1"/>
    </xf>
    <xf numFmtId="4" fontId="5" fillId="0" borderId="3" xfId="0" applyNumberFormat="1" applyFont="1" applyFill="1" applyBorder="1" applyAlignment="1"/>
    <xf numFmtId="4" fontId="9" fillId="0" borderId="7" xfId="0" applyNumberFormat="1" applyFont="1" applyBorder="1" applyAlignment="1">
      <alignment horizontal="right" vertical="center" wrapText="1"/>
    </xf>
    <xf numFmtId="4" fontId="5" fillId="0" borderId="3" xfId="0" applyNumberFormat="1" applyFont="1" applyFill="1" applyBorder="1"/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4" fontId="5" fillId="0" borderId="9" xfId="0" applyNumberFormat="1" applyFont="1" applyFill="1" applyBorder="1"/>
    <xf numFmtId="0" fontId="5" fillId="0" borderId="9" xfId="0" applyFont="1" applyFill="1" applyBorder="1"/>
    <xf numFmtId="0" fontId="4" fillId="0" borderId="9" xfId="0" applyFont="1" applyFill="1" applyBorder="1"/>
    <xf numFmtId="0" fontId="2" fillId="0" borderId="19" xfId="0" applyFont="1" applyFill="1" applyBorder="1" applyAlignment="1">
      <alignment horizontal="left"/>
    </xf>
    <xf numFmtId="0" fontId="2" fillId="0" borderId="9" xfId="0" applyFont="1" applyFill="1" applyBorder="1"/>
    <xf numFmtId="0" fontId="4" fillId="0" borderId="3" xfId="0" applyFont="1" applyFill="1" applyBorder="1"/>
    <xf numFmtId="4" fontId="4" fillId="0" borderId="3" xfId="0" applyNumberFormat="1" applyFont="1" applyFill="1" applyBorder="1"/>
    <xf numFmtId="4" fontId="4" fillId="0" borderId="3" xfId="0" applyNumberFormat="1" applyFont="1" applyBorder="1"/>
    <xf numFmtId="0" fontId="1" fillId="0" borderId="4" xfId="0" applyFont="1" applyFill="1" applyBorder="1"/>
    <xf numFmtId="0" fontId="6" fillId="0" borderId="10" xfId="0" applyFont="1" applyFill="1" applyBorder="1"/>
    <xf numFmtId="0" fontId="1" fillId="0" borderId="11" xfId="0" applyFont="1" applyFill="1" applyBorder="1"/>
    <xf numFmtId="0" fontId="6" fillId="0" borderId="5" xfId="0" applyFont="1" applyFill="1" applyBorder="1"/>
    <xf numFmtId="0" fontId="1" fillId="0" borderId="20" xfId="0" applyFont="1" applyFill="1" applyBorder="1"/>
    <xf numFmtId="0" fontId="6" fillId="0" borderId="8" xfId="0" applyFont="1" applyFill="1" applyBorder="1"/>
    <xf numFmtId="0" fontId="4" fillId="0" borderId="17" xfId="0" quotePrefix="1" applyFont="1" applyFill="1" applyBorder="1" applyAlignment="1">
      <alignment horizontal="right"/>
    </xf>
    <xf numFmtId="0" fontId="4" fillId="0" borderId="17" xfId="0" applyFont="1" applyFill="1" applyBorder="1"/>
    <xf numFmtId="4" fontId="4" fillId="0" borderId="17" xfId="0" applyNumberFormat="1" applyFont="1" applyFill="1" applyBorder="1"/>
    <xf numFmtId="4" fontId="5" fillId="0" borderId="17" xfId="0" applyNumberFormat="1" applyFont="1" applyBorder="1" applyAlignment="1">
      <alignment horizontal="right" vertical="center" wrapText="1"/>
    </xf>
    <xf numFmtId="0" fontId="4" fillId="0" borderId="4" xfId="0" applyFont="1" applyFill="1" applyBorder="1"/>
    <xf numFmtId="4" fontId="6" fillId="0" borderId="3" xfId="0" applyNumberFormat="1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1" xfId="0" quotePrefix="1" applyFont="1" applyFill="1" applyBorder="1" applyAlignment="1">
      <alignment horizontal="right"/>
    </xf>
    <xf numFmtId="49" fontId="4" fillId="0" borderId="22" xfId="0" applyNumberFormat="1" applyFont="1" applyFill="1" applyBorder="1" applyAlignment="1" applyProtection="1">
      <alignment wrapText="1"/>
    </xf>
    <xf numFmtId="4" fontId="4" fillId="0" borderId="1" xfId="0" applyNumberFormat="1" applyFont="1" applyFill="1" applyBorder="1"/>
    <xf numFmtId="0" fontId="1" fillId="0" borderId="19" xfId="1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4" fillId="0" borderId="19" xfId="0" applyFont="1" applyFill="1" applyBorder="1"/>
    <xf numFmtId="0" fontId="1" fillId="0" borderId="19" xfId="0" applyFont="1" applyFill="1" applyBorder="1"/>
    <xf numFmtId="0" fontId="1" fillId="0" borderId="17" xfId="0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right"/>
    </xf>
    <xf numFmtId="4" fontId="4" fillId="0" borderId="9" xfId="0" applyNumberFormat="1" applyFont="1" applyFill="1" applyBorder="1"/>
    <xf numFmtId="0" fontId="1" fillId="0" borderId="4" xfId="1" applyFont="1" applyFill="1" applyBorder="1"/>
    <xf numFmtId="0" fontId="6" fillId="0" borderId="14" xfId="0" applyFont="1" applyFill="1" applyBorder="1" applyAlignment="1">
      <alignment horizontal="left"/>
    </xf>
    <xf numFmtId="0" fontId="1" fillId="0" borderId="17" xfId="0" applyFont="1" applyFill="1" applyBorder="1"/>
    <xf numFmtId="4" fontId="8" fillId="0" borderId="9" xfId="0" applyNumberFormat="1" applyFont="1" applyFill="1" applyBorder="1"/>
    <xf numFmtId="0" fontId="4" fillId="0" borderId="2" xfId="0" applyFont="1" applyFill="1" applyBorder="1"/>
    <xf numFmtId="4" fontId="7" fillId="0" borderId="3" xfId="0" applyNumberFormat="1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7" xfId="0" applyNumberFormat="1" applyFont="1" applyFill="1" applyBorder="1" applyAlignment="1">
      <alignment horizontal="right"/>
    </xf>
    <xf numFmtId="0" fontId="5" fillId="0" borderId="4" xfId="0" applyFont="1" applyFill="1" applyBorder="1"/>
    <xf numFmtId="4" fontId="5" fillId="0" borderId="9" xfId="0" applyNumberFormat="1" applyFont="1" applyFill="1" applyBorder="1" applyAlignment="1">
      <alignment horizontal="right"/>
    </xf>
    <xf numFmtId="4" fontId="7" fillId="0" borderId="5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24" xfId="0" applyFont="1" applyFill="1" applyBorder="1"/>
    <xf numFmtId="0" fontId="5" fillId="0" borderId="5" xfId="0" applyFont="1" applyFill="1" applyBorder="1"/>
    <xf numFmtId="4" fontId="5" fillId="0" borderId="11" xfId="0" applyNumberFormat="1" applyFont="1" applyFill="1" applyBorder="1" applyAlignment="1">
      <alignment horizontal="right"/>
    </xf>
    <xf numFmtId="4" fontId="5" fillId="0" borderId="4" xfId="0" applyNumberFormat="1" applyFont="1" applyFill="1" applyBorder="1" applyAlignment="1">
      <alignment horizontal="right"/>
    </xf>
    <xf numFmtId="4" fontId="5" fillId="0" borderId="3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Fill="1" applyBorder="1"/>
    <xf numFmtId="0" fontId="5" fillId="0" borderId="17" xfId="0" applyFont="1" applyFill="1" applyBorder="1"/>
    <xf numFmtId="4" fontId="5" fillId="0" borderId="4" xfId="0" applyNumberFormat="1" applyFont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/>
    </xf>
    <xf numFmtId="0" fontId="7" fillId="0" borderId="3" xfId="0" applyFont="1" applyFill="1" applyBorder="1"/>
    <xf numFmtId="0" fontId="5" fillId="0" borderId="18" xfId="0" applyFont="1" applyFill="1" applyBorder="1"/>
    <xf numFmtId="4" fontId="6" fillId="0" borderId="4" xfId="0" applyNumberFormat="1" applyFont="1" applyFill="1" applyBorder="1" applyAlignment="1">
      <alignment horizontal="right"/>
    </xf>
    <xf numFmtId="4" fontId="6" fillId="0" borderId="7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6" fillId="0" borderId="20" xfId="0" applyFont="1" applyFill="1" applyBorder="1"/>
    <xf numFmtId="0" fontId="2" fillId="0" borderId="9" xfId="0" applyFont="1" applyFill="1" applyBorder="1" applyAlignment="1">
      <alignment horizontal="left"/>
    </xf>
    <xf numFmtId="4" fontId="2" fillId="0" borderId="9" xfId="0" applyNumberFormat="1" applyFont="1" applyFill="1" applyBorder="1"/>
    <xf numFmtId="0" fontId="1" fillId="0" borderId="5" xfId="1" applyFont="1" applyFill="1" applyBorder="1"/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0" fontId="1" fillId="0" borderId="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4" fontId="1" fillId="0" borderId="14" xfId="0" applyNumberFormat="1" applyFont="1" applyFill="1" applyBorder="1"/>
    <xf numFmtId="4" fontId="11" fillId="0" borderId="3" xfId="0" applyNumberFormat="1" applyFont="1" applyBorder="1"/>
    <xf numFmtId="0" fontId="2" fillId="0" borderId="2" xfId="0" applyFont="1" applyFill="1" applyBorder="1" applyAlignment="1">
      <alignment horizontal="left"/>
    </xf>
    <xf numFmtId="0" fontId="3" fillId="0" borderId="4" xfId="0" applyFont="1" applyFill="1" applyBorder="1"/>
    <xf numFmtId="4" fontId="5" fillId="0" borderId="5" xfId="0" applyNumberFormat="1" applyFont="1" applyFill="1" applyBorder="1" applyAlignment="1">
      <alignment horizontal="right"/>
    </xf>
    <xf numFmtId="4" fontId="6" fillId="0" borderId="5" xfId="0" applyNumberFormat="1" applyFont="1" applyFill="1" applyBorder="1" applyAlignment="1">
      <alignment horizontal="right"/>
    </xf>
    <xf numFmtId="0" fontId="5" fillId="0" borderId="3" xfId="0" applyFont="1" applyFill="1" applyBorder="1"/>
    <xf numFmtId="4" fontId="14" fillId="0" borderId="9" xfId="0" applyNumberFormat="1" applyFont="1" applyFill="1" applyBorder="1"/>
    <xf numFmtId="0" fontId="6" fillId="0" borderId="19" xfId="0" applyFont="1" applyFill="1" applyBorder="1"/>
    <xf numFmtId="0" fontId="6" fillId="0" borderId="17" xfId="0" applyFont="1" applyFill="1" applyBorder="1"/>
    <xf numFmtId="0" fontId="4" fillId="0" borderId="10" xfId="0" applyFont="1" applyFill="1" applyBorder="1"/>
    <xf numFmtId="4" fontId="6" fillId="0" borderId="17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0" fontId="1" fillId="0" borderId="25" xfId="0" applyFont="1" applyFill="1" applyBorder="1"/>
    <xf numFmtId="4" fontId="7" fillId="0" borderId="8" xfId="0" applyNumberFormat="1" applyFont="1" applyFill="1" applyBorder="1" applyAlignment="1">
      <alignment horizontal="right"/>
    </xf>
    <xf numFmtId="0" fontId="4" fillId="0" borderId="26" xfId="0" applyFont="1" applyFill="1" applyBorder="1"/>
    <xf numFmtId="4" fontId="7" fillId="0" borderId="20" xfId="0" applyNumberFormat="1" applyFont="1" applyFill="1" applyBorder="1" applyAlignment="1">
      <alignment horizontal="right"/>
    </xf>
    <xf numFmtId="0" fontId="7" fillId="0" borderId="25" xfId="0" applyFont="1" applyFill="1" applyBorder="1"/>
    <xf numFmtId="0" fontId="5" fillId="2" borderId="2" xfId="0" applyFont="1" applyFill="1" applyBorder="1"/>
    <xf numFmtId="4" fontId="4" fillId="0" borderId="3" xfId="0" applyNumberFormat="1" applyFont="1" applyFill="1" applyBorder="1" applyAlignment="1">
      <alignment horizontal="right"/>
    </xf>
    <xf numFmtId="0" fontId="0" fillId="0" borderId="23" xfId="0" applyBorder="1"/>
    <xf numFmtId="0" fontId="12" fillId="0" borderId="1" xfId="0" applyFont="1" applyBorder="1"/>
    <xf numFmtId="4" fontId="4" fillId="0" borderId="10" xfId="0" applyNumberFormat="1" applyFont="1" applyFill="1" applyBorder="1" applyAlignment="1">
      <alignment horizontal="right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0" fillId="0" borderId="3" xfId="0" applyBorder="1"/>
    <xf numFmtId="4" fontId="1" fillId="0" borderId="5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5" fillId="2" borderId="8" xfId="0" applyFont="1" applyFill="1" applyBorder="1"/>
    <xf numFmtId="0" fontId="7" fillId="0" borderId="27" xfId="0" applyFont="1" applyFill="1" applyBorder="1"/>
    <xf numFmtId="0" fontId="6" fillId="0" borderId="4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4" fontId="13" fillId="0" borderId="17" xfId="0" applyNumberFormat="1" applyFont="1" applyBorder="1"/>
    <xf numFmtId="0" fontId="4" fillId="0" borderId="1" xfId="0" quotePrefix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4" fontId="4" fillId="2" borderId="3" xfId="0" applyNumberFormat="1" applyFont="1" applyFill="1" applyBorder="1"/>
    <xf numFmtId="4" fontId="5" fillId="0" borderId="2" xfId="0" applyNumberFormat="1" applyFont="1" applyBorder="1" applyAlignment="1">
      <alignment horizontal="right" vertical="center" wrapText="1"/>
    </xf>
    <xf numFmtId="0" fontId="4" fillId="0" borderId="0" xfId="0" applyFont="1" applyFill="1" applyBorder="1"/>
    <xf numFmtId="0" fontId="5" fillId="0" borderId="2" xfId="0" applyFont="1" applyFill="1" applyBorder="1"/>
    <xf numFmtId="0" fontId="5" fillId="0" borderId="26" xfId="0" applyFont="1" applyFill="1" applyBorder="1"/>
    <xf numFmtId="0" fontId="5" fillId="0" borderId="28" xfId="0" applyFont="1" applyFill="1" applyBorder="1"/>
    <xf numFmtId="0" fontId="3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5" xfId="0" applyFont="1" applyFill="1" applyBorder="1"/>
    <xf numFmtId="49" fontId="4" fillId="0" borderId="3" xfId="0" applyNumberFormat="1" applyFont="1" applyFill="1" applyBorder="1" applyAlignment="1">
      <alignment horizontal="right"/>
    </xf>
    <xf numFmtId="0" fontId="2" fillId="0" borderId="29" xfId="0" quotePrefix="1" applyFont="1" applyFill="1" applyBorder="1" applyAlignment="1">
      <alignment horizontal="left"/>
    </xf>
    <xf numFmtId="0" fontId="2" fillId="0" borderId="4" xfId="0" applyFont="1" applyFill="1" applyBorder="1"/>
    <xf numFmtId="4" fontId="14" fillId="0" borderId="4" xfId="0" applyNumberFormat="1" applyFont="1" applyFill="1" applyBorder="1"/>
    <xf numFmtId="4" fontId="6" fillId="0" borderId="17" xfId="0" applyNumberFormat="1" applyFont="1" applyBorder="1" applyAlignment="1">
      <alignment horizontal="right" vertical="center" wrapText="1"/>
    </xf>
    <xf numFmtId="4" fontId="7" fillId="0" borderId="9" xfId="0" applyNumberFormat="1" applyFont="1" applyFill="1" applyBorder="1"/>
    <xf numFmtId="4" fontId="9" fillId="0" borderId="9" xfId="0" applyNumberFormat="1" applyFont="1" applyBorder="1" applyAlignment="1">
      <alignment horizontal="right" vertical="center" wrapText="1"/>
    </xf>
    <xf numFmtId="4" fontId="7" fillId="0" borderId="30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/>
    <xf numFmtId="4" fontId="7" fillId="0" borderId="7" xfId="0" applyNumberFormat="1" applyFont="1" applyFill="1" applyBorder="1"/>
    <xf numFmtId="4" fontId="7" fillId="0" borderId="4" xfId="0" applyNumberFormat="1" applyFont="1" applyFill="1" applyBorder="1"/>
    <xf numFmtId="4" fontId="6" fillId="0" borderId="18" xfId="0" applyNumberFormat="1" applyFont="1" applyFill="1" applyBorder="1"/>
    <xf numFmtId="4" fontId="4" fillId="0" borderId="19" xfId="0" applyNumberFormat="1" applyFont="1" applyFill="1" applyBorder="1"/>
    <xf numFmtId="4" fontId="6" fillId="0" borderId="14" xfId="0" applyNumberFormat="1" applyFont="1" applyFill="1" applyBorder="1"/>
    <xf numFmtId="4" fontId="6" fillId="0" borderId="3" xfId="0" applyNumberFormat="1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/>
    <xf numFmtId="4" fontId="6" fillId="0" borderId="16" xfId="0" applyNumberFormat="1" applyFont="1" applyFill="1" applyBorder="1"/>
    <xf numFmtId="4" fontId="6" fillId="0" borderId="13" xfId="0" applyNumberFormat="1" applyFont="1" applyFill="1" applyBorder="1"/>
    <xf numFmtId="4" fontId="5" fillId="0" borderId="14" xfId="0" applyNumberFormat="1" applyFont="1" applyFill="1" applyBorder="1"/>
    <xf numFmtId="4" fontId="1" fillId="0" borderId="4" xfId="0" applyNumberFormat="1" applyFont="1" applyFill="1" applyBorder="1" applyAlignment="1">
      <alignment horizontal="right"/>
    </xf>
    <xf numFmtId="4" fontId="14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/>
    <xf numFmtId="4" fontId="5" fillId="0" borderId="5" xfId="0" applyNumberFormat="1" applyFont="1" applyFill="1" applyBorder="1"/>
    <xf numFmtId="4" fontId="13" fillId="0" borderId="17" xfId="0" applyNumberFormat="1" applyFont="1" applyFill="1" applyBorder="1"/>
    <xf numFmtId="4" fontId="5" fillId="0" borderId="3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abSelected="1" topLeftCell="A52" workbookViewId="0">
      <selection activeCell="F1" sqref="F1"/>
    </sheetView>
  </sheetViews>
  <sheetFormatPr defaultRowHeight="15" x14ac:dyDescent="0.25"/>
  <cols>
    <col min="2" max="2" width="74.140625" customWidth="1"/>
    <col min="3" max="3" width="18.42578125" customWidth="1"/>
    <col min="4" max="4" width="15" customWidth="1"/>
  </cols>
  <sheetData>
    <row r="1" spans="1:5" ht="34.5" thickBot="1" x14ac:dyDescent="0.3">
      <c r="A1" s="1" t="s">
        <v>0</v>
      </c>
      <c r="B1" s="176"/>
      <c r="C1" s="177" t="s">
        <v>98</v>
      </c>
      <c r="D1" s="178" t="s">
        <v>103</v>
      </c>
      <c r="E1" s="179" t="s">
        <v>1</v>
      </c>
    </row>
    <row r="2" spans="1:5" x14ac:dyDescent="0.25">
      <c r="A2" s="2" t="s">
        <v>2</v>
      </c>
      <c r="B2" s="173" t="s">
        <v>3</v>
      </c>
      <c r="C2" s="174"/>
      <c r="D2" s="175"/>
      <c r="E2" s="175"/>
    </row>
    <row r="3" spans="1:5" x14ac:dyDescent="0.25">
      <c r="A3" s="3" t="s">
        <v>4</v>
      </c>
      <c r="B3" s="4" t="s">
        <v>5</v>
      </c>
      <c r="C3" s="5">
        <f>C4</f>
        <v>4836493000</v>
      </c>
      <c r="D3" s="189">
        <f>D4</f>
        <v>30632207.370000001</v>
      </c>
      <c r="E3" s="6">
        <f>SUM(D3/C3*100)</f>
        <v>0.63335576770192781</v>
      </c>
    </row>
    <row r="4" spans="1:5" x14ac:dyDescent="0.25">
      <c r="A4" s="7"/>
      <c r="B4" s="8" t="s">
        <v>6</v>
      </c>
      <c r="C4" s="9">
        <v>4836493000</v>
      </c>
      <c r="D4" s="190">
        <v>30632207.370000001</v>
      </c>
      <c r="E4" s="158">
        <f t="shared" ref="E4:E70" si="0">SUM(D4/C4*100)</f>
        <v>0.63335576770192781</v>
      </c>
    </row>
    <row r="5" spans="1:5" x14ac:dyDescent="0.25">
      <c r="A5" s="11" t="s">
        <v>7</v>
      </c>
      <c r="B5" s="12" t="s">
        <v>8</v>
      </c>
      <c r="C5" s="13"/>
      <c r="D5" s="191"/>
      <c r="E5" s="14"/>
    </row>
    <row r="6" spans="1:5" x14ac:dyDescent="0.25">
      <c r="A6" s="3" t="s">
        <v>9</v>
      </c>
      <c r="B6" s="15" t="s">
        <v>10</v>
      </c>
      <c r="C6" s="16">
        <f>C7</f>
        <v>33327366000</v>
      </c>
      <c r="D6" s="50">
        <f>D7</f>
        <v>2451843662</v>
      </c>
      <c r="E6" s="17">
        <f t="shared" si="0"/>
        <v>7.3568480089305579</v>
      </c>
    </row>
    <row r="7" spans="1:5" ht="15.75" thickBot="1" x14ac:dyDescent="0.3">
      <c r="A7" s="18"/>
      <c r="B7" s="19" t="s">
        <v>11</v>
      </c>
      <c r="C7" s="20">
        <v>33327366000</v>
      </c>
      <c r="D7" s="192">
        <v>2451843662</v>
      </c>
      <c r="E7" s="152">
        <f t="shared" si="0"/>
        <v>7.3568480089305579</v>
      </c>
    </row>
    <row r="8" spans="1:5" ht="31.5" customHeight="1" x14ac:dyDescent="0.25">
      <c r="A8" s="27" t="s">
        <v>14</v>
      </c>
      <c r="B8" s="28" t="s">
        <v>15</v>
      </c>
      <c r="C8" s="21"/>
      <c r="D8" s="21"/>
      <c r="E8" s="14"/>
    </row>
    <row r="9" spans="1:5" x14ac:dyDescent="0.25">
      <c r="A9" s="22" t="s">
        <v>16</v>
      </c>
      <c r="B9" s="30" t="s">
        <v>17</v>
      </c>
      <c r="C9" s="16">
        <f>C10</f>
        <v>17469529000</v>
      </c>
      <c r="D9" s="50">
        <f>D10</f>
        <v>411888027.86000001</v>
      </c>
      <c r="E9" s="17">
        <f t="shared" si="0"/>
        <v>2.3577511898574941</v>
      </c>
    </row>
    <row r="10" spans="1:5" ht="15.75" thickBot="1" x14ac:dyDescent="0.3">
      <c r="A10" s="18"/>
      <c r="B10" s="31" t="s">
        <v>18</v>
      </c>
      <c r="C10" s="20">
        <v>17469529000</v>
      </c>
      <c r="D10" s="26">
        <v>411888027.86000001</v>
      </c>
      <c r="E10" s="152">
        <f t="shared" si="0"/>
        <v>2.3577511898574941</v>
      </c>
    </row>
    <row r="11" spans="1:5" x14ac:dyDescent="0.25">
      <c r="A11" s="27" t="s">
        <v>19</v>
      </c>
      <c r="B11" s="32" t="s">
        <v>20</v>
      </c>
      <c r="C11" s="21"/>
      <c r="D11" s="21"/>
      <c r="E11" s="6"/>
    </row>
    <row r="12" spans="1:5" x14ac:dyDescent="0.25">
      <c r="A12" s="22" t="s">
        <v>21</v>
      </c>
      <c r="B12" s="33" t="s">
        <v>22</v>
      </c>
      <c r="C12" s="34">
        <f>C13</f>
        <v>8048760000</v>
      </c>
      <c r="D12" s="34">
        <f>D13</f>
        <v>806681000</v>
      </c>
      <c r="E12" s="17">
        <f t="shared" si="0"/>
        <v>10.02242581465965</v>
      </c>
    </row>
    <row r="13" spans="1:5" x14ac:dyDescent="0.25">
      <c r="A13" s="22"/>
      <c r="B13" s="35" t="s">
        <v>23</v>
      </c>
      <c r="C13" s="36">
        <v>8048760000</v>
      </c>
      <c r="D13" s="36">
        <v>806681000</v>
      </c>
      <c r="E13" s="41">
        <f t="shared" si="0"/>
        <v>10.02242581465965</v>
      </c>
    </row>
    <row r="14" spans="1:5" x14ac:dyDescent="0.25">
      <c r="A14" s="22" t="s">
        <v>24</v>
      </c>
      <c r="B14" s="37" t="s">
        <v>25</v>
      </c>
      <c r="C14" s="38">
        <f>C15</f>
        <v>62000000</v>
      </c>
      <c r="D14" s="38">
        <f>D15</f>
        <v>0</v>
      </c>
      <c r="E14" s="150">
        <f t="shared" si="0"/>
        <v>0</v>
      </c>
    </row>
    <row r="15" spans="1:5" x14ac:dyDescent="0.25">
      <c r="A15" s="39"/>
      <c r="B15" s="8" t="s">
        <v>26</v>
      </c>
      <c r="C15" s="24">
        <v>62000000</v>
      </c>
      <c r="D15" s="24">
        <v>0</v>
      </c>
      <c r="E15" s="41">
        <f t="shared" si="0"/>
        <v>0</v>
      </c>
    </row>
    <row r="16" spans="1:5" x14ac:dyDescent="0.25">
      <c r="A16" s="11" t="s">
        <v>27</v>
      </c>
      <c r="B16" s="42" t="s">
        <v>28</v>
      </c>
      <c r="C16" s="133">
        <f>SUM(C17+C19)</f>
        <v>153290320000</v>
      </c>
      <c r="D16" s="191">
        <f>SUM(D17+D19)</f>
        <v>13205388750.32</v>
      </c>
      <c r="E16" s="149">
        <f t="shared" si="0"/>
        <v>8.6146266446048259</v>
      </c>
    </row>
    <row r="17" spans="1:5" x14ac:dyDescent="0.25">
      <c r="A17" s="22" t="s">
        <v>9</v>
      </c>
      <c r="B17" s="30" t="s">
        <v>29</v>
      </c>
      <c r="C17" s="43">
        <f>C18</f>
        <v>128690320000</v>
      </c>
      <c r="D17" s="50">
        <f>D18</f>
        <v>11155388750.32</v>
      </c>
      <c r="E17" s="17">
        <f t="shared" si="0"/>
        <v>8.6683977087942594</v>
      </c>
    </row>
    <row r="18" spans="1:5" x14ac:dyDescent="0.25">
      <c r="A18" s="44"/>
      <c r="B18" s="35" t="s">
        <v>30</v>
      </c>
      <c r="C18" s="45">
        <v>128690320000</v>
      </c>
      <c r="D18" s="193">
        <v>11155388750.32</v>
      </c>
      <c r="E18" s="46">
        <f t="shared" si="0"/>
        <v>8.6683977087942594</v>
      </c>
    </row>
    <row r="19" spans="1:5" ht="21.75" customHeight="1" x14ac:dyDescent="0.25">
      <c r="A19" s="22" t="s">
        <v>31</v>
      </c>
      <c r="B19" s="47" t="s">
        <v>32</v>
      </c>
      <c r="C19" s="48">
        <f>C20</f>
        <v>24600000000</v>
      </c>
      <c r="D19" s="50">
        <f>D20</f>
        <v>2050000000</v>
      </c>
      <c r="E19" s="6">
        <f t="shared" si="0"/>
        <v>8.3333333333333321</v>
      </c>
    </row>
    <row r="20" spans="1:5" ht="15.75" thickBot="1" x14ac:dyDescent="0.3">
      <c r="A20" s="18"/>
      <c r="B20" s="31" t="s">
        <v>30</v>
      </c>
      <c r="C20" s="26">
        <v>24600000000</v>
      </c>
      <c r="D20" s="192">
        <v>2050000000</v>
      </c>
      <c r="E20" s="49">
        <f t="shared" si="0"/>
        <v>8.3333333333333321</v>
      </c>
    </row>
    <row r="21" spans="1:5" x14ac:dyDescent="0.25">
      <c r="A21" s="11" t="s">
        <v>33</v>
      </c>
      <c r="B21" s="42" t="s">
        <v>34</v>
      </c>
      <c r="C21" s="21"/>
      <c r="D21" s="21"/>
      <c r="E21" s="14"/>
    </row>
    <row r="22" spans="1:5" x14ac:dyDescent="0.25">
      <c r="A22" s="22" t="s">
        <v>9</v>
      </c>
      <c r="B22" s="30" t="s">
        <v>35</v>
      </c>
      <c r="C22" s="50">
        <f>C23</f>
        <v>58078920000</v>
      </c>
      <c r="D22" s="50">
        <f>D23</f>
        <v>2500000000</v>
      </c>
      <c r="E22" s="17">
        <f t="shared" si="0"/>
        <v>4.3044877556263099</v>
      </c>
    </row>
    <row r="23" spans="1:5" ht="15.75" thickBot="1" x14ac:dyDescent="0.3">
      <c r="A23" s="18"/>
      <c r="B23" s="10" t="s">
        <v>36</v>
      </c>
      <c r="C23" s="26">
        <v>58078920000</v>
      </c>
      <c r="D23" s="26">
        <v>2500000000</v>
      </c>
      <c r="E23" s="152">
        <f t="shared" si="0"/>
        <v>4.3044877556263099</v>
      </c>
    </row>
    <row r="24" spans="1:5" x14ac:dyDescent="0.25">
      <c r="A24" s="51">
        <v>1003</v>
      </c>
      <c r="B24" s="52" t="s">
        <v>37</v>
      </c>
      <c r="C24" s="133">
        <f>SUM(C25+C27+C29)</f>
        <v>675755000</v>
      </c>
      <c r="D24" s="84">
        <f>SUM(D25+D27)</f>
        <v>47440149.200000003</v>
      </c>
      <c r="E24" s="153">
        <f t="shared" si="0"/>
        <v>7.0203178962789767</v>
      </c>
    </row>
    <row r="25" spans="1:5" x14ac:dyDescent="0.25">
      <c r="A25" s="22" t="s">
        <v>38</v>
      </c>
      <c r="B25" s="54" t="s">
        <v>39</v>
      </c>
      <c r="C25" s="53">
        <f>C26</f>
        <v>457575000</v>
      </c>
      <c r="D25" s="53">
        <f>D26</f>
        <v>38131250</v>
      </c>
      <c r="E25" s="14">
        <f t="shared" si="0"/>
        <v>8.3333333333333321</v>
      </c>
    </row>
    <row r="26" spans="1:5" x14ac:dyDescent="0.25">
      <c r="A26" s="51"/>
      <c r="B26" s="23" t="s">
        <v>40</v>
      </c>
      <c r="C26" s="21">
        <v>457575000</v>
      </c>
      <c r="D26" s="21">
        <v>38131250</v>
      </c>
      <c r="E26" s="151">
        <f t="shared" si="0"/>
        <v>8.3333333333333321</v>
      </c>
    </row>
    <row r="27" spans="1:5" ht="26.25" customHeight="1" x14ac:dyDescent="0.25">
      <c r="A27" s="22" t="s">
        <v>9</v>
      </c>
      <c r="B27" s="47" t="s">
        <v>41</v>
      </c>
      <c r="C27" s="50">
        <f>C28</f>
        <v>118180000</v>
      </c>
      <c r="D27" s="50">
        <f>D28</f>
        <v>9308899.1999999993</v>
      </c>
      <c r="E27" s="210">
        <f t="shared" si="0"/>
        <v>7.8768820443391423</v>
      </c>
    </row>
    <row r="28" spans="1:5" x14ac:dyDescent="0.25">
      <c r="A28" s="180"/>
      <c r="B28" s="64" t="s">
        <v>42</v>
      </c>
      <c r="C28" s="36">
        <v>118180000</v>
      </c>
      <c r="D28" s="36">
        <v>9308899.1999999993</v>
      </c>
      <c r="E28" s="155">
        <f t="shared" si="0"/>
        <v>7.8768820443391423</v>
      </c>
    </row>
    <row r="29" spans="1:5" x14ac:dyDescent="0.25">
      <c r="A29" s="181" t="s">
        <v>31</v>
      </c>
      <c r="B29" s="58" t="s">
        <v>99</v>
      </c>
      <c r="C29" s="145">
        <f>C30</f>
        <v>100000000</v>
      </c>
      <c r="D29" s="24">
        <f>D30</f>
        <v>0</v>
      </c>
      <c r="E29" s="155">
        <f t="shared" si="0"/>
        <v>0</v>
      </c>
    </row>
    <row r="30" spans="1:5" ht="15.75" thickBot="1" x14ac:dyDescent="0.3">
      <c r="A30" s="65"/>
      <c r="B30" s="135" t="s">
        <v>42</v>
      </c>
      <c r="C30" s="137">
        <v>100000000</v>
      </c>
      <c r="D30" s="194">
        <v>0</v>
      </c>
      <c r="E30" s="152">
        <f t="shared" si="0"/>
        <v>0</v>
      </c>
    </row>
    <row r="31" spans="1:5" x14ac:dyDescent="0.25">
      <c r="A31" s="182">
        <v>2101</v>
      </c>
      <c r="B31" s="183" t="s">
        <v>43</v>
      </c>
      <c r="C31" s="184"/>
      <c r="D31" s="195"/>
      <c r="E31" s="156"/>
    </row>
    <row r="32" spans="1:5" x14ac:dyDescent="0.25">
      <c r="A32" s="22" t="s">
        <v>44</v>
      </c>
      <c r="B32" s="58" t="s">
        <v>45</v>
      </c>
      <c r="C32" s="59">
        <f>C33</f>
        <v>1212330000</v>
      </c>
      <c r="D32" s="50">
        <f>D33</f>
        <v>100643837.3</v>
      </c>
      <c r="E32" s="17">
        <f t="shared" si="0"/>
        <v>8.3016866117311299</v>
      </c>
    </row>
    <row r="33" spans="1:5" ht="15.75" thickBot="1" x14ac:dyDescent="0.3">
      <c r="A33" s="25"/>
      <c r="B33" s="10" t="s">
        <v>46</v>
      </c>
      <c r="C33" s="26">
        <v>1212330000</v>
      </c>
      <c r="D33" s="26">
        <v>100643837.3</v>
      </c>
      <c r="E33" s="152">
        <f t="shared" si="0"/>
        <v>8.3016866117311299</v>
      </c>
    </row>
    <row r="34" spans="1:5" x14ac:dyDescent="0.25">
      <c r="A34" s="56">
        <v>2301</v>
      </c>
      <c r="B34" s="57" t="s">
        <v>47</v>
      </c>
      <c r="C34" s="21"/>
      <c r="D34" s="196"/>
      <c r="E34" s="14"/>
    </row>
    <row r="35" spans="1:5" x14ac:dyDescent="0.25">
      <c r="A35" s="22" t="s">
        <v>48</v>
      </c>
      <c r="B35" s="58" t="s">
        <v>49</v>
      </c>
      <c r="C35" s="167">
        <f>SUM(C36:C54)</f>
        <v>3964299000</v>
      </c>
      <c r="D35" s="59">
        <f>SUM(D36:D54)</f>
        <v>31517302.079999998</v>
      </c>
      <c r="E35" s="17">
        <f t="shared" si="0"/>
        <v>0.79502837904002699</v>
      </c>
    </row>
    <row r="36" spans="1:5" x14ac:dyDescent="0.25">
      <c r="A36" s="61"/>
      <c r="B36" s="23" t="s">
        <v>50</v>
      </c>
      <c r="C36" s="24">
        <v>223390000</v>
      </c>
      <c r="D36" s="24">
        <v>19979061.850000001</v>
      </c>
      <c r="E36" s="151">
        <f t="shared" si="0"/>
        <v>8.9435793231568113</v>
      </c>
    </row>
    <row r="37" spans="1:5" x14ac:dyDescent="0.25">
      <c r="A37" s="61"/>
      <c r="B37" s="23" t="s">
        <v>51</v>
      </c>
      <c r="C37" s="24">
        <v>37453000</v>
      </c>
      <c r="D37" s="24">
        <v>3326513.86</v>
      </c>
      <c r="E37" s="151">
        <f t="shared" si="0"/>
        <v>8.8818355271940828</v>
      </c>
    </row>
    <row r="38" spans="1:5" x14ac:dyDescent="0.25">
      <c r="A38" s="61"/>
      <c r="B38" s="23" t="s">
        <v>52</v>
      </c>
      <c r="C38" s="24">
        <v>1900000</v>
      </c>
      <c r="D38" s="24">
        <v>3000</v>
      </c>
      <c r="E38" s="151">
        <f t="shared" si="0"/>
        <v>0.15789473684210525</v>
      </c>
    </row>
    <row r="39" spans="1:5" x14ac:dyDescent="0.25">
      <c r="A39" s="61"/>
      <c r="B39" s="23" t="s">
        <v>53</v>
      </c>
      <c r="C39" s="24">
        <v>3952000</v>
      </c>
      <c r="D39" s="24">
        <v>10332.25</v>
      </c>
      <c r="E39" s="151">
        <f t="shared" si="0"/>
        <v>0.26144357287449393</v>
      </c>
    </row>
    <row r="40" spans="1:5" x14ac:dyDescent="0.25">
      <c r="A40" s="61"/>
      <c r="B40" s="23" t="s">
        <v>54</v>
      </c>
      <c r="C40" s="24">
        <v>8109000</v>
      </c>
      <c r="D40" s="24">
        <v>262951.49</v>
      </c>
      <c r="E40" s="151">
        <f t="shared" si="0"/>
        <v>3.2427116783820447</v>
      </c>
    </row>
    <row r="41" spans="1:5" x14ac:dyDescent="0.25">
      <c r="A41" s="61"/>
      <c r="B41" s="23" t="s">
        <v>55</v>
      </c>
      <c r="C41" s="24">
        <v>8124000</v>
      </c>
      <c r="D41" s="24">
        <v>525015.71</v>
      </c>
      <c r="E41" s="151">
        <f t="shared" si="0"/>
        <v>6.4625272033481034</v>
      </c>
    </row>
    <row r="42" spans="1:5" x14ac:dyDescent="0.25">
      <c r="A42" s="61"/>
      <c r="B42" s="23" t="s">
        <v>56</v>
      </c>
      <c r="C42" s="24">
        <v>16958000</v>
      </c>
      <c r="D42" s="24">
        <v>221562.83</v>
      </c>
      <c r="E42" s="151">
        <f t="shared" si="0"/>
        <v>1.3065386838070525</v>
      </c>
    </row>
    <row r="43" spans="1:5" x14ac:dyDescent="0.25">
      <c r="A43" s="61"/>
      <c r="B43" s="23" t="s">
        <v>57</v>
      </c>
      <c r="C43" s="24">
        <v>12713000</v>
      </c>
      <c r="D43" s="24">
        <v>0</v>
      </c>
      <c r="E43" s="151">
        <f t="shared" si="0"/>
        <v>0</v>
      </c>
    </row>
    <row r="44" spans="1:5" x14ac:dyDescent="0.25">
      <c r="A44" s="61"/>
      <c r="B44" s="23" t="s">
        <v>58</v>
      </c>
      <c r="C44" s="24">
        <v>462339000</v>
      </c>
      <c r="D44" s="24">
        <v>6055619.0499999998</v>
      </c>
      <c r="E44" s="151">
        <f t="shared" si="0"/>
        <v>1.3097789825214832</v>
      </c>
    </row>
    <row r="45" spans="1:5" x14ac:dyDescent="0.25">
      <c r="A45" s="61"/>
      <c r="B45" s="23" t="s">
        <v>40</v>
      </c>
      <c r="C45" s="24">
        <v>7400000</v>
      </c>
      <c r="D45" s="24">
        <v>0</v>
      </c>
      <c r="E45" s="151">
        <f t="shared" si="0"/>
        <v>0</v>
      </c>
    </row>
    <row r="46" spans="1:5" x14ac:dyDescent="0.25">
      <c r="A46" s="61"/>
      <c r="B46" s="23" t="s">
        <v>59</v>
      </c>
      <c r="C46" s="24">
        <v>11800000</v>
      </c>
      <c r="D46" s="24">
        <v>16920</v>
      </c>
      <c r="E46" s="151">
        <f t="shared" si="0"/>
        <v>0.14338983050847456</v>
      </c>
    </row>
    <row r="47" spans="1:5" x14ac:dyDescent="0.25">
      <c r="A47" s="61"/>
      <c r="B47" s="23" t="s">
        <v>60</v>
      </c>
      <c r="C47" s="24">
        <v>24640000</v>
      </c>
      <c r="D47" s="24">
        <v>539732.24</v>
      </c>
      <c r="E47" s="151">
        <f t="shared" si="0"/>
        <v>2.1904717532467535</v>
      </c>
    </row>
    <row r="48" spans="1:5" x14ac:dyDescent="0.25">
      <c r="A48" s="61"/>
      <c r="B48" s="23" t="s">
        <v>100</v>
      </c>
      <c r="C48" s="24">
        <v>2800000000</v>
      </c>
      <c r="D48" s="24">
        <v>0</v>
      </c>
      <c r="E48" s="151">
        <f t="shared" si="0"/>
        <v>0</v>
      </c>
    </row>
    <row r="49" spans="1:5" x14ac:dyDescent="0.25">
      <c r="A49" s="61"/>
      <c r="B49" s="23" t="s">
        <v>61</v>
      </c>
      <c r="C49" s="24">
        <v>105010000</v>
      </c>
      <c r="D49" s="24">
        <v>0</v>
      </c>
      <c r="E49" s="151">
        <f t="shared" si="0"/>
        <v>0</v>
      </c>
    </row>
    <row r="50" spans="1:5" x14ac:dyDescent="0.25">
      <c r="A50" s="61"/>
      <c r="B50" s="62" t="s">
        <v>62</v>
      </c>
      <c r="C50" s="24">
        <v>600000</v>
      </c>
      <c r="D50" s="24">
        <v>0</v>
      </c>
      <c r="E50" s="151">
        <f t="shared" si="0"/>
        <v>0</v>
      </c>
    </row>
    <row r="51" spans="1:5" x14ac:dyDescent="0.25">
      <c r="A51" s="61"/>
      <c r="B51" s="23" t="s">
        <v>63</v>
      </c>
      <c r="C51" s="24">
        <v>1000000</v>
      </c>
      <c r="D51" s="24">
        <v>0</v>
      </c>
      <c r="E51" s="151">
        <f t="shared" si="0"/>
        <v>0</v>
      </c>
    </row>
    <row r="52" spans="1:5" x14ac:dyDescent="0.25">
      <c r="A52" s="61"/>
      <c r="B52" s="23" t="s">
        <v>64</v>
      </c>
      <c r="C52" s="24">
        <v>182100000</v>
      </c>
      <c r="D52" s="24">
        <v>0</v>
      </c>
      <c r="E52" s="151">
        <f t="shared" si="0"/>
        <v>0</v>
      </c>
    </row>
    <row r="53" spans="1:5" x14ac:dyDescent="0.25">
      <c r="A53" s="61"/>
      <c r="B53" s="23" t="s">
        <v>12</v>
      </c>
      <c r="C53" s="24">
        <v>42611000</v>
      </c>
      <c r="D53" s="24">
        <v>576592.80000000005</v>
      </c>
      <c r="E53" s="151">
        <f t="shared" si="0"/>
        <v>1.3531548191781466</v>
      </c>
    </row>
    <row r="54" spans="1:5" ht="15.75" thickBot="1" x14ac:dyDescent="0.3">
      <c r="A54" s="139"/>
      <c r="B54" s="10" t="s">
        <v>13</v>
      </c>
      <c r="C54" s="26">
        <v>14200000</v>
      </c>
      <c r="D54" s="26">
        <v>0</v>
      </c>
      <c r="E54" s="152">
        <f t="shared" si="0"/>
        <v>0</v>
      </c>
    </row>
    <row r="55" spans="1:5" ht="15.75" thickBot="1" x14ac:dyDescent="0.3">
      <c r="A55" s="67" t="s">
        <v>65</v>
      </c>
      <c r="B55" s="68" t="s">
        <v>66</v>
      </c>
      <c r="C55" s="69">
        <f>SUM(C56:C62)</f>
        <v>31007000</v>
      </c>
      <c r="D55" s="69">
        <f>SUM(D56:D62)</f>
        <v>2261703.8600000003</v>
      </c>
      <c r="E55" s="70">
        <f t="shared" si="0"/>
        <v>7.2941718321669304</v>
      </c>
    </row>
    <row r="56" spans="1:5" x14ac:dyDescent="0.25">
      <c r="A56" s="61"/>
      <c r="B56" s="62" t="s">
        <v>50</v>
      </c>
      <c r="C56" s="21">
        <v>21813000</v>
      </c>
      <c r="D56" s="21">
        <v>1839831.77</v>
      </c>
      <c r="E56" s="153">
        <f t="shared" si="0"/>
        <v>8.4345654884701791</v>
      </c>
    </row>
    <row r="57" spans="1:5" x14ac:dyDescent="0.25">
      <c r="A57" s="71"/>
      <c r="B57" s="23" t="s">
        <v>51</v>
      </c>
      <c r="C57" s="24">
        <v>3634000</v>
      </c>
      <c r="D57" s="24">
        <v>306332</v>
      </c>
      <c r="E57" s="151">
        <f t="shared" si="0"/>
        <v>8.4296092460099068</v>
      </c>
    </row>
    <row r="58" spans="1:5" x14ac:dyDescent="0.25">
      <c r="A58" s="71"/>
      <c r="B58" s="23" t="s">
        <v>54</v>
      </c>
      <c r="C58" s="24">
        <v>1466000</v>
      </c>
      <c r="D58" s="24">
        <v>44318.7</v>
      </c>
      <c r="E58" s="151">
        <f t="shared" si="0"/>
        <v>3.0231036834924967</v>
      </c>
    </row>
    <row r="59" spans="1:5" x14ac:dyDescent="0.25">
      <c r="A59" s="212"/>
      <c r="B59" s="8" t="s">
        <v>56</v>
      </c>
      <c r="C59" s="72">
        <v>20000</v>
      </c>
      <c r="D59" s="197">
        <v>0</v>
      </c>
      <c r="E59" s="151">
        <f t="shared" si="0"/>
        <v>0</v>
      </c>
    </row>
    <row r="60" spans="1:5" x14ac:dyDescent="0.25">
      <c r="A60" s="213"/>
      <c r="B60" s="8" t="s">
        <v>57</v>
      </c>
      <c r="C60" s="72">
        <v>910000</v>
      </c>
      <c r="D60" s="197">
        <v>0</v>
      </c>
      <c r="E60" s="151">
        <f t="shared" si="0"/>
        <v>0</v>
      </c>
    </row>
    <row r="61" spans="1:5" x14ac:dyDescent="0.25">
      <c r="A61" s="213"/>
      <c r="B61" s="8" t="s">
        <v>58</v>
      </c>
      <c r="C61" s="72">
        <v>1864000</v>
      </c>
      <c r="D61" s="197">
        <v>71221.39</v>
      </c>
      <c r="E61" s="151">
        <f t="shared" si="0"/>
        <v>3.8208900214592272</v>
      </c>
    </row>
    <row r="62" spans="1:5" ht="15.75" thickBot="1" x14ac:dyDescent="0.3">
      <c r="A62" s="213"/>
      <c r="B62" s="8" t="s">
        <v>60</v>
      </c>
      <c r="C62" s="72">
        <v>1300000</v>
      </c>
      <c r="D62" s="197">
        <v>0</v>
      </c>
      <c r="E62" s="152">
        <f t="shared" si="0"/>
        <v>0</v>
      </c>
    </row>
    <row r="63" spans="1:5" ht="15.75" thickBot="1" x14ac:dyDescent="0.3">
      <c r="A63" s="74" t="s">
        <v>67</v>
      </c>
      <c r="B63" s="75" t="s">
        <v>68</v>
      </c>
      <c r="C63" s="76">
        <f>SUM(C64:C73)</f>
        <v>91613000</v>
      </c>
      <c r="D63" s="76">
        <f>SUM(D64:D73)</f>
        <v>6935683.4100000001</v>
      </c>
      <c r="E63" s="70">
        <f t="shared" si="0"/>
        <v>7.570632344754566</v>
      </c>
    </row>
    <row r="64" spans="1:5" ht="14.25" customHeight="1" x14ac:dyDescent="0.25">
      <c r="A64" s="77"/>
      <c r="B64" s="78" t="s">
        <v>50</v>
      </c>
      <c r="C64" s="29">
        <v>47410000</v>
      </c>
      <c r="D64" s="21">
        <v>4509101.3099999996</v>
      </c>
      <c r="E64" s="153">
        <f t="shared" si="0"/>
        <v>9.5108654503269339</v>
      </c>
    </row>
    <row r="65" spans="1:11" x14ac:dyDescent="0.25">
      <c r="A65" s="77"/>
      <c r="B65" s="79" t="s">
        <v>51</v>
      </c>
      <c r="C65" s="40">
        <v>8087000</v>
      </c>
      <c r="D65" s="24">
        <v>750765.37</v>
      </c>
      <c r="E65" s="151">
        <f t="shared" si="0"/>
        <v>9.2836078892048963</v>
      </c>
    </row>
    <row r="66" spans="1:11" x14ac:dyDescent="0.25">
      <c r="A66" s="77"/>
      <c r="B66" s="79" t="s">
        <v>54</v>
      </c>
      <c r="C66" s="40">
        <v>1620000</v>
      </c>
      <c r="D66" s="24">
        <v>54951.53</v>
      </c>
      <c r="E66" s="151">
        <f t="shared" si="0"/>
        <v>3.3920697530864201</v>
      </c>
    </row>
    <row r="67" spans="1:11" x14ac:dyDescent="0.25">
      <c r="A67" s="80"/>
      <c r="B67" s="79" t="s">
        <v>55</v>
      </c>
      <c r="C67" s="24">
        <v>15186000</v>
      </c>
      <c r="D67" s="24">
        <v>1132075.52</v>
      </c>
      <c r="E67" s="151">
        <f t="shared" si="0"/>
        <v>7.4547314631897805</v>
      </c>
    </row>
    <row r="68" spans="1:11" x14ac:dyDescent="0.25">
      <c r="A68" s="80"/>
      <c r="B68" s="79" t="s">
        <v>56</v>
      </c>
      <c r="C68" s="24">
        <v>24000</v>
      </c>
      <c r="D68" s="24">
        <v>0</v>
      </c>
      <c r="E68" s="151">
        <f t="shared" si="0"/>
        <v>0</v>
      </c>
    </row>
    <row r="69" spans="1:11" x14ac:dyDescent="0.25">
      <c r="A69" s="80"/>
      <c r="B69" s="79" t="s">
        <v>57</v>
      </c>
      <c r="C69" s="24">
        <v>2688000</v>
      </c>
      <c r="D69" s="24">
        <v>0</v>
      </c>
      <c r="E69" s="151">
        <f t="shared" si="0"/>
        <v>0</v>
      </c>
    </row>
    <row r="70" spans="1:11" x14ac:dyDescent="0.25">
      <c r="A70" s="81"/>
      <c r="B70" s="79" t="s">
        <v>58</v>
      </c>
      <c r="C70" s="24">
        <v>13000000</v>
      </c>
      <c r="D70" s="24">
        <v>488789.68</v>
      </c>
      <c r="E70" s="151">
        <f t="shared" si="0"/>
        <v>3.7599206153846154</v>
      </c>
    </row>
    <row r="71" spans="1:11" x14ac:dyDescent="0.25">
      <c r="A71" s="61"/>
      <c r="B71" s="23" t="s">
        <v>60</v>
      </c>
      <c r="C71" s="36">
        <v>1097000</v>
      </c>
      <c r="D71" s="36">
        <v>0</v>
      </c>
      <c r="E71" s="151">
        <f t="shared" ref="E71:E176" si="1">SUM(D71/C71*100)</f>
        <v>0</v>
      </c>
    </row>
    <row r="72" spans="1:11" x14ac:dyDescent="0.25">
      <c r="A72" s="61"/>
      <c r="B72" s="8" t="s">
        <v>12</v>
      </c>
      <c r="C72" s="123">
        <v>2500000</v>
      </c>
      <c r="D72" s="36">
        <v>0</v>
      </c>
      <c r="E72" s="151">
        <f t="shared" si="1"/>
        <v>0</v>
      </c>
    </row>
    <row r="73" spans="1:11" ht="15.75" thickBot="1" x14ac:dyDescent="0.3">
      <c r="A73" s="82"/>
      <c r="B73" s="118" t="s">
        <v>13</v>
      </c>
      <c r="C73" s="185">
        <v>1000</v>
      </c>
      <c r="D73" s="198">
        <v>0</v>
      </c>
      <c r="E73" s="152">
        <f t="shared" si="1"/>
        <v>0</v>
      </c>
    </row>
    <row r="74" spans="1:11" ht="24" thickBot="1" x14ac:dyDescent="0.3">
      <c r="A74" s="165" t="s">
        <v>24</v>
      </c>
      <c r="B74" s="75" t="s">
        <v>69</v>
      </c>
      <c r="C74" s="76">
        <f>SUM(C75:C88)</f>
        <v>3905300000</v>
      </c>
      <c r="D74" s="76">
        <v>0</v>
      </c>
      <c r="E74" s="166">
        <f t="shared" si="1"/>
        <v>0</v>
      </c>
    </row>
    <row r="75" spans="1:11" ht="16.5" customHeight="1" x14ac:dyDescent="0.25">
      <c r="A75" s="85"/>
      <c r="B75" s="78" t="s">
        <v>50</v>
      </c>
      <c r="C75" s="29">
        <v>132681000</v>
      </c>
      <c r="D75" s="196">
        <v>11791193.449999999</v>
      </c>
      <c r="E75" s="153">
        <f t="shared" si="1"/>
        <v>8.8868741191278335</v>
      </c>
    </row>
    <row r="76" spans="1:11" x14ac:dyDescent="0.25">
      <c r="A76" s="85"/>
      <c r="B76" s="79" t="s">
        <v>51</v>
      </c>
      <c r="C76" s="40">
        <v>21515000</v>
      </c>
      <c r="D76" s="199">
        <v>1900049.72</v>
      </c>
      <c r="E76" s="151">
        <f t="shared" si="1"/>
        <v>8.8312792005577503</v>
      </c>
    </row>
    <row r="77" spans="1:11" x14ac:dyDescent="0.25">
      <c r="A77" s="85"/>
      <c r="B77" s="79" t="s">
        <v>54</v>
      </c>
      <c r="C77" s="40">
        <v>5048000</v>
      </c>
      <c r="D77" s="199">
        <v>151575.67999999999</v>
      </c>
      <c r="E77" s="151">
        <f t="shared" si="1"/>
        <v>3.0026877971473849</v>
      </c>
    </row>
    <row r="78" spans="1:11" x14ac:dyDescent="0.25">
      <c r="A78" s="71"/>
      <c r="B78" s="79" t="s">
        <v>55</v>
      </c>
      <c r="C78" s="24">
        <v>871000</v>
      </c>
      <c r="D78" s="199">
        <v>0</v>
      </c>
      <c r="E78" s="151">
        <f t="shared" si="1"/>
        <v>0</v>
      </c>
      <c r="K78" s="154"/>
    </row>
    <row r="79" spans="1:11" x14ac:dyDescent="0.25">
      <c r="A79" s="71"/>
      <c r="B79" s="79" t="s">
        <v>56</v>
      </c>
      <c r="C79" s="24">
        <v>18350000</v>
      </c>
      <c r="D79" s="199">
        <v>203028.73</v>
      </c>
      <c r="E79" s="151">
        <f t="shared" si="1"/>
        <v>1.1064235967302452</v>
      </c>
    </row>
    <row r="80" spans="1:11" x14ac:dyDescent="0.25">
      <c r="A80" s="71"/>
      <c r="B80" s="79" t="s">
        <v>57</v>
      </c>
      <c r="C80" s="24">
        <v>7775000</v>
      </c>
      <c r="D80" s="199">
        <v>0</v>
      </c>
      <c r="E80" s="151">
        <f t="shared" si="1"/>
        <v>0</v>
      </c>
    </row>
    <row r="81" spans="1:5" x14ac:dyDescent="0.25">
      <c r="A81" s="61"/>
      <c r="B81" s="79" t="s">
        <v>58</v>
      </c>
      <c r="C81" s="24">
        <v>34600000</v>
      </c>
      <c r="D81" s="199">
        <v>2189991.46</v>
      </c>
      <c r="E81" s="151">
        <f t="shared" si="1"/>
        <v>6.3294550867052015</v>
      </c>
    </row>
    <row r="82" spans="1:5" x14ac:dyDescent="0.25">
      <c r="A82" s="61"/>
      <c r="B82" s="23" t="s">
        <v>59</v>
      </c>
      <c r="C82" s="24">
        <v>100000</v>
      </c>
      <c r="D82" s="199">
        <v>0</v>
      </c>
      <c r="E82" s="151">
        <f t="shared" si="1"/>
        <v>0</v>
      </c>
    </row>
    <row r="83" spans="1:5" x14ac:dyDescent="0.25">
      <c r="A83" s="61"/>
      <c r="B83" s="86" t="s">
        <v>70</v>
      </c>
      <c r="C83" s="24">
        <v>3660000</v>
      </c>
      <c r="D83" s="199">
        <v>0</v>
      </c>
      <c r="E83" s="151">
        <f t="shared" si="1"/>
        <v>0</v>
      </c>
    </row>
    <row r="84" spans="1:5" x14ac:dyDescent="0.25">
      <c r="A84" s="61"/>
      <c r="B84" s="78" t="s">
        <v>71</v>
      </c>
      <c r="C84" s="24">
        <v>75000000</v>
      </c>
      <c r="D84" s="199">
        <v>0</v>
      </c>
      <c r="E84" s="151">
        <f t="shared" si="1"/>
        <v>0</v>
      </c>
    </row>
    <row r="85" spans="1:5" x14ac:dyDescent="0.25">
      <c r="A85" s="61"/>
      <c r="B85" s="8" t="s">
        <v>6</v>
      </c>
      <c r="C85" s="36">
        <v>3000000</v>
      </c>
      <c r="D85" s="200">
        <v>0</v>
      </c>
      <c r="E85" s="151">
        <f t="shared" si="1"/>
        <v>0</v>
      </c>
    </row>
    <row r="86" spans="1:5" x14ac:dyDescent="0.25">
      <c r="A86" s="61"/>
      <c r="B86" s="23" t="s">
        <v>63</v>
      </c>
      <c r="C86" s="36">
        <v>1200000</v>
      </c>
      <c r="D86" s="200">
        <v>0</v>
      </c>
      <c r="E86" s="151">
        <f t="shared" si="1"/>
        <v>0</v>
      </c>
    </row>
    <row r="87" spans="1:5" x14ac:dyDescent="0.25">
      <c r="A87" s="61"/>
      <c r="B87" s="23" t="s">
        <v>12</v>
      </c>
      <c r="C87" s="36">
        <v>1500000</v>
      </c>
      <c r="D87" s="200">
        <v>0</v>
      </c>
      <c r="E87" s="151">
        <f t="shared" si="1"/>
        <v>0</v>
      </c>
    </row>
    <row r="88" spans="1:5" ht="15.75" thickBot="1" x14ac:dyDescent="0.3">
      <c r="A88" s="87"/>
      <c r="B88" s="31" t="s">
        <v>72</v>
      </c>
      <c r="C88" s="26">
        <v>3600000000</v>
      </c>
      <c r="D88" s="201">
        <v>0</v>
      </c>
      <c r="E88" s="152">
        <f t="shared" si="1"/>
        <v>0</v>
      </c>
    </row>
    <row r="89" spans="1:5" x14ac:dyDescent="0.25">
      <c r="A89" s="83" t="s">
        <v>73</v>
      </c>
      <c r="B89" s="54" t="s">
        <v>74</v>
      </c>
      <c r="C89" s="88">
        <f>SUM(C90:C97)</f>
        <v>216844000</v>
      </c>
      <c r="D89" s="202">
        <f>SUM(D90:D97)</f>
        <v>14328247.640000002</v>
      </c>
      <c r="E89" s="14">
        <f t="shared" si="1"/>
        <v>6.6076292818800617</v>
      </c>
    </row>
    <row r="90" spans="1:5" x14ac:dyDescent="0.25">
      <c r="A90" s="61"/>
      <c r="B90" s="79" t="s">
        <v>50</v>
      </c>
      <c r="C90" s="24">
        <v>141137000</v>
      </c>
      <c r="D90" s="199">
        <v>10821752.060000001</v>
      </c>
      <c r="E90" s="151">
        <f t="shared" si="1"/>
        <v>7.6675514287536233</v>
      </c>
    </row>
    <row r="91" spans="1:5" x14ac:dyDescent="0.25">
      <c r="A91" s="61"/>
      <c r="B91" s="79" t="s">
        <v>51</v>
      </c>
      <c r="C91" s="24">
        <v>24206000</v>
      </c>
      <c r="D91" s="199">
        <v>1801821.8</v>
      </c>
      <c r="E91" s="151">
        <f t="shared" si="1"/>
        <v>7.4436990828720155</v>
      </c>
    </row>
    <row r="92" spans="1:5" x14ac:dyDescent="0.25">
      <c r="A92" s="61"/>
      <c r="B92" s="79" t="s">
        <v>54</v>
      </c>
      <c r="C92" s="24">
        <v>4307000</v>
      </c>
      <c r="D92" s="199">
        <v>104494.79</v>
      </c>
      <c r="E92" s="151">
        <f t="shared" si="1"/>
        <v>2.4261618295797538</v>
      </c>
    </row>
    <row r="93" spans="1:5" x14ac:dyDescent="0.25">
      <c r="A93" s="61"/>
      <c r="B93" s="79" t="s">
        <v>55</v>
      </c>
      <c r="C93" s="24">
        <v>894000</v>
      </c>
      <c r="D93" s="199">
        <v>0</v>
      </c>
      <c r="E93" s="151">
        <f t="shared" si="1"/>
        <v>0</v>
      </c>
    </row>
    <row r="94" spans="1:5" x14ac:dyDescent="0.25">
      <c r="A94" s="61"/>
      <c r="B94" s="79" t="s">
        <v>56</v>
      </c>
      <c r="C94" s="24">
        <v>21000000</v>
      </c>
      <c r="D94" s="199">
        <v>785834.39</v>
      </c>
      <c r="E94" s="151">
        <f t="shared" si="1"/>
        <v>3.7420685238095239</v>
      </c>
    </row>
    <row r="95" spans="1:5" x14ac:dyDescent="0.25">
      <c r="A95" s="61"/>
      <c r="B95" s="79" t="s">
        <v>57</v>
      </c>
      <c r="C95" s="24">
        <v>1000000</v>
      </c>
      <c r="D95" s="199">
        <v>0</v>
      </c>
      <c r="E95" s="151">
        <f t="shared" si="1"/>
        <v>0</v>
      </c>
    </row>
    <row r="96" spans="1:5" x14ac:dyDescent="0.25">
      <c r="A96" s="117"/>
      <c r="B96" s="8" t="s">
        <v>58</v>
      </c>
      <c r="C96" s="36">
        <v>2300000</v>
      </c>
      <c r="D96" s="200">
        <v>66562.05</v>
      </c>
      <c r="E96" s="155">
        <f t="shared" si="1"/>
        <v>2.8940021739130439</v>
      </c>
    </row>
    <row r="97" spans="1:5" ht="15.75" thickBot="1" x14ac:dyDescent="0.3">
      <c r="A97" s="87"/>
      <c r="B97" s="10" t="s">
        <v>6</v>
      </c>
      <c r="C97" s="26">
        <v>22000000</v>
      </c>
      <c r="D97" s="26">
        <v>747782.55</v>
      </c>
      <c r="E97" s="152">
        <f t="shared" si="1"/>
        <v>3.3990115909090908</v>
      </c>
    </row>
    <row r="98" spans="1:5" x14ac:dyDescent="0.25">
      <c r="A98" s="169">
        <v>4001</v>
      </c>
      <c r="B98" s="89" t="s">
        <v>75</v>
      </c>
      <c r="C98" s="84">
        <f>SUM(C99:C101)</f>
        <v>141001000</v>
      </c>
      <c r="D98" s="53">
        <f>SUM(D99:D101)</f>
        <v>0</v>
      </c>
      <c r="E98" s="14">
        <f t="shared" si="1"/>
        <v>0</v>
      </c>
    </row>
    <row r="99" spans="1:5" x14ac:dyDescent="0.25">
      <c r="A99" s="169"/>
      <c r="B99" s="8" t="s">
        <v>58</v>
      </c>
      <c r="C99" s="186">
        <v>18000000</v>
      </c>
      <c r="D99" s="186">
        <v>0</v>
      </c>
      <c r="E99" s="187">
        <f t="shared" si="1"/>
        <v>0</v>
      </c>
    </row>
    <row r="100" spans="1:5" x14ac:dyDescent="0.25">
      <c r="A100" s="169"/>
      <c r="B100" s="8" t="s">
        <v>12</v>
      </c>
      <c r="C100" s="186">
        <v>1000</v>
      </c>
      <c r="D100" s="186">
        <v>0</v>
      </c>
      <c r="E100" s="187">
        <f t="shared" si="1"/>
        <v>0</v>
      </c>
    </row>
    <row r="101" spans="1:5" ht="15.75" thickBot="1" x14ac:dyDescent="0.3">
      <c r="A101" s="87"/>
      <c r="B101" s="8" t="s">
        <v>13</v>
      </c>
      <c r="C101" s="90">
        <v>123000000</v>
      </c>
      <c r="D101" s="90">
        <v>0</v>
      </c>
      <c r="E101" s="152">
        <f t="shared" si="1"/>
        <v>0</v>
      </c>
    </row>
    <row r="102" spans="1:5" ht="15.75" thickBot="1" x14ac:dyDescent="0.3">
      <c r="A102" s="91">
        <v>4003</v>
      </c>
      <c r="B102" s="92" t="s">
        <v>76</v>
      </c>
      <c r="C102" s="93">
        <f>SUM(C103:C104)</f>
        <v>34714000</v>
      </c>
      <c r="D102" s="93">
        <f>SUM(D103:D104)</f>
        <v>0</v>
      </c>
      <c r="E102" s="157">
        <f t="shared" si="1"/>
        <v>0</v>
      </c>
    </row>
    <row r="103" spans="1:5" x14ac:dyDescent="0.25">
      <c r="A103" s="61"/>
      <c r="B103" s="78" t="s">
        <v>58</v>
      </c>
      <c r="C103" s="94">
        <v>30714000</v>
      </c>
      <c r="D103" s="94">
        <v>0</v>
      </c>
      <c r="E103" s="153">
        <f t="shared" si="1"/>
        <v>0</v>
      </c>
    </row>
    <row r="104" spans="1:5" ht="15.75" thickBot="1" x14ac:dyDescent="0.3">
      <c r="A104" s="87"/>
      <c r="B104" s="66" t="s">
        <v>12</v>
      </c>
      <c r="C104" s="95">
        <v>4000000</v>
      </c>
      <c r="D104" s="95">
        <v>0</v>
      </c>
      <c r="E104" s="152">
        <f t="shared" si="1"/>
        <v>0</v>
      </c>
    </row>
    <row r="105" spans="1:5" x14ac:dyDescent="0.25">
      <c r="A105" s="96">
        <v>4004</v>
      </c>
      <c r="B105" s="54" t="s">
        <v>77</v>
      </c>
      <c r="C105" s="97">
        <f>SUM(C106)</f>
        <v>2100000</v>
      </c>
      <c r="D105" s="97">
        <f>SUM(D106:D106)</f>
        <v>0</v>
      </c>
      <c r="E105" s="14">
        <f t="shared" si="1"/>
        <v>0</v>
      </c>
    </row>
    <row r="106" spans="1:5" ht="15.75" thickBot="1" x14ac:dyDescent="0.3">
      <c r="A106" s="61"/>
      <c r="B106" s="66" t="s">
        <v>12</v>
      </c>
      <c r="C106" s="95">
        <v>2100000</v>
      </c>
      <c r="D106" s="95">
        <v>0</v>
      </c>
      <c r="E106" s="152">
        <f t="shared" si="1"/>
        <v>0</v>
      </c>
    </row>
    <row r="107" spans="1:5" x14ac:dyDescent="0.25">
      <c r="A107" s="170">
        <v>4005</v>
      </c>
      <c r="B107" s="100" t="s">
        <v>79</v>
      </c>
      <c r="C107" s="102">
        <f>SUM(C108:C114)</f>
        <v>21826000</v>
      </c>
      <c r="D107" s="103">
        <f>SUM(D108:D114)</f>
        <v>1460486.22</v>
      </c>
      <c r="E107" s="110">
        <f t="shared" si="1"/>
        <v>6.6914973884358107</v>
      </c>
    </row>
    <row r="108" spans="1:5" x14ac:dyDescent="0.25">
      <c r="A108" s="33"/>
      <c r="B108" s="79" t="s">
        <v>56</v>
      </c>
      <c r="C108" s="90">
        <v>12000</v>
      </c>
      <c r="D108" s="111">
        <v>0</v>
      </c>
      <c r="E108" s="151">
        <f t="shared" si="1"/>
        <v>0</v>
      </c>
    </row>
    <row r="109" spans="1:5" x14ac:dyDescent="0.25">
      <c r="A109" s="33"/>
      <c r="B109" s="23" t="s">
        <v>57</v>
      </c>
      <c r="C109" s="105">
        <v>764000</v>
      </c>
      <c r="D109" s="106">
        <v>0</v>
      </c>
      <c r="E109" s="151">
        <f t="shared" si="1"/>
        <v>0</v>
      </c>
    </row>
    <row r="110" spans="1:5" x14ac:dyDescent="0.25">
      <c r="A110" s="96"/>
      <c r="B110" s="107" t="s">
        <v>58</v>
      </c>
      <c r="C110" s="90">
        <v>20391000</v>
      </c>
      <c r="D110" s="90">
        <v>1460486.22</v>
      </c>
      <c r="E110" s="151">
        <f t="shared" si="1"/>
        <v>7.1624060614977196</v>
      </c>
    </row>
    <row r="111" spans="1:5" x14ac:dyDescent="0.25">
      <c r="A111" s="96"/>
      <c r="B111" s="64" t="s">
        <v>60</v>
      </c>
      <c r="C111" s="98">
        <v>59000</v>
      </c>
      <c r="D111" s="98">
        <v>0</v>
      </c>
      <c r="E111" s="155">
        <f t="shared" si="1"/>
        <v>0</v>
      </c>
    </row>
    <row r="112" spans="1:5" x14ac:dyDescent="0.25">
      <c r="A112" s="108"/>
      <c r="B112" s="8" t="s">
        <v>71</v>
      </c>
      <c r="C112" s="90">
        <v>12000</v>
      </c>
      <c r="D112" s="90">
        <v>0</v>
      </c>
      <c r="E112" s="151">
        <f t="shared" si="1"/>
        <v>0</v>
      </c>
    </row>
    <row r="113" spans="1:5" x14ac:dyDescent="0.25">
      <c r="A113" s="108"/>
      <c r="B113" s="64" t="s">
        <v>12</v>
      </c>
      <c r="C113" s="106">
        <v>282000</v>
      </c>
      <c r="D113" s="90">
        <v>0</v>
      </c>
      <c r="E113" s="151">
        <f t="shared" si="1"/>
        <v>0</v>
      </c>
    </row>
    <row r="114" spans="1:5" ht="15.75" thickBot="1" x14ac:dyDescent="0.3">
      <c r="A114" s="109"/>
      <c r="B114" s="10" t="s">
        <v>13</v>
      </c>
      <c r="C114" s="95">
        <v>306000</v>
      </c>
      <c r="D114" s="95">
        <v>0</v>
      </c>
      <c r="E114" s="152">
        <f t="shared" si="1"/>
        <v>0</v>
      </c>
    </row>
    <row r="115" spans="1:5" x14ac:dyDescent="0.25">
      <c r="A115" s="170">
        <v>4006</v>
      </c>
      <c r="B115" s="96" t="s">
        <v>80</v>
      </c>
      <c r="C115" s="103">
        <f>SUM(C116:C124)</f>
        <v>200922000</v>
      </c>
      <c r="D115" s="103">
        <f>SUM(D116:D124)</f>
        <v>3816279.25</v>
      </c>
      <c r="E115" s="168">
        <f t="shared" si="1"/>
        <v>1.8993834672161334</v>
      </c>
    </row>
    <row r="116" spans="1:5" x14ac:dyDescent="0.25">
      <c r="A116" s="33"/>
      <c r="B116" s="23" t="s">
        <v>56</v>
      </c>
      <c r="C116" s="111">
        <v>36000</v>
      </c>
      <c r="D116" s="111">
        <v>0</v>
      </c>
      <c r="E116" s="153">
        <f t="shared" si="1"/>
        <v>0</v>
      </c>
    </row>
    <row r="117" spans="1:5" x14ac:dyDescent="0.25">
      <c r="A117" s="108"/>
      <c r="B117" s="79" t="s">
        <v>57</v>
      </c>
      <c r="C117" s="111">
        <v>6096000</v>
      </c>
      <c r="D117" s="111">
        <v>0</v>
      </c>
      <c r="E117" s="156">
        <f t="shared" si="1"/>
        <v>0</v>
      </c>
    </row>
    <row r="118" spans="1:5" x14ac:dyDescent="0.25">
      <c r="A118" s="108"/>
      <c r="B118" s="112" t="s">
        <v>58</v>
      </c>
      <c r="C118" s="111">
        <v>189210000</v>
      </c>
      <c r="D118" s="90">
        <v>3816279.25</v>
      </c>
      <c r="E118" s="151">
        <f t="shared" si="1"/>
        <v>2.0169543100258971</v>
      </c>
    </row>
    <row r="119" spans="1:5" x14ac:dyDescent="0.25">
      <c r="A119" s="108"/>
      <c r="B119" s="8" t="s">
        <v>40</v>
      </c>
      <c r="C119" s="131">
        <v>1800000</v>
      </c>
      <c r="D119" s="98">
        <v>0</v>
      </c>
      <c r="E119" s="151">
        <f t="shared" si="1"/>
        <v>0</v>
      </c>
    </row>
    <row r="120" spans="1:5" x14ac:dyDescent="0.25">
      <c r="A120" s="33"/>
      <c r="B120" s="23" t="s">
        <v>59</v>
      </c>
      <c r="C120" s="131">
        <v>60000</v>
      </c>
      <c r="D120" s="98">
        <v>0</v>
      </c>
      <c r="E120" s="151">
        <f t="shared" si="1"/>
        <v>0</v>
      </c>
    </row>
    <row r="121" spans="1:5" x14ac:dyDescent="0.25">
      <c r="A121" s="108"/>
      <c r="B121" s="8" t="s">
        <v>60</v>
      </c>
      <c r="C121" s="131">
        <v>240000</v>
      </c>
      <c r="D121" s="98">
        <v>0</v>
      </c>
      <c r="E121" s="151">
        <f t="shared" si="1"/>
        <v>0</v>
      </c>
    </row>
    <row r="122" spans="1:5" x14ac:dyDescent="0.25">
      <c r="A122" s="108"/>
      <c r="B122" s="134" t="s">
        <v>71</v>
      </c>
      <c r="C122" s="131">
        <v>240000</v>
      </c>
      <c r="D122" s="98">
        <v>0</v>
      </c>
      <c r="E122" s="151">
        <f t="shared" si="1"/>
        <v>0</v>
      </c>
    </row>
    <row r="123" spans="1:5" x14ac:dyDescent="0.25">
      <c r="A123" s="108"/>
      <c r="B123" s="8" t="s">
        <v>12</v>
      </c>
      <c r="C123" s="131">
        <v>3000000</v>
      </c>
      <c r="D123" s="98">
        <v>0</v>
      </c>
      <c r="E123" s="155">
        <f t="shared" si="1"/>
        <v>0</v>
      </c>
    </row>
    <row r="124" spans="1:5" ht="15.75" thickBot="1" x14ac:dyDescent="0.3">
      <c r="A124" s="113"/>
      <c r="B124" s="135" t="s">
        <v>13</v>
      </c>
      <c r="C124" s="115">
        <v>240000</v>
      </c>
      <c r="D124" s="95">
        <v>0</v>
      </c>
      <c r="E124" s="152">
        <f t="shared" si="1"/>
        <v>0</v>
      </c>
    </row>
    <row r="125" spans="1:5" x14ac:dyDescent="0.25">
      <c r="A125" s="171">
        <v>5014</v>
      </c>
      <c r="B125" s="54" t="s">
        <v>81</v>
      </c>
      <c r="C125" s="97">
        <f>SUM(C126:C128)</f>
        <v>1646800000</v>
      </c>
      <c r="D125" s="97">
        <f>SUM(D126:D128)</f>
        <v>47343585.030000001</v>
      </c>
      <c r="E125" s="14">
        <f t="shared" si="1"/>
        <v>2.8748837156910372</v>
      </c>
    </row>
    <row r="126" spans="1:5" x14ac:dyDescent="0.25">
      <c r="A126" s="33"/>
      <c r="B126" s="107" t="s">
        <v>58</v>
      </c>
      <c r="C126" s="114">
        <v>290000000</v>
      </c>
      <c r="D126" s="114">
        <v>8932126.9299999997</v>
      </c>
      <c r="E126" s="153">
        <f t="shared" si="1"/>
        <v>3.0800437689655169</v>
      </c>
    </row>
    <row r="127" spans="1:5" x14ac:dyDescent="0.25">
      <c r="A127" s="33"/>
      <c r="B127" s="8" t="s">
        <v>12</v>
      </c>
      <c r="C127" s="111">
        <v>43800000</v>
      </c>
      <c r="D127" s="111">
        <v>0</v>
      </c>
      <c r="E127" s="153">
        <f t="shared" si="1"/>
        <v>0</v>
      </c>
    </row>
    <row r="128" spans="1:5" ht="15.75" thickBot="1" x14ac:dyDescent="0.3">
      <c r="A128" s="65"/>
      <c r="B128" s="135" t="s">
        <v>13</v>
      </c>
      <c r="C128" s="115">
        <v>1313000000</v>
      </c>
      <c r="D128" s="115">
        <v>38411458.100000001</v>
      </c>
      <c r="E128" s="152">
        <f t="shared" si="1"/>
        <v>2.9254728179741054</v>
      </c>
    </row>
    <row r="129" spans="1:5" x14ac:dyDescent="0.25">
      <c r="A129" s="171">
        <v>5015</v>
      </c>
      <c r="B129" s="54" t="s">
        <v>82</v>
      </c>
      <c r="C129" s="97">
        <f>SUM(C130:C131)</f>
        <v>707250000</v>
      </c>
      <c r="D129" s="97">
        <f>SUM(D130:D131)</f>
        <v>0</v>
      </c>
      <c r="E129" s="14">
        <f t="shared" si="1"/>
        <v>0</v>
      </c>
    </row>
    <row r="130" spans="1:5" x14ac:dyDescent="0.25">
      <c r="A130" s="33"/>
      <c r="B130" s="107" t="s">
        <v>58</v>
      </c>
      <c r="C130" s="114">
        <v>615250000</v>
      </c>
      <c r="D130" s="203">
        <v>0</v>
      </c>
      <c r="E130" s="153">
        <f t="shared" si="1"/>
        <v>0</v>
      </c>
    </row>
    <row r="131" spans="1:5" ht="15.75" thickBot="1" x14ac:dyDescent="0.3">
      <c r="A131" s="65"/>
      <c r="B131" s="10" t="s">
        <v>13</v>
      </c>
      <c r="C131" s="115">
        <v>92000000</v>
      </c>
      <c r="D131" s="115">
        <v>0</v>
      </c>
      <c r="E131" s="152">
        <f t="shared" si="1"/>
        <v>0</v>
      </c>
    </row>
    <row r="132" spans="1:5" x14ac:dyDescent="0.25">
      <c r="A132" s="141">
        <v>5016</v>
      </c>
      <c r="B132" s="55" t="s">
        <v>93</v>
      </c>
      <c r="C132" s="116">
        <f>C133</f>
        <v>211200000</v>
      </c>
      <c r="D132" s="204">
        <f>D133</f>
        <v>0</v>
      </c>
      <c r="E132" s="14">
        <f t="shared" si="1"/>
        <v>0</v>
      </c>
    </row>
    <row r="133" spans="1:5" ht="15.75" thickBot="1" x14ac:dyDescent="0.3">
      <c r="A133" s="65"/>
      <c r="B133" s="10" t="s">
        <v>13</v>
      </c>
      <c r="C133" s="137">
        <v>211200000</v>
      </c>
      <c r="D133" s="137">
        <v>0</v>
      </c>
      <c r="E133" s="152">
        <f t="shared" si="1"/>
        <v>0</v>
      </c>
    </row>
    <row r="134" spans="1:5" x14ac:dyDescent="0.25">
      <c r="A134" s="136">
        <v>5017</v>
      </c>
      <c r="B134" s="55" t="s">
        <v>94</v>
      </c>
      <c r="C134" s="116">
        <f>SUM(C135:C137)</f>
        <v>1422700000</v>
      </c>
      <c r="D134" s="116">
        <f>SUM(D135+D137)</f>
        <v>0</v>
      </c>
      <c r="E134" s="14">
        <f t="shared" si="1"/>
        <v>0</v>
      </c>
    </row>
    <row r="135" spans="1:5" x14ac:dyDescent="0.25">
      <c r="A135" s="63"/>
      <c r="B135" s="107" t="s">
        <v>58</v>
      </c>
      <c r="C135" s="90">
        <v>536200000</v>
      </c>
      <c r="D135" s="111">
        <v>0</v>
      </c>
      <c r="E135" s="153">
        <f t="shared" si="1"/>
        <v>0</v>
      </c>
    </row>
    <row r="136" spans="1:5" x14ac:dyDescent="0.25">
      <c r="A136" s="117"/>
      <c r="B136" s="8" t="s">
        <v>12</v>
      </c>
      <c r="C136" s="188">
        <v>94500000</v>
      </c>
      <c r="D136" s="131">
        <v>0</v>
      </c>
      <c r="E136" s="156">
        <f t="shared" si="1"/>
        <v>0</v>
      </c>
    </row>
    <row r="137" spans="1:5" ht="15.75" thickBot="1" x14ac:dyDescent="0.3">
      <c r="A137" s="139"/>
      <c r="B137" s="135" t="s">
        <v>13</v>
      </c>
      <c r="C137" s="140">
        <v>792000000</v>
      </c>
      <c r="D137" s="115">
        <v>0</v>
      </c>
      <c r="E137" s="152">
        <f t="shared" si="1"/>
        <v>0</v>
      </c>
    </row>
    <row r="138" spans="1:5" x14ac:dyDescent="0.25">
      <c r="A138" s="141">
        <v>5018</v>
      </c>
      <c r="B138" s="55" t="s">
        <v>95</v>
      </c>
      <c r="C138" s="148">
        <f>SUM(C139:C140)</f>
        <v>35931000</v>
      </c>
      <c r="D138" s="204">
        <f>SUM(D139:D140)</f>
        <v>0</v>
      </c>
      <c r="E138" s="14">
        <f t="shared" si="1"/>
        <v>0</v>
      </c>
    </row>
    <row r="139" spans="1:5" x14ac:dyDescent="0.25">
      <c r="A139" s="117"/>
      <c r="B139" s="112" t="s">
        <v>58</v>
      </c>
      <c r="C139" s="138">
        <v>30931000</v>
      </c>
      <c r="D139" s="205">
        <v>0</v>
      </c>
      <c r="E139" s="153">
        <f t="shared" si="1"/>
        <v>0</v>
      </c>
    </row>
    <row r="140" spans="1:5" ht="15.75" thickBot="1" x14ac:dyDescent="0.3">
      <c r="A140" s="139"/>
      <c r="B140" s="10" t="s">
        <v>13</v>
      </c>
      <c r="C140" s="142">
        <v>5000000</v>
      </c>
      <c r="D140" s="137">
        <v>0</v>
      </c>
      <c r="E140" s="152">
        <f t="shared" si="1"/>
        <v>0</v>
      </c>
    </row>
    <row r="141" spans="1:5" x14ac:dyDescent="0.25">
      <c r="A141" s="172">
        <v>5020</v>
      </c>
      <c r="B141" s="99" t="s">
        <v>97</v>
      </c>
      <c r="C141" s="116">
        <f>SUM(C142:C144)</f>
        <v>507600000</v>
      </c>
      <c r="D141" s="204">
        <f>D1420</f>
        <v>0</v>
      </c>
      <c r="E141" s="14">
        <f t="shared" si="1"/>
        <v>0</v>
      </c>
    </row>
    <row r="142" spans="1:5" x14ac:dyDescent="0.25">
      <c r="A142" s="108"/>
      <c r="B142" s="8" t="s">
        <v>58</v>
      </c>
      <c r="C142" s="111">
        <v>145200000</v>
      </c>
      <c r="D142" s="111">
        <v>0</v>
      </c>
      <c r="E142" s="153">
        <f t="shared" si="1"/>
        <v>0</v>
      </c>
    </row>
    <row r="143" spans="1:5" x14ac:dyDescent="0.25">
      <c r="A143" s="108"/>
      <c r="B143" s="8" t="s">
        <v>12</v>
      </c>
      <c r="C143" s="111">
        <v>26400000</v>
      </c>
      <c r="D143" s="111">
        <v>0</v>
      </c>
      <c r="E143" s="153">
        <f t="shared" si="1"/>
        <v>0</v>
      </c>
    </row>
    <row r="144" spans="1:5" ht="15.75" thickBot="1" x14ac:dyDescent="0.3">
      <c r="A144" s="65"/>
      <c r="B144" s="143" t="s">
        <v>13</v>
      </c>
      <c r="C144" s="115">
        <v>336000000</v>
      </c>
      <c r="D144" s="115">
        <v>0</v>
      </c>
      <c r="E144" s="152">
        <f t="shared" si="1"/>
        <v>0</v>
      </c>
    </row>
    <row r="145" spans="1:5" x14ac:dyDescent="0.25">
      <c r="A145" s="144">
        <v>7003</v>
      </c>
      <c r="B145" s="99" t="s">
        <v>78</v>
      </c>
      <c r="C145" s="116">
        <f>C146</f>
        <v>136622000</v>
      </c>
      <c r="D145" s="204">
        <f>SUM(D146:D146)</f>
        <v>0</v>
      </c>
      <c r="E145" s="14">
        <f t="shared" ref="E145:E146" si="2">SUM(D145/C145*100)</f>
        <v>0</v>
      </c>
    </row>
    <row r="146" spans="1:5" ht="15.75" thickBot="1" x14ac:dyDescent="0.3">
      <c r="A146" s="159"/>
      <c r="B146" s="160" t="s">
        <v>58</v>
      </c>
      <c r="C146" s="95">
        <v>136622000</v>
      </c>
      <c r="D146" s="115">
        <v>0</v>
      </c>
      <c r="E146" s="152">
        <f t="shared" si="2"/>
        <v>0</v>
      </c>
    </row>
    <row r="147" spans="1:5" x14ac:dyDescent="0.25">
      <c r="A147" s="144">
        <v>7061</v>
      </c>
      <c r="B147" s="99" t="s">
        <v>102</v>
      </c>
      <c r="C147" s="116">
        <f>C148</f>
        <v>29181000</v>
      </c>
      <c r="D147" s="204">
        <f>SUM(D148:D148)</f>
        <v>0</v>
      </c>
      <c r="E147" s="14">
        <f t="shared" si="1"/>
        <v>0</v>
      </c>
    </row>
    <row r="148" spans="1:5" ht="15.75" thickBot="1" x14ac:dyDescent="0.3">
      <c r="A148" s="159"/>
      <c r="B148" s="160" t="s">
        <v>58</v>
      </c>
      <c r="C148" s="95">
        <v>29181000</v>
      </c>
      <c r="D148" s="115">
        <v>0</v>
      </c>
      <c r="E148" s="152">
        <f t="shared" si="1"/>
        <v>0</v>
      </c>
    </row>
    <row r="149" spans="1:5" x14ac:dyDescent="0.25">
      <c r="A149" s="119">
        <v>2302</v>
      </c>
      <c r="B149" s="57" t="s">
        <v>83</v>
      </c>
      <c r="C149" s="120"/>
      <c r="D149" s="84"/>
      <c r="E149" s="14"/>
    </row>
    <row r="150" spans="1:5" x14ac:dyDescent="0.25">
      <c r="A150" s="22" t="s">
        <v>38</v>
      </c>
      <c r="B150" s="58" t="s">
        <v>84</v>
      </c>
      <c r="C150" s="60">
        <f>SUM(C151:C157)</f>
        <v>62418000</v>
      </c>
      <c r="D150" s="59">
        <f>SUM(D151:D157)</f>
        <v>4433485.6399999997</v>
      </c>
      <c r="E150" s="17">
        <f t="shared" si="1"/>
        <v>7.1028960235829404</v>
      </c>
    </row>
    <row r="151" spans="1:5" x14ac:dyDescent="0.25">
      <c r="A151" s="121"/>
      <c r="B151" s="23" t="s">
        <v>50</v>
      </c>
      <c r="C151" s="122">
        <v>39952000</v>
      </c>
      <c r="D151" s="24">
        <v>3475419.08</v>
      </c>
      <c r="E151" s="151">
        <f t="shared" si="1"/>
        <v>8.6989864837805371</v>
      </c>
    </row>
    <row r="152" spans="1:5" x14ac:dyDescent="0.25">
      <c r="A152" s="61"/>
      <c r="B152" s="8" t="s">
        <v>51</v>
      </c>
      <c r="C152" s="111">
        <v>6645000</v>
      </c>
      <c r="D152" s="24">
        <v>578657.29</v>
      </c>
      <c r="E152" s="151">
        <f t="shared" si="1"/>
        <v>8.7081608728367197</v>
      </c>
    </row>
    <row r="153" spans="1:5" x14ac:dyDescent="0.25">
      <c r="A153" s="73"/>
      <c r="B153" s="23" t="s">
        <v>54</v>
      </c>
      <c r="C153" s="123">
        <v>1676000</v>
      </c>
      <c r="D153" s="206">
        <v>37546.51</v>
      </c>
      <c r="E153" s="151">
        <f t="shared" si="1"/>
        <v>2.2402452267303103</v>
      </c>
    </row>
    <row r="154" spans="1:5" x14ac:dyDescent="0.25">
      <c r="A154" s="73"/>
      <c r="B154" s="23" t="s">
        <v>55</v>
      </c>
      <c r="C154" s="123">
        <v>492000</v>
      </c>
      <c r="D154" s="206">
        <v>0</v>
      </c>
      <c r="E154" s="151">
        <f t="shared" si="1"/>
        <v>0</v>
      </c>
    </row>
    <row r="155" spans="1:5" x14ac:dyDescent="0.25">
      <c r="A155" s="124"/>
      <c r="B155" s="23" t="s">
        <v>57</v>
      </c>
      <c r="C155" s="111">
        <v>4943000</v>
      </c>
      <c r="D155" s="111">
        <v>0</v>
      </c>
      <c r="E155" s="151">
        <f t="shared" si="1"/>
        <v>0</v>
      </c>
    </row>
    <row r="156" spans="1:5" x14ac:dyDescent="0.25">
      <c r="A156" s="124"/>
      <c r="B156" s="8" t="s">
        <v>58</v>
      </c>
      <c r="C156" s="131">
        <v>8500000</v>
      </c>
      <c r="D156" s="131">
        <v>341862.76</v>
      </c>
      <c r="E156" s="151">
        <f t="shared" si="1"/>
        <v>4.0219148235294124</v>
      </c>
    </row>
    <row r="157" spans="1:5" ht="15.75" thickBot="1" x14ac:dyDescent="0.3">
      <c r="A157" s="125"/>
      <c r="B157" s="118" t="s">
        <v>60</v>
      </c>
      <c r="C157" s="115">
        <v>210000</v>
      </c>
      <c r="D157" s="115">
        <v>0</v>
      </c>
      <c r="E157" s="152">
        <f t="shared" si="1"/>
        <v>0</v>
      </c>
    </row>
    <row r="158" spans="1:5" x14ac:dyDescent="0.25">
      <c r="A158" s="119">
        <v>2303</v>
      </c>
      <c r="B158" s="57" t="s">
        <v>85</v>
      </c>
      <c r="C158" s="126"/>
      <c r="D158" s="126"/>
      <c r="E158" s="14"/>
    </row>
    <row r="159" spans="1:5" x14ac:dyDescent="0.25">
      <c r="A159" s="22" t="s">
        <v>38</v>
      </c>
      <c r="B159" s="58" t="s">
        <v>86</v>
      </c>
      <c r="C159" s="59">
        <f>SUM(C160:C165)</f>
        <v>27203000</v>
      </c>
      <c r="D159" s="84">
        <f>SUM(D160:D165)</f>
        <v>2181101.7600000002</v>
      </c>
      <c r="E159" s="17">
        <f t="shared" si="1"/>
        <v>8.0178721464544349</v>
      </c>
    </row>
    <row r="160" spans="1:5" x14ac:dyDescent="0.25">
      <c r="A160" s="61"/>
      <c r="B160" s="8" t="s">
        <v>50</v>
      </c>
      <c r="C160" s="24">
        <v>20110000</v>
      </c>
      <c r="D160" s="24">
        <v>1793294.26</v>
      </c>
      <c r="E160" s="151">
        <f t="shared" si="1"/>
        <v>8.9174254599701648</v>
      </c>
    </row>
    <row r="161" spans="1:5" x14ac:dyDescent="0.25">
      <c r="A161" s="73"/>
      <c r="B161" s="8" t="s">
        <v>51</v>
      </c>
      <c r="C161" s="127">
        <v>3337000</v>
      </c>
      <c r="D161" s="207">
        <v>298583.5</v>
      </c>
      <c r="E161" s="151">
        <f t="shared" si="1"/>
        <v>8.9476625711717102</v>
      </c>
    </row>
    <row r="162" spans="1:5" x14ac:dyDescent="0.25">
      <c r="A162" s="61"/>
      <c r="B162" s="8" t="s">
        <v>54</v>
      </c>
      <c r="C162" s="111">
        <v>595000</v>
      </c>
      <c r="D162" s="24">
        <v>18002.61</v>
      </c>
      <c r="E162" s="151">
        <f t="shared" si="1"/>
        <v>3.0256487394957987</v>
      </c>
    </row>
    <row r="163" spans="1:5" x14ac:dyDescent="0.25">
      <c r="A163" s="61"/>
      <c r="B163" s="23" t="s">
        <v>101</v>
      </c>
      <c r="C163" s="111">
        <v>88000</v>
      </c>
      <c r="D163" s="24">
        <v>0</v>
      </c>
      <c r="E163" s="151">
        <f t="shared" si="1"/>
        <v>0</v>
      </c>
    </row>
    <row r="164" spans="1:5" x14ac:dyDescent="0.25">
      <c r="A164" s="61"/>
      <c r="B164" s="8" t="s">
        <v>57</v>
      </c>
      <c r="C164" s="111">
        <v>2209000</v>
      </c>
      <c r="D164" s="24">
        <v>0</v>
      </c>
      <c r="E164" s="151">
        <f t="shared" si="1"/>
        <v>0</v>
      </c>
    </row>
    <row r="165" spans="1:5" ht="15.75" thickBot="1" x14ac:dyDescent="0.3">
      <c r="A165" s="61"/>
      <c r="B165" s="118" t="s">
        <v>58</v>
      </c>
      <c r="C165" s="115">
        <v>864000</v>
      </c>
      <c r="D165" s="26">
        <v>71221.39</v>
      </c>
      <c r="E165" s="152">
        <f t="shared" si="1"/>
        <v>8.243216435185186</v>
      </c>
    </row>
    <row r="166" spans="1:5" x14ac:dyDescent="0.25">
      <c r="A166" s="128">
        <v>2402</v>
      </c>
      <c r="B166" s="129" t="s">
        <v>87</v>
      </c>
      <c r="C166" s="114"/>
      <c r="D166" s="45"/>
      <c r="E166" s="155"/>
    </row>
    <row r="167" spans="1:5" x14ac:dyDescent="0.25">
      <c r="A167" s="163">
        <v>4002</v>
      </c>
      <c r="B167" s="132" t="s">
        <v>96</v>
      </c>
      <c r="C167" s="145">
        <f>SUM(C168:C171)</f>
        <v>1000000000</v>
      </c>
      <c r="D167" s="59">
        <f>SUM(D168:D171)</f>
        <v>0</v>
      </c>
      <c r="E167" s="150">
        <f t="shared" si="1"/>
        <v>0</v>
      </c>
    </row>
    <row r="168" spans="1:5" x14ac:dyDescent="0.25">
      <c r="A168" s="162"/>
      <c r="B168" s="8" t="s">
        <v>58</v>
      </c>
      <c r="C168" s="111">
        <v>76000000</v>
      </c>
      <c r="D168" s="24">
        <v>0</v>
      </c>
      <c r="E168" s="151">
        <f t="shared" si="1"/>
        <v>0</v>
      </c>
    </row>
    <row r="169" spans="1:5" x14ac:dyDescent="0.25">
      <c r="A169" s="162"/>
      <c r="B169" s="161" t="s">
        <v>71</v>
      </c>
      <c r="C169" s="111">
        <v>30000000</v>
      </c>
      <c r="D169" s="24">
        <v>0</v>
      </c>
      <c r="E169" s="151">
        <f t="shared" si="1"/>
        <v>0</v>
      </c>
    </row>
    <row r="170" spans="1:5" x14ac:dyDescent="0.25">
      <c r="A170" s="162"/>
      <c r="B170" s="8" t="s">
        <v>63</v>
      </c>
      <c r="C170" s="111">
        <v>144000000</v>
      </c>
      <c r="D170" s="24">
        <v>0</v>
      </c>
      <c r="E170" s="151">
        <f t="shared" si="1"/>
        <v>0</v>
      </c>
    </row>
    <row r="171" spans="1:5" x14ac:dyDescent="0.25">
      <c r="A171" s="119"/>
      <c r="B171" s="23" t="s">
        <v>64</v>
      </c>
      <c r="C171" s="114">
        <v>750000000</v>
      </c>
      <c r="D171" s="45">
        <v>0</v>
      </c>
      <c r="E171" s="151">
        <f t="shared" si="1"/>
        <v>0</v>
      </c>
    </row>
    <row r="172" spans="1:5" x14ac:dyDescent="0.25">
      <c r="A172" s="22" t="s">
        <v>9</v>
      </c>
      <c r="B172" s="101" t="s">
        <v>88</v>
      </c>
      <c r="C172" s="130">
        <f>C173</f>
        <v>5000000000</v>
      </c>
      <c r="D172" s="208">
        <v>0</v>
      </c>
      <c r="E172" s="150">
        <f t="shared" si="1"/>
        <v>0</v>
      </c>
    </row>
    <row r="173" spans="1:5" x14ac:dyDescent="0.25">
      <c r="A173" s="22"/>
      <c r="B173" s="64" t="s">
        <v>89</v>
      </c>
      <c r="C173" s="131">
        <v>5000000000</v>
      </c>
      <c r="D173" s="36">
        <v>0</v>
      </c>
      <c r="E173" s="156">
        <f t="shared" si="1"/>
        <v>0</v>
      </c>
    </row>
    <row r="174" spans="1:5" x14ac:dyDescent="0.25">
      <c r="A174" s="22" t="s">
        <v>31</v>
      </c>
      <c r="B174" s="132" t="s">
        <v>90</v>
      </c>
      <c r="C174" s="104">
        <v>2000000</v>
      </c>
      <c r="D174" s="50">
        <v>0</v>
      </c>
      <c r="E174" s="150">
        <f t="shared" si="1"/>
        <v>0</v>
      </c>
    </row>
    <row r="175" spans="1:5" ht="15.75" thickBot="1" x14ac:dyDescent="0.3">
      <c r="A175" s="22"/>
      <c r="B175" s="8" t="s">
        <v>91</v>
      </c>
      <c r="C175" s="115">
        <v>2000000</v>
      </c>
      <c r="D175" s="26">
        <v>0</v>
      </c>
      <c r="E175" s="152">
        <f t="shared" si="1"/>
        <v>0</v>
      </c>
    </row>
    <row r="176" spans="1:5" ht="15.75" thickBot="1" x14ac:dyDescent="0.3">
      <c r="A176" s="146"/>
      <c r="B176" s="147" t="s">
        <v>92</v>
      </c>
      <c r="C176" s="164">
        <f>SUM(C174+C172+C167+C159+C150+C147+C145+C141+C138+C134+C132+C129+C125+C115+C107+C105+C102+C98+C89+C74+C63+C55+C35+C32+C24+C22+C16+C14+C12+C9+C6+C3)</f>
        <v>296400004000</v>
      </c>
      <c r="D176" s="209">
        <f>SUM(D174+D172+D167+D159+D150+D147+D145+D141+D138+D134+D132+D129+D125+D115+D107+D105+D102+D98+D89+D74+D63+D55+D35+D32+D24+D22+D16+D14+D12+D9+D6+D3)</f>
        <v>19668795508.939999</v>
      </c>
      <c r="E176" s="211">
        <f t="shared" si="1"/>
        <v>6.6358958311417569</v>
      </c>
    </row>
  </sheetData>
  <mergeCells count="1">
    <mergeCell ref="A59:A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31.1.2021.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2021-02-08T09:15:28Z</dcterms:modified>
</cp:coreProperties>
</file>