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markovic\Desktop\"/>
    </mc:Choice>
  </mc:AlternateContent>
  <bookViews>
    <workbookView xWindow="0" yWindow="0" windowWidth="38400" windowHeight="17400" tabRatio="744" activeTab="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L8" i="16" l="1"/>
  <c r="I50" i="16" l="1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s="1"/>
  <c r="AA13" i="1" l="1"/>
  <c r="AB13" i="1" s="1"/>
  <c r="Z13" i="1"/>
  <c r="U12" i="1"/>
  <c r="W12" i="1" s="1"/>
  <c r="Z12" i="1" l="1"/>
  <c r="AA12" i="1"/>
  <c r="AB12" i="1" s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W23" i="1" s="1"/>
  <c r="S22" i="1"/>
  <c r="U22" i="1" s="1"/>
  <c r="W22" i="1" s="1"/>
  <c r="U27" i="1"/>
  <c r="W27" i="1" s="1"/>
  <c r="U31" i="1"/>
  <c r="W31" i="1" s="1"/>
  <c r="U24" i="1"/>
  <c r="W24" i="1" s="1"/>
  <c r="U28" i="1"/>
  <c r="W28" i="1" s="1"/>
  <c r="U25" i="1"/>
  <c r="W25" i="1" s="1"/>
  <c r="U29" i="1"/>
  <c r="W29" i="1" s="1"/>
  <c r="U26" i="1"/>
  <c r="W26" i="1" s="1"/>
  <c r="U30" i="1"/>
  <c r="W30" i="1" s="1"/>
  <c r="Z42" i="7"/>
  <c r="Z29" i="1" l="1"/>
  <c r="AA29" i="1"/>
  <c r="AB29" i="1" s="1"/>
  <c r="Z25" i="1"/>
  <c r="AA25" i="1"/>
  <c r="AB25" i="1" s="1"/>
  <c r="Z30" i="1"/>
  <c r="AA30" i="1"/>
  <c r="AB30" i="1" s="1"/>
  <c r="Z26" i="1"/>
  <c r="AA26" i="1"/>
  <c r="AB26" i="1" s="1"/>
  <c r="Z24" i="1"/>
  <c r="AA24" i="1"/>
  <c r="AB24" i="1" s="1"/>
  <c r="Z31" i="1"/>
  <c r="AA31" i="1"/>
  <c r="AB31" i="1" s="1"/>
  <c r="Z27" i="1"/>
  <c r="AA27" i="1"/>
  <c r="AB27" i="1" s="1"/>
  <c r="Z23" i="1"/>
  <c r="AA23" i="1"/>
  <c r="AB23" i="1" s="1"/>
  <c r="Z28" i="1"/>
  <c r="AA28" i="1"/>
  <c r="AB28" i="1" s="1"/>
  <c r="U21" i="1"/>
  <c r="W21" i="1" s="1"/>
  <c r="U17" i="1"/>
  <c r="W17" i="1" s="1"/>
  <c r="U20" i="1"/>
  <c r="W20" i="1" s="1"/>
  <c r="U16" i="1"/>
  <c r="W16" i="1" s="1"/>
  <c r="U19" i="1"/>
  <c r="W19" i="1" s="1"/>
  <c r="U15" i="1"/>
  <c r="W15" i="1" s="1"/>
  <c r="U18" i="1"/>
  <c r="W18" i="1" s="1"/>
  <c r="U14" i="1"/>
  <c r="W14" i="1" s="1"/>
  <c r="U11" i="1"/>
  <c r="W11" i="1" s="1"/>
  <c r="S10" i="1"/>
  <c r="S32" i="1" s="1"/>
  <c r="AB22" i="1" l="1"/>
  <c r="AA11" i="1"/>
  <c r="AB11" i="1" s="1"/>
  <c r="Z22" i="1"/>
  <c r="Z14" i="1"/>
  <c r="AA14" i="1"/>
  <c r="AB14" i="1" s="1"/>
  <c r="Z18" i="1"/>
  <c r="AA18" i="1"/>
  <c r="AB18" i="1" s="1"/>
  <c r="Z15" i="1"/>
  <c r="AA15" i="1"/>
  <c r="AB15" i="1" s="1"/>
  <c r="Z19" i="1"/>
  <c r="AA19" i="1"/>
  <c r="AB19" i="1" s="1"/>
  <c r="Z16" i="1"/>
  <c r="AA16" i="1"/>
  <c r="AB16" i="1" s="1"/>
  <c r="Z20" i="1"/>
  <c r="AA20" i="1"/>
  <c r="AB20" i="1" s="1"/>
  <c r="Z17" i="1"/>
  <c r="AA17" i="1"/>
  <c r="AB17" i="1" s="1"/>
  <c r="Z21" i="1"/>
  <c r="AA21" i="1"/>
  <c r="AB21" i="1" s="1"/>
  <c r="Z11" i="1"/>
  <c r="AA22" i="1"/>
  <c r="AB10" i="1" l="1"/>
  <c r="AB32" i="1" s="1"/>
  <c r="Z10" i="1"/>
  <c r="Z32" i="1" s="1"/>
  <c r="V35" i="1" s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<sst xmlns="http://schemas.openxmlformats.org/spreadsheetml/2006/main" count="543" uniqueCount="140">
  <si>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</si>
  <si>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</si>
  <si>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</si>
  <si>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</si>
  <si>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</si>
  <si>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</si>
  <si>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</si>
  <si>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</si>
  <si>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</si>
  <si>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</si>
  <si>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</si>
  <si>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</si>
  <si>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</si>
  <si>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</si>
  <si>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</si>
  <si>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</si>
  <si>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</si>
  <si>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</si>
  <si>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</si>
  <si>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</si>
  <si>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</si>
  <si>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</si>
  <si>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</si>
  <si>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</si>
  <si>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</si>
  <si>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</si>
  <si>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</si>
  <si>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</si>
  <si>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</si>
  <si>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</si>
  <si>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</si>
  <si>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</si>
  <si>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</si>
  <si>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</si>
  <si>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</si>
  <si>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</si>
  <si>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</si>
  <si>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</si>
  <si>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</si>
  <si>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</si>
  <si>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</si>
  <si>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</si>
  <si>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</si>
  <si>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</si>
  <si>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</si>
  <si>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</si>
  <si>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</si>
  <si>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</si>
  <si>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</si>
  <si>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</si>
  <si>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</si>
  <si>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</si>
  <si>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</si>
  <si>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</si>
  <si>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</si>
  <si>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</si>
  <si>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</si>
  <si>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</si>
  <si>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</si>
  <si>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</si>
  <si>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</si>
  <si>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</si>
  <si>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</si>
  <si>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</si>
  <si>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</si>
  <si>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</si>
  <si>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</si>
  <si>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</si>
  <si>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</si>
  <si>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</si>
  <si>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</si>
  <si>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</si>
  <si>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</si>
  <si>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</si>
  <si>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</si>
  <si>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</si>
  <si>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</si>
  <si>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</si>
  <si>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</si>
  <si>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</si>
  <si>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</si>
  <si>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</si>
  <si>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</si>
  <si>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</si>
  <si>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</si>
  <si>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</si>
  <si>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</si>
  <si>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</si>
  <si>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</si>
  <si>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</si>
  <si>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</si>
  <si>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</si>
  <si>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</si>
  <si>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</si>
  <si>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</si>
  <si>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</si>
  <si>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</si>
  <si>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</si>
  <si>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</si>
  <si>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</si>
  <si>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</si>
  <si>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</si>
  <si>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</si>
  <si>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</si>
  <si>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</si>
  <si>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</si>
  <si>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</si>
  <si>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2023. години на економској класификацији 416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</si>
  <si>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</si>
  <si>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</si>
  <si>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</si>
  <si>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</si>
  <si>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</si>
  <si>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Маса средстава за плате планирана за 2024. годину на економским класификацијама 411 и 412</t>
  </si>
  <si>
    <t>Укупан планиран број зап. у децембру 2024. године из извора 01</t>
  </si>
  <si>
    <t>Укупан планиран број зап. у децембру 2024. године из извора 04</t>
  </si>
  <si>
    <t>Укупан планиран број зап. у децембру 2024. године из извора 05-08</t>
  </si>
  <si>
    <t>БРОЈ ЗАПОСЛЕНИХ ЧИЈЕ СЕ ПЛАТЕ ФИНАНСИРАЈУ ИЗ БУЏЕТА СА ОСТАЛИХ ЕКОНОМСКИХ КЛАСИФИКАЦИЈА У 2024. ГОДИНИ</t>
  </si>
  <si>
    <t xml:space="preserve">Назив корисника чије се плате у 2024. години финансирају из буџета на осталим економским класификацијама </t>
  </si>
  <si>
    <t>Укупна маса средстава за плате запослених у 2024. години</t>
  </si>
  <si>
    <t>ПЛАНИРАНА СРЕДСТВА НА ЕКОНОМСКОЈ КЛАСИФИКАЦИЈИ 416 У 2024. ГОДИНИ</t>
  </si>
  <si>
    <t>Планирана средства у 2024. години на економској класификацији 416</t>
  </si>
  <si>
    <t xml:space="preserve">Укупан број запослених за који се планира исплата средстава за јубиларне награде у 2024. години </t>
  </si>
  <si>
    <t xml:space="preserve">Укупан број запослених за који се планира исплата средстава по другом основу у 2024. години </t>
  </si>
  <si>
    <t xml:space="preserve">ПРЕГЛЕД БРОЈА ЗАПОСЛЕНИХ И СРЕДСТАВА ЗА ПЛАТЕ У 2024. ГОДИНИ ПО ЗВАЊИМА И ЗАНИМАЊИМА У ОРГАНИМА И СЛУЖБАМА  ЛОКАЛНЕ ВЛАСТИ 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</si>
  <si>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</si>
  <si>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</si>
  <si>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</si>
  <si>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</si>
  <si>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2024.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</si>
  <si>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</si>
  <si>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</si>
  <si>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</si>
  <si>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</si>
  <si>
    <t>дозвољено по Закону о буџету РС за 2023. годину</t>
  </si>
  <si>
    <t>Исплаћена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</si>
  <si>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2023. години </t>
  </si>
  <si>
    <t xml:space="preserve">Укупан број запослених за који су исплаћена средства по другом основу у 2023. години </t>
  </si>
  <si>
    <t>ИСПЛАЋЕНА СРЕДСТВА НА ЕКОНОМСКИМ КЛАСИФИКАЦИЈАМА 413 - 416 У 2023. ГОДИНИ И ПЛАНИРАНА У 2024. ГОДИНИ</t>
  </si>
  <si>
    <t xml:space="preserve">Маса средстава за плате исплаћена за септембар 2023. године на економским класификацијама 411 и 412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</si>
</sst>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T39" sqref="T39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3" t="s">
        <v>73</v>
      </c>
      <c r="B2" s="34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241" t="s">
        <v>89</v>
      </c>
      <c r="N2" s="242"/>
      <c r="X2" s="319">
        <f>+C2</f>
        <v>0</v>
      </c>
      <c r="Y2" s="319"/>
      <c r="Z2" s="319"/>
      <c r="AA2" s="319"/>
      <c r="AB2" s="319"/>
      <c r="AC2" s="319"/>
      <c r="AD2" s="319"/>
      <c r="AE2" s="319"/>
      <c r="AF2" s="319"/>
      <c r="AG2" s="319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297" t="s">
        <v>108</v>
      </c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</row>
    <row r="4" spans="1:86" ht="19.5" thickBot="1" x14ac:dyDescent="0.35">
      <c r="B4" s="222" t="s">
        <v>93</v>
      </c>
      <c r="C4" s="304" t="s">
        <v>90</v>
      </c>
      <c r="D4" s="299"/>
      <c r="E4" s="299"/>
      <c r="F4" s="299"/>
      <c r="G4" s="299"/>
      <c r="H4" s="299"/>
      <c r="I4" s="299"/>
      <c r="J4" s="299"/>
      <c r="K4" s="299"/>
      <c r="L4" s="300"/>
      <c r="M4" s="300"/>
      <c r="N4" s="300"/>
      <c r="O4" s="299"/>
      <c r="P4" s="299"/>
      <c r="Q4" s="299"/>
      <c r="R4" s="299"/>
      <c r="S4" s="299"/>
      <c r="T4" s="299"/>
      <c r="U4" s="299"/>
      <c r="V4" s="299"/>
      <c r="W4" s="305"/>
      <c r="X4" s="299" t="s">
        <v>96</v>
      </c>
      <c r="Y4" s="299"/>
      <c r="Z4" s="299"/>
      <c r="AA4" s="299"/>
      <c r="AB4" s="299"/>
      <c r="AC4" s="299"/>
      <c r="AD4" s="299"/>
      <c r="AE4" s="299"/>
      <c r="AF4" s="299"/>
      <c r="AG4" s="300"/>
      <c r="AH4" s="300"/>
      <c r="AI4" s="300"/>
      <c r="AJ4" s="299"/>
      <c r="AK4" s="299"/>
      <c r="AL4" s="299"/>
      <c r="AM4" s="299"/>
      <c r="AN4" s="299"/>
      <c r="AO4" s="299"/>
      <c r="AP4" s="299"/>
      <c r="AQ4" s="299"/>
      <c r="AR4" s="299"/>
      <c r="AS4" s="298" t="s">
        <v>91</v>
      </c>
      <c r="AT4" s="299"/>
      <c r="AU4" s="299"/>
      <c r="AV4" s="299"/>
      <c r="AW4" s="299"/>
      <c r="AX4" s="299"/>
      <c r="AY4" s="299"/>
      <c r="AZ4" s="299"/>
      <c r="BA4" s="299"/>
      <c r="BB4" s="300"/>
      <c r="BC4" s="300"/>
      <c r="BD4" s="300"/>
      <c r="BE4" s="299"/>
      <c r="BF4" s="299"/>
      <c r="BG4" s="299"/>
      <c r="BH4" s="299"/>
      <c r="BI4" s="299"/>
      <c r="BJ4" s="299"/>
      <c r="BK4" s="299"/>
      <c r="BL4" s="299"/>
      <c r="BM4" s="299"/>
      <c r="BN4" s="298" t="s">
        <v>92</v>
      </c>
      <c r="BO4" s="299"/>
      <c r="BP4" s="299"/>
      <c r="BQ4" s="299"/>
      <c r="BR4" s="299"/>
      <c r="BS4" s="299"/>
      <c r="BT4" s="299"/>
      <c r="BU4" s="299"/>
      <c r="BV4" s="299"/>
      <c r="BW4" s="300"/>
      <c r="BX4" s="300"/>
      <c r="BY4" s="300"/>
      <c r="BZ4" s="299"/>
      <c r="CA4" s="299"/>
      <c r="CB4" s="299"/>
      <c r="CC4" s="299"/>
      <c r="CD4" s="299"/>
      <c r="CE4" s="299"/>
      <c r="CF4" s="299"/>
      <c r="CG4" s="299"/>
      <c r="CH4" s="299"/>
    </row>
    <row r="5" spans="1:86" ht="68.45" customHeight="1" x14ac:dyDescent="0.25">
      <c r="A5" s="327" t="s">
        <v>70</v>
      </c>
      <c r="B5" s="329" t="s">
        <v>0</v>
      </c>
      <c r="C5" s="306" t="s">
        <v>125</v>
      </c>
      <c r="D5" s="307"/>
      <c r="E5" s="308"/>
      <c r="F5" s="309" t="s">
        <v>126</v>
      </c>
      <c r="G5" s="310"/>
      <c r="H5" s="311"/>
      <c r="I5" s="312" t="s">
        <v>127</v>
      </c>
      <c r="J5" s="307"/>
      <c r="K5" s="307"/>
      <c r="L5" s="313" t="s">
        <v>109</v>
      </c>
      <c r="M5" s="313"/>
      <c r="N5" s="313"/>
      <c r="O5" s="309" t="s">
        <v>110</v>
      </c>
      <c r="P5" s="310"/>
      <c r="Q5" s="311"/>
      <c r="R5" s="309" t="s">
        <v>111</v>
      </c>
      <c r="S5" s="310"/>
      <c r="T5" s="311"/>
      <c r="U5" s="312" t="s">
        <v>112</v>
      </c>
      <c r="V5" s="307"/>
      <c r="W5" s="314"/>
      <c r="X5" s="338" t="s">
        <v>128</v>
      </c>
      <c r="Y5" s="338"/>
      <c r="Z5" s="339"/>
      <c r="AA5" s="320" t="s">
        <v>126</v>
      </c>
      <c r="AB5" s="321"/>
      <c r="AC5" s="322"/>
      <c r="AD5" s="323" t="s">
        <v>127</v>
      </c>
      <c r="AE5" s="324"/>
      <c r="AF5" s="324"/>
      <c r="AG5" s="332" t="s">
        <v>109</v>
      </c>
      <c r="AH5" s="332"/>
      <c r="AI5" s="332"/>
      <c r="AJ5" s="320" t="s">
        <v>110</v>
      </c>
      <c r="AK5" s="321"/>
      <c r="AL5" s="322"/>
      <c r="AM5" s="320" t="s">
        <v>111</v>
      </c>
      <c r="AN5" s="321"/>
      <c r="AO5" s="322"/>
      <c r="AP5" s="323" t="s">
        <v>112</v>
      </c>
      <c r="AQ5" s="324"/>
      <c r="AR5" s="324"/>
      <c r="AS5" s="352" t="s">
        <v>128</v>
      </c>
      <c r="AT5" s="338"/>
      <c r="AU5" s="339"/>
      <c r="AV5" s="320" t="s">
        <v>126</v>
      </c>
      <c r="AW5" s="321"/>
      <c r="AX5" s="322"/>
      <c r="AY5" s="323" t="s">
        <v>127</v>
      </c>
      <c r="AZ5" s="324"/>
      <c r="BA5" s="324"/>
      <c r="BB5" s="332" t="s">
        <v>109</v>
      </c>
      <c r="BC5" s="332"/>
      <c r="BD5" s="332"/>
      <c r="BE5" s="320" t="s">
        <v>110</v>
      </c>
      <c r="BF5" s="321"/>
      <c r="BG5" s="322"/>
      <c r="BH5" s="320" t="s">
        <v>111</v>
      </c>
      <c r="BI5" s="321"/>
      <c r="BJ5" s="322"/>
      <c r="BK5" s="323" t="s">
        <v>112</v>
      </c>
      <c r="BL5" s="324"/>
      <c r="BM5" s="324"/>
      <c r="BN5" s="352" t="s">
        <v>128</v>
      </c>
      <c r="BO5" s="338"/>
      <c r="BP5" s="339"/>
      <c r="BQ5" s="320" t="s">
        <v>126</v>
      </c>
      <c r="BR5" s="321"/>
      <c r="BS5" s="322"/>
      <c r="BT5" s="323" t="s">
        <v>127</v>
      </c>
      <c r="BU5" s="324"/>
      <c r="BV5" s="324"/>
      <c r="BW5" s="332" t="s">
        <v>109</v>
      </c>
      <c r="BX5" s="332"/>
      <c r="BY5" s="332"/>
      <c r="BZ5" s="320" t="s">
        <v>110</v>
      </c>
      <c r="CA5" s="321"/>
      <c r="CB5" s="322"/>
      <c r="CC5" s="320" t="s">
        <v>111</v>
      </c>
      <c r="CD5" s="321"/>
      <c r="CE5" s="322"/>
      <c r="CF5" s="323" t="s">
        <v>112</v>
      </c>
      <c r="CG5" s="324"/>
      <c r="CH5" s="324"/>
    </row>
    <row r="6" spans="1:86" ht="75.75" customHeight="1" x14ac:dyDescent="0.25">
      <c r="A6" s="328"/>
      <c r="B6" s="330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33">
        <v>1</v>
      </c>
      <c r="B7" s="334">
        <v>2</v>
      </c>
      <c r="C7" s="315">
        <v>3</v>
      </c>
      <c r="D7" s="317">
        <v>4</v>
      </c>
      <c r="E7" s="317" t="s">
        <v>4</v>
      </c>
      <c r="F7" s="317">
        <v>6</v>
      </c>
      <c r="G7" s="317">
        <v>7</v>
      </c>
      <c r="H7" s="317" t="s">
        <v>79</v>
      </c>
      <c r="I7" s="317">
        <v>9</v>
      </c>
      <c r="J7" s="317">
        <v>10</v>
      </c>
      <c r="K7" s="350">
        <v>11</v>
      </c>
      <c r="L7" s="342">
        <v>12</v>
      </c>
      <c r="M7" s="342">
        <v>13</v>
      </c>
      <c r="N7" s="342" t="s">
        <v>80</v>
      </c>
      <c r="O7" s="317">
        <v>15</v>
      </c>
      <c r="P7" s="317">
        <v>16</v>
      </c>
      <c r="Q7" s="317" t="s">
        <v>81</v>
      </c>
      <c r="R7" s="317">
        <v>18</v>
      </c>
      <c r="S7" s="317">
        <v>19</v>
      </c>
      <c r="T7" s="317" t="s">
        <v>82</v>
      </c>
      <c r="U7" s="317">
        <v>21</v>
      </c>
      <c r="V7" s="317">
        <v>22</v>
      </c>
      <c r="W7" s="340" t="s">
        <v>97</v>
      </c>
      <c r="X7" s="336">
        <v>3</v>
      </c>
      <c r="Y7" s="301">
        <v>4</v>
      </c>
      <c r="Z7" s="301" t="s">
        <v>4</v>
      </c>
      <c r="AA7" s="301">
        <v>6</v>
      </c>
      <c r="AB7" s="301">
        <v>7</v>
      </c>
      <c r="AC7" s="301" t="s">
        <v>79</v>
      </c>
      <c r="AD7" s="325">
        <v>9</v>
      </c>
      <c r="AE7" s="325">
        <v>10</v>
      </c>
      <c r="AF7" s="347">
        <v>11</v>
      </c>
      <c r="AG7" s="333">
        <v>12</v>
      </c>
      <c r="AH7" s="333">
        <v>13</v>
      </c>
      <c r="AI7" s="333" t="s">
        <v>80</v>
      </c>
      <c r="AJ7" s="301">
        <v>15</v>
      </c>
      <c r="AK7" s="301">
        <v>16</v>
      </c>
      <c r="AL7" s="301" t="s">
        <v>81</v>
      </c>
      <c r="AM7" s="301">
        <v>18</v>
      </c>
      <c r="AN7" s="301">
        <v>19</v>
      </c>
      <c r="AO7" s="301" t="s">
        <v>82</v>
      </c>
      <c r="AP7" s="325">
        <v>21</v>
      </c>
      <c r="AQ7" s="325">
        <v>22</v>
      </c>
      <c r="AR7" s="347" t="s">
        <v>97</v>
      </c>
      <c r="AS7" s="301">
        <v>3</v>
      </c>
      <c r="AT7" s="301">
        <v>4</v>
      </c>
      <c r="AU7" s="301" t="s">
        <v>4</v>
      </c>
      <c r="AV7" s="301">
        <v>6</v>
      </c>
      <c r="AW7" s="301">
        <v>7</v>
      </c>
      <c r="AX7" s="301" t="s">
        <v>79</v>
      </c>
      <c r="AY7" s="325">
        <v>9</v>
      </c>
      <c r="AZ7" s="325">
        <v>10</v>
      </c>
      <c r="BA7" s="347">
        <v>11</v>
      </c>
      <c r="BB7" s="333">
        <v>12</v>
      </c>
      <c r="BC7" s="333">
        <v>13</v>
      </c>
      <c r="BD7" s="333" t="s">
        <v>80</v>
      </c>
      <c r="BE7" s="301">
        <v>15</v>
      </c>
      <c r="BF7" s="301">
        <v>16</v>
      </c>
      <c r="BG7" s="301" t="s">
        <v>81</v>
      </c>
      <c r="BH7" s="301">
        <v>18</v>
      </c>
      <c r="BI7" s="301">
        <v>19</v>
      </c>
      <c r="BJ7" s="301" t="s">
        <v>82</v>
      </c>
      <c r="BK7" s="325">
        <v>21</v>
      </c>
      <c r="BL7" s="325">
        <v>22</v>
      </c>
      <c r="BM7" s="347" t="s">
        <v>97</v>
      </c>
      <c r="BN7" s="301">
        <v>3</v>
      </c>
      <c r="BO7" s="301">
        <v>4</v>
      </c>
      <c r="BP7" s="301" t="s">
        <v>4</v>
      </c>
      <c r="BQ7" s="301">
        <v>6</v>
      </c>
      <c r="BR7" s="301">
        <v>7</v>
      </c>
      <c r="BS7" s="301" t="s">
        <v>79</v>
      </c>
      <c r="BT7" s="325">
        <v>9</v>
      </c>
      <c r="BU7" s="325">
        <v>10</v>
      </c>
      <c r="BV7" s="347">
        <v>11</v>
      </c>
      <c r="BW7" s="333">
        <v>12</v>
      </c>
      <c r="BX7" s="333">
        <v>13</v>
      </c>
      <c r="BY7" s="333" t="s">
        <v>80</v>
      </c>
      <c r="BZ7" s="301">
        <v>15</v>
      </c>
      <c r="CA7" s="301">
        <v>16</v>
      </c>
      <c r="CB7" s="301" t="s">
        <v>81</v>
      </c>
      <c r="CC7" s="301">
        <v>18</v>
      </c>
      <c r="CD7" s="301">
        <v>19</v>
      </c>
      <c r="CE7" s="301" t="s">
        <v>82</v>
      </c>
      <c r="CF7" s="325">
        <v>21</v>
      </c>
      <c r="CG7" s="325">
        <v>22</v>
      </c>
      <c r="CH7" s="347" t="s">
        <v>97</v>
      </c>
    </row>
    <row r="8" spans="1:86" ht="15.75" thickBot="1" x14ac:dyDescent="0.3">
      <c r="A8" s="333"/>
      <c r="B8" s="335"/>
      <c r="C8" s="316"/>
      <c r="D8" s="318"/>
      <c r="E8" s="318"/>
      <c r="F8" s="318"/>
      <c r="G8" s="318"/>
      <c r="H8" s="318"/>
      <c r="I8" s="318"/>
      <c r="J8" s="318"/>
      <c r="K8" s="351"/>
      <c r="L8" s="317"/>
      <c r="M8" s="317"/>
      <c r="N8" s="317"/>
      <c r="O8" s="318"/>
      <c r="P8" s="318"/>
      <c r="Q8" s="318"/>
      <c r="R8" s="318"/>
      <c r="S8" s="318"/>
      <c r="T8" s="318"/>
      <c r="U8" s="318"/>
      <c r="V8" s="318"/>
      <c r="W8" s="341"/>
      <c r="X8" s="337"/>
      <c r="Y8" s="331"/>
      <c r="Z8" s="331"/>
      <c r="AA8" s="331"/>
      <c r="AB8" s="331"/>
      <c r="AC8" s="331"/>
      <c r="AD8" s="326"/>
      <c r="AE8" s="326"/>
      <c r="AF8" s="348"/>
      <c r="AG8" s="301"/>
      <c r="AH8" s="301"/>
      <c r="AI8" s="301"/>
      <c r="AJ8" s="331"/>
      <c r="AK8" s="331"/>
      <c r="AL8" s="331"/>
      <c r="AM8" s="331"/>
      <c r="AN8" s="331"/>
      <c r="AO8" s="331"/>
      <c r="AP8" s="326"/>
      <c r="AQ8" s="326"/>
      <c r="AR8" s="348"/>
      <c r="AS8" s="302"/>
      <c r="AT8" s="302"/>
      <c r="AU8" s="302"/>
      <c r="AV8" s="302"/>
      <c r="AW8" s="302"/>
      <c r="AX8" s="302"/>
      <c r="AY8" s="353"/>
      <c r="AZ8" s="353"/>
      <c r="BA8" s="354"/>
      <c r="BB8" s="333"/>
      <c r="BC8" s="333"/>
      <c r="BD8" s="333"/>
      <c r="BE8" s="302"/>
      <c r="BF8" s="302"/>
      <c r="BG8" s="302"/>
      <c r="BH8" s="302"/>
      <c r="BI8" s="302"/>
      <c r="BJ8" s="302"/>
      <c r="BK8" s="353"/>
      <c r="BL8" s="353"/>
      <c r="BM8" s="354"/>
      <c r="BN8" s="302"/>
      <c r="BO8" s="302"/>
      <c r="BP8" s="302"/>
      <c r="BQ8" s="302"/>
      <c r="BR8" s="302"/>
      <c r="BS8" s="302"/>
      <c r="BT8" s="353"/>
      <c r="BU8" s="353"/>
      <c r="BV8" s="354"/>
      <c r="BW8" s="333"/>
      <c r="BX8" s="333"/>
      <c r="BY8" s="333"/>
      <c r="BZ8" s="302"/>
      <c r="CA8" s="302"/>
      <c r="CB8" s="302"/>
      <c r="CC8" s="302"/>
      <c r="CD8" s="302"/>
      <c r="CE8" s="302"/>
      <c r="CF8" s="353"/>
      <c r="CG8" s="353"/>
      <c r="CH8" s="354"/>
    </row>
    <row r="9" spans="1:86" ht="29.25" x14ac:dyDescent="0.25">
      <c r="A9" s="349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49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49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49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49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49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49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49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49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49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49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49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49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49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49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49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49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49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49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49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49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49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49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44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45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46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44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45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46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49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49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49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44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45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45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45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45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45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45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45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45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45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45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45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46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85" zoomScaleNormal="85" zoomScaleSheetLayoutView="85" workbookViewId="0">
      <selection activeCell="K27" sqref="K27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23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3" t="s">
        <v>73</v>
      </c>
      <c r="B2" s="343"/>
      <c r="C2" s="357">
        <f>+'Т1 - број запослених'!C2:L2</f>
        <v>0</v>
      </c>
      <c r="D2" s="357"/>
      <c r="E2" s="357"/>
      <c r="F2" s="357"/>
      <c r="G2" s="357"/>
      <c r="H2" s="357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60" t="s">
        <v>129</v>
      </c>
      <c r="E3" s="360"/>
      <c r="F3" s="360"/>
      <c r="G3" s="360"/>
      <c r="H3" s="360"/>
      <c r="I3" s="361"/>
      <c r="J3" s="361"/>
      <c r="K3" s="361"/>
      <c r="L3" s="361"/>
      <c r="M3" s="360"/>
      <c r="N3" s="360"/>
      <c r="O3" s="360"/>
      <c r="P3" s="360"/>
    </row>
    <row r="4" spans="1:21" ht="55.5" customHeight="1" x14ac:dyDescent="0.3">
      <c r="B4" s="222" t="s">
        <v>13</v>
      </c>
      <c r="C4" s="358" t="s">
        <v>130</v>
      </c>
      <c r="D4" s="359"/>
      <c r="E4" s="359"/>
      <c r="F4" s="359"/>
      <c r="G4" s="359"/>
      <c r="H4" s="359"/>
      <c r="I4" s="363" t="s">
        <v>139</v>
      </c>
      <c r="J4" s="359"/>
      <c r="K4" s="364"/>
      <c r="L4" s="245"/>
      <c r="M4" s="359" t="s">
        <v>113</v>
      </c>
      <c r="N4" s="359"/>
      <c r="O4" s="359"/>
      <c r="P4" s="359"/>
      <c r="Q4" s="359"/>
      <c r="R4" s="362"/>
    </row>
    <row r="5" spans="1:21" ht="95.25" customHeight="1" x14ac:dyDescent="0.25">
      <c r="A5" s="250" t="s">
        <v>70</v>
      </c>
      <c r="B5" s="93" t="s">
        <v>0</v>
      </c>
      <c r="C5" s="102" t="s">
        <v>131</v>
      </c>
      <c r="D5" s="100" t="s">
        <v>83</v>
      </c>
      <c r="E5" s="102" t="s">
        <v>132</v>
      </c>
      <c r="F5" s="100" t="s">
        <v>84</v>
      </c>
      <c r="G5" s="212" t="s">
        <v>133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134</v>
      </c>
      <c r="M5" s="262" t="s">
        <v>114</v>
      </c>
      <c r="N5" s="101" t="s">
        <v>86</v>
      </c>
      <c r="O5" s="212" t="s">
        <v>115</v>
      </c>
      <c r="P5" s="101" t="s">
        <v>87</v>
      </c>
      <c r="Q5" s="212" t="s">
        <v>116</v>
      </c>
      <c r="R5" s="101" t="s">
        <v>88</v>
      </c>
    </row>
    <row r="6" spans="1:21" x14ac:dyDescent="0.25">
      <c r="A6" s="333">
        <v>1</v>
      </c>
      <c r="B6" s="301">
        <v>2</v>
      </c>
      <c r="C6" s="301">
        <v>3</v>
      </c>
      <c r="D6" s="301">
        <v>4</v>
      </c>
      <c r="E6" s="301">
        <v>5</v>
      </c>
      <c r="F6" s="301">
        <v>6</v>
      </c>
      <c r="G6" s="325">
        <v>7</v>
      </c>
      <c r="H6" s="334">
        <v>8</v>
      </c>
      <c r="I6" s="365">
        <v>9</v>
      </c>
      <c r="J6" s="301">
        <v>10</v>
      </c>
      <c r="K6" s="367">
        <v>11</v>
      </c>
      <c r="L6" s="293"/>
      <c r="M6" s="355">
        <v>12</v>
      </c>
      <c r="N6" s="301">
        <v>13</v>
      </c>
      <c r="O6" s="325">
        <v>14</v>
      </c>
      <c r="P6" s="301">
        <v>15</v>
      </c>
      <c r="Q6" s="325">
        <v>16</v>
      </c>
      <c r="R6" s="301">
        <v>17</v>
      </c>
    </row>
    <row r="7" spans="1:21" x14ac:dyDescent="0.25">
      <c r="A7" s="333"/>
      <c r="B7" s="302"/>
      <c r="C7" s="302"/>
      <c r="D7" s="302"/>
      <c r="E7" s="302"/>
      <c r="F7" s="302"/>
      <c r="G7" s="353"/>
      <c r="H7" s="335"/>
      <c r="I7" s="366"/>
      <c r="J7" s="302"/>
      <c r="K7" s="368"/>
      <c r="L7" s="294"/>
      <c r="M7" s="356"/>
      <c r="N7" s="302"/>
      <c r="O7" s="353"/>
      <c r="P7" s="302"/>
      <c r="Q7" s="353"/>
      <c r="R7" s="302"/>
    </row>
    <row r="8" spans="1:21" ht="29.25" x14ac:dyDescent="0.25">
      <c r="A8" s="349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I8*1.07*12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49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53" si="0">I9*1.07*12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49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49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49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49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49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49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9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49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49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49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49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49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49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49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49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49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49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49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49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49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49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44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45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46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44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45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46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49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49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49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44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45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45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45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45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45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45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45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45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45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 t="shared" si="0"/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si="0"/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0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0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E20" sqref="E20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3" t="s">
        <v>73</v>
      </c>
      <c r="B2" s="343"/>
      <c r="C2" s="370">
        <f>+'Т1 - број запослених'!C2:L2</f>
        <v>0</v>
      </c>
      <c r="D2" s="370"/>
      <c r="E2" s="370"/>
      <c r="F2" s="370"/>
      <c r="G2" s="7"/>
      <c r="H2" s="7"/>
    </row>
    <row r="4" spans="1:9" ht="43.5" customHeight="1" x14ac:dyDescent="0.25">
      <c r="B4" s="369" t="s">
        <v>117</v>
      </c>
      <c r="C4" s="369"/>
      <c r="D4" s="369"/>
      <c r="E4" s="369"/>
      <c r="F4" s="369"/>
      <c r="G4" s="369"/>
      <c r="H4" s="369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118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119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G26" sqref="G2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2" t="s">
        <v>73</v>
      </c>
      <c r="B2" s="382"/>
      <c r="C2" s="374">
        <f>+'Т1 - број запослених'!C2:L2</f>
        <v>0</v>
      </c>
      <c r="D2" s="374"/>
      <c r="E2" s="374"/>
      <c r="F2" s="374"/>
    </row>
    <row r="3" spans="1:15" x14ac:dyDescent="0.25">
      <c r="A3" s="7"/>
      <c r="B3" s="7"/>
    </row>
    <row r="4" spans="1:15" ht="15.75" x14ac:dyDescent="0.25">
      <c r="C4" s="343" t="s">
        <v>120</v>
      </c>
      <c r="D4" s="343"/>
      <c r="E4" s="343"/>
      <c r="F4" s="343"/>
      <c r="G4" s="343"/>
      <c r="H4" s="343"/>
      <c r="I4" s="13"/>
      <c r="J4" s="13"/>
    </row>
    <row r="6" spans="1:15" ht="19.5" customHeight="1" x14ac:dyDescent="0.3">
      <c r="B6" s="226" t="s">
        <v>104</v>
      </c>
      <c r="C6" s="386">
        <v>2023</v>
      </c>
      <c r="D6" s="386"/>
      <c r="E6" s="386"/>
      <c r="F6" s="386"/>
      <c r="G6" s="386"/>
      <c r="H6" s="386"/>
      <c r="I6" s="371">
        <v>2024</v>
      </c>
      <c r="J6" s="372"/>
      <c r="K6" s="372"/>
      <c r="L6" s="373"/>
    </row>
    <row r="7" spans="1:15" ht="37.5" customHeight="1" x14ac:dyDescent="0.25">
      <c r="A7" s="375" t="s">
        <v>2</v>
      </c>
      <c r="B7" s="383" t="s">
        <v>0</v>
      </c>
      <c r="C7" s="378" t="s">
        <v>107</v>
      </c>
      <c r="D7" s="379"/>
      <c r="E7" s="378" t="s">
        <v>135</v>
      </c>
      <c r="F7" s="379"/>
      <c r="G7" s="375" t="s">
        <v>136</v>
      </c>
      <c r="H7" s="375" t="s">
        <v>137</v>
      </c>
      <c r="I7" s="380" t="s">
        <v>121</v>
      </c>
      <c r="J7" s="381"/>
      <c r="K7" s="375" t="s">
        <v>122</v>
      </c>
      <c r="L7" s="375" t="s">
        <v>123</v>
      </c>
    </row>
    <row r="8" spans="1:15" ht="30" customHeight="1" x14ac:dyDescent="0.25">
      <c r="A8" s="376"/>
      <c r="B8" s="384"/>
      <c r="C8" s="375" t="s">
        <v>37</v>
      </c>
      <c r="D8" s="49" t="s">
        <v>60</v>
      </c>
      <c r="E8" s="375" t="s">
        <v>37</v>
      </c>
      <c r="F8" s="49" t="s">
        <v>60</v>
      </c>
      <c r="G8" s="376"/>
      <c r="H8" s="376"/>
      <c r="I8" s="375" t="s">
        <v>37</v>
      </c>
      <c r="J8" s="49" t="s">
        <v>60</v>
      </c>
      <c r="K8" s="376"/>
      <c r="L8" s="376"/>
    </row>
    <row r="9" spans="1:15" ht="56.25" customHeight="1" x14ac:dyDescent="0.25">
      <c r="A9" s="377"/>
      <c r="B9" s="385"/>
      <c r="C9" s="377"/>
      <c r="D9" s="76"/>
      <c r="E9" s="377"/>
      <c r="F9" s="76"/>
      <c r="G9" s="377"/>
      <c r="H9" s="377"/>
      <c r="I9" s="377"/>
      <c r="J9" s="76"/>
      <c r="K9" s="377"/>
      <c r="L9" s="377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49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9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49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49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49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9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9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9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49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49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49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tabSelected="1" view="pageBreakPreview" zoomScale="80" zoomScaleNormal="60" zoomScaleSheetLayoutView="80" workbookViewId="0">
      <selection activeCell="F21" sqref="F21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3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43" t="s">
        <v>73</v>
      </c>
      <c r="B2" s="343"/>
      <c r="C2" s="357">
        <f>+'Т1 - број запослених'!C2:L2</f>
        <v>0</v>
      </c>
      <c r="D2" s="357"/>
      <c r="E2" s="357"/>
      <c r="F2" s="357"/>
      <c r="G2" s="357"/>
      <c r="H2" s="357"/>
      <c r="I2" s="75"/>
      <c r="J2" s="75"/>
    </row>
    <row r="4" spans="1:28" ht="15.75" x14ac:dyDescent="0.25">
      <c r="C4" s="343" t="s">
        <v>124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396" t="s">
        <v>2</v>
      </c>
      <c r="B7" s="396" t="s">
        <v>14</v>
      </c>
      <c r="C7" s="387" t="s">
        <v>15</v>
      </c>
      <c r="D7" s="387" t="s">
        <v>16</v>
      </c>
      <c r="E7" s="390" t="s">
        <v>35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2"/>
      <c r="T7" s="387" t="s">
        <v>19</v>
      </c>
      <c r="U7" s="387" t="s">
        <v>21</v>
      </c>
      <c r="V7" s="387" t="s">
        <v>68</v>
      </c>
      <c r="W7" s="387" t="s">
        <v>106</v>
      </c>
      <c r="X7" s="387" t="s">
        <v>72</v>
      </c>
      <c r="Y7" s="387" t="s">
        <v>74</v>
      </c>
      <c r="Z7" s="387" t="s">
        <v>67</v>
      </c>
      <c r="AA7" s="387" t="s">
        <v>22</v>
      </c>
      <c r="AB7" s="387" t="s">
        <v>23</v>
      </c>
    </row>
    <row r="8" spans="1:28" ht="141" customHeight="1" x14ac:dyDescent="0.25">
      <c r="A8" s="397"/>
      <c r="B8" s="397"/>
      <c r="C8" s="388"/>
      <c r="D8" s="388"/>
      <c r="E8" s="390" t="s">
        <v>75</v>
      </c>
      <c r="F8" s="392"/>
      <c r="G8" s="390" t="s">
        <v>71</v>
      </c>
      <c r="H8" s="392"/>
      <c r="I8" s="390" t="s">
        <v>34</v>
      </c>
      <c r="J8" s="392"/>
      <c r="K8" s="390" t="s">
        <v>42</v>
      </c>
      <c r="L8" s="392"/>
      <c r="M8" s="390" t="s">
        <v>105</v>
      </c>
      <c r="N8" s="392"/>
      <c r="O8" s="390" t="s">
        <v>17</v>
      </c>
      <c r="P8" s="392"/>
      <c r="Q8" s="390" t="s">
        <v>100</v>
      </c>
      <c r="R8" s="392"/>
      <c r="S8" s="387" t="s">
        <v>18</v>
      </c>
      <c r="T8" s="388"/>
      <c r="U8" s="388"/>
      <c r="V8" s="388"/>
      <c r="W8" s="388"/>
      <c r="X8" s="388"/>
      <c r="Y8" s="388"/>
      <c r="Z8" s="388"/>
      <c r="AA8" s="388"/>
      <c r="AB8" s="388"/>
    </row>
    <row r="9" spans="1:28" ht="82.5" customHeight="1" x14ac:dyDescent="0.25">
      <c r="A9" s="398"/>
      <c r="B9" s="398"/>
      <c r="C9" s="389"/>
      <c r="D9" s="389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389"/>
      <c r="T9" s="389"/>
      <c r="U9" s="389"/>
      <c r="V9" s="389"/>
      <c r="W9" s="389"/>
      <c r="X9" s="389"/>
      <c r="Y9" s="389"/>
      <c r="Z9" s="389"/>
      <c r="AA9" s="389"/>
      <c r="AB9" s="389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/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296">
        <f>U11-2171.2</f>
        <v>-2171.1999999999998</v>
      </c>
      <c r="X11" s="73"/>
      <c r="Y11" s="73"/>
      <c r="Z11" s="20">
        <f>U11*V11+X11+Y11</f>
        <v>0</v>
      </c>
      <c r="AA11" s="20">
        <f>(W11/0.701)*V11</f>
        <v>0</v>
      </c>
      <c r="AB11" s="20">
        <f>AA11+(AA11*15.15%)</f>
        <v>0</v>
      </c>
    </row>
    <row r="12" spans="1:28" x14ac:dyDescent="0.25">
      <c r="A12" s="55">
        <v>2</v>
      </c>
      <c r="B12" s="56" t="s">
        <v>64</v>
      </c>
      <c r="C12" s="68"/>
      <c r="D12" s="68"/>
      <c r="E12" s="70" t="s">
        <v>41</v>
      </c>
      <c r="F12" s="68"/>
      <c r="G12" s="70" t="s">
        <v>41</v>
      </c>
      <c r="H12" s="68"/>
      <c r="I12" s="70" t="s">
        <v>41</v>
      </c>
      <c r="J12" s="68"/>
      <c r="K12" s="70" t="s">
        <v>41</v>
      </c>
      <c r="L12" s="68"/>
      <c r="M12" s="70" t="s">
        <v>41</v>
      </c>
      <c r="N12" s="68"/>
      <c r="O12" s="70" t="s">
        <v>41</v>
      </c>
      <c r="P12" s="68"/>
      <c r="Q12" s="244" t="s">
        <v>41</v>
      </c>
      <c r="R12" s="68"/>
      <c r="S12" s="19">
        <f t="shared" ref="S12:S21" si="0">C12+D12+F12+H12+J12+L12+N12+P12+R12</f>
        <v>0</v>
      </c>
      <c r="T12" s="68"/>
      <c r="U12" s="20">
        <f>S12*T12</f>
        <v>0</v>
      </c>
      <c r="V12" s="74"/>
      <c r="W12" s="296">
        <f t="shared" ref="W12:W31" si="1">U12-2171.2</f>
        <v>-2171.1999999999998</v>
      </c>
      <c r="X12" s="74"/>
      <c r="Y12" s="74"/>
      <c r="Z12" s="20">
        <f t="shared" ref="Z12:Z21" si="2">U12*V12+X12+Y12</f>
        <v>0</v>
      </c>
      <c r="AA12" s="20">
        <f t="shared" ref="AA12:AA21" si="3">(W12/0.701)*V12</f>
        <v>0</v>
      </c>
      <c r="AB12" s="20">
        <f>AA12+(AA12*15.15%)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si="0"/>
        <v>12.05</v>
      </c>
      <c r="T13" s="68"/>
      <c r="U13" s="20">
        <f t="shared" ref="U13:U31" si="4">S13*T13</f>
        <v>0</v>
      </c>
      <c r="V13" s="74"/>
      <c r="W13" s="296">
        <f t="shared" si="1"/>
        <v>-2171.1999999999998</v>
      </c>
      <c r="X13" s="74"/>
      <c r="Y13" s="74"/>
      <c r="Z13" s="20">
        <f t="shared" si="2"/>
        <v>0</v>
      </c>
      <c r="AA13" s="20">
        <f t="shared" si="3"/>
        <v>0</v>
      </c>
      <c r="AB13" s="20">
        <f t="shared" ref="AB13:AB21" si="5">AA13+(AA13*15.15%)</f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4"/>
        <v>0</v>
      </c>
      <c r="V14" s="73"/>
      <c r="W14" s="296">
        <f t="shared" si="1"/>
        <v>-2171.1999999999998</v>
      </c>
      <c r="X14" s="73"/>
      <c r="Y14" s="73"/>
      <c r="Z14" s="20">
        <f t="shared" si="2"/>
        <v>0</v>
      </c>
      <c r="AA14" s="20">
        <f t="shared" si="3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4"/>
        <v>0</v>
      </c>
      <c r="V15" s="73"/>
      <c r="W15" s="296">
        <f t="shared" si="1"/>
        <v>-2171.1999999999998</v>
      </c>
      <c r="X15" s="73"/>
      <c r="Y15" s="73"/>
      <c r="Z15" s="20">
        <f t="shared" si="2"/>
        <v>0</v>
      </c>
      <c r="AA15" s="20">
        <f t="shared" si="3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4"/>
        <v>0</v>
      </c>
      <c r="V16" s="73"/>
      <c r="W16" s="296">
        <f t="shared" si="1"/>
        <v>-2171.1999999999998</v>
      </c>
      <c r="X16" s="73"/>
      <c r="Y16" s="73"/>
      <c r="Z16" s="20">
        <f t="shared" si="2"/>
        <v>0</v>
      </c>
      <c r="AA16" s="20">
        <f t="shared" si="3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4"/>
        <v>0</v>
      </c>
      <c r="V17" s="73"/>
      <c r="W17" s="296">
        <f t="shared" si="1"/>
        <v>-2171.1999999999998</v>
      </c>
      <c r="X17" s="73"/>
      <c r="Y17" s="73"/>
      <c r="Z17" s="20">
        <f t="shared" si="2"/>
        <v>0</v>
      </c>
      <c r="AA17" s="20">
        <f t="shared" si="3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4"/>
        <v>0</v>
      </c>
      <c r="V18" s="73"/>
      <c r="W18" s="296">
        <f t="shared" si="1"/>
        <v>-2171.1999999999998</v>
      </c>
      <c r="X18" s="73"/>
      <c r="Y18" s="73"/>
      <c r="Z18" s="20">
        <f t="shared" si="2"/>
        <v>0</v>
      </c>
      <c r="AA18" s="20">
        <f t="shared" si="3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4"/>
        <v>0</v>
      </c>
      <c r="V19" s="73"/>
      <c r="W19" s="296">
        <f t="shared" si="1"/>
        <v>-2171.1999999999998</v>
      </c>
      <c r="X19" s="73"/>
      <c r="Y19" s="73"/>
      <c r="Z19" s="20">
        <f t="shared" si="2"/>
        <v>0</v>
      </c>
      <c r="AA19" s="20">
        <f t="shared" si="3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4"/>
        <v>0</v>
      </c>
      <c r="V20" s="73"/>
      <c r="W20" s="296">
        <f t="shared" si="1"/>
        <v>-2171.1999999999998</v>
      </c>
      <c r="X20" s="73"/>
      <c r="Y20" s="73"/>
      <c r="Z20" s="20">
        <f t="shared" si="2"/>
        <v>0</v>
      </c>
      <c r="AA20" s="20">
        <f t="shared" si="3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4"/>
        <v>0</v>
      </c>
      <c r="V21" s="73"/>
      <c r="W21" s="296">
        <f t="shared" si="1"/>
        <v>-2171.1999999999998</v>
      </c>
      <c r="X21" s="73"/>
      <c r="Y21" s="73"/>
      <c r="Z21" s="20">
        <f t="shared" si="2"/>
        <v>0</v>
      </c>
      <c r="AA21" s="20">
        <f t="shared" si="3"/>
        <v>0</v>
      </c>
      <c r="AB21" s="20">
        <f t="shared" si="5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4"/>
        <v>0</v>
      </c>
      <c r="V22" s="63">
        <f t="shared" ref="V22:AA22" si="6">SUM(V23:V31)</f>
        <v>0</v>
      </c>
      <c r="W22" s="296">
        <f t="shared" si="1"/>
        <v>-2171.1999999999998</v>
      </c>
      <c r="X22" s="63">
        <f t="shared" si="6"/>
        <v>0</v>
      </c>
      <c r="Y22" s="63">
        <f t="shared" si="6"/>
        <v>0</v>
      </c>
      <c r="Z22" s="63">
        <f t="shared" si="6"/>
        <v>0</v>
      </c>
      <c r="AA22" s="63">
        <f t="shared" si="6"/>
        <v>0</v>
      </c>
      <c r="AB22" s="63">
        <f>SUM(AB23:AB31)</f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4"/>
        <v>0</v>
      </c>
      <c r="V23" s="73"/>
      <c r="W23" s="296">
        <f t="shared" si="1"/>
        <v>-2171.1999999999998</v>
      </c>
      <c r="X23" s="73"/>
      <c r="Y23" s="73"/>
      <c r="Z23" s="20">
        <f>U23*V23+X23+Y23</f>
        <v>0</v>
      </c>
      <c r="AA23" s="20">
        <f>(W23/0.701)*V23</f>
        <v>0</v>
      </c>
      <c r="AB23" s="20">
        <f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4"/>
        <v>0</v>
      </c>
      <c r="V24" s="73"/>
      <c r="W24" s="296">
        <f t="shared" si="1"/>
        <v>-2171.1999999999998</v>
      </c>
      <c r="X24" s="73"/>
      <c r="Y24" s="73"/>
      <c r="Z24" s="20">
        <f t="shared" ref="Z24:Z31" si="8">U24*V24+X24+Y24</f>
        <v>0</v>
      </c>
      <c r="AA24" s="20">
        <f t="shared" ref="AA24:AA31" si="9">(W24/0.701)*V24</f>
        <v>0</v>
      </c>
      <c r="AB24" s="20">
        <f t="shared" ref="AB24:AB31" si="10">AA24+(AA24*15.15%)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4"/>
        <v>0</v>
      </c>
      <c r="V25" s="73"/>
      <c r="W25" s="296">
        <f t="shared" si="1"/>
        <v>-2171.1999999999998</v>
      </c>
      <c r="X25" s="73"/>
      <c r="Y25" s="73"/>
      <c r="Z25" s="20">
        <f t="shared" si="8"/>
        <v>0</v>
      </c>
      <c r="AA25" s="20">
        <f t="shared" si="9"/>
        <v>0</v>
      </c>
      <c r="AB25" s="20">
        <f t="shared" si="10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4"/>
        <v>0</v>
      </c>
      <c r="V26" s="73"/>
      <c r="W26" s="296">
        <f t="shared" si="1"/>
        <v>-2171.1999999999998</v>
      </c>
      <c r="X26" s="73"/>
      <c r="Y26" s="73"/>
      <c r="Z26" s="20">
        <f t="shared" si="8"/>
        <v>0</v>
      </c>
      <c r="AA26" s="20">
        <f t="shared" si="9"/>
        <v>0</v>
      </c>
      <c r="AB26" s="20">
        <f t="shared" si="10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4"/>
        <v>0</v>
      </c>
      <c r="V27" s="73"/>
      <c r="W27" s="296">
        <f t="shared" si="1"/>
        <v>-2171.1999999999998</v>
      </c>
      <c r="X27" s="73"/>
      <c r="Y27" s="73"/>
      <c r="Z27" s="20">
        <f t="shared" si="8"/>
        <v>0</v>
      </c>
      <c r="AA27" s="20">
        <f t="shared" si="9"/>
        <v>0</v>
      </c>
      <c r="AB27" s="20">
        <f t="shared" si="10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4"/>
        <v>0</v>
      </c>
      <c r="V28" s="73"/>
      <c r="W28" s="296">
        <f t="shared" si="1"/>
        <v>-2171.1999999999998</v>
      </c>
      <c r="X28" s="73"/>
      <c r="Y28" s="73"/>
      <c r="Z28" s="20">
        <f t="shared" si="8"/>
        <v>0</v>
      </c>
      <c r="AA28" s="20">
        <f t="shared" si="9"/>
        <v>0</v>
      </c>
      <c r="AB28" s="20">
        <f t="shared" si="10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4"/>
        <v>0</v>
      </c>
      <c r="V29" s="73"/>
      <c r="W29" s="296">
        <f t="shared" si="1"/>
        <v>-2171.1999999999998</v>
      </c>
      <c r="X29" s="73"/>
      <c r="Y29" s="73"/>
      <c r="Z29" s="20">
        <f t="shared" si="8"/>
        <v>0</v>
      </c>
      <c r="AA29" s="20">
        <f t="shared" si="9"/>
        <v>0</v>
      </c>
      <c r="AB29" s="20">
        <f t="shared" si="10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4"/>
        <v>0</v>
      </c>
      <c r="V30" s="73"/>
      <c r="W30" s="296">
        <f t="shared" si="1"/>
        <v>-2171.1999999999998</v>
      </c>
      <c r="X30" s="73"/>
      <c r="Y30" s="73"/>
      <c r="Z30" s="20">
        <f t="shared" si="8"/>
        <v>0</v>
      </c>
      <c r="AA30" s="20">
        <f t="shared" si="9"/>
        <v>0</v>
      </c>
      <c r="AB30" s="20">
        <f t="shared" si="10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4"/>
        <v>0</v>
      </c>
      <c r="V31" s="73"/>
      <c r="W31" s="296">
        <f t="shared" si="1"/>
        <v>-2171.1999999999998</v>
      </c>
      <c r="X31" s="73"/>
      <c r="Y31" s="73"/>
      <c r="Z31" s="20">
        <f t="shared" si="8"/>
        <v>0</v>
      </c>
      <c r="AA31" s="20">
        <f t="shared" si="9"/>
        <v>0</v>
      </c>
      <c r="AB31" s="20">
        <f t="shared" si="10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73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390" t="s">
        <v>67</v>
      </c>
      <c r="W34" s="391"/>
      <c r="X34" s="392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393">
        <f>Z32</f>
        <v>0</v>
      </c>
      <c r="W35" s="394"/>
      <c r="X35" s="395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P11" sqref="P11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3" t="s">
        <v>73</v>
      </c>
      <c r="B2" s="343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43" t="s">
        <v>138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13"/>
    </row>
    <row r="6" spans="1:12" ht="18.75" x14ac:dyDescent="0.3">
      <c r="B6" s="226" t="s">
        <v>95</v>
      </c>
      <c r="C6" s="399">
        <v>2023</v>
      </c>
      <c r="D6" s="400"/>
      <c r="E6" s="400"/>
      <c r="F6" s="401"/>
      <c r="G6" s="399">
        <v>2024</v>
      </c>
      <c r="H6" s="400"/>
      <c r="I6" s="400"/>
      <c r="J6" s="401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49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49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49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49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49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49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49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49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49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49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49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Maja Marković</cp:lastModifiedBy>
  <cp:lastPrinted>2023-07-05T07:48:29Z</cp:lastPrinted>
  <dcterms:created xsi:type="dcterms:W3CDTF">2015-10-27T15:40:46Z</dcterms:created>
  <dcterms:modified xsi:type="dcterms:W3CDTF">2023-08-16T10:38:03Z</dcterms:modified>
</cp:coreProperties>
</file>