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disa.djorovic\Desktop\"/>
    </mc:Choice>
  </mc:AlternateContent>
  <bookViews>
    <workbookView xWindow="0" yWindow="0" windowWidth="23040" windowHeight="9408" tabRatio="844"/>
  </bookViews>
  <sheets>
    <sheet name="1 -sredstva" sheetId="19" r:id="rId1"/>
    <sheet name="1а - drž.sek,drž.sl. i nam." sheetId="10" r:id="rId2"/>
    <sheet name="1b - izabrana lica u Vl,NS i US" sheetId="6" r:id="rId3"/>
    <sheet name="1v -ostali" sheetId="7" r:id="rId4"/>
    <sheet name="1v -beneficirani" sheetId="25" r:id="rId5"/>
    <sheet name="1g -izabrana lica u pravosuđu" sheetId="8" r:id="rId6"/>
    <sheet name="1 d - jub. nagrade i otpremnine" sheetId="9" r:id="rId7"/>
    <sheet name="1 đ - projekcija plata" sheetId="18" r:id="rId8"/>
    <sheet name="1е - dodaci" sheetId="21" r:id="rId9"/>
    <sheet name="PRENOS-1" sheetId="14" state="hidden" r:id="rId10"/>
    <sheet name="prenos-2" sheetId="15" state="hidden" r:id="rId11"/>
    <sheet name="prenos-3" sheetId="16" state="hidden" r:id="rId12"/>
    <sheet name="prenos-3-beneficirani" sheetId="26" state="hidden" r:id="rId13"/>
    <sheet name="prenos-4" sheetId="17" state="hidden" r:id="rId14"/>
    <sheet name="mesec" sheetId="20" state="hidden" r:id="rId15"/>
    <sheet name="Funkcije" sheetId="11" state="hidden" r:id="rId16"/>
    <sheet name="PRENOS-5" sheetId="27" state="hidden" r:id="rId17"/>
    <sheet name="Korisnici" sheetId="12" state="hidden" r:id="rId18"/>
    <sheet name="NASLOVI" sheetId="13" state="hidden" r:id="rId19"/>
  </sheets>
  <definedNames>
    <definedName name="_xlnm._FilterDatabase" localSheetId="5" hidden="1">'1g -izabrana lica u pravosuđu'!$C$15:$AD$44</definedName>
    <definedName name="_xlnm._FilterDatabase" localSheetId="4" hidden="1">'1v -beneficirani'!$A$11:$A$351</definedName>
    <definedName name="_xlnm._FilterDatabase" localSheetId="3" hidden="1">'1v -ostali'!$A$11:$A$351</definedName>
    <definedName name="_xlnm._FilterDatabase" localSheetId="1" hidden="1">'1а - drž.sek,drž.sl. i nam.'!$A$12:$BG$12</definedName>
    <definedName name="_xlnm.Print_Area" localSheetId="6">'1 d - jub. nagrade i otpremnine'!$A$1:$D$20</definedName>
    <definedName name="_xlnm.Print_Area" localSheetId="0">'1 -sredstva'!$C$1:$P$59</definedName>
    <definedName name="_xlnm.Print_Area" localSheetId="1">'1а - drž.sek,drž.sl. i nam.'!$A$1:$BH$104</definedName>
    <definedName name="_xlnm.Print_Titles" localSheetId="0">'1 -sredstva'!$7:$9</definedName>
    <definedName name="_xlnm.Print_Titles" localSheetId="2">'1b - izabrana lica u Vl,NS i US'!$12:$13</definedName>
    <definedName name="_xlnm.Print_Titles" localSheetId="5">'1g -izabrana lica u pravosuđu'!$C:$C,'1g -izabrana lica u pravosuđu'!$12:$14</definedName>
    <definedName name="_xlnm.Print_Titles" localSheetId="4">'1v -beneficirani'!$B:$B,'1v -beneficirani'!$9:$13</definedName>
    <definedName name="_xlnm.Print_Titles" localSheetId="3">'1v -ostali'!$B:$B,'1v -ostali'!$9:$13</definedName>
    <definedName name="_xlnm.Print_Titles" localSheetId="1">'1а - drž.sek,drž.sl. i nam.'!$B:$D,'1а - drž.sek,drž.sl. i nam.'!$1:$12</definedName>
  </definedNames>
  <calcPr calcId="152511"/>
</workbook>
</file>

<file path=xl/calcChain.xml><?xml version="1.0" encoding="utf-8"?>
<calcChain xmlns="http://schemas.openxmlformats.org/spreadsheetml/2006/main">
  <c r="G44" i="19" l="1"/>
  <c r="G45" i="19"/>
  <c r="G41" i="19"/>
  <c r="G40" i="19"/>
  <c r="G37" i="19"/>
  <c r="G36" i="19"/>
  <c r="G33" i="19"/>
  <c r="G32" i="19"/>
  <c r="G29" i="19"/>
  <c r="G28" i="19"/>
  <c r="G25" i="19"/>
  <c r="F25" i="19"/>
  <c r="G24" i="19"/>
  <c r="F24" i="19"/>
  <c r="F3" i="19"/>
  <c r="F2" i="19"/>
  <c r="D18" i="21" l="1"/>
  <c r="AW102" i="17" l="1"/>
  <c r="AV102" i="17"/>
  <c r="AS102" i="17"/>
  <c r="AU102" i="17" s="1"/>
  <c r="AR102" i="17"/>
  <c r="AQ102" i="17"/>
  <c r="AN102" i="17"/>
  <c r="AP102" i="17" s="1"/>
  <c r="AW101" i="17"/>
  <c r="AV101" i="17"/>
  <c r="AS101" i="17"/>
  <c r="AU101" i="17" s="1"/>
  <c r="AR101" i="17"/>
  <c r="AQ101" i="17"/>
  <c r="AN101" i="17"/>
  <c r="AP101" i="17" s="1"/>
  <c r="AW100" i="17"/>
  <c r="AV100" i="17"/>
  <c r="AS100" i="17"/>
  <c r="AU100" i="17" s="1"/>
  <c r="AR100" i="17"/>
  <c r="AQ100" i="17"/>
  <c r="AN100" i="17"/>
  <c r="AP100" i="17" s="1"/>
  <c r="AW99" i="17"/>
  <c r="AV99" i="17"/>
  <c r="AS99" i="17"/>
  <c r="AU99" i="17" s="1"/>
  <c r="AR99" i="17"/>
  <c r="AQ99" i="17"/>
  <c r="AN99" i="17"/>
  <c r="AP99" i="17" s="1"/>
  <c r="AW98" i="17"/>
  <c r="AV98" i="17"/>
  <c r="AS98" i="17"/>
  <c r="AU98" i="17" s="1"/>
  <c r="AR98" i="17"/>
  <c r="AQ98" i="17"/>
  <c r="AN98" i="17"/>
  <c r="AP98" i="17" s="1"/>
  <c r="AW97" i="17"/>
  <c r="AV97" i="17"/>
  <c r="AS97" i="17"/>
  <c r="AU97" i="17" s="1"/>
  <c r="AR97" i="17"/>
  <c r="AQ97" i="17"/>
  <c r="AN97" i="17"/>
  <c r="AP97" i="17" s="1"/>
  <c r="AW96" i="17"/>
  <c r="AV96" i="17"/>
  <c r="AS96" i="17"/>
  <c r="AU96" i="17" s="1"/>
  <c r="AR96" i="17"/>
  <c r="AQ96" i="17"/>
  <c r="AN96" i="17"/>
  <c r="AP96" i="17" s="1"/>
  <c r="AW95" i="17"/>
  <c r="AV95" i="17"/>
  <c r="AS95" i="17"/>
  <c r="AU95" i="17" s="1"/>
  <c r="AR95" i="17"/>
  <c r="AQ95" i="17"/>
  <c r="AN95" i="17"/>
  <c r="AP95" i="17" s="1"/>
  <c r="AW94" i="17"/>
  <c r="AV94" i="17"/>
  <c r="AS94" i="17"/>
  <c r="AU94" i="17" s="1"/>
  <c r="AR94" i="17"/>
  <c r="AQ94" i="17"/>
  <c r="AN94" i="17"/>
  <c r="AP94" i="17" s="1"/>
  <c r="AW93" i="17"/>
  <c r="AV93" i="17"/>
  <c r="AS93" i="17"/>
  <c r="AU93" i="17" s="1"/>
  <c r="AR93" i="17"/>
  <c r="AQ93" i="17"/>
  <c r="AN93" i="17"/>
  <c r="AP93" i="17" s="1"/>
  <c r="AW92" i="17"/>
  <c r="AV92" i="17"/>
  <c r="AS92" i="17"/>
  <c r="AU92" i="17" s="1"/>
  <c r="AR92" i="17"/>
  <c r="AQ92" i="17"/>
  <c r="AN92" i="17"/>
  <c r="AP92" i="17" s="1"/>
  <c r="AW91" i="17"/>
  <c r="AV91" i="17"/>
  <c r="AS91" i="17"/>
  <c r="AU91" i="17" s="1"/>
  <c r="AR91" i="17"/>
  <c r="AQ91" i="17"/>
  <c r="AN91" i="17"/>
  <c r="AP91" i="17" s="1"/>
  <c r="AW90" i="17"/>
  <c r="AV90" i="17"/>
  <c r="AS90" i="17"/>
  <c r="AU90" i="17" s="1"/>
  <c r="AR90" i="17"/>
  <c r="AQ90" i="17"/>
  <c r="AN90" i="17"/>
  <c r="AP90" i="17" s="1"/>
  <c r="AW89" i="17"/>
  <c r="AV89" i="17"/>
  <c r="AS89" i="17"/>
  <c r="AU89" i="17" s="1"/>
  <c r="AR89" i="17"/>
  <c r="AQ89" i="17"/>
  <c r="AN89" i="17"/>
  <c r="AP89" i="17" s="1"/>
  <c r="AW88" i="17"/>
  <c r="AV88" i="17"/>
  <c r="AS88" i="17"/>
  <c r="AU88" i="17" s="1"/>
  <c r="AR88" i="17"/>
  <c r="AQ88" i="17"/>
  <c r="AN88" i="17"/>
  <c r="AP88" i="17" s="1"/>
  <c r="AW87" i="17"/>
  <c r="AV87" i="17"/>
  <c r="AS87" i="17"/>
  <c r="AU87" i="17" s="1"/>
  <c r="AR87" i="17"/>
  <c r="AQ87" i="17"/>
  <c r="AN87" i="17"/>
  <c r="AP87" i="17" s="1"/>
  <c r="AW86" i="17"/>
  <c r="AV86" i="17"/>
  <c r="AS86" i="17"/>
  <c r="AU86" i="17" s="1"/>
  <c r="AR86" i="17"/>
  <c r="AQ86" i="17"/>
  <c r="AN86" i="17"/>
  <c r="AP86" i="17" s="1"/>
  <c r="AW85" i="17"/>
  <c r="AV85" i="17"/>
  <c r="AS85" i="17"/>
  <c r="AU85" i="17" s="1"/>
  <c r="AR85" i="17"/>
  <c r="AQ85" i="17"/>
  <c r="AN85" i="17"/>
  <c r="AP85" i="17" s="1"/>
  <c r="AW84" i="17"/>
  <c r="AV84" i="17"/>
  <c r="AS84" i="17"/>
  <c r="AU84" i="17" s="1"/>
  <c r="AR84" i="17"/>
  <c r="AQ84" i="17"/>
  <c r="AN84" i="17"/>
  <c r="AP84" i="17" s="1"/>
  <c r="AW83" i="17"/>
  <c r="AV83" i="17"/>
  <c r="AS83" i="17"/>
  <c r="AU83" i="17" s="1"/>
  <c r="AR83" i="17"/>
  <c r="AQ83" i="17"/>
  <c r="AN83" i="17"/>
  <c r="AP83" i="17" s="1"/>
  <c r="AW82" i="17"/>
  <c r="AV82" i="17"/>
  <c r="AS82" i="17"/>
  <c r="AU82" i="17" s="1"/>
  <c r="AR82" i="17"/>
  <c r="AQ82" i="17"/>
  <c r="AN82" i="17"/>
  <c r="AP82" i="17" s="1"/>
  <c r="AW81" i="17"/>
  <c r="AV81" i="17"/>
  <c r="AS81" i="17"/>
  <c r="AU81" i="17" s="1"/>
  <c r="AR81" i="17"/>
  <c r="AQ81" i="17"/>
  <c r="AN81" i="17"/>
  <c r="AP81" i="17" s="1"/>
  <c r="AW80" i="17"/>
  <c r="AV80" i="17"/>
  <c r="AS80" i="17"/>
  <c r="AU80" i="17" s="1"/>
  <c r="AR80" i="17"/>
  <c r="AQ80" i="17"/>
  <c r="AN80" i="17"/>
  <c r="AP80" i="17" s="1"/>
  <c r="AW79" i="17"/>
  <c r="AV79" i="17"/>
  <c r="AS79" i="17"/>
  <c r="AU79" i="17" s="1"/>
  <c r="AR79" i="17"/>
  <c r="AQ79" i="17"/>
  <c r="AN79" i="17"/>
  <c r="AP79" i="17" s="1"/>
  <c r="AW78" i="17"/>
  <c r="AV78" i="17"/>
  <c r="AS78" i="17"/>
  <c r="AU78" i="17" s="1"/>
  <c r="AR78" i="17"/>
  <c r="AQ78" i="17"/>
  <c r="AN78" i="17"/>
  <c r="AP78" i="17" s="1"/>
  <c r="AW77" i="17"/>
  <c r="AV77" i="17"/>
  <c r="AS77" i="17"/>
  <c r="AU77" i="17" s="1"/>
  <c r="AR77" i="17"/>
  <c r="AQ77" i="17"/>
  <c r="AN77" i="17"/>
  <c r="AP77" i="17" s="1"/>
  <c r="AW76" i="17"/>
  <c r="AV76" i="17"/>
  <c r="AS76" i="17"/>
  <c r="AU76" i="17" s="1"/>
  <c r="AR76" i="17"/>
  <c r="AQ76" i="17"/>
  <c r="AN76" i="17"/>
  <c r="AP76" i="17" s="1"/>
  <c r="AW75" i="17"/>
  <c r="AV75" i="17"/>
  <c r="AS75" i="17"/>
  <c r="AU75" i="17" s="1"/>
  <c r="AR75" i="17"/>
  <c r="AQ75" i="17"/>
  <c r="AN75" i="17"/>
  <c r="AP75" i="17" s="1"/>
  <c r="AW74" i="17"/>
  <c r="AV74" i="17"/>
  <c r="AS74" i="17"/>
  <c r="AU74" i="17" s="1"/>
  <c r="AR74" i="17"/>
  <c r="AQ74" i="17"/>
  <c r="AN74" i="17"/>
  <c r="AP74" i="17" s="1"/>
  <c r="AW73" i="17"/>
  <c r="AV73" i="17"/>
  <c r="AS73" i="17"/>
  <c r="AU73" i="17" s="1"/>
  <c r="AR73" i="17"/>
  <c r="AQ73" i="17"/>
  <c r="AN73" i="17"/>
  <c r="AP73" i="17" s="1"/>
  <c r="AW72" i="17"/>
  <c r="AV72" i="17"/>
  <c r="AS72" i="17"/>
  <c r="AU72" i="17" s="1"/>
  <c r="AR72" i="17"/>
  <c r="AQ72" i="17"/>
  <c r="AN72" i="17"/>
  <c r="AP72" i="17" s="1"/>
  <c r="AW71" i="17"/>
  <c r="AV71" i="17"/>
  <c r="AS71" i="17"/>
  <c r="AU71" i="17" s="1"/>
  <c r="AR71" i="17"/>
  <c r="AQ71" i="17"/>
  <c r="AN71" i="17"/>
  <c r="AP71" i="17" s="1"/>
  <c r="AW70" i="17"/>
  <c r="AV70" i="17"/>
  <c r="AS70" i="17"/>
  <c r="AU70" i="17" s="1"/>
  <c r="AR70" i="17"/>
  <c r="AQ70" i="17"/>
  <c r="AN70" i="17"/>
  <c r="AP70" i="17" s="1"/>
  <c r="AW69" i="17"/>
  <c r="AV69" i="17"/>
  <c r="AS69" i="17"/>
  <c r="AU69" i="17" s="1"/>
  <c r="AR69" i="17"/>
  <c r="AQ69" i="17"/>
  <c r="AN69" i="17"/>
  <c r="AP69" i="17" s="1"/>
  <c r="AW68" i="17"/>
  <c r="AV68" i="17"/>
  <c r="AS68" i="17"/>
  <c r="AU68" i="17" s="1"/>
  <c r="AR68" i="17"/>
  <c r="AQ68" i="17"/>
  <c r="AN68" i="17"/>
  <c r="AP68" i="17" s="1"/>
  <c r="AW67" i="17"/>
  <c r="AV67" i="17"/>
  <c r="AS67" i="17"/>
  <c r="AU67" i="17" s="1"/>
  <c r="AR67" i="17"/>
  <c r="AQ67" i="17"/>
  <c r="AN67" i="17"/>
  <c r="AP67" i="17" s="1"/>
  <c r="AW66" i="17"/>
  <c r="AV66" i="17"/>
  <c r="AS66" i="17"/>
  <c r="AU66" i="17" s="1"/>
  <c r="AR66" i="17"/>
  <c r="AQ66" i="17"/>
  <c r="AN66" i="17"/>
  <c r="AP66" i="17" s="1"/>
  <c r="AW65" i="17"/>
  <c r="AV65" i="17"/>
  <c r="AS65" i="17"/>
  <c r="AU65" i="17" s="1"/>
  <c r="AR65" i="17"/>
  <c r="AQ65" i="17"/>
  <c r="AN65" i="17"/>
  <c r="AP65" i="17" s="1"/>
  <c r="AW64" i="17"/>
  <c r="AV64" i="17"/>
  <c r="AS64" i="17"/>
  <c r="AU64" i="17" s="1"/>
  <c r="AR64" i="17"/>
  <c r="AQ64" i="17"/>
  <c r="AN64" i="17"/>
  <c r="AP64" i="17" s="1"/>
  <c r="AW63" i="17"/>
  <c r="AV63" i="17"/>
  <c r="AS63" i="17"/>
  <c r="AU63" i="17" s="1"/>
  <c r="AR63" i="17"/>
  <c r="AQ63" i="17"/>
  <c r="AN63" i="17"/>
  <c r="AP63" i="17" s="1"/>
  <c r="AW62" i="17"/>
  <c r="AV62" i="17"/>
  <c r="AS62" i="17"/>
  <c r="AU62" i="17" s="1"/>
  <c r="AR62" i="17"/>
  <c r="AQ62" i="17"/>
  <c r="AN62" i="17"/>
  <c r="AP62" i="17" s="1"/>
  <c r="AW61" i="17"/>
  <c r="AV61" i="17"/>
  <c r="AS61" i="17"/>
  <c r="AU61" i="17" s="1"/>
  <c r="AR61" i="17"/>
  <c r="AQ61" i="17"/>
  <c r="AN61" i="17"/>
  <c r="AP61" i="17" s="1"/>
  <c r="AW60" i="17"/>
  <c r="AV60" i="17"/>
  <c r="AS60" i="17"/>
  <c r="AU60" i="17" s="1"/>
  <c r="AR60" i="17"/>
  <c r="AQ60" i="17"/>
  <c r="AP60" i="17"/>
  <c r="AN60" i="17"/>
  <c r="AW59" i="17"/>
  <c r="AV59" i="17"/>
  <c r="AU59" i="17"/>
  <c r="AS59" i="17"/>
  <c r="AR59" i="17"/>
  <c r="AQ59" i="17"/>
  <c r="AP59" i="17"/>
  <c r="AN59" i="17"/>
  <c r="AW58" i="17"/>
  <c r="AV58" i="17"/>
  <c r="AU58" i="17"/>
  <c r="AS58" i="17"/>
  <c r="AR58" i="17"/>
  <c r="AQ58" i="17"/>
  <c r="AP58" i="17"/>
  <c r="AN58" i="17"/>
  <c r="AW57" i="17"/>
  <c r="AV57" i="17"/>
  <c r="AU57" i="17"/>
  <c r="AS57" i="17"/>
  <c r="AR57" i="17"/>
  <c r="AQ57" i="17"/>
  <c r="AP57" i="17"/>
  <c r="AN57" i="17"/>
  <c r="AW56" i="17"/>
  <c r="AV56" i="17"/>
  <c r="AU56" i="17"/>
  <c r="AS56" i="17"/>
  <c r="AR56" i="17"/>
  <c r="AQ56" i="17"/>
  <c r="AP56" i="17"/>
  <c r="AN56" i="17"/>
  <c r="AW55" i="17"/>
  <c r="AV55" i="17"/>
  <c r="AU55" i="17"/>
  <c r="AS55" i="17"/>
  <c r="AR55" i="17"/>
  <c r="AQ55" i="17"/>
  <c r="AP55" i="17"/>
  <c r="AN55" i="17"/>
  <c r="AW54" i="17"/>
  <c r="AV54" i="17"/>
  <c r="AU54" i="17"/>
  <c r="AS54" i="17"/>
  <c r="AR54" i="17"/>
  <c r="AQ54" i="17"/>
  <c r="AP54" i="17"/>
  <c r="AN54" i="17"/>
  <c r="AW53" i="17"/>
  <c r="AV53" i="17"/>
  <c r="AU53" i="17"/>
  <c r="AS53" i="17"/>
  <c r="AR53" i="17"/>
  <c r="AQ53" i="17"/>
  <c r="AP53" i="17"/>
  <c r="AN53" i="17"/>
  <c r="AW52" i="17"/>
  <c r="AV52" i="17"/>
  <c r="AU52" i="17"/>
  <c r="AS52" i="17"/>
  <c r="AR52" i="17"/>
  <c r="AQ52" i="17"/>
  <c r="AP52" i="17"/>
  <c r="AN52" i="17"/>
  <c r="AW51" i="17"/>
  <c r="AV51" i="17"/>
  <c r="AU51" i="17"/>
  <c r="AS51" i="17"/>
  <c r="AR51" i="17"/>
  <c r="AQ51" i="17"/>
  <c r="AP51" i="17"/>
  <c r="AN51" i="17"/>
  <c r="AW50" i="17"/>
  <c r="AV50" i="17"/>
  <c r="AU50" i="17"/>
  <c r="AS50" i="17"/>
  <c r="AR50" i="17"/>
  <c r="AQ50" i="17"/>
  <c r="AP50" i="17"/>
  <c r="AN50" i="17"/>
  <c r="AW49" i="17"/>
  <c r="AV49" i="17"/>
  <c r="AU49" i="17"/>
  <c r="AS49" i="17"/>
  <c r="AR49" i="17"/>
  <c r="AQ49" i="17"/>
  <c r="AP49" i="17"/>
  <c r="AN49" i="17"/>
  <c r="AW48" i="17"/>
  <c r="AV48" i="17"/>
  <c r="AU48" i="17"/>
  <c r="AS48" i="17"/>
  <c r="AR48" i="17"/>
  <c r="AQ48" i="17"/>
  <c r="AP48" i="17"/>
  <c r="AN48" i="17"/>
  <c r="AW47" i="17"/>
  <c r="AV47" i="17"/>
  <c r="AU47" i="17"/>
  <c r="AS47" i="17"/>
  <c r="AR47" i="17"/>
  <c r="AQ47" i="17"/>
  <c r="AP47" i="17"/>
  <c r="AN47" i="17"/>
  <c r="AW46" i="17"/>
  <c r="AV46" i="17"/>
  <c r="AU46" i="17"/>
  <c r="AS46" i="17"/>
  <c r="AR46" i="17"/>
  <c r="AQ46" i="17"/>
  <c r="AP46" i="17"/>
  <c r="AN46" i="17"/>
  <c r="AW45" i="17"/>
  <c r="AV45" i="17"/>
  <c r="AU45" i="17"/>
  <c r="AS45" i="17"/>
  <c r="AR45" i="17"/>
  <c r="AQ45" i="17"/>
  <c r="AP45" i="17"/>
  <c r="AN45" i="17"/>
  <c r="AW44" i="17"/>
  <c r="AV44" i="17"/>
  <c r="AU44" i="17"/>
  <c r="AS44" i="17"/>
  <c r="AR44" i="17"/>
  <c r="AQ44" i="17"/>
  <c r="AP44" i="17"/>
  <c r="AN44" i="17"/>
  <c r="AW43" i="17"/>
  <c r="AV43" i="17"/>
  <c r="AU43" i="17"/>
  <c r="AS43" i="17"/>
  <c r="AR43" i="17"/>
  <c r="AQ43" i="17"/>
  <c r="AP43" i="17"/>
  <c r="AN43" i="17"/>
  <c r="AW42" i="17"/>
  <c r="AV42" i="17"/>
  <c r="AU42" i="17"/>
  <c r="AS42" i="17"/>
  <c r="AR42" i="17"/>
  <c r="AQ42" i="17"/>
  <c r="AP42" i="17"/>
  <c r="AN42" i="17"/>
  <c r="AW41" i="17"/>
  <c r="AV41" i="17"/>
  <c r="AU41" i="17"/>
  <c r="AS41" i="17"/>
  <c r="AR41" i="17"/>
  <c r="AQ41" i="17"/>
  <c r="AP41" i="17"/>
  <c r="AN41" i="17"/>
  <c r="AW40" i="17"/>
  <c r="AV40" i="17"/>
  <c r="AU40" i="17"/>
  <c r="AS40" i="17"/>
  <c r="AR40" i="17"/>
  <c r="AQ40" i="17"/>
  <c r="AP40" i="17"/>
  <c r="AN40" i="17"/>
  <c r="AW39" i="17"/>
  <c r="AV39" i="17"/>
  <c r="AU39" i="17"/>
  <c r="AS39" i="17"/>
  <c r="AR39" i="17"/>
  <c r="AQ39" i="17"/>
  <c r="AP39" i="17"/>
  <c r="AN39" i="17"/>
  <c r="AW38" i="17"/>
  <c r="AV38" i="17"/>
  <c r="AU38" i="17"/>
  <c r="AS38" i="17"/>
  <c r="AR38" i="17"/>
  <c r="AQ38" i="17"/>
  <c r="AP38" i="17"/>
  <c r="AN38" i="17"/>
  <c r="AW37" i="17"/>
  <c r="AV37" i="17"/>
  <c r="AU37" i="17"/>
  <c r="AS37" i="17"/>
  <c r="AR37" i="17"/>
  <c r="AQ37" i="17"/>
  <c r="AP37" i="17"/>
  <c r="AN37" i="17"/>
  <c r="AW36" i="17"/>
  <c r="AV36" i="17"/>
  <c r="AU36" i="17"/>
  <c r="AS36" i="17"/>
  <c r="AR36" i="17"/>
  <c r="AQ36" i="17"/>
  <c r="AP36" i="17"/>
  <c r="AN36" i="17"/>
  <c r="AW35" i="17"/>
  <c r="AV35" i="17"/>
  <c r="AU35" i="17"/>
  <c r="AS35" i="17"/>
  <c r="AR35" i="17"/>
  <c r="AQ35" i="17"/>
  <c r="AP35" i="17"/>
  <c r="AN35" i="17"/>
  <c r="AW34" i="17"/>
  <c r="AV34" i="17"/>
  <c r="AU34" i="17"/>
  <c r="AS34" i="17"/>
  <c r="AR34" i="17"/>
  <c r="AQ34" i="17"/>
  <c r="AP34" i="17"/>
  <c r="AN34" i="17"/>
  <c r="AW33" i="17"/>
  <c r="AV33" i="17"/>
  <c r="AU33" i="17"/>
  <c r="AS33" i="17"/>
  <c r="AR33" i="17"/>
  <c r="AQ33" i="17"/>
  <c r="AP33" i="17"/>
  <c r="AN33" i="17"/>
  <c r="AW32" i="17"/>
  <c r="AV32" i="17"/>
  <c r="AU32" i="17"/>
  <c r="AS32" i="17"/>
  <c r="AR32" i="17"/>
  <c r="AQ32" i="17"/>
  <c r="AP32" i="17"/>
  <c r="AN32" i="17"/>
  <c r="AW31" i="17"/>
  <c r="AV31" i="17"/>
  <c r="AU31" i="17"/>
  <c r="AS31" i="17"/>
  <c r="AR31" i="17"/>
  <c r="AQ31" i="17"/>
  <c r="AP31" i="17"/>
  <c r="AN31" i="17"/>
  <c r="AW30" i="17"/>
  <c r="AV30" i="17"/>
  <c r="AU30" i="17"/>
  <c r="AS30" i="17"/>
  <c r="AR30" i="17"/>
  <c r="AQ30" i="17"/>
  <c r="AP30" i="17"/>
  <c r="AN30" i="17"/>
  <c r="AW29" i="17"/>
  <c r="AV29" i="17"/>
  <c r="AU29" i="17"/>
  <c r="AS29" i="17"/>
  <c r="AR29" i="17"/>
  <c r="AQ29" i="17"/>
  <c r="AP29" i="17"/>
  <c r="AN29" i="17"/>
  <c r="AW28" i="17"/>
  <c r="AV28" i="17"/>
  <c r="AU28" i="17"/>
  <c r="AS28" i="17"/>
  <c r="AR28" i="17"/>
  <c r="AQ28" i="17"/>
  <c r="AP28" i="17"/>
  <c r="AN28" i="17"/>
  <c r="AW27" i="17"/>
  <c r="AV27" i="17"/>
  <c r="AU27" i="17"/>
  <c r="AS27" i="17"/>
  <c r="AR27" i="17"/>
  <c r="AQ27" i="17"/>
  <c r="AP27" i="17"/>
  <c r="AN27" i="17"/>
  <c r="AW26" i="17"/>
  <c r="AV26" i="17"/>
  <c r="AU26" i="17"/>
  <c r="AS26" i="17"/>
  <c r="AR26" i="17"/>
  <c r="AQ26" i="17"/>
  <c r="AP26" i="17"/>
  <c r="AN26" i="17"/>
  <c r="AW25" i="17"/>
  <c r="AV25" i="17"/>
  <c r="AU25" i="17"/>
  <c r="AS25" i="17"/>
  <c r="AR25" i="17"/>
  <c r="AQ25" i="17"/>
  <c r="AP25" i="17"/>
  <c r="AN25" i="17"/>
  <c r="AW24" i="17"/>
  <c r="AV24" i="17"/>
  <c r="AU24" i="17"/>
  <c r="AS24" i="17"/>
  <c r="AR24" i="17"/>
  <c r="AQ24" i="17"/>
  <c r="AP24" i="17"/>
  <c r="AN24" i="17"/>
  <c r="AW23" i="17"/>
  <c r="AV23" i="17"/>
  <c r="AU23" i="17"/>
  <c r="AS23" i="17"/>
  <c r="AR23" i="17"/>
  <c r="AQ23" i="17"/>
  <c r="AP23" i="17"/>
  <c r="AN23" i="17"/>
  <c r="AW22" i="17"/>
  <c r="AV22" i="17"/>
  <c r="AU22" i="17"/>
  <c r="AS22" i="17"/>
  <c r="AR22" i="17"/>
  <c r="AQ22" i="17"/>
  <c r="AP22" i="17"/>
  <c r="AN22" i="17"/>
  <c r="AW21" i="17"/>
  <c r="AV21" i="17"/>
  <c r="AU21" i="17"/>
  <c r="AS21" i="17"/>
  <c r="AR21" i="17"/>
  <c r="AQ21" i="17"/>
  <c r="AP21" i="17"/>
  <c r="AN21" i="17"/>
  <c r="AW20" i="17"/>
  <c r="AV20" i="17"/>
  <c r="AU20" i="17"/>
  <c r="AS20" i="17"/>
  <c r="AR20" i="17"/>
  <c r="AQ20" i="17"/>
  <c r="AP20" i="17"/>
  <c r="AN20" i="17"/>
  <c r="AW19" i="17"/>
  <c r="AV19" i="17"/>
  <c r="AU19" i="17"/>
  <c r="AS19" i="17"/>
  <c r="AR19" i="17"/>
  <c r="AQ19" i="17"/>
  <c r="AP19" i="17"/>
  <c r="AN19" i="17"/>
  <c r="AW18" i="17"/>
  <c r="AV18" i="17"/>
  <c r="AU18" i="17"/>
  <c r="AS18" i="17"/>
  <c r="AR18" i="17"/>
  <c r="AQ18" i="17"/>
  <c r="AP18" i="17"/>
  <c r="AN18" i="17"/>
  <c r="AW17" i="17"/>
  <c r="AV17" i="17"/>
  <c r="AU17" i="17"/>
  <c r="AS17" i="17"/>
  <c r="AR17" i="17"/>
  <c r="AQ17" i="17"/>
  <c r="AP17" i="17"/>
  <c r="AN17" i="17"/>
  <c r="AW16" i="17"/>
  <c r="AV16" i="17"/>
  <c r="AU16" i="17"/>
  <c r="AS16" i="17"/>
  <c r="AR16" i="17"/>
  <c r="AQ16" i="17"/>
  <c r="AP16" i="17"/>
  <c r="AN16" i="17"/>
  <c r="AW15" i="17"/>
  <c r="AV15" i="17"/>
  <c r="AU15" i="17"/>
  <c r="AS15" i="17"/>
  <c r="AR15" i="17"/>
  <c r="AQ15" i="17"/>
  <c r="AP15" i="17"/>
  <c r="AN15" i="17"/>
  <c r="AW14" i="17"/>
  <c r="AV14" i="17"/>
  <c r="AU14" i="17"/>
  <c r="AS14" i="17"/>
  <c r="AR14" i="17"/>
  <c r="AQ14" i="17"/>
  <c r="AP14" i="17"/>
  <c r="AN14" i="17"/>
  <c r="AW13" i="17"/>
  <c r="AV13" i="17"/>
  <c r="AU13" i="17"/>
  <c r="AS13" i="17"/>
  <c r="AR13" i="17"/>
  <c r="AQ13" i="17"/>
  <c r="AP13" i="17"/>
  <c r="AN13" i="17"/>
  <c r="AW12" i="17"/>
  <c r="AV12" i="17"/>
  <c r="AU12" i="17"/>
  <c r="AS12" i="17"/>
  <c r="AR12" i="17"/>
  <c r="AQ12" i="17"/>
  <c r="AP12" i="17"/>
  <c r="AN12" i="17"/>
  <c r="AW11" i="17"/>
  <c r="AV11" i="17"/>
  <c r="AU11" i="17"/>
  <c r="AS11" i="17"/>
  <c r="AR11" i="17"/>
  <c r="AQ11" i="17"/>
  <c r="AP11" i="17"/>
  <c r="AN11" i="17"/>
  <c r="AW10" i="17"/>
  <c r="AV10" i="17"/>
  <c r="AU10" i="17"/>
  <c r="AS10" i="17"/>
  <c r="AR10" i="17"/>
  <c r="AQ10" i="17"/>
  <c r="AP10" i="17"/>
  <c r="AN10" i="17"/>
  <c r="AW9" i="17"/>
  <c r="AV9" i="17"/>
  <c r="AU9" i="17"/>
  <c r="AS9" i="17"/>
  <c r="AR9" i="17"/>
  <c r="AQ9" i="17"/>
  <c r="AP9" i="17"/>
  <c r="AN9" i="17"/>
  <c r="AW8" i="17"/>
  <c r="AV8" i="17"/>
  <c r="AU8" i="17"/>
  <c r="AS8" i="17"/>
  <c r="AR8" i="17"/>
  <c r="AQ8" i="17"/>
  <c r="AP8" i="17"/>
  <c r="AN8" i="17"/>
  <c r="AW7" i="17"/>
  <c r="AV7" i="17"/>
  <c r="AU7" i="17"/>
  <c r="AS7" i="17"/>
  <c r="AR7" i="17"/>
  <c r="AQ7" i="17"/>
  <c r="AP7" i="17"/>
  <c r="AN7" i="17"/>
  <c r="AW6" i="17"/>
  <c r="AV6" i="17"/>
  <c r="AU6" i="17"/>
  <c r="AS6" i="17"/>
  <c r="AR6" i="17"/>
  <c r="AQ6" i="17"/>
  <c r="AP6" i="17"/>
  <c r="AN6" i="17"/>
  <c r="AW5" i="17"/>
  <c r="AV5" i="17"/>
  <c r="AS5" i="17"/>
  <c r="AR5" i="17"/>
  <c r="AQ5" i="17"/>
  <c r="AN5" i="17"/>
  <c r="AU5" i="17"/>
  <c r="AP5" i="17"/>
  <c r="BB90" i="17" l="1"/>
  <c r="BA90" i="17"/>
  <c r="AZ90" i="17"/>
  <c r="AY90" i="17"/>
  <c r="BB89" i="17"/>
  <c r="BA89" i="17"/>
  <c r="AZ89" i="17"/>
  <c r="AY89" i="17"/>
  <c r="BB88" i="17"/>
  <c r="BA88" i="17"/>
  <c r="AZ88" i="17"/>
  <c r="AY88" i="17"/>
  <c r="BB87" i="17"/>
  <c r="BA87" i="17"/>
  <c r="AZ87" i="17"/>
  <c r="AY87" i="17"/>
  <c r="BB86" i="17"/>
  <c r="BA86" i="17"/>
  <c r="AZ86" i="17"/>
  <c r="AY86" i="17"/>
  <c r="BB85" i="17"/>
  <c r="BA85" i="17"/>
  <c r="AZ85" i="17"/>
  <c r="AY85" i="17"/>
  <c r="BB84" i="17"/>
  <c r="BA84" i="17"/>
  <c r="AZ84" i="17"/>
  <c r="AY84" i="17"/>
  <c r="BB17" i="15" l="1"/>
  <c r="BA17" i="15"/>
  <c r="AZ17" i="15"/>
  <c r="AY17" i="15"/>
  <c r="BB16" i="15"/>
  <c r="BA16" i="15"/>
  <c r="AZ16" i="15"/>
  <c r="AY16" i="15"/>
  <c r="BB15" i="15"/>
  <c r="BA15" i="15"/>
  <c r="AZ15" i="15"/>
  <c r="AY15" i="15"/>
  <c r="BB14" i="15"/>
  <c r="BA14" i="15"/>
  <c r="AZ14" i="15"/>
  <c r="AY14" i="15"/>
  <c r="BB13" i="15"/>
  <c r="BA13" i="15"/>
  <c r="AZ13" i="15"/>
  <c r="AY13" i="15"/>
  <c r="BB12" i="15"/>
  <c r="BA12" i="15"/>
  <c r="AZ12" i="15"/>
  <c r="AY12" i="15"/>
  <c r="BB11" i="15"/>
  <c r="BA11" i="15"/>
  <c r="AZ11" i="15"/>
  <c r="AY11" i="15"/>
  <c r="BB10" i="15"/>
  <c r="BA10" i="15"/>
  <c r="AZ10" i="15"/>
  <c r="AY10" i="15"/>
  <c r="BB9" i="15"/>
  <c r="BA9" i="15"/>
  <c r="AZ9" i="15"/>
  <c r="AY9" i="15"/>
  <c r="BB8" i="15"/>
  <c r="BA8" i="15"/>
  <c r="AZ8" i="15"/>
  <c r="AY8" i="15"/>
  <c r="BB7" i="15"/>
  <c r="BA7" i="15"/>
  <c r="AZ7" i="15"/>
  <c r="AY7" i="15"/>
  <c r="BB6" i="15"/>
  <c r="BA6" i="15"/>
  <c r="AZ6" i="15"/>
  <c r="AY6" i="15"/>
  <c r="BB5" i="15"/>
  <c r="BA5" i="15"/>
  <c r="AZ5" i="15"/>
  <c r="AY5" i="15"/>
  <c r="BB90" i="15"/>
  <c r="BA90" i="15"/>
  <c r="AZ90" i="15"/>
  <c r="AY90" i="15"/>
  <c r="BB89" i="15"/>
  <c r="BA89" i="15"/>
  <c r="AZ89" i="15"/>
  <c r="AY89" i="15"/>
  <c r="BB88" i="15"/>
  <c r="BA88" i="15"/>
  <c r="AZ88" i="15"/>
  <c r="AY88" i="15"/>
  <c r="BB87" i="15"/>
  <c r="BA87" i="15"/>
  <c r="AZ87" i="15"/>
  <c r="AY87" i="15"/>
  <c r="BB86" i="15"/>
  <c r="BA86" i="15"/>
  <c r="AZ86" i="15"/>
  <c r="AY86" i="15"/>
  <c r="BB85" i="15"/>
  <c r="BA85" i="15"/>
  <c r="AZ85" i="15"/>
  <c r="AY85" i="15"/>
  <c r="BB84" i="15"/>
  <c r="BA84" i="15"/>
  <c r="AZ84" i="15"/>
  <c r="AY84" i="15"/>
  <c r="BB83" i="15"/>
  <c r="BA83" i="15"/>
  <c r="AZ83" i="15"/>
  <c r="AY83" i="15"/>
  <c r="BB82" i="15"/>
  <c r="BA82" i="15"/>
  <c r="AZ82" i="15"/>
  <c r="AY82" i="15"/>
  <c r="BB81" i="15"/>
  <c r="BA81" i="15"/>
  <c r="AZ81" i="15"/>
  <c r="AY81" i="15"/>
  <c r="BB80" i="15"/>
  <c r="BA80" i="15"/>
  <c r="AZ80" i="15"/>
  <c r="AY80" i="15"/>
  <c r="BB79" i="15"/>
  <c r="BA79" i="15"/>
  <c r="AZ79" i="15"/>
  <c r="AY79" i="15"/>
  <c r="BB78" i="15"/>
  <c r="BA78" i="15"/>
  <c r="AZ78" i="15"/>
  <c r="AY78" i="15"/>
  <c r="BB77" i="15"/>
  <c r="BA77" i="15"/>
  <c r="AZ77" i="15"/>
  <c r="AY77" i="15"/>
  <c r="BB76" i="15"/>
  <c r="BA76" i="15"/>
  <c r="AZ76" i="15"/>
  <c r="AY76" i="15"/>
  <c r="BB75" i="15"/>
  <c r="BA75" i="15"/>
  <c r="AZ75" i="15"/>
  <c r="AY75" i="15"/>
  <c r="BB74" i="15"/>
  <c r="BA74" i="15"/>
  <c r="AZ74" i="15"/>
  <c r="AY74" i="15"/>
  <c r="BB73" i="15"/>
  <c r="BA73" i="15"/>
  <c r="AZ73" i="15"/>
  <c r="AY73" i="15"/>
  <c r="BB72" i="15"/>
  <c r="BA72" i="15"/>
  <c r="AZ72" i="15"/>
  <c r="AY72" i="15"/>
  <c r="BB71" i="15"/>
  <c r="BA71" i="15"/>
  <c r="AZ71" i="15"/>
  <c r="AY71" i="15"/>
  <c r="BB70" i="15"/>
  <c r="BA70" i="15"/>
  <c r="AZ70" i="15"/>
  <c r="AY70" i="15"/>
  <c r="BB69" i="15"/>
  <c r="BA69" i="15"/>
  <c r="AZ69" i="15"/>
  <c r="AY69" i="15"/>
  <c r="BB68" i="15"/>
  <c r="BA68" i="15"/>
  <c r="AZ68" i="15"/>
  <c r="AY68" i="15"/>
  <c r="BB67" i="15"/>
  <c r="BA67" i="15"/>
  <c r="AZ67" i="15"/>
  <c r="AY67" i="15"/>
  <c r="BB66" i="15"/>
  <c r="BA66" i="15"/>
  <c r="AZ66" i="15"/>
  <c r="AY66" i="15"/>
  <c r="BB65" i="15"/>
  <c r="BA65" i="15"/>
  <c r="AZ65" i="15"/>
  <c r="AY65" i="15"/>
  <c r="BB64" i="15"/>
  <c r="BA64" i="15"/>
  <c r="AZ64" i="15"/>
  <c r="AY64" i="15"/>
  <c r="BB63" i="15"/>
  <c r="BA63" i="15"/>
  <c r="AZ63" i="15"/>
  <c r="AY63" i="15"/>
  <c r="BB62" i="15"/>
  <c r="BA62" i="15"/>
  <c r="AZ62" i="15"/>
  <c r="AY62" i="15"/>
  <c r="BB61" i="15"/>
  <c r="BA61" i="15"/>
  <c r="AZ61" i="15"/>
  <c r="AY61" i="15"/>
  <c r="BB60" i="15"/>
  <c r="BA60" i="15"/>
  <c r="AZ60" i="15"/>
  <c r="AY60" i="15"/>
  <c r="BB59" i="15"/>
  <c r="BA59" i="15"/>
  <c r="AZ59" i="15"/>
  <c r="AY59" i="15"/>
  <c r="BB58" i="15"/>
  <c r="BA58" i="15"/>
  <c r="AZ58" i="15"/>
  <c r="AY58" i="15"/>
  <c r="BB57" i="15"/>
  <c r="BA57" i="15"/>
  <c r="AZ57" i="15"/>
  <c r="AY57" i="15"/>
  <c r="BB56" i="15"/>
  <c r="BA56" i="15"/>
  <c r="AZ56" i="15"/>
  <c r="AY56" i="15"/>
  <c r="BB55" i="15"/>
  <c r="BA55" i="15"/>
  <c r="AZ55" i="15"/>
  <c r="AY55" i="15"/>
  <c r="BB54" i="15"/>
  <c r="BA54" i="15"/>
  <c r="AZ54" i="15"/>
  <c r="AY54" i="15"/>
  <c r="BB53" i="15"/>
  <c r="BA53" i="15"/>
  <c r="AZ53" i="15"/>
  <c r="AY53" i="15"/>
  <c r="BB52" i="15"/>
  <c r="BA52" i="15"/>
  <c r="AZ52" i="15"/>
  <c r="AY52" i="15"/>
  <c r="BB51" i="15"/>
  <c r="BA51" i="15"/>
  <c r="AZ51" i="15"/>
  <c r="AY51" i="15"/>
  <c r="BB50" i="15"/>
  <c r="BA50" i="15"/>
  <c r="AZ50" i="15"/>
  <c r="AY50" i="15"/>
  <c r="BB49" i="15"/>
  <c r="BA49" i="15"/>
  <c r="AZ49" i="15"/>
  <c r="AY49" i="15"/>
  <c r="BB48" i="15"/>
  <c r="BA48" i="15"/>
  <c r="AZ48" i="15"/>
  <c r="AY48" i="15"/>
  <c r="BB47" i="15"/>
  <c r="BA47" i="15"/>
  <c r="AZ47" i="15"/>
  <c r="AY47" i="15"/>
  <c r="BB46" i="15"/>
  <c r="BA46" i="15"/>
  <c r="AZ46" i="15"/>
  <c r="AY46" i="15"/>
  <c r="BB45" i="15"/>
  <c r="BA45" i="15"/>
  <c r="AZ45" i="15"/>
  <c r="AY45" i="15"/>
  <c r="BB44" i="15"/>
  <c r="BA44" i="15"/>
  <c r="AZ44" i="15"/>
  <c r="AY44" i="15"/>
  <c r="BB43" i="15"/>
  <c r="BA43" i="15"/>
  <c r="AZ43" i="15"/>
  <c r="AY43" i="15"/>
  <c r="BB42" i="15"/>
  <c r="BA42" i="15"/>
  <c r="AZ42" i="15"/>
  <c r="AY42" i="15"/>
  <c r="BB41" i="15"/>
  <c r="BA41" i="15"/>
  <c r="AZ41" i="15"/>
  <c r="AY41" i="15"/>
  <c r="BB40" i="15"/>
  <c r="BA40" i="15"/>
  <c r="AZ40" i="15"/>
  <c r="AY40" i="15"/>
  <c r="BB39" i="15"/>
  <c r="BA39" i="15"/>
  <c r="AZ39" i="15"/>
  <c r="AY39" i="15"/>
  <c r="BB38" i="15"/>
  <c r="BA38" i="15"/>
  <c r="AZ38" i="15"/>
  <c r="AY38" i="15"/>
  <c r="BB37" i="15"/>
  <c r="BA37" i="15"/>
  <c r="AZ37" i="15"/>
  <c r="AY37" i="15"/>
  <c r="BB36" i="15"/>
  <c r="BA36" i="15"/>
  <c r="AZ36" i="15"/>
  <c r="AY36" i="15"/>
  <c r="BB35" i="15"/>
  <c r="BA35" i="15"/>
  <c r="AZ35" i="15"/>
  <c r="AY35" i="15"/>
  <c r="BB34" i="15"/>
  <c r="BA34" i="15"/>
  <c r="AZ34" i="15"/>
  <c r="AY34" i="15"/>
  <c r="BB33" i="15"/>
  <c r="BA33" i="15"/>
  <c r="AZ33" i="15"/>
  <c r="AY33" i="15"/>
  <c r="BB32" i="15"/>
  <c r="BA32" i="15"/>
  <c r="AZ32" i="15"/>
  <c r="AY32" i="15"/>
  <c r="BB31" i="15"/>
  <c r="BA31" i="15"/>
  <c r="AZ31" i="15"/>
  <c r="AY31" i="15"/>
  <c r="BB30" i="15"/>
  <c r="BA30" i="15"/>
  <c r="AZ30" i="15"/>
  <c r="AY30" i="15"/>
  <c r="BB29" i="15"/>
  <c r="BA29" i="15"/>
  <c r="AZ29" i="15"/>
  <c r="AY29" i="15"/>
  <c r="BB28" i="15"/>
  <c r="BA28" i="15"/>
  <c r="AZ28" i="15"/>
  <c r="AY28" i="15"/>
  <c r="BB27" i="15"/>
  <c r="BA27" i="15"/>
  <c r="AZ27" i="15"/>
  <c r="AY27" i="15"/>
  <c r="BB26" i="15"/>
  <c r="BA26" i="15"/>
  <c r="AZ26" i="15"/>
  <c r="AY26" i="15"/>
  <c r="BB25" i="15"/>
  <c r="BA25" i="15"/>
  <c r="AZ25" i="15"/>
  <c r="AY25" i="15"/>
  <c r="BB24" i="15"/>
  <c r="BA24" i="15"/>
  <c r="AZ24" i="15"/>
  <c r="AY24" i="15"/>
  <c r="BB23" i="15"/>
  <c r="BA23" i="15"/>
  <c r="AZ23" i="15"/>
  <c r="AY23" i="15"/>
  <c r="BB22" i="15"/>
  <c r="BA22" i="15"/>
  <c r="AZ22" i="15"/>
  <c r="AY22" i="15"/>
  <c r="BB21" i="15"/>
  <c r="BA21" i="15"/>
  <c r="AZ21" i="15"/>
  <c r="AY21" i="15"/>
  <c r="BB20" i="15"/>
  <c r="BA20" i="15"/>
  <c r="AZ20" i="15"/>
  <c r="AY20" i="15"/>
  <c r="BB19" i="15"/>
  <c r="BA19" i="15"/>
  <c r="AZ19" i="15"/>
  <c r="AY19" i="15"/>
  <c r="BB18" i="15"/>
  <c r="BA18" i="15"/>
  <c r="AZ18" i="15"/>
  <c r="AY18" i="15"/>
  <c r="F16" i="27" l="1"/>
  <c r="F15" i="27"/>
  <c r="F14" i="27"/>
  <c r="F13" i="27"/>
  <c r="E5" i="27"/>
  <c r="C5" i="27"/>
  <c r="F5" i="27" s="1"/>
  <c r="A5" i="27"/>
  <c r="O6" i="17"/>
  <c r="K6" i="17"/>
  <c r="B6" i="17"/>
  <c r="BB5" i="17"/>
  <c r="BA5" i="17"/>
  <c r="AZ5" i="17"/>
  <c r="AY5" i="17"/>
  <c r="P5" i="17"/>
  <c r="O5" i="17"/>
  <c r="N5" i="17"/>
  <c r="M5" i="17"/>
  <c r="L5" i="17"/>
  <c r="K5" i="17"/>
  <c r="J5" i="17"/>
  <c r="G5" i="17"/>
  <c r="E5" i="17"/>
  <c r="C5" i="17"/>
  <c r="F5" i="17" s="1"/>
  <c r="A5" i="17"/>
  <c r="AK2" i="17"/>
  <c r="AJ2" i="17"/>
  <c r="AI2" i="17"/>
  <c r="AU1" i="17"/>
  <c r="AT1" i="17"/>
  <c r="AS1" i="17"/>
  <c r="AP1" i="17"/>
  <c r="AO1" i="17"/>
  <c r="AN1" i="17"/>
  <c r="B1" i="17"/>
  <c r="AX5" i="26"/>
  <c r="AM5" i="26"/>
  <c r="AL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O5" i="26"/>
  <c r="N5" i="26"/>
  <c r="M5" i="26"/>
  <c r="L5" i="26"/>
  <c r="K5" i="26"/>
  <c r="J5" i="26"/>
  <c r="G5" i="26"/>
  <c r="E5" i="26"/>
  <c r="C5" i="26"/>
  <c r="F5" i="26" s="1"/>
  <c r="A5" i="26"/>
  <c r="AJ2" i="26"/>
  <c r="AI2" i="26"/>
  <c r="B1" i="26"/>
  <c r="E5" i="16"/>
  <c r="C5" i="16"/>
  <c r="F5" i="16" s="1"/>
  <c r="A5" i="16"/>
  <c r="AJ2" i="16"/>
  <c r="AI2" i="16"/>
  <c r="AW5" i="15"/>
  <c r="AV5" i="15"/>
  <c r="AU5" i="15"/>
  <c r="AS5" i="15"/>
  <c r="AR5" i="15"/>
  <c r="AQ5" i="15"/>
  <c r="AP5" i="15"/>
  <c r="AN5" i="15"/>
  <c r="P5" i="15"/>
  <c r="O5" i="15"/>
  <c r="N5" i="15"/>
  <c r="M5" i="15"/>
  <c r="L5" i="15"/>
  <c r="K5" i="15"/>
  <c r="J5" i="15"/>
  <c r="I5" i="15"/>
  <c r="G5" i="15"/>
  <c r="E5" i="15"/>
  <c r="C5" i="15"/>
  <c r="F5" i="15" s="1"/>
  <c r="A5" i="15"/>
  <c r="Y3" i="15"/>
  <c r="AK2" i="15"/>
  <c r="AJ2" i="15"/>
  <c r="AI2" i="15"/>
  <c r="AT1" i="15"/>
  <c r="AO1" i="15"/>
  <c r="B1" i="15"/>
  <c r="E5" i="14"/>
  <c r="C5" i="14"/>
  <c r="F5" i="14" s="1"/>
  <c r="A5" i="14"/>
  <c r="Y3" i="14"/>
  <c r="E19" i="21"/>
  <c r="A19" i="21"/>
  <c r="E17" i="21"/>
  <c r="A17" i="21"/>
  <c r="E16" i="21"/>
  <c r="A16" i="21"/>
  <c r="E14" i="21"/>
  <c r="A14" i="21" s="1"/>
  <c r="E13" i="21"/>
  <c r="A13" i="21" s="1"/>
  <c r="E12" i="21"/>
  <c r="A12" i="21"/>
  <c r="D6" i="21"/>
  <c r="D5" i="21"/>
  <c r="D4" i="21"/>
  <c r="D3" i="21"/>
  <c r="E54" i="18"/>
  <c r="D54" i="18"/>
  <c r="C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E38" i="18"/>
  <c r="D38" i="18"/>
  <c r="C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E22" i="18"/>
  <c r="D22" i="18"/>
  <c r="C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D20" i="9"/>
  <c r="C20" i="9"/>
  <c r="D19" i="9"/>
  <c r="C19" i="9"/>
  <c r="D17" i="9"/>
  <c r="C17" i="9"/>
  <c r="C6" i="9"/>
  <c r="C5" i="9"/>
  <c r="C4" i="9"/>
  <c r="C3" i="9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AG43" i="8"/>
  <c r="AH43" i="8" s="1"/>
  <c r="AI43" i="8" s="1"/>
  <c r="AF43" i="8"/>
  <c r="AJ43" i="8" s="1"/>
  <c r="AK43" i="8" s="1"/>
  <c r="AL43" i="8" s="1"/>
  <c r="AD43" i="8"/>
  <c r="X43" i="8"/>
  <c r="B43" i="8"/>
  <c r="A43" i="8"/>
  <c r="AH42" i="8"/>
  <c r="AI42" i="8" s="1"/>
  <c r="AF42" i="8"/>
  <c r="AG42" i="8" s="1"/>
  <c r="AD42" i="8"/>
  <c r="X42" i="8"/>
  <c r="B42" i="8"/>
  <c r="A42" i="8"/>
  <c r="AF41" i="8"/>
  <c r="AJ41" i="8" s="1"/>
  <c r="AK41" i="8" s="1"/>
  <c r="AL41" i="8" s="1"/>
  <c r="AD41" i="8"/>
  <c r="X41" i="8"/>
  <c r="B41" i="8"/>
  <c r="A41" i="8"/>
  <c r="AF40" i="8"/>
  <c r="AG40" i="8" s="1"/>
  <c r="AH40" i="8" s="1"/>
  <c r="AI40" i="8" s="1"/>
  <c r="AD40" i="8"/>
  <c r="X40" i="8"/>
  <c r="B40" i="8"/>
  <c r="A40" i="8"/>
  <c r="AG39" i="8"/>
  <c r="AH39" i="8" s="1"/>
  <c r="AI39" i="8" s="1"/>
  <c r="AF39" i="8"/>
  <c r="AJ39" i="8" s="1"/>
  <c r="AK39" i="8" s="1"/>
  <c r="AL39" i="8" s="1"/>
  <c r="AD39" i="8"/>
  <c r="X39" i="8"/>
  <c r="B39" i="8"/>
  <c r="A39" i="8"/>
  <c r="AH38" i="8"/>
  <c r="AI38" i="8" s="1"/>
  <c r="AF38" i="8"/>
  <c r="AG38" i="8" s="1"/>
  <c r="AD38" i="8"/>
  <c r="X38" i="8"/>
  <c r="B38" i="8"/>
  <c r="A38" i="8"/>
  <c r="AF37" i="8"/>
  <c r="AJ37" i="8" s="1"/>
  <c r="AK37" i="8" s="1"/>
  <c r="AL37" i="8" s="1"/>
  <c r="AD37" i="8"/>
  <c r="X37" i="8"/>
  <c r="B37" i="8"/>
  <c r="A37" i="8"/>
  <c r="AG36" i="8"/>
  <c r="AH36" i="8" s="1"/>
  <c r="AI36" i="8" s="1"/>
  <c r="AF36" i="8"/>
  <c r="AD36" i="8"/>
  <c r="AJ36" i="8" s="1"/>
  <c r="AK36" i="8" s="1"/>
  <c r="AL36" i="8" s="1"/>
  <c r="X36" i="8"/>
  <c r="B36" i="8"/>
  <c r="A36" i="8"/>
  <c r="A35" i="8"/>
  <c r="AG34" i="8"/>
  <c r="AH34" i="8" s="1"/>
  <c r="AM34" i="8" s="1"/>
  <c r="AF34" i="8"/>
  <c r="AJ34" i="8" s="1"/>
  <c r="AK34" i="8" s="1"/>
  <c r="AL34" i="8" s="1"/>
  <c r="AP34" i="8" s="1"/>
  <c r="AD34" i="8"/>
  <c r="X34" i="8"/>
  <c r="B34" i="8"/>
  <c r="A34" i="8"/>
  <c r="AG33" i="8"/>
  <c r="AH33" i="8" s="1"/>
  <c r="AM33" i="8" s="1"/>
  <c r="AF33" i="8"/>
  <c r="AD33" i="8"/>
  <c r="AJ33" i="8" s="1"/>
  <c r="AK33" i="8" s="1"/>
  <c r="X33" i="8"/>
  <c r="B33" i="8"/>
  <c r="A33" i="8"/>
  <c r="AH32" i="8"/>
  <c r="AF32" i="8"/>
  <c r="AG32" i="8" s="1"/>
  <c r="AD32" i="8"/>
  <c r="X32" i="8"/>
  <c r="B32" i="8"/>
  <c r="A32" i="8"/>
  <c r="AF31" i="8"/>
  <c r="AJ31" i="8" s="1"/>
  <c r="AK31" i="8" s="1"/>
  <c r="AL31" i="8" s="1"/>
  <c r="AP31" i="8" s="1"/>
  <c r="AD31" i="8"/>
  <c r="X31" i="8"/>
  <c r="B31" i="8"/>
  <c r="A31" i="8"/>
  <c r="AF30" i="8"/>
  <c r="AG30" i="8" s="1"/>
  <c r="AH30" i="8" s="1"/>
  <c r="AM30" i="8" s="1"/>
  <c r="AD30" i="8"/>
  <c r="X30" i="8"/>
  <c r="B30" i="8"/>
  <c r="A30" i="8"/>
  <c r="A29" i="8"/>
  <c r="AG28" i="8"/>
  <c r="AH28" i="8" s="1"/>
  <c r="AI28" i="8" s="1"/>
  <c r="AN28" i="8" s="1"/>
  <c r="AF28" i="8"/>
  <c r="AJ28" i="8" s="1"/>
  <c r="AK28" i="8" s="1"/>
  <c r="AD28" i="8"/>
  <c r="X28" i="8"/>
  <c r="B28" i="8"/>
  <c r="A28" i="8"/>
  <c r="AF27" i="8"/>
  <c r="AG27" i="8" s="1"/>
  <c r="AH27" i="8" s="1"/>
  <c r="AD27" i="8"/>
  <c r="X27" i="8"/>
  <c r="B27" i="8"/>
  <c r="A27" i="8"/>
  <c r="AF26" i="8"/>
  <c r="AJ26" i="8" s="1"/>
  <c r="AK26" i="8" s="1"/>
  <c r="AD26" i="8"/>
  <c r="X26" i="8"/>
  <c r="B26" i="8"/>
  <c r="A26" i="8"/>
  <c r="AF25" i="8"/>
  <c r="AG25" i="8" s="1"/>
  <c r="AH25" i="8" s="1"/>
  <c r="AD25" i="8"/>
  <c r="X25" i="8"/>
  <c r="B25" i="8"/>
  <c r="A25" i="8"/>
  <c r="AG24" i="8"/>
  <c r="AH24" i="8" s="1"/>
  <c r="AI24" i="8" s="1"/>
  <c r="AN24" i="8" s="1"/>
  <c r="AF24" i="8"/>
  <c r="AJ24" i="8" s="1"/>
  <c r="AK24" i="8" s="1"/>
  <c r="AD24" i="8"/>
  <c r="X24" i="8"/>
  <c r="B24" i="8"/>
  <c r="A24" i="8"/>
  <c r="A23" i="8"/>
  <c r="AG22" i="8"/>
  <c r="AH22" i="8" s="1"/>
  <c r="AM22" i="8" s="1"/>
  <c r="AF22" i="8"/>
  <c r="AJ22" i="8" s="1"/>
  <c r="AK22" i="8" s="1"/>
  <c r="AL22" i="8" s="1"/>
  <c r="AP22" i="8" s="1"/>
  <c r="AD22" i="8"/>
  <c r="X22" i="8"/>
  <c r="B22" i="8"/>
  <c r="A22" i="8"/>
  <c r="AH21" i="8"/>
  <c r="AF21" i="8"/>
  <c r="AG21" i="8" s="1"/>
  <c r="AD21" i="8"/>
  <c r="X21" i="8"/>
  <c r="B21" i="8"/>
  <c r="A21" i="8"/>
  <c r="AG20" i="8"/>
  <c r="AH20" i="8" s="1"/>
  <c r="AI20" i="8" s="1"/>
  <c r="AN20" i="8" s="1"/>
  <c r="AF20" i="8"/>
  <c r="AJ20" i="8" s="1"/>
  <c r="AK20" i="8" s="1"/>
  <c r="AD20" i="8"/>
  <c r="X20" i="8"/>
  <c r="B20" i="8"/>
  <c r="A20" i="8"/>
  <c r="AH19" i="8"/>
  <c r="AF19" i="8"/>
  <c r="AG19" i="8" s="1"/>
  <c r="AD19" i="8"/>
  <c r="X19" i="8"/>
  <c r="B19" i="8"/>
  <c r="A19" i="8"/>
  <c r="AF18" i="8"/>
  <c r="AG18" i="8" s="1"/>
  <c r="AH18" i="8" s="1"/>
  <c r="AD18" i="8"/>
  <c r="X18" i="8"/>
  <c r="B18" i="8"/>
  <c r="A18" i="8"/>
  <c r="AF17" i="8"/>
  <c r="AJ17" i="8" s="1"/>
  <c r="AK17" i="8" s="1"/>
  <c r="AD17" i="8"/>
  <c r="X17" i="8"/>
  <c r="B17" i="8"/>
  <c r="A17" i="8"/>
  <c r="AL15" i="8"/>
  <c r="AI15" i="8"/>
  <c r="L15" i="8"/>
  <c r="AK11" i="8"/>
  <c r="AH11" i="8"/>
  <c r="AK9" i="8"/>
  <c r="AH9" i="8"/>
  <c r="D7" i="8"/>
  <c r="D5" i="8"/>
  <c r="D4" i="8"/>
  <c r="D3" i="8"/>
  <c r="A1" i="8"/>
  <c r="AA351" i="25"/>
  <c r="Y351" i="25"/>
  <c r="X351" i="25"/>
  <c r="W351" i="25"/>
  <c r="V351" i="25"/>
  <c r="U351" i="25"/>
  <c r="T351" i="25"/>
  <c r="S351" i="25"/>
  <c r="R351" i="25"/>
  <c r="Q351" i="25"/>
  <c r="P351" i="25"/>
  <c r="O351" i="25"/>
  <c r="N351" i="25"/>
  <c r="M351" i="25"/>
  <c r="L351" i="25"/>
  <c r="K351" i="25"/>
  <c r="J351" i="25"/>
  <c r="H351" i="25"/>
  <c r="G351" i="25"/>
  <c r="F351" i="25"/>
  <c r="E351" i="25"/>
  <c r="D351" i="25"/>
  <c r="AS350" i="25"/>
  <c r="AR350" i="25"/>
  <c r="AQ350" i="25"/>
  <c r="AP350" i="25"/>
  <c r="AO350" i="25"/>
  <c r="AN350" i="25"/>
  <c r="AL350" i="25"/>
  <c r="AK350" i="25"/>
  <c r="AJ350" i="25"/>
  <c r="AI350" i="25"/>
  <c r="AH350" i="25"/>
  <c r="AG350" i="25"/>
  <c r="AE350" i="25"/>
  <c r="AB350" i="25"/>
  <c r="AA350" i="25"/>
  <c r="Z350" i="25"/>
  <c r="Y350" i="25"/>
  <c r="X350" i="25"/>
  <c r="W350" i="25"/>
  <c r="V350" i="25"/>
  <c r="U350" i="25"/>
  <c r="T350" i="25"/>
  <c r="S350" i="25"/>
  <c r="R350" i="25"/>
  <c r="Q350" i="25"/>
  <c r="P350" i="25"/>
  <c r="O350" i="25"/>
  <c r="N350" i="25"/>
  <c r="M350" i="25"/>
  <c r="L350" i="25"/>
  <c r="K350" i="25"/>
  <c r="J350" i="25"/>
  <c r="I350" i="25"/>
  <c r="H350" i="25"/>
  <c r="G350" i="25"/>
  <c r="F350" i="25"/>
  <c r="E350" i="25"/>
  <c r="D350" i="25"/>
  <c r="C350" i="25"/>
  <c r="AT349" i="25"/>
  <c r="AS349" i="25"/>
  <c r="AR349" i="25"/>
  <c r="AQ349" i="25"/>
  <c r="AP349" i="25"/>
  <c r="AO349" i="25"/>
  <c r="AN349" i="25"/>
  <c r="AM349" i="25"/>
  <c r="AL349" i="25"/>
  <c r="AK349" i="25"/>
  <c r="AJ349" i="25"/>
  <c r="AI349" i="25"/>
  <c r="AH349" i="25"/>
  <c r="AG349" i="25"/>
  <c r="AE349" i="25"/>
  <c r="AD349" i="25"/>
  <c r="AB349" i="25"/>
  <c r="Y349" i="25"/>
  <c r="X349" i="25"/>
  <c r="W349" i="25"/>
  <c r="P349" i="25"/>
  <c r="I349" i="25"/>
  <c r="A349" i="25"/>
  <c r="AT348" i="25"/>
  <c r="AS348" i="25"/>
  <c r="AR348" i="25"/>
  <c r="AQ348" i="25"/>
  <c r="AP348" i="25"/>
  <c r="AO348" i="25"/>
  <c r="AN348" i="25"/>
  <c r="AM348" i="25"/>
  <c r="AL348" i="25"/>
  <c r="AK348" i="25"/>
  <c r="AJ348" i="25"/>
  <c r="AI348" i="25"/>
  <c r="AH348" i="25"/>
  <c r="AG348" i="25"/>
  <c r="AE348" i="25"/>
  <c r="AD348" i="25"/>
  <c r="AB348" i="25"/>
  <c r="Y348" i="25"/>
  <c r="X348" i="25"/>
  <c r="W348" i="25"/>
  <c r="P348" i="25"/>
  <c r="I348" i="25"/>
  <c r="A348" i="25"/>
  <c r="AT347" i="25"/>
  <c r="AS347" i="25"/>
  <c r="AR347" i="25"/>
  <c r="AQ347" i="25"/>
  <c r="AP347" i="25"/>
  <c r="AO347" i="25"/>
  <c r="AN347" i="25"/>
  <c r="AM347" i="25"/>
  <c r="AL347" i="25"/>
  <c r="AK347" i="25"/>
  <c r="AJ347" i="25"/>
  <c r="AI347" i="25"/>
  <c r="AH347" i="25"/>
  <c r="AG347" i="25"/>
  <c r="AE347" i="25"/>
  <c r="AD347" i="25"/>
  <c r="AB347" i="25"/>
  <c r="Y347" i="25"/>
  <c r="X347" i="25"/>
  <c r="W347" i="25"/>
  <c r="P347" i="25"/>
  <c r="I347" i="25"/>
  <c r="A347" i="25"/>
  <c r="AT346" i="25"/>
  <c r="AS346" i="25"/>
  <c r="AR346" i="25"/>
  <c r="AQ346" i="25"/>
  <c r="AP346" i="25"/>
  <c r="AO346" i="25"/>
  <c r="AN346" i="25"/>
  <c r="AM346" i="25"/>
  <c r="AL346" i="25"/>
  <c r="AK346" i="25"/>
  <c r="AJ346" i="25"/>
  <c r="AI346" i="25"/>
  <c r="AH346" i="25"/>
  <c r="AG346" i="25"/>
  <c r="AE346" i="25"/>
  <c r="AD346" i="25"/>
  <c r="AB346" i="25"/>
  <c r="Y346" i="25"/>
  <c r="X346" i="25"/>
  <c r="W346" i="25"/>
  <c r="P346" i="25"/>
  <c r="I346" i="25"/>
  <c r="A346" i="25"/>
  <c r="AT345" i="25"/>
  <c r="AS345" i="25"/>
  <c r="AR345" i="25"/>
  <c r="AQ345" i="25"/>
  <c r="AP345" i="25"/>
  <c r="AO345" i="25"/>
  <c r="AN345" i="25"/>
  <c r="AM345" i="25"/>
  <c r="AL345" i="25"/>
  <c r="AK345" i="25"/>
  <c r="AJ345" i="25"/>
  <c r="AI345" i="25"/>
  <c r="AH345" i="25"/>
  <c r="AG345" i="25"/>
  <c r="AE345" i="25"/>
  <c r="AD345" i="25"/>
  <c r="AB345" i="25"/>
  <c r="Y345" i="25"/>
  <c r="X345" i="25"/>
  <c r="W345" i="25"/>
  <c r="P345" i="25"/>
  <c r="I345" i="25"/>
  <c r="A345" i="25"/>
  <c r="AT344" i="25"/>
  <c r="AS344" i="25"/>
  <c r="AR344" i="25"/>
  <c r="AQ344" i="25"/>
  <c r="AP344" i="25"/>
  <c r="AO344" i="25"/>
  <c r="AN344" i="25"/>
  <c r="AM344" i="25"/>
  <c r="AL344" i="25"/>
  <c r="AK344" i="25"/>
  <c r="AJ344" i="25"/>
  <c r="AI344" i="25"/>
  <c r="AH344" i="25"/>
  <c r="AG344" i="25"/>
  <c r="AE344" i="25"/>
  <c r="AD344" i="25"/>
  <c r="AB344" i="25"/>
  <c r="Y344" i="25"/>
  <c r="X344" i="25"/>
  <c r="W344" i="25"/>
  <c r="P344" i="25"/>
  <c r="I344" i="25"/>
  <c r="A344" i="25"/>
  <c r="AT343" i="25"/>
  <c r="AS343" i="25"/>
  <c r="AR343" i="25"/>
  <c r="AQ343" i="25"/>
  <c r="AP343" i="25"/>
  <c r="AO343" i="25"/>
  <c r="AN343" i="25"/>
  <c r="AM343" i="25"/>
  <c r="AL343" i="25"/>
  <c r="AK343" i="25"/>
  <c r="AJ343" i="25"/>
  <c r="AI343" i="25"/>
  <c r="AH343" i="25"/>
  <c r="AG343" i="25"/>
  <c r="AE343" i="25"/>
  <c r="AD343" i="25"/>
  <c r="AB343" i="25"/>
  <c r="Y343" i="25"/>
  <c r="X343" i="25"/>
  <c r="W343" i="25"/>
  <c r="P343" i="25"/>
  <c r="I343" i="25"/>
  <c r="A343" i="25"/>
  <c r="AT342" i="25"/>
  <c r="AS342" i="25"/>
  <c r="AR342" i="25"/>
  <c r="AQ342" i="25"/>
  <c r="AP342" i="25"/>
  <c r="AO342" i="25"/>
  <c r="AN342" i="25"/>
  <c r="AM342" i="25"/>
  <c r="F37" i="19" s="1"/>
  <c r="F38" i="19" s="1"/>
  <c r="AL342" i="25"/>
  <c r="AK342" i="25"/>
  <c r="AJ342" i="25"/>
  <c r="AI342" i="25"/>
  <c r="AH342" i="25"/>
  <c r="AG342" i="25"/>
  <c r="AE342" i="25"/>
  <c r="AB342" i="25"/>
  <c r="AA342" i="25"/>
  <c r="Z342" i="25"/>
  <c r="Y342" i="25"/>
  <c r="X342" i="25"/>
  <c r="W342" i="25"/>
  <c r="V342" i="25"/>
  <c r="U342" i="25"/>
  <c r="T342" i="25"/>
  <c r="S342" i="25"/>
  <c r="R342" i="25"/>
  <c r="Q342" i="25"/>
  <c r="P342" i="25"/>
  <c r="O342" i="25"/>
  <c r="N342" i="25"/>
  <c r="M342" i="25"/>
  <c r="L342" i="25"/>
  <c r="K342" i="25"/>
  <c r="J342" i="25"/>
  <c r="I342" i="25"/>
  <c r="H342" i="25"/>
  <c r="G342" i="25"/>
  <c r="F342" i="25"/>
  <c r="E342" i="25"/>
  <c r="D342" i="25"/>
  <c r="C342" i="25"/>
  <c r="AT341" i="25"/>
  <c r="AS341" i="25"/>
  <c r="AR341" i="25"/>
  <c r="AQ341" i="25"/>
  <c r="AP341" i="25"/>
  <c r="AO341" i="25"/>
  <c r="AN341" i="25"/>
  <c r="AM341" i="25"/>
  <c r="AL341" i="25"/>
  <c r="AK341" i="25"/>
  <c r="AJ341" i="25"/>
  <c r="AI341" i="25"/>
  <c r="AH341" i="25"/>
  <c r="AG341" i="25"/>
  <c r="AE341" i="25"/>
  <c r="AD341" i="25"/>
  <c r="AB341" i="25"/>
  <c r="Y341" i="25"/>
  <c r="X341" i="25"/>
  <c r="W341" i="25"/>
  <c r="P341" i="25"/>
  <c r="I341" i="25"/>
  <c r="A341" i="25"/>
  <c r="AT340" i="25"/>
  <c r="AS340" i="25"/>
  <c r="AR340" i="25"/>
  <c r="AQ340" i="25"/>
  <c r="AP340" i="25"/>
  <c r="AO340" i="25"/>
  <c r="AN340" i="25"/>
  <c r="AM340" i="25"/>
  <c r="AL340" i="25"/>
  <c r="AK340" i="25"/>
  <c r="AJ340" i="25"/>
  <c r="AI340" i="25"/>
  <c r="AH340" i="25"/>
  <c r="AG340" i="25"/>
  <c r="AE340" i="25"/>
  <c r="AD340" i="25"/>
  <c r="AB340" i="25"/>
  <c r="Y340" i="25"/>
  <c r="X340" i="25"/>
  <c r="W340" i="25"/>
  <c r="P340" i="25"/>
  <c r="I340" i="25"/>
  <c r="A340" i="25"/>
  <c r="AT339" i="25"/>
  <c r="AS339" i="25"/>
  <c r="AR339" i="25"/>
  <c r="AQ339" i="25"/>
  <c r="AP339" i="25"/>
  <c r="AO339" i="25"/>
  <c r="AN339" i="25"/>
  <c r="AM339" i="25"/>
  <c r="AL339" i="25"/>
  <c r="AK339" i="25"/>
  <c r="AJ339" i="25"/>
  <c r="AI339" i="25"/>
  <c r="AH339" i="25"/>
  <c r="AG339" i="25"/>
  <c r="AE339" i="25"/>
  <c r="AD339" i="25"/>
  <c r="AB339" i="25"/>
  <c r="Y339" i="25"/>
  <c r="X339" i="25"/>
  <c r="W339" i="25"/>
  <c r="P339" i="25"/>
  <c r="I339" i="25"/>
  <c r="A339" i="25"/>
  <c r="AT338" i="25"/>
  <c r="AS338" i="25"/>
  <c r="AR338" i="25"/>
  <c r="AQ338" i="25"/>
  <c r="AP338" i="25"/>
  <c r="AO338" i="25"/>
  <c r="AN338" i="25"/>
  <c r="AM338" i="25"/>
  <c r="AL338" i="25"/>
  <c r="AK338" i="25"/>
  <c r="AJ338" i="25"/>
  <c r="AI338" i="25"/>
  <c r="AH338" i="25"/>
  <c r="AG338" i="25"/>
  <c r="AE338" i="25"/>
  <c r="AD338" i="25"/>
  <c r="AB338" i="25"/>
  <c r="Y338" i="25"/>
  <c r="X338" i="25"/>
  <c r="W338" i="25"/>
  <c r="P338" i="25"/>
  <c r="I338" i="25"/>
  <c r="A338" i="25"/>
  <c r="AT337" i="25"/>
  <c r="AS337" i="25"/>
  <c r="AR337" i="25"/>
  <c r="AQ337" i="25"/>
  <c r="AP337" i="25"/>
  <c r="AO337" i="25"/>
  <c r="AN337" i="25"/>
  <c r="AM337" i="25"/>
  <c r="AL337" i="25"/>
  <c r="AK337" i="25"/>
  <c r="AJ337" i="25"/>
  <c r="AI337" i="25"/>
  <c r="AH337" i="25"/>
  <c r="AG337" i="25"/>
  <c r="AE337" i="25"/>
  <c r="AD337" i="25"/>
  <c r="AB337" i="25"/>
  <c r="Y337" i="25"/>
  <c r="X337" i="25"/>
  <c r="W337" i="25"/>
  <c r="P337" i="25"/>
  <c r="I337" i="25"/>
  <c r="A337" i="25"/>
  <c r="AT336" i="25"/>
  <c r="AT350" i="25" s="1"/>
  <c r="AS336" i="25"/>
  <c r="AR336" i="25"/>
  <c r="AQ336" i="25"/>
  <c r="AP336" i="25"/>
  <c r="AO336" i="25"/>
  <c r="AN336" i="25"/>
  <c r="AM336" i="25"/>
  <c r="AM350" i="25" s="1"/>
  <c r="AL336" i="25"/>
  <c r="AK336" i="25"/>
  <c r="AJ336" i="25"/>
  <c r="AI336" i="25"/>
  <c r="AH336" i="25"/>
  <c r="AG336" i="25"/>
  <c r="AE336" i="25"/>
  <c r="AB336" i="25"/>
  <c r="AA336" i="25"/>
  <c r="Z336" i="25"/>
  <c r="Y336" i="25"/>
  <c r="X336" i="25"/>
  <c r="W336" i="25"/>
  <c r="V336" i="25"/>
  <c r="U336" i="25"/>
  <c r="T336" i="25"/>
  <c r="S336" i="25"/>
  <c r="R336" i="25"/>
  <c r="Q336" i="25"/>
  <c r="P336" i="25"/>
  <c r="O336" i="25"/>
  <c r="N336" i="25"/>
  <c r="M336" i="25"/>
  <c r="L336" i="25"/>
  <c r="K336" i="25"/>
  <c r="J336" i="25"/>
  <c r="I336" i="25"/>
  <c r="H336" i="25"/>
  <c r="G336" i="25"/>
  <c r="F336" i="25"/>
  <c r="E336" i="25"/>
  <c r="D336" i="25"/>
  <c r="C336" i="25"/>
  <c r="AT335" i="25"/>
  <c r="AS335" i="25"/>
  <c r="AR335" i="25"/>
  <c r="AQ335" i="25"/>
  <c r="AP335" i="25"/>
  <c r="AO335" i="25"/>
  <c r="AN335" i="25"/>
  <c r="AM335" i="25"/>
  <c r="AL335" i="25"/>
  <c r="AK335" i="25"/>
  <c r="AJ335" i="25"/>
  <c r="AI335" i="25"/>
  <c r="AH335" i="25"/>
  <c r="AG335" i="25"/>
  <c r="AE335" i="25"/>
  <c r="AD335" i="25"/>
  <c r="AB335" i="25"/>
  <c r="Y335" i="25"/>
  <c r="X335" i="25"/>
  <c r="W335" i="25"/>
  <c r="P335" i="25"/>
  <c r="I335" i="25"/>
  <c r="A335" i="25"/>
  <c r="AT334" i="25"/>
  <c r="AS334" i="25"/>
  <c r="AR334" i="25"/>
  <c r="AQ334" i="25"/>
  <c r="AP334" i="25"/>
  <c r="AO334" i="25"/>
  <c r="AN334" i="25"/>
  <c r="AM334" i="25"/>
  <c r="AL334" i="25"/>
  <c r="AK334" i="25"/>
  <c r="AJ334" i="25"/>
  <c r="AI334" i="25"/>
  <c r="AH334" i="25"/>
  <c r="AG334" i="25"/>
  <c r="AE334" i="25"/>
  <c r="AD334" i="25"/>
  <c r="AB334" i="25"/>
  <c r="Y334" i="25"/>
  <c r="X334" i="25"/>
  <c r="W334" i="25"/>
  <c r="P334" i="25"/>
  <c r="I334" i="25"/>
  <c r="A334" i="25"/>
  <c r="AT333" i="25"/>
  <c r="AS333" i="25"/>
  <c r="AR333" i="25"/>
  <c r="AQ333" i="25"/>
  <c r="AP333" i="25"/>
  <c r="AO333" i="25"/>
  <c r="AN333" i="25"/>
  <c r="AM333" i="25"/>
  <c r="AL333" i="25"/>
  <c r="AK333" i="25"/>
  <c r="AJ333" i="25"/>
  <c r="AI333" i="25"/>
  <c r="AH333" i="25"/>
  <c r="AG333" i="25"/>
  <c r="AE333" i="25"/>
  <c r="AD333" i="25"/>
  <c r="AB333" i="25"/>
  <c r="Y333" i="25"/>
  <c r="X333" i="25"/>
  <c r="W333" i="25"/>
  <c r="P333" i="25"/>
  <c r="I333" i="25"/>
  <c r="A333" i="25"/>
  <c r="AT332" i="25"/>
  <c r="AS332" i="25"/>
  <c r="AR332" i="25"/>
  <c r="AQ332" i="25"/>
  <c r="AP332" i="25"/>
  <c r="AO332" i="25"/>
  <c r="AN332" i="25"/>
  <c r="AM332" i="25"/>
  <c r="AL332" i="25"/>
  <c r="AK332" i="25"/>
  <c r="AJ332" i="25"/>
  <c r="AI332" i="25"/>
  <c r="AH332" i="25"/>
  <c r="AG332" i="25"/>
  <c r="AE332" i="25"/>
  <c r="AD332" i="25"/>
  <c r="AB332" i="25"/>
  <c r="Y332" i="25"/>
  <c r="X332" i="25"/>
  <c r="W332" i="25"/>
  <c r="P332" i="25"/>
  <c r="I332" i="25"/>
  <c r="A332" i="25"/>
  <c r="AT331" i="25"/>
  <c r="AS331" i="25"/>
  <c r="AR331" i="25"/>
  <c r="AQ331" i="25"/>
  <c r="AP331" i="25"/>
  <c r="AO331" i="25"/>
  <c r="AN331" i="25"/>
  <c r="AM331" i="25"/>
  <c r="AL331" i="25"/>
  <c r="AK331" i="25"/>
  <c r="AJ331" i="25"/>
  <c r="AI331" i="25"/>
  <c r="AH331" i="25"/>
  <c r="AG331" i="25"/>
  <c r="AE331" i="25"/>
  <c r="AD331" i="25"/>
  <c r="AB331" i="25"/>
  <c r="Y331" i="25"/>
  <c r="X331" i="25"/>
  <c r="W331" i="25"/>
  <c r="P331" i="25"/>
  <c r="I331" i="25"/>
  <c r="A331" i="25"/>
  <c r="AT330" i="25"/>
  <c r="AS330" i="25"/>
  <c r="AR330" i="25"/>
  <c r="AQ330" i="25"/>
  <c r="AP330" i="25"/>
  <c r="AO330" i="25"/>
  <c r="AN330" i="25"/>
  <c r="AM330" i="25"/>
  <c r="AL330" i="25"/>
  <c r="AK330" i="25"/>
  <c r="AJ330" i="25"/>
  <c r="AI330" i="25"/>
  <c r="AH330" i="25"/>
  <c r="AG330" i="25"/>
  <c r="AE330" i="25"/>
  <c r="AD330" i="25"/>
  <c r="AB330" i="25"/>
  <c r="Y330" i="25"/>
  <c r="X330" i="25"/>
  <c r="W330" i="25"/>
  <c r="P330" i="25"/>
  <c r="I330" i="25"/>
  <c r="A330" i="25"/>
  <c r="AT329" i="25"/>
  <c r="AS329" i="25"/>
  <c r="AR329" i="25"/>
  <c r="AQ329" i="25"/>
  <c r="AP329" i="25"/>
  <c r="AO329" i="25"/>
  <c r="AN329" i="25"/>
  <c r="AM329" i="25"/>
  <c r="AL329" i="25"/>
  <c r="AK329" i="25"/>
  <c r="AJ329" i="25"/>
  <c r="AI329" i="25"/>
  <c r="AH329" i="25"/>
  <c r="AG329" i="25"/>
  <c r="AE329" i="25"/>
  <c r="AD329" i="25"/>
  <c r="AB329" i="25"/>
  <c r="Y329" i="25"/>
  <c r="X329" i="25"/>
  <c r="W329" i="25"/>
  <c r="P329" i="25"/>
  <c r="I329" i="25"/>
  <c r="A329" i="25"/>
  <c r="AT328" i="25"/>
  <c r="AS328" i="25"/>
  <c r="AR328" i="25"/>
  <c r="AQ328" i="25"/>
  <c r="AP328" i="25"/>
  <c r="AO328" i="25"/>
  <c r="AN328" i="25"/>
  <c r="AM328" i="25"/>
  <c r="AL328" i="25"/>
  <c r="AK328" i="25"/>
  <c r="AJ328" i="25"/>
  <c r="AI328" i="25"/>
  <c r="AH328" i="25"/>
  <c r="AG328" i="25"/>
  <c r="AE328" i="25"/>
  <c r="AD328" i="25"/>
  <c r="AB328" i="25"/>
  <c r="Y328" i="25"/>
  <c r="X328" i="25"/>
  <c r="W328" i="25"/>
  <c r="P328" i="25"/>
  <c r="I328" i="25"/>
  <c r="A328" i="25"/>
  <c r="AT327" i="25"/>
  <c r="AS327" i="25"/>
  <c r="AR327" i="25"/>
  <c r="AQ327" i="25"/>
  <c r="AP327" i="25"/>
  <c r="AO327" i="25"/>
  <c r="AN327" i="25"/>
  <c r="AM327" i="25"/>
  <c r="AL327" i="25"/>
  <c r="AK327" i="25"/>
  <c r="AJ327" i="25"/>
  <c r="AI327" i="25"/>
  <c r="AH327" i="25"/>
  <c r="AG327" i="25"/>
  <c r="AE327" i="25"/>
  <c r="AD327" i="25"/>
  <c r="AB327" i="25"/>
  <c r="Y327" i="25"/>
  <c r="X327" i="25"/>
  <c r="W327" i="25"/>
  <c r="P327" i="25"/>
  <c r="I327" i="25"/>
  <c r="A327" i="25"/>
  <c r="AT326" i="25"/>
  <c r="AS326" i="25"/>
  <c r="AR326" i="25"/>
  <c r="AQ326" i="25"/>
  <c r="AP326" i="25"/>
  <c r="AO326" i="25"/>
  <c r="AN326" i="25"/>
  <c r="AM326" i="25"/>
  <c r="AL326" i="25"/>
  <c r="AK326" i="25"/>
  <c r="AJ326" i="25"/>
  <c r="AI326" i="25"/>
  <c r="AH326" i="25"/>
  <c r="AG326" i="25"/>
  <c r="AE326" i="25"/>
  <c r="AD326" i="25"/>
  <c r="AB326" i="25"/>
  <c r="Y326" i="25"/>
  <c r="X326" i="25"/>
  <c r="W326" i="25"/>
  <c r="P326" i="25"/>
  <c r="I326" i="25"/>
  <c r="A326" i="25"/>
  <c r="AT325" i="25"/>
  <c r="AS325" i="25"/>
  <c r="AR325" i="25"/>
  <c r="AQ325" i="25"/>
  <c r="AP325" i="25"/>
  <c r="AO325" i="25"/>
  <c r="AN325" i="25"/>
  <c r="AM325" i="25"/>
  <c r="AL325" i="25"/>
  <c r="AK325" i="25"/>
  <c r="AJ325" i="25"/>
  <c r="AI325" i="25"/>
  <c r="AH325" i="25"/>
  <c r="AG325" i="25"/>
  <c r="AE325" i="25"/>
  <c r="AD325" i="25"/>
  <c r="AB325" i="25"/>
  <c r="Y325" i="25"/>
  <c r="X325" i="25"/>
  <c r="W325" i="25"/>
  <c r="P325" i="25"/>
  <c r="I325" i="25"/>
  <c r="A325" i="25"/>
  <c r="AT324" i="25"/>
  <c r="AS324" i="25"/>
  <c r="AR324" i="25"/>
  <c r="AQ324" i="25"/>
  <c r="AP324" i="25"/>
  <c r="AO324" i="25"/>
  <c r="AN324" i="25"/>
  <c r="AM324" i="25"/>
  <c r="AL324" i="25"/>
  <c r="AK324" i="25"/>
  <c r="AJ324" i="25"/>
  <c r="AI324" i="25"/>
  <c r="AH324" i="25"/>
  <c r="AG324" i="25"/>
  <c r="AE324" i="25"/>
  <c r="AD324" i="25"/>
  <c r="AB324" i="25"/>
  <c r="Y324" i="25"/>
  <c r="X324" i="25"/>
  <c r="W324" i="25"/>
  <c r="P324" i="25"/>
  <c r="I324" i="25"/>
  <c r="A324" i="25"/>
  <c r="AT323" i="25"/>
  <c r="AS323" i="25"/>
  <c r="AR323" i="25"/>
  <c r="AQ323" i="25"/>
  <c r="AP323" i="25"/>
  <c r="AO323" i="25"/>
  <c r="AN323" i="25"/>
  <c r="AM323" i="25"/>
  <c r="AL323" i="25"/>
  <c r="AK323" i="25"/>
  <c r="AJ323" i="25"/>
  <c r="AI323" i="25"/>
  <c r="AH323" i="25"/>
  <c r="AG323" i="25"/>
  <c r="AE323" i="25"/>
  <c r="AD323" i="25"/>
  <c r="AB323" i="25"/>
  <c r="Y323" i="25"/>
  <c r="X323" i="25"/>
  <c r="W323" i="25"/>
  <c r="P323" i="25"/>
  <c r="I323" i="25"/>
  <c r="A323" i="25"/>
  <c r="AT322" i="25"/>
  <c r="AS322" i="25"/>
  <c r="AR322" i="25"/>
  <c r="AQ322" i="25"/>
  <c r="AP322" i="25"/>
  <c r="AO322" i="25"/>
  <c r="AN322" i="25"/>
  <c r="AM322" i="25"/>
  <c r="AL322" i="25"/>
  <c r="AK322" i="25"/>
  <c r="AJ322" i="25"/>
  <c r="AI322" i="25"/>
  <c r="AH322" i="25"/>
  <c r="AG322" i="25"/>
  <c r="AE322" i="25"/>
  <c r="AD322" i="25"/>
  <c r="AB322" i="25"/>
  <c r="Y322" i="25"/>
  <c r="X322" i="25"/>
  <c r="W322" i="25"/>
  <c r="P322" i="25"/>
  <c r="I322" i="25"/>
  <c r="A322" i="25"/>
  <c r="AT321" i="25"/>
  <c r="AS321" i="25"/>
  <c r="AR321" i="25"/>
  <c r="AQ321" i="25"/>
  <c r="AP321" i="25"/>
  <c r="AO321" i="25"/>
  <c r="AN321" i="25"/>
  <c r="AM321" i="25"/>
  <c r="AL321" i="25"/>
  <c r="AK321" i="25"/>
  <c r="AJ321" i="25"/>
  <c r="AI321" i="25"/>
  <c r="AH321" i="25"/>
  <c r="AG321" i="25"/>
  <c r="AE321" i="25"/>
  <c r="AD321" i="25"/>
  <c r="AB321" i="25"/>
  <c r="Y321" i="25"/>
  <c r="X321" i="25"/>
  <c r="W321" i="25"/>
  <c r="P321" i="25"/>
  <c r="I321" i="25"/>
  <c r="A321" i="25"/>
  <c r="AT320" i="25"/>
  <c r="AS320" i="25"/>
  <c r="AR320" i="25"/>
  <c r="AQ320" i="25"/>
  <c r="AP320" i="25"/>
  <c r="AO320" i="25"/>
  <c r="AN320" i="25"/>
  <c r="AM320" i="25"/>
  <c r="AL320" i="25"/>
  <c r="AK320" i="25"/>
  <c r="AJ320" i="25"/>
  <c r="AI320" i="25"/>
  <c r="AH320" i="25"/>
  <c r="AG320" i="25"/>
  <c r="AE320" i="25"/>
  <c r="AD320" i="25"/>
  <c r="AB320" i="25"/>
  <c r="Y320" i="25"/>
  <c r="X320" i="25"/>
  <c r="W320" i="25"/>
  <c r="P320" i="25"/>
  <c r="I320" i="25"/>
  <c r="A320" i="25"/>
  <c r="AT319" i="25"/>
  <c r="AS319" i="25"/>
  <c r="AR319" i="25"/>
  <c r="AQ319" i="25"/>
  <c r="AP319" i="25"/>
  <c r="AO319" i="25"/>
  <c r="AN319" i="25"/>
  <c r="AM319" i="25"/>
  <c r="AL319" i="25"/>
  <c r="AK319" i="25"/>
  <c r="AJ319" i="25"/>
  <c r="AI319" i="25"/>
  <c r="AH319" i="25"/>
  <c r="AG319" i="25"/>
  <c r="AE319" i="25"/>
  <c r="AD319" i="25"/>
  <c r="AB319" i="25"/>
  <c r="Y319" i="25"/>
  <c r="X319" i="25"/>
  <c r="W319" i="25"/>
  <c r="P319" i="25"/>
  <c r="I319" i="25"/>
  <c r="A319" i="25"/>
  <c r="AT318" i="25"/>
  <c r="AS318" i="25"/>
  <c r="AR318" i="25"/>
  <c r="AQ318" i="25"/>
  <c r="AP318" i="25"/>
  <c r="AO318" i="25"/>
  <c r="AN318" i="25"/>
  <c r="AM318" i="25"/>
  <c r="AL318" i="25"/>
  <c r="AK318" i="25"/>
  <c r="AJ318" i="25"/>
  <c r="AI318" i="25"/>
  <c r="AH318" i="25"/>
  <c r="AG318" i="25"/>
  <c r="AE318" i="25"/>
  <c r="AD318" i="25"/>
  <c r="AB318" i="25"/>
  <c r="Y318" i="25"/>
  <c r="X318" i="25"/>
  <c r="W318" i="25"/>
  <c r="P318" i="25"/>
  <c r="I318" i="25"/>
  <c r="A318" i="25"/>
  <c r="AT317" i="25"/>
  <c r="AS317" i="25"/>
  <c r="AR317" i="25"/>
  <c r="AQ317" i="25"/>
  <c r="AP317" i="25"/>
  <c r="AO317" i="25"/>
  <c r="AN317" i="25"/>
  <c r="AM317" i="25"/>
  <c r="AL317" i="25"/>
  <c r="AK317" i="25"/>
  <c r="AJ317" i="25"/>
  <c r="AI317" i="25"/>
  <c r="AH317" i="25"/>
  <c r="AG317" i="25"/>
  <c r="AE317" i="25"/>
  <c r="AD317" i="25"/>
  <c r="AB317" i="25"/>
  <c r="Y317" i="25"/>
  <c r="X317" i="25"/>
  <c r="W317" i="25"/>
  <c r="P317" i="25"/>
  <c r="I317" i="25"/>
  <c r="A317" i="25"/>
  <c r="AT316" i="25"/>
  <c r="AS316" i="25"/>
  <c r="AR316" i="25"/>
  <c r="AQ316" i="25"/>
  <c r="AP316" i="25"/>
  <c r="AO316" i="25"/>
  <c r="AN316" i="25"/>
  <c r="AM316" i="25"/>
  <c r="AL316" i="25"/>
  <c r="AK316" i="25"/>
  <c r="AJ316" i="25"/>
  <c r="AI316" i="25"/>
  <c r="AH316" i="25"/>
  <c r="AG316" i="25"/>
  <c r="AE316" i="25"/>
  <c r="AD316" i="25"/>
  <c r="AB316" i="25"/>
  <c r="Y316" i="25"/>
  <c r="X316" i="25"/>
  <c r="W316" i="25"/>
  <c r="P316" i="25"/>
  <c r="I316" i="25"/>
  <c r="A316" i="25"/>
  <c r="AT315" i="25"/>
  <c r="AS315" i="25"/>
  <c r="AR315" i="25"/>
  <c r="AQ315" i="25"/>
  <c r="AP315" i="25"/>
  <c r="AO315" i="25"/>
  <c r="AN315" i="25"/>
  <c r="AM315" i="25"/>
  <c r="AL315" i="25"/>
  <c r="AK315" i="25"/>
  <c r="AJ315" i="25"/>
  <c r="AI315" i="25"/>
  <c r="AH315" i="25"/>
  <c r="AG315" i="25"/>
  <c r="AE315" i="25"/>
  <c r="AD315" i="25"/>
  <c r="AB315" i="25"/>
  <c r="Y315" i="25"/>
  <c r="X315" i="25"/>
  <c r="W315" i="25"/>
  <c r="P315" i="25"/>
  <c r="I315" i="25"/>
  <c r="A315" i="25"/>
  <c r="AT314" i="25"/>
  <c r="AS314" i="25"/>
  <c r="AR314" i="25"/>
  <c r="AQ314" i="25"/>
  <c r="AP314" i="25"/>
  <c r="AO314" i="25"/>
  <c r="AN314" i="25"/>
  <c r="AM314" i="25"/>
  <c r="AL314" i="25"/>
  <c r="AK314" i="25"/>
  <c r="AJ314" i="25"/>
  <c r="AI314" i="25"/>
  <c r="AH314" i="25"/>
  <c r="AG314" i="25"/>
  <c r="AE314" i="25"/>
  <c r="AD314" i="25"/>
  <c r="AB314" i="25"/>
  <c r="Y314" i="25"/>
  <c r="X314" i="25"/>
  <c r="W314" i="25"/>
  <c r="P314" i="25"/>
  <c r="I314" i="25"/>
  <c r="A314" i="25"/>
  <c r="AT313" i="25"/>
  <c r="AS313" i="25"/>
  <c r="AR313" i="25"/>
  <c r="AQ313" i="25"/>
  <c r="AP313" i="25"/>
  <c r="AO313" i="25"/>
  <c r="AN313" i="25"/>
  <c r="AM313" i="25"/>
  <c r="AL313" i="25"/>
  <c r="AK313" i="25"/>
  <c r="AJ313" i="25"/>
  <c r="AI313" i="25"/>
  <c r="AH313" i="25"/>
  <c r="AG313" i="25"/>
  <c r="AE313" i="25"/>
  <c r="AD313" i="25"/>
  <c r="AB313" i="25"/>
  <c r="Y313" i="25"/>
  <c r="X313" i="25"/>
  <c r="W313" i="25"/>
  <c r="P313" i="25"/>
  <c r="I313" i="25"/>
  <c r="A313" i="25"/>
  <c r="AT312" i="25"/>
  <c r="AS312" i="25"/>
  <c r="AR312" i="25"/>
  <c r="AQ312" i="25"/>
  <c r="AP312" i="25"/>
  <c r="AO312" i="25"/>
  <c r="AN312" i="25"/>
  <c r="AM312" i="25"/>
  <c r="AL312" i="25"/>
  <c r="AK312" i="25"/>
  <c r="AJ312" i="25"/>
  <c r="AI312" i="25"/>
  <c r="AH312" i="25"/>
  <c r="AG312" i="25"/>
  <c r="AE312" i="25"/>
  <c r="AD312" i="25"/>
  <c r="AB312" i="25"/>
  <c r="Y312" i="25"/>
  <c r="X312" i="25"/>
  <c r="W312" i="25"/>
  <c r="P312" i="25"/>
  <c r="I312" i="25"/>
  <c r="A312" i="25"/>
  <c r="AT311" i="25"/>
  <c r="AS311" i="25"/>
  <c r="AR311" i="25"/>
  <c r="AQ311" i="25"/>
  <c r="AP311" i="25"/>
  <c r="AO311" i="25"/>
  <c r="AN311" i="25"/>
  <c r="AM311" i="25"/>
  <c r="AL311" i="25"/>
  <c r="AK311" i="25"/>
  <c r="AJ311" i="25"/>
  <c r="AI311" i="25"/>
  <c r="AH311" i="25"/>
  <c r="AG311" i="25"/>
  <c r="AE311" i="25"/>
  <c r="AD311" i="25"/>
  <c r="AB311" i="25"/>
  <c r="Y311" i="25"/>
  <c r="X311" i="25"/>
  <c r="W311" i="25"/>
  <c r="P311" i="25"/>
  <c r="I311" i="25"/>
  <c r="A311" i="25"/>
  <c r="AT310" i="25"/>
  <c r="AS310" i="25"/>
  <c r="AR310" i="25"/>
  <c r="AQ310" i="25"/>
  <c r="AP310" i="25"/>
  <c r="AO310" i="25"/>
  <c r="AN310" i="25"/>
  <c r="AM310" i="25"/>
  <c r="AL310" i="25"/>
  <c r="AK310" i="25"/>
  <c r="AJ310" i="25"/>
  <c r="AI310" i="25"/>
  <c r="AH310" i="25"/>
  <c r="AG310" i="25"/>
  <c r="AE310" i="25"/>
  <c r="AD310" i="25"/>
  <c r="AB310" i="25"/>
  <c r="Y310" i="25"/>
  <c r="X310" i="25"/>
  <c r="W310" i="25"/>
  <c r="P310" i="25"/>
  <c r="I310" i="25"/>
  <c r="A310" i="25"/>
  <c r="AT309" i="25"/>
  <c r="AS309" i="25"/>
  <c r="AR309" i="25"/>
  <c r="AQ309" i="25"/>
  <c r="AP309" i="25"/>
  <c r="AO309" i="25"/>
  <c r="AN309" i="25"/>
  <c r="AM309" i="25"/>
  <c r="AL309" i="25"/>
  <c r="AK309" i="25"/>
  <c r="AJ309" i="25"/>
  <c r="AI309" i="25"/>
  <c r="AH309" i="25"/>
  <c r="AG309" i="25"/>
  <c r="AE309" i="25"/>
  <c r="AD309" i="25"/>
  <c r="AB309" i="25"/>
  <c r="Y309" i="25"/>
  <c r="X309" i="25"/>
  <c r="W309" i="25"/>
  <c r="P309" i="25"/>
  <c r="I309" i="25"/>
  <c r="A309" i="25"/>
  <c r="AT308" i="25"/>
  <c r="AS308" i="25"/>
  <c r="AR308" i="25"/>
  <c r="AQ308" i="25"/>
  <c r="AP308" i="25"/>
  <c r="AO308" i="25"/>
  <c r="AN308" i="25"/>
  <c r="AM308" i="25"/>
  <c r="AL308" i="25"/>
  <c r="AK308" i="25"/>
  <c r="AJ308" i="25"/>
  <c r="AI308" i="25"/>
  <c r="AH308" i="25"/>
  <c r="AG308" i="25"/>
  <c r="AE308" i="25"/>
  <c r="AD308" i="25"/>
  <c r="AB308" i="25"/>
  <c r="Y308" i="25"/>
  <c r="X308" i="25"/>
  <c r="W308" i="25"/>
  <c r="P308" i="25"/>
  <c r="I308" i="25"/>
  <c r="A308" i="25"/>
  <c r="AT307" i="25"/>
  <c r="AS307" i="25"/>
  <c r="AR307" i="25"/>
  <c r="AQ307" i="25"/>
  <c r="AP307" i="25"/>
  <c r="AO307" i="25"/>
  <c r="AN307" i="25"/>
  <c r="AM307" i="25"/>
  <c r="AL307" i="25"/>
  <c r="AK307" i="25"/>
  <c r="AJ307" i="25"/>
  <c r="AI307" i="25"/>
  <c r="AH307" i="25"/>
  <c r="AG307" i="25"/>
  <c r="AE307" i="25"/>
  <c r="AD307" i="25"/>
  <c r="AB307" i="25"/>
  <c r="Y307" i="25"/>
  <c r="X307" i="25"/>
  <c r="W307" i="25"/>
  <c r="P307" i="25"/>
  <c r="I307" i="25"/>
  <c r="A307" i="25"/>
  <c r="AT306" i="25"/>
  <c r="AS306" i="25"/>
  <c r="AR306" i="25"/>
  <c r="AQ306" i="25"/>
  <c r="AP306" i="25"/>
  <c r="AO306" i="25"/>
  <c r="AN306" i="25"/>
  <c r="AM306" i="25"/>
  <c r="AL306" i="25"/>
  <c r="AK306" i="25"/>
  <c r="AJ306" i="25"/>
  <c r="AI306" i="25"/>
  <c r="AH306" i="25"/>
  <c r="AG306" i="25"/>
  <c r="AE306" i="25"/>
  <c r="AD306" i="25"/>
  <c r="AB306" i="25"/>
  <c r="Y306" i="25"/>
  <c r="X306" i="25"/>
  <c r="W306" i="25"/>
  <c r="P306" i="25"/>
  <c r="I306" i="25"/>
  <c r="A306" i="25"/>
  <c r="AT305" i="25"/>
  <c r="AS305" i="25"/>
  <c r="AR305" i="25"/>
  <c r="AQ305" i="25"/>
  <c r="AP305" i="25"/>
  <c r="AO305" i="25"/>
  <c r="AN305" i="25"/>
  <c r="AM305" i="25"/>
  <c r="AL305" i="25"/>
  <c r="AK305" i="25"/>
  <c r="AJ305" i="25"/>
  <c r="AI305" i="25"/>
  <c r="AH305" i="25"/>
  <c r="AG305" i="25"/>
  <c r="AE305" i="25"/>
  <c r="AD305" i="25"/>
  <c r="AB305" i="25"/>
  <c r="Y305" i="25"/>
  <c r="X305" i="25"/>
  <c r="W305" i="25"/>
  <c r="P305" i="25"/>
  <c r="I305" i="25"/>
  <c r="A305" i="25"/>
  <c r="AT304" i="25"/>
  <c r="AS304" i="25"/>
  <c r="AR304" i="25"/>
  <c r="AQ304" i="25"/>
  <c r="AP304" i="25"/>
  <c r="AO304" i="25"/>
  <c r="AN304" i="25"/>
  <c r="AM304" i="25"/>
  <c r="AL304" i="25"/>
  <c r="AK304" i="25"/>
  <c r="AJ304" i="25"/>
  <c r="AI304" i="25"/>
  <c r="AH304" i="25"/>
  <c r="AG304" i="25"/>
  <c r="AE304" i="25"/>
  <c r="AD304" i="25"/>
  <c r="AB304" i="25"/>
  <c r="Y304" i="25"/>
  <c r="X304" i="25"/>
  <c r="W304" i="25"/>
  <c r="P304" i="25"/>
  <c r="I304" i="25"/>
  <c r="A304" i="25"/>
  <c r="AT303" i="25"/>
  <c r="AS303" i="25"/>
  <c r="AR303" i="25"/>
  <c r="AQ303" i="25"/>
  <c r="AP303" i="25"/>
  <c r="AO303" i="25"/>
  <c r="AN303" i="25"/>
  <c r="AM303" i="25"/>
  <c r="AL303" i="25"/>
  <c r="AK303" i="25"/>
  <c r="AJ303" i="25"/>
  <c r="AI303" i="25"/>
  <c r="AH303" i="25"/>
  <c r="AG303" i="25"/>
  <c r="AE303" i="25"/>
  <c r="AD303" i="25"/>
  <c r="AB303" i="25"/>
  <c r="Y303" i="25"/>
  <c r="X303" i="25"/>
  <c r="W303" i="25"/>
  <c r="P303" i="25"/>
  <c r="I303" i="25"/>
  <c r="A303" i="25"/>
  <c r="AT302" i="25"/>
  <c r="AS302" i="25"/>
  <c r="AR302" i="25"/>
  <c r="AQ302" i="25"/>
  <c r="AP302" i="25"/>
  <c r="AO302" i="25"/>
  <c r="AN302" i="25"/>
  <c r="AM302" i="25"/>
  <c r="AL302" i="25"/>
  <c r="AK302" i="25"/>
  <c r="AJ302" i="25"/>
  <c r="AI302" i="25"/>
  <c r="AH302" i="25"/>
  <c r="AG302" i="25"/>
  <c r="AE302" i="25"/>
  <c r="AD302" i="25"/>
  <c r="AB302" i="25"/>
  <c r="Y302" i="25"/>
  <c r="X302" i="25"/>
  <c r="W302" i="25"/>
  <c r="P302" i="25"/>
  <c r="I302" i="25"/>
  <c r="A302" i="25"/>
  <c r="AT301" i="25"/>
  <c r="AS301" i="25"/>
  <c r="AR301" i="25"/>
  <c r="AQ301" i="25"/>
  <c r="AP301" i="25"/>
  <c r="AO301" i="25"/>
  <c r="AN301" i="25"/>
  <c r="AM301" i="25"/>
  <c r="AL301" i="25"/>
  <c r="AK301" i="25"/>
  <c r="AJ301" i="25"/>
  <c r="AI301" i="25"/>
  <c r="AH301" i="25"/>
  <c r="AG301" i="25"/>
  <c r="AE301" i="25"/>
  <c r="AD301" i="25"/>
  <c r="AB301" i="25"/>
  <c r="Y301" i="25"/>
  <c r="X301" i="25"/>
  <c r="W301" i="25"/>
  <c r="P301" i="25"/>
  <c r="I301" i="25"/>
  <c r="A301" i="25"/>
  <c r="AT300" i="25"/>
  <c r="AS300" i="25"/>
  <c r="AR300" i="25"/>
  <c r="AQ300" i="25"/>
  <c r="AP300" i="25"/>
  <c r="AO300" i="25"/>
  <c r="AN300" i="25"/>
  <c r="AM300" i="25"/>
  <c r="AL300" i="25"/>
  <c r="AK300" i="25"/>
  <c r="AJ300" i="25"/>
  <c r="AI300" i="25"/>
  <c r="AH300" i="25"/>
  <c r="AG300" i="25"/>
  <c r="AE300" i="25"/>
  <c r="AD300" i="25"/>
  <c r="AB300" i="25"/>
  <c r="Y300" i="25"/>
  <c r="X300" i="25"/>
  <c r="W300" i="25"/>
  <c r="P300" i="25"/>
  <c r="I300" i="25"/>
  <c r="A300" i="25"/>
  <c r="AT299" i="25"/>
  <c r="AS299" i="25"/>
  <c r="AR299" i="25"/>
  <c r="AQ299" i="25"/>
  <c r="AP299" i="25"/>
  <c r="AO299" i="25"/>
  <c r="AN299" i="25"/>
  <c r="AM299" i="25"/>
  <c r="AL299" i="25"/>
  <c r="AK299" i="25"/>
  <c r="AJ299" i="25"/>
  <c r="AI299" i="25"/>
  <c r="AH299" i="25"/>
  <c r="AG299" i="25"/>
  <c r="AE299" i="25"/>
  <c r="AD299" i="25"/>
  <c r="AB299" i="25"/>
  <c r="Y299" i="25"/>
  <c r="X299" i="25"/>
  <c r="W299" i="25"/>
  <c r="P299" i="25"/>
  <c r="I299" i="25"/>
  <c r="A299" i="25"/>
  <c r="AT298" i="25"/>
  <c r="AS298" i="25"/>
  <c r="AR298" i="25"/>
  <c r="AQ298" i="25"/>
  <c r="AP298" i="25"/>
  <c r="AO298" i="25"/>
  <c r="AN298" i="25"/>
  <c r="AM298" i="25"/>
  <c r="AL298" i="25"/>
  <c r="AK298" i="25"/>
  <c r="AJ298" i="25"/>
  <c r="AI298" i="25"/>
  <c r="AH298" i="25"/>
  <c r="AG298" i="25"/>
  <c r="AE298" i="25"/>
  <c r="AB298" i="25"/>
  <c r="AA298" i="25"/>
  <c r="Z298" i="25"/>
  <c r="Y298" i="25"/>
  <c r="X298" i="25"/>
  <c r="W298" i="25"/>
  <c r="V298" i="25"/>
  <c r="U298" i="25"/>
  <c r="T298" i="25"/>
  <c r="S298" i="25"/>
  <c r="R298" i="25"/>
  <c r="Q298" i="25"/>
  <c r="P298" i="25"/>
  <c r="O298" i="25"/>
  <c r="N298" i="25"/>
  <c r="M298" i="25"/>
  <c r="L298" i="25"/>
  <c r="K298" i="25"/>
  <c r="J298" i="25"/>
  <c r="I298" i="25"/>
  <c r="H298" i="25"/>
  <c r="G298" i="25"/>
  <c r="F298" i="25"/>
  <c r="E298" i="25"/>
  <c r="D298" i="25"/>
  <c r="C298" i="25"/>
  <c r="AT297" i="25"/>
  <c r="AS297" i="25"/>
  <c r="AR297" i="25"/>
  <c r="AQ297" i="25"/>
  <c r="AP297" i="25"/>
  <c r="AO297" i="25"/>
  <c r="AN297" i="25"/>
  <c r="AM297" i="25"/>
  <c r="AL297" i="25"/>
  <c r="AK297" i="25"/>
  <c r="AJ297" i="25"/>
  <c r="AI297" i="25"/>
  <c r="AH297" i="25"/>
  <c r="AG297" i="25"/>
  <c r="AE297" i="25"/>
  <c r="AD297" i="25"/>
  <c r="AB297" i="25"/>
  <c r="Y297" i="25"/>
  <c r="X297" i="25"/>
  <c r="W297" i="25"/>
  <c r="P297" i="25"/>
  <c r="I297" i="25"/>
  <c r="A297" i="25"/>
  <c r="AT296" i="25"/>
  <c r="AS296" i="25"/>
  <c r="AR296" i="25"/>
  <c r="AQ296" i="25"/>
  <c r="AP296" i="25"/>
  <c r="AO296" i="25"/>
  <c r="AN296" i="25"/>
  <c r="AM296" i="25"/>
  <c r="AL296" i="25"/>
  <c r="AK296" i="25"/>
  <c r="AJ296" i="25"/>
  <c r="AI296" i="25"/>
  <c r="AH296" i="25"/>
  <c r="AG296" i="25"/>
  <c r="AE296" i="25"/>
  <c r="AD296" i="25"/>
  <c r="AB296" i="25"/>
  <c r="Y296" i="25"/>
  <c r="X296" i="25"/>
  <c r="W296" i="25"/>
  <c r="P296" i="25"/>
  <c r="I296" i="25"/>
  <c r="A296" i="25"/>
  <c r="AT295" i="25"/>
  <c r="AS295" i="25"/>
  <c r="AR295" i="25"/>
  <c r="AQ295" i="25"/>
  <c r="AP295" i="25"/>
  <c r="AO295" i="25"/>
  <c r="AN295" i="25"/>
  <c r="AM295" i="25"/>
  <c r="AL295" i="25"/>
  <c r="AK295" i="25"/>
  <c r="AJ295" i="25"/>
  <c r="AI295" i="25"/>
  <c r="AH295" i="25"/>
  <c r="AG295" i="25"/>
  <c r="AE295" i="25"/>
  <c r="AD295" i="25"/>
  <c r="AB295" i="25"/>
  <c r="Y295" i="25"/>
  <c r="X295" i="25"/>
  <c r="W295" i="25"/>
  <c r="P295" i="25"/>
  <c r="I295" i="25"/>
  <c r="A295" i="25"/>
  <c r="AT294" i="25"/>
  <c r="AS294" i="25"/>
  <c r="AR294" i="25"/>
  <c r="AQ294" i="25"/>
  <c r="AP294" i="25"/>
  <c r="AO294" i="25"/>
  <c r="AN294" i="25"/>
  <c r="AM294" i="25"/>
  <c r="AL294" i="25"/>
  <c r="AK294" i="25"/>
  <c r="AJ294" i="25"/>
  <c r="AI294" i="25"/>
  <c r="AH294" i="25"/>
  <c r="AG294" i="25"/>
  <c r="AE294" i="25"/>
  <c r="AD294" i="25"/>
  <c r="AB294" i="25"/>
  <c r="Y294" i="25"/>
  <c r="X294" i="25"/>
  <c r="W294" i="25"/>
  <c r="P294" i="25"/>
  <c r="I294" i="25"/>
  <c r="A294" i="25"/>
  <c r="AT293" i="25"/>
  <c r="AS293" i="25"/>
  <c r="AR293" i="25"/>
  <c r="AQ293" i="25"/>
  <c r="AP293" i="25"/>
  <c r="AO293" i="25"/>
  <c r="AN293" i="25"/>
  <c r="AM293" i="25"/>
  <c r="AL293" i="25"/>
  <c r="AK293" i="25"/>
  <c r="AJ293" i="25"/>
  <c r="AI293" i="25"/>
  <c r="AH293" i="25"/>
  <c r="AG293" i="25"/>
  <c r="AE293" i="25"/>
  <c r="AD293" i="25"/>
  <c r="AB293" i="25"/>
  <c r="Y293" i="25"/>
  <c r="X293" i="25"/>
  <c r="W293" i="25"/>
  <c r="P293" i="25"/>
  <c r="I293" i="25"/>
  <c r="A293" i="25"/>
  <c r="AT292" i="25"/>
  <c r="AS292" i="25"/>
  <c r="AR292" i="25"/>
  <c r="AQ292" i="25"/>
  <c r="AP292" i="25"/>
  <c r="AO292" i="25"/>
  <c r="AN292" i="25"/>
  <c r="AM292" i="25"/>
  <c r="AL292" i="25"/>
  <c r="AK292" i="25"/>
  <c r="AJ292" i="25"/>
  <c r="AI292" i="25"/>
  <c r="AH292" i="25"/>
  <c r="AG292" i="25"/>
  <c r="AE292" i="25"/>
  <c r="AD292" i="25"/>
  <c r="AB292" i="25"/>
  <c r="Y292" i="25"/>
  <c r="X292" i="25"/>
  <c r="W292" i="25"/>
  <c r="P292" i="25"/>
  <c r="I292" i="25"/>
  <c r="A292" i="25"/>
  <c r="AT291" i="25"/>
  <c r="AS291" i="25"/>
  <c r="AR291" i="25"/>
  <c r="AQ291" i="25"/>
  <c r="AP291" i="25"/>
  <c r="AO291" i="25"/>
  <c r="AN291" i="25"/>
  <c r="AM291" i="25"/>
  <c r="AL291" i="25"/>
  <c r="AK291" i="25"/>
  <c r="AJ291" i="25"/>
  <c r="AI291" i="25"/>
  <c r="AH291" i="25"/>
  <c r="AG291" i="25"/>
  <c r="AE291" i="25"/>
  <c r="AD291" i="25"/>
  <c r="AB291" i="25"/>
  <c r="Y291" i="25"/>
  <c r="X291" i="25"/>
  <c r="W291" i="25"/>
  <c r="P291" i="25"/>
  <c r="I291" i="25"/>
  <c r="A291" i="25"/>
  <c r="AT290" i="25"/>
  <c r="AS290" i="25"/>
  <c r="AR290" i="25"/>
  <c r="AQ290" i="25"/>
  <c r="AP290" i="25"/>
  <c r="AO290" i="25"/>
  <c r="AN290" i="25"/>
  <c r="AM290" i="25"/>
  <c r="AL290" i="25"/>
  <c r="AK290" i="25"/>
  <c r="AJ290" i="25"/>
  <c r="AI290" i="25"/>
  <c r="AH290" i="25"/>
  <c r="AG290" i="25"/>
  <c r="AE290" i="25"/>
  <c r="AD290" i="25"/>
  <c r="AB290" i="25"/>
  <c r="Y290" i="25"/>
  <c r="X290" i="25"/>
  <c r="W290" i="25"/>
  <c r="P290" i="25"/>
  <c r="I290" i="25"/>
  <c r="A290" i="25"/>
  <c r="AT289" i="25"/>
  <c r="AS289" i="25"/>
  <c r="AR289" i="25"/>
  <c r="AQ289" i="25"/>
  <c r="AP289" i="25"/>
  <c r="AO289" i="25"/>
  <c r="AN289" i="25"/>
  <c r="AM289" i="25"/>
  <c r="AL289" i="25"/>
  <c r="AK289" i="25"/>
  <c r="AJ289" i="25"/>
  <c r="AI289" i="25"/>
  <c r="AH289" i="25"/>
  <c r="AG289" i="25"/>
  <c r="AE289" i="25"/>
  <c r="AD289" i="25"/>
  <c r="AB289" i="25"/>
  <c r="Y289" i="25"/>
  <c r="X289" i="25"/>
  <c r="W289" i="25"/>
  <c r="P289" i="25"/>
  <c r="I289" i="25"/>
  <c r="A289" i="25"/>
  <c r="AT288" i="25"/>
  <c r="AS288" i="25"/>
  <c r="AR288" i="25"/>
  <c r="AQ288" i="25"/>
  <c r="AP288" i="25"/>
  <c r="AO288" i="25"/>
  <c r="AN288" i="25"/>
  <c r="AM288" i="25"/>
  <c r="AL288" i="25"/>
  <c r="AK288" i="25"/>
  <c r="AJ288" i="25"/>
  <c r="AI288" i="25"/>
  <c r="AH288" i="25"/>
  <c r="AG288" i="25"/>
  <c r="AE288" i="25"/>
  <c r="AD288" i="25"/>
  <c r="AB288" i="25"/>
  <c r="Y288" i="25"/>
  <c r="X288" i="25"/>
  <c r="W288" i="25"/>
  <c r="P288" i="25"/>
  <c r="I288" i="25"/>
  <c r="A288" i="25"/>
  <c r="AT287" i="25"/>
  <c r="AS287" i="25"/>
  <c r="AR287" i="25"/>
  <c r="AQ287" i="25"/>
  <c r="AP287" i="25"/>
  <c r="AO287" i="25"/>
  <c r="AN287" i="25"/>
  <c r="AM287" i="25"/>
  <c r="AL287" i="25"/>
  <c r="AK287" i="25"/>
  <c r="AJ287" i="25"/>
  <c r="AI287" i="25"/>
  <c r="AH287" i="25"/>
  <c r="AG287" i="25"/>
  <c r="AE287" i="25"/>
  <c r="AD287" i="25"/>
  <c r="AB287" i="25"/>
  <c r="Y287" i="25"/>
  <c r="X287" i="25"/>
  <c r="W287" i="25"/>
  <c r="P287" i="25"/>
  <c r="I287" i="25"/>
  <c r="A287" i="25"/>
  <c r="AT286" i="25"/>
  <c r="AS286" i="25"/>
  <c r="AR286" i="25"/>
  <c r="AQ286" i="25"/>
  <c r="AP286" i="25"/>
  <c r="AO286" i="25"/>
  <c r="AN286" i="25"/>
  <c r="AM286" i="25"/>
  <c r="AL286" i="25"/>
  <c r="AK286" i="25"/>
  <c r="AJ286" i="25"/>
  <c r="AI286" i="25"/>
  <c r="AH286" i="25"/>
  <c r="AG286" i="25"/>
  <c r="AE286" i="25"/>
  <c r="AD286" i="25"/>
  <c r="AB286" i="25"/>
  <c r="Y286" i="25"/>
  <c r="X286" i="25"/>
  <c r="W286" i="25"/>
  <c r="P286" i="25"/>
  <c r="I286" i="25"/>
  <c r="A286" i="25"/>
  <c r="AT285" i="25"/>
  <c r="AS285" i="25"/>
  <c r="AR285" i="25"/>
  <c r="AQ285" i="25"/>
  <c r="AP285" i="25"/>
  <c r="AO285" i="25"/>
  <c r="AN285" i="25"/>
  <c r="AM285" i="25"/>
  <c r="AL285" i="25"/>
  <c r="AK285" i="25"/>
  <c r="AJ285" i="25"/>
  <c r="AI285" i="25"/>
  <c r="AH285" i="25"/>
  <c r="AG285" i="25"/>
  <c r="AE285" i="25"/>
  <c r="AD285" i="25"/>
  <c r="AB285" i="25"/>
  <c r="Y285" i="25"/>
  <c r="X285" i="25"/>
  <c r="W285" i="25"/>
  <c r="P285" i="25"/>
  <c r="I285" i="25"/>
  <c r="A285" i="25"/>
  <c r="AT284" i="25"/>
  <c r="AS284" i="25"/>
  <c r="AR284" i="25"/>
  <c r="AQ284" i="25"/>
  <c r="AP284" i="25"/>
  <c r="AO284" i="25"/>
  <c r="AN284" i="25"/>
  <c r="AM284" i="25"/>
  <c r="AL284" i="25"/>
  <c r="AK284" i="25"/>
  <c r="AJ284" i="25"/>
  <c r="AI284" i="25"/>
  <c r="AH284" i="25"/>
  <c r="AG284" i="25"/>
  <c r="AE284" i="25"/>
  <c r="AD284" i="25"/>
  <c r="AB284" i="25"/>
  <c r="Y284" i="25"/>
  <c r="X284" i="25"/>
  <c r="W284" i="25"/>
  <c r="P284" i="25"/>
  <c r="I284" i="25"/>
  <c r="A284" i="25"/>
  <c r="AT283" i="25"/>
  <c r="AS283" i="25"/>
  <c r="AR283" i="25"/>
  <c r="AQ283" i="25"/>
  <c r="AP283" i="25"/>
  <c r="AO283" i="25"/>
  <c r="AN283" i="25"/>
  <c r="AM283" i="25"/>
  <c r="AL283" i="25"/>
  <c r="AK283" i="25"/>
  <c r="AJ283" i="25"/>
  <c r="AI283" i="25"/>
  <c r="AH283" i="25"/>
  <c r="AG283" i="25"/>
  <c r="AE283" i="25"/>
  <c r="AD283" i="25"/>
  <c r="AB283" i="25"/>
  <c r="Y283" i="25"/>
  <c r="X283" i="25"/>
  <c r="W283" i="25"/>
  <c r="P283" i="25"/>
  <c r="I283" i="25"/>
  <c r="A283" i="25"/>
  <c r="AT282" i="25"/>
  <c r="AS282" i="25"/>
  <c r="AR282" i="25"/>
  <c r="AQ282" i="25"/>
  <c r="AP282" i="25"/>
  <c r="AO282" i="25"/>
  <c r="AN282" i="25"/>
  <c r="AM282" i="25"/>
  <c r="AL282" i="25"/>
  <c r="AK282" i="25"/>
  <c r="AJ282" i="25"/>
  <c r="AI282" i="25"/>
  <c r="AH282" i="25"/>
  <c r="AG282" i="25"/>
  <c r="AE282" i="25"/>
  <c r="AD282" i="25"/>
  <c r="AB282" i="25"/>
  <c r="Y282" i="25"/>
  <c r="X282" i="25"/>
  <c r="W282" i="25"/>
  <c r="P282" i="25"/>
  <c r="I282" i="25"/>
  <c r="A282" i="25"/>
  <c r="AT281" i="25"/>
  <c r="AS281" i="25"/>
  <c r="AR281" i="25"/>
  <c r="AQ281" i="25"/>
  <c r="AP281" i="25"/>
  <c r="AO281" i="25"/>
  <c r="AN281" i="25"/>
  <c r="AM281" i="25"/>
  <c r="AL281" i="25"/>
  <c r="AK281" i="25"/>
  <c r="AJ281" i="25"/>
  <c r="AI281" i="25"/>
  <c r="AH281" i="25"/>
  <c r="AG281" i="25"/>
  <c r="AE281" i="25"/>
  <c r="AD281" i="25"/>
  <c r="AB281" i="25"/>
  <c r="Y281" i="25"/>
  <c r="X281" i="25"/>
  <c r="W281" i="25"/>
  <c r="P281" i="25"/>
  <c r="I281" i="25"/>
  <c r="A281" i="25"/>
  <c r="AT280" i="25"/>
  <c r="AS280" i="25"/>
  <c r="AR280" i="25"/>
  <c r="AQ280" i="25"/>
  <c r="AP280" i="25"/>
  <c r="AO280" i="25"/>
  <c r="AN280" i="25"/>
  <c r="AM280" i="25"/>
  <c r="AL280" i="25"/>
  <c r="AK280" i="25"/>
  <c r="AJ280" i="25"/>
  <c r="AI280" i="25"/>
  <c r="AH280" i="25"/>
  <c r="AG280" i="25"/>
  <c r="AE280" i="25"/>
  <c r="AD280" i="25"/>
  <c r="AB280" i="25"/>
  <c r="Y280" i="25"/>
  <c r="X280" i="25"/>
  <c r="W280" i="25"/>
  <c r="P280" i="25"/>
  <c r="I280" i="25"/>
  <c r="A280" i="25"/>
  <c r="AT279" i="25"/>
  <c r="AS279" i="25"/>
  <c r="AR279" i="25"/>
  <c r="AQ279" i="25"/>
  <c r="AP279" i="25"/>
  <c r="AO279" i="25"/>
  <c r="AN279" i="25"/>
  <c r="AM279" i="25"/>
  <c r="AL279" i="25"/>
  <c r="AK279" i="25"/>
  <c r="AJ279" i="25"/>
  <c r="AI279" i="25"/>
  <c r="AH279" i="25"/>
  <c r="AG279" i="25"/>
  <c r="AE279" i="25"/>
  <c r="AD279" i="25"/>
  <c r="AB279" i="25"/>
  <c r="Y279" i="25"/>
  <c r="X279" i="25"/>
  <c r="W279" i="25"/>
  <c r="P279" i="25"/>
  <c r="I279" i="25"/>
  <c r="A279" i="25"/>
  <c r="AT278" i="25"/>
  <c r="AS278" i="25"/>
  <c r="AR278" i="25"/>
  <c r="AQ278" i="25"/>
  <c r="AP278" i="25"/>
  <c r="AO278" i="25"/>
  <c r="AN278" i="25"/>
  <c r="AM278" i="25"/>
  <c r="AL278" i="25"/>
  <c r="AK278" i="25"/>
  <c r="AJ278" i="25"/>
  <c r="AI278" i="25"/>
  <c r="AH278" i="25"/>
  <c r="AG278" i="25"/>
  <c r="AE278" i="25"/>
  <c r="AD278" i="25"/>
  <c r="AB278" i="25"/>
  <c r="Y278" i="25"/>
  <c r="X278" i="25"/>
  <c r="W278" i="25"/>
  <c r="P278" i="25"/>
  <c r="I278" i="25"/>
  <c r="A278" i="25"/>
  <c r="AT277" i="25"/>
  <c r="AS277" i="25"/>
  <c r="AR277" i="25"/>
  <c r="AQ277" i="25"/>
  <c r="AP277" i="25"/>
  <c r="AO277" i="25"/>
  <c r="AN277" i="25"/>
  <c r="AM277" i="25"/>
  <c r="AL277" i="25"/>
  <c r="AK277" i="25"/>
  <c r="AJ277" i="25"/>
  <c r="AI277" i="25"/>
  <c r="AH277" i="25"/>
  <c r="AG277" i="25"/>
  <c r="AE277" i="25"/>
  <c r="AD277" i="25"/>
  <c r="AB277" i="25"/>
  <c r="Y277" i="25"/>
  <c r="X277" i="25"/>
  <c r="W277" i="25"/>
  <c r="P277" i="25"/>
  <c r="I277" i="25"/>
  <c r="A277" i="25"/>
  <c r="AT276" i="25"/>
  <c r="AS276" i="25"/>
  <c r="AR276" i="25"/>
  <c r="AQ276" i="25"/>
  <c r="AP276" i="25"/>
  <c r="AO276" i="25"/>
  <c r="AN276" i="25"/>
  <c r="AM276" i="25"/>
  <c r="AL276" i="25"/>
  <c r="AK276" i="25"/>
  <c r="AJ276" i="25"/>
  <c r="AI276" i="25"/>
  <c r="AH276" i="25"/>
  <c r="AG276" i="25"/>
  <c r="AE276" i="25"/>
  <c r="AD276" i="25"/>
  <c r="AB276" i="25"/>
  <c r="Y276" i="25"/>
  <c r="X276" i="25"/>
  <c r="W276" i="25"/>
  <c r="P276" i="25"/>
  <c r="I276" i="25"/>
  <c r="A276" i="25"/>
  <c r="AT275" i="25"/>
  <c r="AS275" i="25"/>
  <c r="AR275" i="25"/>
  <c r="AQ275" i="25"/>
  <c r="AP275" i="25"/>
  <c r="AO275" i="25"/>
  <c r="AN275" i="25"/>
  <c r="AM275" i="25"/>
  <c r="AL275" i="25"/>
  <c r="AK275" i="25"/>
  <c r="AJ275" i="25"/>
  <c r="AI275" i="25"/>
  <c r="AH275" i="25"/>
  <c r="AG275" i="25"/>
  <c r="AE275" i="25"/>
  <c r="AD275" i="25"/>
  <c r="AB275" i="25"/>
  <c r="Y275" i="25"/>
  <c r="X275" i="25"/>
  <c r="W275" i="25"/>
  <c r="P275" i="25"/>
  <c r="I275" i="25"/>
  <c r="A275" i="25"/>
  <c r="AT274" i="25"/>
  <c r="AS274" i="25"/>
  <c r="AR274" i="25"/>
  <c r="AQ274" i="25"/>
  <c r="AP274" i="25"/>
  <c r="AO274" i="25"/>
  <c r="AN274" i="25"/>
  <c r="AM274" i="25"/>
  <c r="AL274" i="25"/>
  <c r="AK274" i="25"/>
  <c r="AJ274" i="25"/>
  <c r="AI274" i="25"/>
  <c r="AH274" i="25"/>
  <c r="AG274" i="25"/>
  <c r="AE274" i="25"/>
  <c r="AD274" i="25"/>
  <c r="AB274" i="25"/>
  <c r="Y274" i="25"/>
  <c r="X274" i="25"/>
  <c r="W274" i="25"/>
  <c r="P274" i="25"/>
  <c r="I274" i="25"/>
  <c r="A274" i="25"/>
  <c r="AT273" i="25"/>
  <c r="AS273" i="25"/>
  <c r="AR273" i="25"/>
  <c r="AQ273" i="25"/>
  <c r="AP273" i="25"/>
  <c r="AO273" i="25"/>
  <c r="AN273" i="25"/>
  <c r="AM273" i="25"/>
  <c r="AL273" i="25"/>
  <c r="AK273" i="25"/>
  <c r="AJ273" i="25"/>
  <c r="AI273" i="25"/>
  <c r="AH273" i="25"/>
  <c r="AG273" i="25"/>
  <c r="AE273" i="25"/>
  <c r="AD273" i="25"/>
  <c r="AB273" i="25"/>
  <c r="Y273" i="25"/>
  <c r="X273" i="25"/>
  <c r="W273" i="25"/>
  <c r="P273" i="25"/>
  <c r="I273" i="25"/>
  <c r="A273" i="25"/>
  <c r="AT272" i="25"/>
  <c r="AS272" i="25"/>
  <c r="AR272" i="25"/>
  <c r="AQ272" i="25"/>
  <c r="AP272" i="25"/>
  <c r="AO272" i="25"/>
  <c r="AN272" i="25"/>
  <c r="AM272" i="25"/>
  <c r="AL272" i="25"/>
  <c r="AK272" i="25"/>
  <c r="AJ272" i="25"/>
  <c r="AI272" i="25"/>
  <c r="AH272" i="25"/>
  <c r="AG272" i="25"/>
  <c r="AE272" i="25"/>
  <c r="AD272" i="25"/>
  <c r="AB272" i="25"/>
  <c r="Y272" i="25"/>
  <c r="X272" i="25"/>
  <c r="W272" i="25"/>
  <c r="P272" i="25"/>
  <c r="I272" i="25"/>
  <c r="A272" i="25"/>
  <c r="AT271" i="25"/>
  <c r="AS271" i="25"/>
  <c r="AR271" i="25"/>
  <c r="AQ271" i="25"/>
  <c r="AP271" i="25"/>
  <c r="AO271" i="25"/>
  <c r="AN271" i="25"/>
  <c r="AM271" i="25"/>
  <c r="AL271" i="25"/>
  <c r="AK271" i="25"/>
  <c r="AJ271" i="25"/>
  <c r="AI271" i="25"/>
  <c r="AH271" i="25"/>
  <c r="AG271" i="25"/>
  <c r="AE271" i="25"/>
  <c r="AD271" i="25"/>
  <c r="AB271" i="25"/>
  <c r="Y271" i="25"/>
  <c r="X271" i="25"/>
  <c r="W271" i="25"/>
  <c r="P271" i="25"/>
  <c r="I271" i="25"/>
  <c r="A271" i="25"/>
  <c r="AT270" i="25"/>
  <c r="AS270" i="25"/>
  <c r="AR270" i="25"/>
  <c r="AQ270" i="25"/>
  <c r="AP270" i="25"/>
  <c r="AO270" i="25"/>
  <c r="AN270" i="25"/>
  <c r="AM270" i="25"/>
  <c r="AL270" i="25"/>
  <c r="AK270" i="25"/>
  <c r="AJ270" i="25"/>
  <c r="AI270" i="25"/>
  <c r="AH270" i="25"/>
  <c r="AG270" i="25"/>
  <c r="AE270" i="25"/>
  <c r="AD270" i="25"/>
  <c r="AB270" i="25"/>
  <c r="Y270" i="25"/>
  <c r="X270" i="25"/>
  <c r="W270" i="25"/>
  <c r="P270" i="25"/>
  <c r="I270" i="25"/>
  <c r="A270" i="25"/>
  <c r="AT269" i="25"/>
  <c r="AS269" i="25"/>
  <c r="AR269" i="25"/>
  <c r="AQ269" i="25"/>
  <c r="AP269" i="25"/>
  <c r="AO269" i="25"/>
  <c r="AN269" i="25"/>
  <c r="AM269" i="25"/>
  <c r="AL269" i="25"/>
  <c r="AK269" i="25"/>
  <c r="AJ269" i="25"/>
  <c r="AI269" i="25"/>
  <c r="AH269" i="25"/>
  <c r="AG269" i="25"/>
  <c r="AE269" i="25"/>
  <c r="AD269" i="25"/>
  <c r="AB269" i="25"/>
  <c r="Y269" i="25"/>
  <c r="X269" i="25"/>
  <c r="W269" i="25"/>
  <c r="P269" i="25"/>
  <c r="I269" i="25"/>
  <c r="A269" i="25"/>
  <c r="AT268" i="25"/>
  <c r="AS268" i="25"/>
  <c r="AR268" i="25"/>
  <c r="AQ268" i="25"/>
  <c r="AP268" i="25"/>
  <c r="AO268" i="25"/>
  <c r="AN268" i="25"/>
  <c r="AM268" i="25"/>
  <c r="AL268" i="25"/>
  <c r="AK268" i="25"/>
  <c r="AJ268" i="25"/>
  <c r="AI268" i="25"/>
  <c r="AH268" i="25"/>
  <c r="AG268" i="25"/>
  <c r="AE268" i="25"/>
  <c r="AD268" i="25"/>
  <c r="AB268" i="25"/>
  <c r="Y268" i="25"/>
  <c r="X268" i="25"/>
  <c r="W268" i="25"/>
  <c r="P268" i="25"/>
  <c r="I268" i="25"/>
  <c r="A268" i="25"/>
  <c r="AT267" i="25"/>
  <c r="AS267" i="25"/>
  <c r="AR267" i="25"/>
  <c r="AQ267" i="25"/>
  <c r="AP267" i="25"/>
  <c r="AO267" i="25"/>
  <c r="AN267" i="25"/>
  <c r="AM267" i="25"/>
  <c r="AL267" i="25"/>
  <c r="AK267" i="25"/>
  <c r="AJ267" i="25"/>
  <c r="AI267" i="25"/>
  <c r="AH267" i="25"/>
  <c r="AG267" i="25"/>
  <c r="AE267" i="25"/>
  <c r="AD267" i="25"/>
  <c r="AB267" i="25"/>
  <c r="Y267" i="25"/>
  <c r="X267" i="25"/>
  <c r="W267" i="25"/>
  <c r="P267" i="25"/>
  <c r="I267" i="25"/>
  <c r="A267" i="25"/>
  <c r="AT266" i="25"/>
  <c r="AS266" i="25"/>
  <c r="AR266" i="25"/>
  <c r="AQ266" i="25"/>
  <c r="AP266" i="25"/>
  <c r="AO266" i="25"/>
  <c r="AN266" i="25"/>
  <c r="AM266" i="25"/>
  <c r="AL266" i="25"/>
  <c r="AK266" i="25"/>
  <c r="AJ266" i="25"/>
  <c r="AI266" i="25"/>
  <c r="AH266" i="25"/>
  <c r="AG266" i="25"/>
  <c r="AE266" i="25"/>
  <c r="AD266" i="25"/>
  <c r="AB266" i="25"/>
  <c r="Y266" i="25"/>
  <c r="X266" i="25"/>
  <c r="W266" i="25"/>
  <c r="P266" i="25"/>
  <c r="I266" i="25"/>
  <c r="A266" i="25"/>
  <c r="AT265" i="25"/>
  <c r="AS265" i="25"/>
  <c r="AR265" i="25"/>
  <c r="AQ265" i="25"/>
  <c r="AP265" i="25"/>
  <c r="AO265" i="25"/>
  <c r="AN265" i="25"/>
  <c r="AM265" i="25"/>
  <c r="AL265" i="25"/>
  <c r="AK265" i="25"/>
  <c r="AJ265" i="25"/>
  <c r="AI265" i="25"/>
  <c r="AH265" i="25"/>
  <c r="AG265" i="25"/>
  <c r="AE265" i="25"/>
  <c r="AD265" i="25"/>
  <c r="AB265" i="25"/>
  <c r="Y265" i="25"/>
  <c r="X265" i="25"/>
  <c r="W265" i="25"/>
  <c r="P265" i="25"/>
  <c r="I265" i="25"/>
  <c r="A265" i="25"/>
  <c r="AT264" i="25"/>
  <c r="AS264" i="25"/>
  <c r="AR264" i="25"/>
  <c r="AQ264" i="25"/>
  <c r="AP264" i="25"/>
  <c r="AO264" i="25"/>
  <c r="AN264" i="25"/>
  <c r="AM264" i="25"/>
  <c r="AL264" i="25"/>
  <c r="AK264" i="25"/>
  <c r="AJ264" i="25"/>
  <c r="AI264" i="25"/>
  <c r="AH264" i="25"/>
  <c r="AG264" i="25"/>
  <c r="AE264" i="25"/>
  <c r="AD264" i="25"/>
  <c r="AB264" i="25"/>
  <c r="Y264" i="25"/>
  <c r="X264" i="25"/>
  <c r="W264" i="25"/>
  <c r="P264" i="25"/>
  <c r="I264" i="25"/>
  <c r="A264" i="25"/>
  <c r="AT263" i="25"/>
  <c r="AS263" i="25"/>
  <c r="AR263" i="25"/>
  <c r="AQ263" i="25"/>
  <c r="AP263" i="25"/>
  <c r="AO263" i="25"/>
  <c r="AN263" i="25"/>
  <c r="AM263" i="25"/>
  <c r="AL263" i="25"/>
  <c r="AK263" i="25"/>
  <c r="AJ263" i="25"/>
  <c r="AI263" i="25"/>
  <c r="AH263" i="25"/>
  <c r="AG263" i="25"/>
  <c r="AE263" i="25"/>
  <c r="AD263" i="25"/>
  <c r="AB263" i="25"/>
  <c r="Y263" i="25"/>
  <c r="X263" i="25"/>
  <c r="W263" i="25"/>
  <c r="P263" i="25"/>
  <c r="I263" i="25"/>
  <c r="A263" i="25"/>
  <c r="AT262" i="25"/>
  <c r="AS262" i="25"/>
  <c r="AR262" i="25"/>
  <c r="AQ262" i="25"/>
  <c r="AP262" i="25"/>
  <c r="AO262" i="25"/>
  <c r="AN262" i="25"/>
  <c r="AM262" i="25"/>
  <c r="AL262" i="25"/>
  <c r="AK262" i="25"/>
  <c r="AJ262" i="25"/>
  <c r="AI262" i="25"/>
  <c r="AH262" i="25"/>
  <c r="AG262" i="25"/>
  <c r="AE262" i="25"/>
  <c r="AD262" i="25"/>
  <c r="AB262" i="25"/>
  <c r="Y262" i="25"/>
  <c r="X262" i="25"/>
  <c r="W262" i="25"/>
  <c r="P262" i="25"/>
  <c r="I262" i="25"/>
  <c r="A262" i="25"/>
  <c r="AT261" i="25"/>
  <c r="AS261" i="25"/>
  <c r="AR261" i="25"/>
  <c r="AQ261" i="25"/>
  <c r="AP261" i="25"/>
  <c r="AO261" i="25"/>
  <c r="AN261" i="25"/>
  <c r="AM261" i="25"/>
  <c r="AL261" i="25"/>
  <c r="AK261" i="25"/>
  <c r="AJ261" i="25"/>
  <c r="AI261" i="25"/>
  <c r="AH261" i="25"/>
  <c r="AG261" i="25"/>
  <c r="AE261" i="25"/>
  <c r="AD261" i="25"/>
  <c r="AB261" i="25"/>
  <c r="Y261" i="25"/>
  <c r="X261" i="25"/>
  <c r="W261" i="25"/>
  <c r="P261" i="25"/>
  <c r="I261" i="25"/>
  <c r="A261" i="25"/>
  <c r="AT260" i="25"/>
  <c r="AS260" i="25"/>
  <c r="AR260" i="25"/>
  <c r="AQ260" i="25"/>
  <c r="AP260" i="25"/>
  <c r="AO260" i="25"/>
  <c r="AN260" i="25"/>
  <c r="AM260" i="25"/>
  <c r="AL260" i="25"/>
  <c r="AK260" i="25"/>
  <c r="AJ260" i="25"/>
  <c r="AI260" i="25"/>
  <c r="AH260" i="25"/>
  <c r="AG260" i="25"/>
  <c r="AE260" i="25"/>
  <c r="AD260" i="25"/>
  <c r="AB260" i="25"/>
  <c r="Y260" i="25"/>
  <c r="X260" i="25"/>
  <c r="W260" i="25"/>
  <c r="P260" i="25"/>
  <c r="I260" i="25"/>
  <c r="A260" i="25"/>
  <c r="AT259" i="25"/>
  <c r="AS259" i="25"/>
  <c r="AR259" i="25"/>
  <c r="AQ259" i="25"/>
  <c r="AP259" i="25"/>
  <c r="AO259" i="25"/>
  <c r="AN259" i="25"/>
  <c r="AM259" i="25"/>
  <c r="AL259" i="25"/>
  <c r="AK259" i="25"/>
  <c r="AJ259" i="25"/>
  <c r="AI259" i="25"/>
  <c r="AH259" i="25"/>
  <c r="AG259" i="25"/>
  <c r="AE259" i="25"/>
  <c r="AD259" i="25"/>
  <c r="AB259" i="25"/>
  <c r="Y259" i="25"/>
  <c r="X259" i="25"/>
  <c r="W259" i="25"/>
  <c r="P259" i="25"/>
  <c r="I259" i="25"/>
  <c r="A259" i="25"/>
  <c r="AT258" i="25"/>
  <c r="AS258" i="25"/>
  <c r="AR258" i="25"/>
  <c r="AQ258" i="25"/>
  <c r="AP258" i="25"/>
  <c r="AO258" i="25"/>
  <c r="AN258" i="25"/>
  <c r="AM258" i="25"/>
  <c r="AL258" i="25"/>
  <c r="AK258" i="25"/>
  <c r="AJ258" i="25"/>
  <c r="AI258" i="25"/>
  <c r="AH258" i="25"/>
  <c r="AG258" i="25"/>
  <c r="AE258" i="25"/>
  <c r="AD258" i="25"/>
  <c r="AB258" i="25"/>
  <c r="Y258" i="25"/>
  <c r="X258" i="25"/>
  <c r="W258" i="25"/>
  <c r="P258" i="25"/>
  <c r="I258" i="25"/>
  <c r="A258" i="25"/>
  <c r="AT257" i="25"/>
  <c r="AS257" i="25"/>
  <c r="AR257" i="25"/>
  <c r="AQ257" i="25"/>
  <c r="AP257" i="25"/>
  <c r="AO257" i="25"/>
  <c r="AN257" i="25"/>
  <c r="AM257" i="25"/>
  <c r="AL257" i="25"/>
  <c r="AK257" i="25"/>
  <c r="AJ257" i="25"/>
  <c r="AI257" i="25"/>
  <c r="AH257" i="25"/>
  <c r="AG257" i="25"/>
  <c r="AE257" i="25"/>
  <c r="AD257" i="25"/>
  <c r="AB257" i="25"/>
  <c r="Y257" i="25"/>
  <c r="X257" i="25"/>
  <c r="W257" i="25"/>
  <c r="P257" i="25"/>
  <c r="I257" i="25"/>
  <c r="A257" i="25"/>
  <c r="AT256" i="25"/>
  <c r="AS256" i="25"/>
  <c r="AR256" i="25"/>
  <c r="AQ256" i="25"/>
  <c r="AP256" i="25"/>
  <c r="AO256" i="25"/>
  <c r="AN256" i="25"/>
  <c r="AM256" i="25"/>
  <c r="AL256" i="25"/>
  <c r="AK256" i="25"/>
  <c r="AJ256" i="25"/>
  <c r="AI256" i="25"/>
  <c r="AH256" i="25"/>
  <c r="AG256" i="25"/>
  <c r="AE256" i="25"/>
  <c r="AD256" i="25"/>
  <c r="AB256" i="25"/>
  <c r="Y256" i="25"/>
  <c r="X256" i="25"/>
  <c r="W256" i="25"/>
  <c r="P256" i="25"/>
  <c r="I256" i="25"/>
  <c r="A256" i="25"/>
  <c r="AT255" i="25"/>
  <c r="AS255" i="25"/>
  <c r="AR255" i="25"/>
  <c r="AQ255" i="25"/>
  <c r="AP255" i="25"/>
  <c r="AO255" i="25"/>
  <c r="AN255" i="25"/>
  <c r="AM255" i="25"/>
  <c r="AL255" i="25"/>
  <c r="AK255" i="25"/>
  <c r="AJ255" i="25"/>
  <c r="AI255" i="25"/>
  <c r="AH255" i="25"/>
  <c r="AG255" i="25"/>
  <c r="AE255" i="25"/>
  <c r="AD255" i="25"/>
  <c r="AB255" i="25"/>
  <c r="Y255" i="25"/>
  <c r="X255" i="25"/>
  <c r="W255" i="25"/>
  <c r="P255" i="25"/>
  <c r="I255" i="25"/>
  <c r="A255" i="25"/>
  <c r="AT254" i="25"/>
  <c r="AS254" i="25"/>
  <c r="AR254" i="25"/>
  <c r="AQ254" i="25"/>
  <c r="AP254" i="25"/>
  <c r="AO254" i="25"/>
  <c r="AN254" i="25"/>
  <c r="AM254" i="25"/>
  <c r="AL254" i="25"/>
  <c r="AK254" i="25"/>
  <c r="AJ254" i="25"/>
  <c r="AI254" i="25"/>
  <c r="AH254" i="25"/>
  <c r="AG254" i="25"/>
  <c r="AE254" i="25"/>
  <c r="AD254" i="25"/>
  <c r="AB254" i="25"/>
  <c r="Y254" i="25"/>
  <c r="X254" i="25"/>
  <c r="W254" i="25"/>
  <c r="P254" i="25"/>
  <c r="I254" i="25"/>
  <c r="A254" i="25"/>
  <c r="AT253" i="25"/>
  <c r="AS253" i="25"/>
  <c r="AR253" i="25"/>
  <c r="AQ253" i="25"/>
  <c r="AP253" i="25"/>
  <c r="AO253" i="25"/>
  <c r="AN253" i="25"/>
  <c r="AM253" i="25"/>
  <c r="AL253" i="25"/>
  <c r="AK253" i="25"/>
  <c r="AJ253" i="25"/>
  <c r="AI253" i="25"/>
  <c r="AH253" i="25"/>
  <c r="AG253" i="25"/>
  <c r="AE253" i="25"/>
  <c r="AD253" i="25"/>
  <c r="AB253" i="25"/>
  <c r="Y253" i="25"/>
  <c r="X253" i="25"/>
  <c r="W253" i="25"/>
  <c r="P253" i="25"/>
  <c r="I253" i="25"/>
  <c r="A253" i="25"/>
  <c r="AT252" i="25"/>
  <c r="AS252" i="25"/>
  <c r="AR252" i="25"/>
  <c r="AQ252" i="25"/>
  <c r="AP252" i="25"/>
  <c r="AO252" i="25"/>
  <c r="AN252" i="25"/>
  <c r="AM252" i="25"/>
  <c r="AL252" i="25"/>
  <c r="AK252" i="25"/>
  <c r="AJ252" i="25"/>
  <c r="AI252" i="25"/>
  <c r="AH252" i="25"/>
  <c r="AG252" i="25"/>
  <c r="AE252" i="25"/>
  <c r="AD252" i="25"/>
  <c r="AB252" i="25"/>
  <c r="Y252" i="25"/>
  <c r="X252" i="25"/>
  <c r="W252" i="25"/>
  <c r="P252" i="25"/>
  <c r="I252" i="25"/>
  <c r="A252" i="25"/>
  <c r="AT251" i="25"/>
  <c r="AS251" i="25"/>
  <c r="AR251" i="25"/>
  <c r="AQ251" i="25"/>
  <c r="AP251" i="25"/>
  <c r="AO251" i="25"/>
  <c r="AN251" i="25"/>
  <c r="AM251" i="25"/>
  <c r="AL251" i="25"/>
  <c r="AK251" i="25"/>
  <c r="AJ251" i="25"/>
  <c r="AI251" i="25"/>
  <c r="AH251" i="25"/>
  <c r="AG251" i="25"/>
  <c r="AE251" i="25"/>
  <c r="AD251" i="25"/>
  <c r="AB251" i="25"/>
  <c r="Y251" i="25"/>
  <c r="X251" i="25"/>
  <c r="W251" i="25"/>
  <c r="P251" i="25"/>
  <c r="I251" i="25"/>
  <c r="A251" i="25"/>
  <c r="AT250" i="25"/>
  <c r="AS250" i="25"/>
  <c r="AR250" i="25"/>
  <c r="AQ250" i="25"/>
  <c r="AP250" i="25"/>
  <c r="AO250" i="25"/>
  <c r="AN250" i="25"/>
  <c r="AM250" i="25"/>
  <c r="AL250" i="25"/>
  <c r="AK250" i="25"/>
  <c r="AJ250" i="25"/>
  <c r="AI250" i="25"/>
  <c r="AH250" i="25"/>
  <c r="AG250" i="25"/>
  <c r="AE250" i="25"/>
  <c r="AD250" i="25"/>
  <c r="AB250" i="25"/>
  <c r="Y250" i="25"/>
  <c r="X250" i="25"/>
  <c r="W250" i="25"/>
  <c r="P250" i="25"/>
  <c r="I250" i="25"/>
  <c r="A250" i="25"/>
  <c r="AT249" i="25"/>
  <c r="AS249" i="25"/>
  <c r="AR249" i="25"/>
  <c r="AQ249" i="25"/>
  <c r="AP249" i="25"/>
  <c r="AO249" i="25"/>
  <c r="AN249" i="25"/>
  <c r="AM249" i="25"/>
  <c r="AL249" i="25"/>
  <c r="AK249" i="25"/>
  <c r="AJ249" i="25"/>
  <c r="AI249" i="25"/>
  <c r="AH249" i="25"/>
  <c r="AG249" i="25"/>
  <c r="AE249" i="25"/>
  <c r="AD249" i="25"/>
  <c r="AB249" i="25"/>
  <c r="Y249" i="25"/>
  <c r="X249" i="25"/>
  <c r="W249" i="25"/>
  <c r="P249" i="25"/>
  <c r="I249" i="25"/>
  <c r="A249" i="25"/>
  <c r="AT248" i="25"/>
  <c r="AS248" i="25"/>
  <c r="AR248" i="25"/>
  <c r="AQ248" i="25"/>
  <c r="AP248" i="25"/>
  <c r="AO248" i="25"/>
  <c r="AN248" i="25"/>
  <c r="AM248" i="25"/>
  <c r="AL248" i="25"/>
  <c r="AK248" i="25"/>
  <c r="AJ248" i="25"/>
  <c r="AI248" i="25"/>
  <c r="AH248" i="25"/>
  <c r="AG248" i="25"/>
  <c r="AE248" i="25"/>
  <c r="AD248" i="25"/>
  <c r="AB248" i="25"/>
  <c r="Y248" i="25"/>
  <c r="X248" i="25"/>
  <c r="W248" i="25"/>
  <c r="P248" i="25"/>
  <c r="I248" i="25"/>
  <c r="A248" i="25"/>
  <c r="AT247" i="25"/>
  <c r="AS247" i="25"/>
  <c r="AR247" i="25"/>
  <c r="AQ247" i="25"/>
  <c r="AP247" i="25"/>
  <c r="AO247" i="25"/>
  <c r="AN247" i="25"/>
  <c r="AM247" i="25"/>
  <c r="AL247" i="25"/>
  <c r="AK247" i="25"/>
  <c r="AJ247" i="25"/>
  <c r="AI247" i="25"/>
  <c r="AH247" i="25"/>
  <c r="AG247" i="25"/>
  <c r="AE247" i="25"/>
  <c r="AD247" i="25"/>
  <c r="AB247" i="25"/>
  <c r="Y247" i="25"/>
  <c r="X247" i="25"/>
  <c r="W247" i="25"/>
  <c r="P247" i="25"/>
  <c r="I247" i="25"/>
  <c r="A247" i="25"/>
  <c r="AT246" i="25"/>
  <c r="AS246" i="25"/>
  <c r="AR246" i="25"/>
  <c r="AQ246" i="25"/>
  <c r="AP246" i="25"/>
  <c r="AO246" i="25"/>
  <c r="AN246" i="25"/>
  <c r="AM246" i="25"/>
  <c r="AL246" i="25"/>
  <c r="AK246" i="25"/>
  <c r="AJ246" i="25"/>
  <c r="AI246" i="25"/>
  <c r="AH246" i="25"/>
  <c r="AG246" i="25"/>
  <c r="AE246" i="25"/>
  <c r="AD246" i="25"/>
  <c r="AB246" i="25"/>
  <c r="Y246" i="25"/>
  <c r="X246" i="25"/>
  <c r="W246" i="25"/>
  <c r="P246" i="25"/>
  <c r="I246" i="25"/>
  <c r="A246" i="25"/>
  <c r="AT245" i="25"/>
  <c r="AS245" i="25"/>
  <c r="AR245" i="25"/>
  <c r="AQ245" i="25"/>
  <c r="AP245" i="25"/>
  <c r="AO245" i="25"/>
  <c r="AN245" i="25"/>
  <c r="AM245" i="25"/>
  <c r="AL245" i="25"/>
  <c r="AK245" i="25"/>
  <c r="AJ245" i="25"/>
  <c r="AI245" i="25"/>
  <c r="AH245" i="25"/>
  <c r="AG245" i="25"/>
  <c r="AE245" i="25"/>
  <c r="AD245" i="25"/>
  <c r="AB245" i="25"/>
  <c r="Y245" i="25"/>
  <c r="X245" i="25"/>
  <c r="W245" i="25"/>
  <c r="P245" i="25"/>
  <c r="I245" i="25"/>
  <c r="A245" i="25"/>
  <c r="AT244" i="25"/>
  <c r="AS244" i="25"/>
  <c r="AR244" i="25"/>
  <c r="AQ244" i="25"/>
  <c r="AP244" i="25"/>
  <c r="AO244" i="25"/>
  <c r="AN244" i="25"/>
  <c r="AM244" i="25"/>
  <c r="AL244" i="25"/>
  <c r="AK244" i="25"/>
  <c r="AJ244" i="25"/>
  <c r="AI244" i="25"/>
  <c r="AH244" i="25"/>
  <c r="AG244" i="25"/>
  <c r="AE244" i="25"/>
  <c r="AD244" i="25"/>
  <c r="AB244" i="25"/>
  <c r="Y244" i="25"/>
  <c r="X244" i="25"/>
  <c r="W244" i="25"/>
  <c r="P244" i="25"/>
  <c r="I244" i="25"/>
  <c r="A244" i="25"/>
  <c r="AT243" i="25"/>
  <c r="AS243" i="25"/>
  <c r="AR243" i="25"/>
  <c r="AQ243" i="25"/>
  <c r="AP243" i="25"/>
  <c r="AO243" i="25"/>
  <c r="AN243" i="25"/>
  <c r="AM243" i="25"/>
  <c r="AL243" i="25"/>
  <c r="AK243" i="25"/>
  <c r="AJ243" i="25"/>
  <c r="AI243" i="25"/>
  <c r="AH243" i="25"/>
  <c r="AG243" i="25"/>
  <c r="AE243" i="25"/>
  <c r="AD243" i="25"/>
  <c r="AB243" i="25"/>
  <c r="Y243" i="25"/>
  <c r="X243" i="25"/>
  <c r="W243" i="25"/>
  <c r="P243" i="25"/>
  <c r="I243" i="25"/>
  <c r="A243" i="25"/>
  <c r="AT242" i="25"/>
  <c r="AS242" i="25"/>
  <c r="AR242" i="25"/>
  <c r="AQ242" i="25"/>
  <c r="AP242" i="25"/>
  <c r="AO242" i="25"/>
  <c r="AN242" i="25"/>
  <c r="AM242" i="25"/>
  <c r="AL242" i="25"/>
  <c r="AK242" i="25"/>
  <c r="AJ242" i="25"/>
  <c r="AI242" i="25"/>
  <c r="AH242" i="25"/>
  <c r="AG242" i="25"/>
  <c r="AE242" i="25"/>
  <c r="AD242" i="25"/>
  <c r="AB242" i="25"/>
  <c r="Y242" i="25"/>
  <c r="X242" i="25"/>
  <c r="W242" i="25"/>
  <c r="P242" i="25"/>
  <c r="I242" i="25"/>
  <c r="A242" i="25"/>
  <c r="AT241" i="25"/>
  <c r="AS241" i="25"/>
  <c r="AR241" i="25"/>
  <c r="AQ241" i="25"/>
  <c r="AP241" i="25"/>
  <c r="AO241" i="25"/>
  <c r="AN241" i="25"/>
  <c r="AM241" i="25"/>
  <c r="AL241" i="25"/>
  <c r="AK241" i="25"/>
  <c r="AJ241" i="25"/>
  <c r="AI241" i="25"/>
  <c r="AH241" i="25"/>
  <c r="AG241" i="25"/>
  <c r="AE241" i="25"/>
  <c r="AD241" i="25"/>
  <c r="AB241" i="25"/>
  <c r="Y241" i="25"/>
  <c r="X241" i="25"/>
  <c r="W241" i="25"/>
  <c r="P241" i="25"/>
  <c r="I241" i="25"/>
  <c r="A241" i="25"/>
  <c r="AT240" i="25"/>
  <c r="AS240" i="25"/>
  <c r="AR240" i="25"/>
  <c r="AQ240" i="25"/>
  <c r="AP240" i="25"/>
  <c r="AO240" i="25"/>
  <c r="AN240" i="25"/>
  <c r="AM240" i="25"/>
  <c r="AL240" i="25"/>
  <c r="AK240" i="25"/>
  <c r="AJ240" i="25"/>
  <c r="AI240" i="25"/>
  <c r="AH240" i="25"/>
  <c r="AG240" i="25"/>
  <c r="AE240" i="25"/>
  <c r="AD240" i="25"/>
  <c r="AB240" i="25"/>
  <c r="Y240" i="25"/>
  <c r="X240" i="25"/>
  <c r="W240" i="25"/>
  <c r="P240" i="25"/>
  <c r="I240" i="25"/>
  <c r="A240" i="25"/>
  <c r="AT239" i="25"/>
  <c r="AS239" i="25"/>
  <c r="AR239" i="25"/>
  <c r="AQ239" i="25"/>
  <c r="AP239" i="25"/>
  <c r="AO239" i="25"/>
  <c r="AN239" i="25"/>
  <c r="AM239" i="25"/>
  <c r="AL239" i="25"/>
  <c r="AK239" i="25"/>
  <c r="AJ239" i="25"/>
  <c r="AI239" i="25"/>
  <c r="AH239" i="25"/>
  <c r="AG239" i="25"/>
  <c r="AE239" i="25"/>
  <c r="AD239" i="25"/>
  <c r="AB239" i="25"/>
  <c r="Y239" i="25"/>
  <c r="X239" i="25"/>
  <c r="W239" i="25"/>
  <c r="P239" i="25"/>
  <c r="I239" i="25"/>
  <c r="A239" i="25"/>
  <c r="AT238" i="25"/>
  <c r="AS238" i="25"/>
  <c r="AR238" i="25"/>
  <c r="AQ238" i="25"/>
  <c r="AP238" i="25"/>
  <c r="AO238" i="25"/>
  <c r="AN238" i="25"/>
  <c r="AM238" i="25"/>
  <c r="AL238" i="25"/>
  <c r="AK238" i="25"/>
  <c r="AJ238" i="25"/>
  <c r="AI238" i="25"/>
  <c r="AH238" i="25"/>
  <c r="AG238" i="25"/>
  <c r="AE238" i="25"/>
  <c r="AD238" i="25"/>
  <c r="AB238" i="25"/>
  <c r="Y238" i="25"/>
  <c r="X238" i="25"/>
  <c r="W238" i="25"/>
  <c r="P238" i="25"/>
  <c r="I238" i="25"/>
  <c r="A238" i="25"/>
  <c r="AT237" i="25"/>
  <c r="AS237" i="25"/>
  <c r="AR237" i="25"/>
  <c r="AQ237" i="25"/>
  <c r="AP237" i="25"/>
  <c r="AO237" i="25"/>
  <c r="AN237" i="25"/>
  <c r="AM237" i="25"/>
  <c r="AL237" i="25"/>
  <c r="AK237" i="25"/>
  <c r="AJ237" i="25"/>
  <c r="AI237" i="25"/>
  <c r="AH237" i="25"/>
  <c r="AG237" i="25"/>
  <c r="AE237" i="25"/>
  <c r="AD237" i="25"/>
  <c r="AB237" i="25"/>
  <c r="Y237" i="25"/>
  <c r="X237" i="25"/>
  <c r="W237" i="25"/>
  <c r="P237" i="25"/>
  <c r="I237" i="25"/>
  <c r="A237" i="25"/>
  <c r="AT236" i="25"/>
  <c r="AS236" i="25"/>
  <c r="AR236" i="25"/>
  <c r="AQ236" i="25"/>
  <c r="AP236" i="25"/>
  <c r="AO236" i="25"/>
  <c r="AN236" i="25"/>
  <c r="AM236" i="25"/>
  <c r="AL236" i="25"/>
  <c r="AK236" i="25"/>
  <c r="AJ236" i="25"/>
  <c r="AI236" i="25"/>
  <c r="AH236" i="25"/>
  <c r="AG236" i="25"/>
  <c r="AE236" i="25"/>
  <c r="AD236" i="25"/>
  <c r="AB236" i="25"/>
  <c r="Y236" i="25"/>
  <c r="X236" i="25"/>
  <c r="W236" i="25"/>
  <c r="P236" i="25"/>
  <c r="I236" i="25"/>
  <c r="A236" i="25"/>
  <c r="AT235" i="25"/>
  <c r="AS235" i="25"/>
  <c r="AR235" i="25"/>
  <c r="AQ235" i="25"/>
  <c r="AP235" i="25"/>
  <c r="AO235" i="25"/>
  <c r="AN235" i="25"/>
  <c r="AM235" i="25"/>
  <c r="AL235" i="25"/>
  <c r="AK235" i="25"/>
  <c r="AJ235" i="25"/>
  <c r="AI235" i="25"/>
  <c r="AH235" i="25"/>
  <c r="AG235" i="25"/>
  <c r="AE235" i="25"/>
  <c r="AD235" i="25"/>
  <c r="AB235" i="25"/>
  <c r="Y235" i="25"/>
  <c r="X235" i="25"/>
  <c r="W235" i="25"/>
  <c r="P235" i="25"/>
  <c r="I235" i="25"/>
  <c r="A235" i="25"/>
  <c r="AT234" i="25"/>
  <c r="AS234" i="25"/>
  <c r="AR234" i="25"/>
  <c r="AQ234" i="25"/>
  <c r="AP234" i="25"/>
  <c r="AO234" i="25"/>
  <c r="AN234" i="25"/>
  <c r="AM234" i="25"/>
  <c r="AL234" i="25"/>
  <c r="AK234" i="25"/>
  <c r="AJ234" i="25"/>
  <c r="AI234" i="25"/>
  <c r="AH234" i="25"/>
  <c r="AG234" i="25"/>
  <c r="AE234" i="25"/>
  <c r="AD234" i="25"/>
  <c r="AB234" i="25"/>
  <c r="Y234" i="25"/>
  <c r="X234" i="25"/>
  <c r="W234" i="25"/>
  <c r="P234" i="25"/>
  <c r="I234" i="25"/>
  <c r="A234" i="25"/>
  <c r="AT233" i="25"/>
  <c r="AS233" i="25"/>
  <c r="AR233" i="25"/>
  <c r="AQ233" i="25"/>
  <c r="AP233" i="25"/>
  <c r="AO233" i="25"/>
  <c r="AN233" i="25"/>
  <c r="AM233" i="25"/>
  <c r="AL233" i="25"/>
  <c r="AK233" i="25"/>
  <c r="AJ233" i="25"/>
  <c r="AI233" i="25"/>
  <c r="AH233" i="25"/>
  <c r="AG233" i="25"/>
  <c r="AE233" i="25"/>
  <c r="AD233" i="25"/>
  <c r="AB233" i="25"/>
  <c r="Y233" i="25"/>
  <c r="X233" i="25"/>
  <c r="W233" i="25"/>
  <c r="P233" i="25"/>
  <c r="I233" i="25"/>
  <c r="A233" i="25"/>
  <c r="AT232" i="25"/>
  <c r="AS232" i="25"/>
  <c r="AR232" i="25"/>
  <c r="AQ232" i="25"/>
  <c r="AP232" i="25"/>
  <c r="AO232" i="25"/>
  <c r="AN232" i="25"/>
  <c r="AM232" i="25"/>
  <c r="AL232" i="25"/>
  <c r="AK232" i="25"/>
  <c r="AJ232" i="25"/>
  <c r="AI232" i="25"/>
  <c r="AH232" i="25"/>
  <c r="AG232" i="25"/>
  <c r="AE232" i="25"/>
  <c r="AD232" i="25"/>
  <c r="AB232" i="25"/>
  <c r="Y232" i="25"/>
  <c r="X232" i="25"/>
  <c r="W232" i="25"/>
  <c r="P232" i="25"/>
  <c r="I232" i="25"/>
  <c r="A232" i="25"/>
  <c r="AT231" i="25"/>
  <c r="AS231" i="25"/>
  <c r="AR231" i="25"/>
  <c r="AQ231" i="25"/>
  <c r="AP231" i="25"/>
  <c r="AO231" i="25"/>
  <c r="AN231" i="25"/>
  <c r="AM231" i="25"/>
  <c r="AL231" i="25"/>
  <c r="AK231" i="25"/>
  <c r="AJ231" i="25"/>
  <c r="AI231" i="25"/>
  <c r="AH231" i="25"/>
  <c r="AG231" i="25"/>
  <c r="AE231" i="25"/>
  <c r="AD231" i="25"/>
  <c r="AB231" i="25"/>
  <c r="Y231" i="25"/>
  <c r="X231" i="25"/>
  <c r="W231" i="25"/>
  <c r="P231" i="25"/>
  <c r="I231" i="25"/>
  <c r="A231" i="25"/>
  <c r="AT230" i="25"/>
  <c r="AS230" i="25"/>
  <c r="AR230" i="25"/>
  <c r="AQ230" i="25"/>
  <c r="AP230" i="25"/>
  <c r="AO230" i="25"/>
  <c r="AN230" i="25"/>
  <c r="AM230" i="25"/>
  <c r="AL230" i="25"/>
  <c r="AK230" i="25"/>
  <c r="AJ230" i="25"/>
  <c r="AI230" i="25"/>
  <c r="AH230" i="25"/>
  <c r="AG230" i="25"/>
  <c r="AE230" i="25"/>
  <c r="AD230" i="25"/>
  <c r="AB230" i="25"/>
  <c r="Y230" i="25"/>
  <c r="X230" i="25"/>
  <c r="W230" i="25"/>
  <c r="P230" i="25"/>
  <c r="I230" i="25"/>
  <c r="A230" i="25"/>
  <c r="AT229" i="25"/>
  <c r="AS229" i="25"/>
  <c r="AR229" i="25"/>
  <c r="AQ229" i="25"/>
  <c r="AP229" i="25"/>
  <c r="AO229" i="25"/>
  <c r="AN229" i="25"/>
  <c r="AM229" i="25"/>
  <c r="AL229" i="25"/>
  <c r="AK229" i="25"/>
  <c r="AJ229" i="25"/>
  <c r="AI229" i="25"/>
  <c r="AH229" i="25"/>
  <c r="AG229" i="25"/>
  <c r="AE229" i="25"/>
  <c r="AD229" i="25"/>
  <c r="AB229" i="25"/>
  <c r="Y229" i="25"/>
  <c r="X229" i="25"/>
  <c r="W229" i="25"/>
  <c r="P229" i="25"/>
  <c r="I229" i="25"/>
  <c r="A229" i="25"/>
  <c r="AT228" i="25"/>
  <c r="AS228" i="25"/>
  <c r="AR228" i="25"/>
  <c r="AQ228" i="25"/>
  <c r="AP228" i="25"/>
  <c r="AO228" i="25"/>
  <c r="AN228" i="25"/>
  <c r="AM228" i="25"/>
  <c r="AL228" i="25"/>
  <c r="AK228" i="25"/>
  <c r="AJ228" i="25"/>
  <c r="AI228" i="25"/>
  <c r="AH228" i="25"/>
  <c r="AG228" i="25"/>
  <c r="AE228" i="25"/>
  <c r="AD228" i="25"/>
  <c r="AB228" i="25"/>
  <c r="Y228" i="25"/>
  <c r="X228" i="25"/>
  <c r="W228" i="25"/>
  <c r="P228" i="25"/>
  <c r="I228" i="25"/>
  <c r="A228" i="25"/>
  <c r="AT227" i="25"/>
  <c r="AS227" i="25"/>
  <c r="AR227" i="25"/>
  <c r="AQ227" i="25"/>
  <c r="AP227" i="25"/>
  <c r="AO227" i="25"/>
  <c r="AN227" i="25"/>
  <c r="AM227" i="25"/>
  <c r="AL227" i="25"/>
  <c r="AK227" i="25"/>
  <c r="AJ227" i="25"/>
  <c r="AI227" i="25"/>
  <c r="AH227" i="25"/>
  <c r="AG227" i="25"/>
  <c r="AE227" i="25"/>
  <c r="AD227" i="25"/>
  <c r="AB227" i="25"/>
  <c r="Y227" i="25"/>
  <c r="X227" i="25"/>
  <c r="W227" i="25"/>
  <c r="P227" i="25"/>
  <c r="I227" i="25"/>
  <c r="A227" i="25"/>
  <c r="AT226" i="25"/>
  <c r="AS226" i="25"/>
  <c r="AR226" i="25"/>
  <c r="AQ226" i="25"/>
  <c r="AP226" i="25"/>
  <c r="AO226" i="25"/>
  <c r="AN226" i="25"/>
  <c r="AM226" i="25"/>
  <c r="AL226" i="25"/>
  <c r="AK226" i="25"/>
  <c r="AJ226" i="25"/>
  <c r="AI226" i="25"/>
  <c r="AH226" i="25"/>
  <c r="AG226" i="25"/>
  <c r="AE226" i="25"/>
  <c r="AD226" i="25"/>
  <c r="AB226" i="25"/>
  <c r="Y226" i="25"/>
  <c r="X226" i="25"/>
  <c r="W226" i="25"/>
  <c r="P226" i="25"/>
  <c r="I226" i="25"/>
  <c r="A226" i="25"/>
  <c r="AT225" i="25"/>
  <c r="AS225" i="25"/>
  <c r="AR225" i="25"/>
  <c r="AQ225" i="25"/>
  <c r="AP225" i="25"/>
  <c r="AO225" i="25"/>
  <c r="AN225" i="25"/>
  <c r="AM225" i="25"/>
  <c r="AL225" i="25"/>
  <c r="AK225" i="25"/>
  <c r="AJ225" i="25"/>
  <c r="AI225" i="25"/>
  <c r="AH225" i="25"/>
  <c r="AG225" i="25"/>
  <c r="AE225" i="25"/>
  <c r="AD225" i="25"/>
  <c r="AB225" i="25"/>
  <c r="Y225" i="25"/>
  <c r="X225" i="25"/>
  <c r="W225" i="25"/>
  <c r="P225" i="25"/>
  <c r="I225" i="25"/>
  <c r="A225" i="25"/>
  <c r="AT224" i="25"/>
  <c r="AS224" i="25"/>
  <c r="AR224" i="25"/>
  <c r="AQ224" i="25"/>
  <c r="AP224" i="25"/>
  <c r="AO224" i="25"/>
  <c r="AN224" i="25"/>
  <c r="AM224" i="25"/>
  <c r="AL224" i="25"/>
  <c r="AK224" i="25"/>
  <c r="AJ224" i="25"/>
  <c r="AI224" i="25"/>
  <c r="AH224" i="25"/>
  <c r="AG224" i="25"/>
  <c r="AE224" i="25"/>
  <c r="AD224" i="25"/>
  <c r="AB224" i="25"/>
  <c r="Y224" i="25"/>
  <c r="X224" i="25"/>
  <c r="W224" i="25"/>
  <c r="P224" i="25"/>
  <c r="I224" i="25"/>
  <c r="A224" i="25"/>
  <c r="AT223" i="25"/>
  <c r="AS223" i="25"/>
  <c r="AR223" i="25"/>
  <c r="AQ223" i="25"/>
  <c r="AP223" i="25"/>
  <c r="AO223" i="25"/>
  <c r="AN223" i="25"/>
  <c r="AM223" i="25"/>
  <c r="AL223" i="25"/>
  <c r="AK223" i="25"/>
  <c r="AJ223" i="25"/>
  <c r="AI223" i="25"/>
  <c r="AH223" i="25"/>
  <c r="AG223" i="25"/>
  <c r="AE223" i="25"/>
  <c r="AD223" i="25"/>
  <c r="AB223" i="25"/>
  <c r="Y223" i="25"/>
  <c r="X223" i="25"/>
  <c r="W223" i="25"/>
  <c r="P223" i="25"/>
  <c r="I223" i="25"/>
  <c r="A223" i="25"/>
  <c r="AT222" i="25"/>
  <c r="AS222" i="25"/>
  <c r="AR222" i="25"/>
  <c r="AQ222" i="25"/>
  <c r="AP222" i="25"/>
  <c r="AO222" i="25"/>
  <c r="AN222" i="25"/>
  <c r="AM222" i="25"/>
  <c r="AL222" i="25"/>
  <c r="AK222" i="25"/>
  <c r="AJ222" i="25"/>
  <c r="AI222" i="25"/>
  <c r="AH222" i="25"/>
  <c r="AG222" i="25"/>
  <c r="AE222" i="25"/>
  <c r="AD222" i="25"/>
  <c r="AB222" i="25"/>
  <c r="Y222" i="25"/>
  <c r="X222" i="25"/>
  <c r="W222" i="25"/>
  <c r="P222" i="25"/>
  <c r="I222" i="25"/>
  <c r="A222" i="25"/>
  <c r="AT221" i="25"/>
  <c r="AS221" i="25"/>
  <c r="AR221" i="25"/>
  <c r="AQ221" i="25"/>
  <c r="AP221" i="25"/>
  <c r="AO221" i="25"/>
  <c r="AN221" i="25"/>
  <c r="AM221" i="25"/>
  <c r="AL221" i="25"/>
  <c r="AK221" i="25"/>
  <c r="AJ221" i="25"/>
  <c r="AI221" i="25"/>
  <c r="AH221" i="25"/>
  <c r="AG221" i="25"/>
  <c r="AE221" i="25"/>
  <c r="AD221" i="25"/>
  <c r="AB221" i="25"/>
  <c r="Y221" i="25"/>
  <c r="X221" i="25"/>
  <c r="W221" i="25"/>
  <c r="P221" i="25"/>
  <c r="I221" i="25"/>
  <c r="A221" i="25"/>
  <c r="AT220" i="25"/>
  <c r="AS220" i="25"/>
  <c r="AR220" i="25"/>
  <c r="AQ220" i="25"/>
  <c r="AP220" i="25"/>
  <c r="AO220" i="25"/>
  <c r="AN220" i="25"/>
  <c r="AM220" i="25"/>
  <c r="AL220" i="25"/>
  <c r="AK220" i="25"/>
  <c r="AJ220" i="25"/>
  <c r="AI220" i="25"/>
  <c r="AH220" i="25"/>
  <c r="AG220" i="25"/>
  <c r="AE220" i="25"/>
  <c r="AD220" i="25"/>
  <c r="AB220" i="25"/>
  <c r="Y220" i="25"/>
  <c r="X220" i="25"/>
  <c r="W220" i="25"/>
  <c r="P220" i="25"/>
  <c r="I220" i="25"/>
  <c r="A220" i="25"/>
  <c r="AT219" i="25"/>
  <c r="AS219" i="25"/>
  <c r="AR219" i="25"/>
  <c r="AQ219" i="25"/>
  <c r="AP219" i="25"/>
  <c r="AO219" i="25"/>
  <c r="AN219" i="25"/>
  <c r="AM219" i="25"/>
  <c r="AL219" i="25"/>
  <c r="AK219" i="25"/>
  <c r="AJ219" i="25"/>
  <c r="AI219" i="25"/>
  <c r="AH219" i="25"/>
  <c r="AG219" i="25"/>
  <c r="AE219" i="25"/>
  <c r="AD219" i="25"/>
  <c r="AB219" i="25"/>
  <c r="Y219" i="25"/>
  <c r="X219" i="25"/>
  <c r="W219" i="25"/>
  <c r="P219" i="25"/>
  <c r="I219" i="25"/>
  <c r="A219" i="25"/>
  <c r="AT218" i="25"/>
  <c r="AS218" i="25"/>
  <c r="AR218" i="25"/>
  <c r="AQ218" i="25"/>
  <c r="AP218" i="25"/>
  <c r="AO218" i="25"/>
  <c r="AN218" i="25"/>
  <c r="AM218" i="25"/>
  <c r="AL218" i="25"/>
  <c r="AK218" i="25"/>
  <c r="AJ218" i="25"/>
  <c r="AI218" i="25"/>
  <c r="AH218" i="25"/>
  <c r="AG218" i="25"/>
  <c r="AE218" i="25"/>
  <c r="AD218" i="25"/>
  <c r="AB218" i="25"/>
  <c r="Y218" i="25"/>
  <c r="X218" i="25"/>
  <c r="W218" i="25"/>
  <c r="P218" i="25"/>
  <c r="I218" i="25"/>
  <c r="A218" i="25"/>
  <c r="AT217" i="25"/>
  <c r="AS217" i="25"/>
  <c r="AR217" i="25"/>
  <c r="AQ217" i="25"/>
  <c r="AP217" i="25"/>
  <c r="AO217" i="25"/>
  <c r="AN217" i="25"/>
  <c r="AM217" i="25"/>
  <c r="AL217" i="25"/>
  <c r="AK217" i="25"/>
  <c r="AJ217" i="25"/>
  <c r="AI217" i="25"/>
  <c r="AH217" i="25"/>
  <c r="AG217" i="25"/>
  <c r="AE217" i="25"/>
  <c r="AD217" i="25"/>
  <c r="AB217" i="25"/>
  <c r="Y217" i="25"/>
  <c r="X217" i="25"/>
  <c r="W217" i="25"/>
  <c r="P217" i="25"/>
  <c r="I217" i="25"/>
  <c r="A217" i="25"/>
  <c r="AT216" i="25"/>
  <c r="AS216" i="25"/>
  <c r="AR216" i="25"/>
  <c r="AQ216" i="25"/>
  <c r="AP216" i="25"/>
  <c r="AO216" i="25"/>
  <c r="AN216" i="25"/>
  <c r="AM216" i="25"/>
  <c r="AL216" i="25"/>
  <c r="AK216" i="25"/>
  <c r="AJ216" i="25"/>
  <c r="AI216" i="25"/>
  <c r="AH216" i="25"/>
  <c r="AG216" i="25"/>
  <c r="AE216" i="25"/>
  <c r="AD216" i="25"/>
  <c r="AB216" i="25"/>
  <c r="Y216" i="25"/>
  <c r="X216" i="25"/>
  <c r="W216" i="25"/>
  <c r="P216" i="25"/>
  <c r="I216" i="25"/>
  <c r="A216" i="25"/>
  <c r="AT215" i="25"/>
  <c r="AS215" i="25"/>
  <c r="AR215" i="25"/>
  <c r="AQ215" i="25"/>
  <c r="AP215" i="25"/>
  <c r="AO215" i="25"/>
  <c r="AN215" i="25"/>
  <c r="AM215" i="25"/>
  <c r="AL215" i="25"/>
  <c r="AK215" i="25"/>
  <c r="AJ215" i="25"/>
  <c r="AI215" i="25"/>
  <c r="AH215" i="25"/>
  <c r="AG215" i="25"/>
  <c r="AE215" i="25"/>
  <c r="AD215" i="25"/>
  <c r="AB215" i="25"/>
  <c r="Y215" i="25"/>
  <c r="X215" i="25"/>
  <c r="W215" i="25"/>
  <c r="P215" i="25"/>
  <c r="I215" i="25"/>
  <c r="A215" i="25"/>
  <c r="AT214" i="25"/>
  <c r="AS214" i="25"/>
  <c r="AR214" i="25"/>
  <c r="AQ214" i="25"/>
  <c r="AP214" i="25"/>
  <c r="AO214" i="25"/>
  <c r="AN214" i="25"/>
  <c r="AM214" i="25"/>
  <c r="AL214" i="25"/>
  <c r="AK214" i="25"/>
  <c r="AJ214" i="25"/>
  <c r="AI214" i="25"/>
  <c r="AH214" i="25"/>
  <c r="AG214" i="25"/>
  <c r="AE214" i="25"/>
  <c r="AD214" i="25"/>
  <c r="AB214" i="25"/>
  <c r="Y214" i="25"/>
  <c r="X214" i="25"/>
  <c r="W214" i="25"/>
  <c r="P214" i="25"/>
  <c r="I214" i="25"/>
  <c r="A214" i="25"/>
  <c r="AT213" i="25"/>
  <c r="AS213" i="25"/>
  <c r="AR213" i="25"/>
  <c r="AQ213" i="25"/>
  <c r="AP213" i="25"/>
  <c r="AO213" i="25"/>
  <c r="AN213" i="25"/>
  <c r="AM213" i="25"/>
  <c r="AL213" i="25"/>
  <c r="AK213" i="25"/>
  <c r="AJ213" i="25"/>
  <c r="AI213" i="25"/>
  <c r="AH213" i="25"/>
  <c r="AG213" i="25"/>
  <c r="AE213" i="25"/>
  <c r="AD213" i="25"/>
  <c r="AB213" i="25"/>
  <c r="Y213" i="25"/>
  <c r="X213" i="25"/>
  <c r="W213" i="25"/>
  <c r="P213" i="25"/>
  <c r="I213" i="25"/>
  <c r="A213" i="25"/>
  <c r="AT212" i="25"/>
  <c r="AS212" i="25"/>
  <c r="AR212" i="25"/>
  <c r="AQ212" i="25"/>
  <c r="AP212" i="25"/>
  <c r="AO212" i="25"/>
  <c r="AN212" i="25"/>
  <c r="AM212" i="25"/>
  <c r="AL212" i="25"/>
  <c r="AK212" i="25"/>
  <c r="AJ212" i="25"/>
  <c r="AI212" i="25"/>
  <c r="AH212" i="25"/>
  <c r="AG212" i="25"/>
  <c r="AE212" i="25"/>
  <c r="AD212" i="25"/>
  <c r="AB212" i="25"/>
  <c r="Y212" i="25"/>
  <c r="X212" i="25"/>
  <c r="W212" i="25"/>
  <c r="P212" i="25"/>
  <c r="I212" i="25"/>
  <c r="A212" i="25"/>
  <c r="AT211" i="25"/>
  <c r="AS211" i="25"/>
  <c r="AR211" i="25"/>
  <c r="AQ211" i="25"/>
  <c r="AP211" i="25"/>
  <c r="AO211" i="25"/>
  <c r="AN211" i="25"/>
  <c r="AM211" i="25"/>
  <c r="AL211" i="25"/>
  <c r="AK211" i="25"/>
  <c r="AJ211" i="25"/>
  <c r="AI211" i="25"/>
  <c r="AH211" i="25"/>
  <c r="AG211" i="25"/>
  <c r="AE211" i="25"/>
  <c r="AD211" i="25"/>
  <c r="AB211" i="25"/>
  <c r="Y211" i="25"/>
  <c r="X211" i="25"/>
  <c r="W211" i="25"/>
  <c r="P211" i="25"/>
  <c r="I211" i="25"/>
  <c r="A211" i="25"/>
  <c r="AT210" i="25"/>
  <c r="AS210" i="25"/>
  <c r="AR210" i="25"/>
  <c r="AQ210" i="25"/>
  <c r="AP210" i="25"/>
  <c r="AO210" i="25"/>
  <c r="AN210" i="25"/>
  <c r="AM210" i="25"/>
  <c r="AL210" i="25"/>
  <c r="AK210" i="25"/>
  <c r="AJ210" i="25"/>
  <c r="AI210" i="25"/>
  <c r="AH210" i="25"/>
  <c r="AG210" i="25"/>
  <c r="AE210" i="25"/>
  <c r="AD210" i="25"/>
  <c r="AB210" i="25"/>
  <c r="Y210" i="25"/>
  <c r="X210" i="25"/>
  <c r="W210" i="25"/>
  <c r="P210" i="25"/>
  <c r="I210" i="25"/>
  <c r="A210" i="25"/>
  <c r="AT209" i="25"/>
  <c r="AS209" i="25"/>
  <c r="AR209" i="25"/>
  <c r="AQ209" i="25"/>
  <c r="AP209" i="25"/>
  <c r="AO209" i="25"/>
  <c r="AN209" i="25"/>
  <c r="AM209" i="25"/>
  <c r="AL209" i="25"/>
  <c r="AK209" i="25"/>
  <c r="AJ209" i="25"/>
  <c r="AI209" i="25"/>
  <c r="AH209" i="25"/>
  <c r="AG209" i="25"/>
  <c r="AE209" i="25"/>
  <c r="AD209" i="25"/>
  <c r="AB209" i="25"/>
  <c r="Y209" i="25"/>
  <c r="X209" i="25"/>
  <c r="W209" i="25"/>
  <c r="P209" i="25"/>
  <c r="I209" i="25"/>
  <c r="A209" i="25"/>
  <c r="AT208" i="25"/>
  <c r="AS208" i="25"/>
  <c r="AR208" i="25"/>
  <c r="AQ208" i="25"/>
  <c r="AP208" i="25"/>
  <c r="AO208" i="25"/>
  <c r="AN208" i="25"/>
  <c r="AM208" i="25"/>
  <c r="AL208" i="25"/>
  <c r="AK208" i="25"/>
  <c r="AJ208" i="25"/>
  <c r="AI208" i="25"/>
  <c r="AH208" i="25"/>
  <c r="AG208" i="25"/>
  <c r="AE208" i="25"/>
  <c r="AD208" i="25"/>
  <c r="AB208" i="25"/>
  <c r="Y208" i="25"/>
  <c r="X208" i="25"/>
  <c r="W208" i="25"/>
  <c r="P208" i="25"/>
  <c r="I208" i="25"/>
  <c r="A208" i="25"/>
  <c r="AT207" i="25"/>
  <c r="AS207" i="25"/>
  <c r="AR207" i="25"/>
  <c r="AQ207" i="25"/>
  <c r="AP207" i="25"/>
  <c r="AO207" i="25"/>
  <c r="AN207" i="25"/>
  <c r="AM207" i="25"/>
  <c r="AL207" i="25"/>
  <c r="AK207" i="25"/>
  <c r="AJ207" i="25"/>
  <c r="AI207" i="25"/>
  <c r="AH207" i="25"/>
  <c r="AG207" i="25"/>
  <c r="AE207" i="25"/>
  <c r="AD207" i="25"/>
  <c r="AB207" i="25"/>
  <c r="Y207" i="25"/>
  <c r="X207" i="25"/>
  <c r="W207" i="25"/>
  <c r="P207" i="25"/>
  <c r="I207" i="25"/>
  <c r="A207" i="25"/>
  <c r="AT206" i="25"/>
  <c r="AS206" i="25"/>
  <c r="AR206" i="25"/>
  <c r="AQ206" i="25"/>
  <c r="AP206" i="25"/>
  <c r="AO206" i="25"/>
  <c r="AN206" i="25"/>
  <c r="AM206" i="25"/>
  <c r="AL206" i="25"/>
  <c r="AK206" i="25"/>
  <c r="AJ206" i="25"/>
  <c r="AI206" i="25"/>
  <c r="AH206" i="25"/>
  <c r="AG206" i="25"/>
  <c r="AE206" i="25"/>
  <c r="AD206" i="25"/>
  <c r="AB206" i="25"/>
  <c r="Y206" i="25"/>
  <c r="X206" i="25"/>
  <c r="W206" i="25"/>
  <c r="P206" i="25"/>
  <c r="I206" i="25"/>
  <c r="A206" i="25"/>
  <c r="AT205" i="25"/>
  <c r="AS205" i="25"/>
  <c r="AR205" i="25"/>
  <c r="AQ205" i="25"/>
  <c r="AP205" i="25"/>
  <c r="AO205" i="25"/>
  <c r="AN205" i="25"/>
  <c r="AM205" i="25"/>
  <c r="AL205" i="25"/>
  <c r="AK205" i="25"/>
  <c r="AJ205" i="25"/>
  <c r="AI205" i="25"/>
  <c r="AH205" i="25"/>
  <c r="AG205" i="25"/>
  <c r="AE205" i="25"/>
  <c r="AD205" i="25"/>
  <c r="AB205" i="25"/>
  <c r="Y205" i="25"/>
  <c r="X205" i="25"/>
  <c r="W205" i="25"/>
  <c r="P205" i="25"/>
  <c r="I205" i="25"/>
  <c r="A205" i="25"/>
  <c r="AT204" i="25"/>
  <c r="AS204" i="25"/>
  <c r="AR204" i="25"/>
  <c r="AQ204" i="25"/>
  <c r="AP204" i="25"/>
  <c r="AO204" i="25"/>
  <c r="AN204" i="25"/>
  <c r="AM204" i="25"/>
  <c r="AL204" i="25"/>
  <c r="AK204" i="25"/>
  <c r="AJ204" i="25"/>
  <c r="AI204" i="25"/>
  <c r="AH204" i="25"/>
  <c r="AG204" i="25"/>
  <c r="AE204" i="25"/>
  <c r="AD204" i="25"/>
  <c r="AB204" i="25"/>
  <c r="Y204" i="25"/>
  <c r="X204" i="25"/>
  <c r="W204" i="25"/>
  <c r="P204" i="25"/>
  <c r="I204" i="25"/>
  <c r="A204" i="25"/>
  <c r="AT203" i="25"/>
  <c r="AS203" i="25"/>
  <c r="AR203" i="25"/>
  <c r="AQ203" i="25"/>
  <c r="AP203" i="25"/>
  <c r="AO203" i="25"/>
  <c r="AN203" i="25"/>
  <c r="AM203" i="25"/>
  <c r="AL203" i="25"/>
  <c r="AK203" i="25"/>
  <c r="AJ203" i="25"/>
  <c r="AI203" i="25"/>
  <c r="AH203" i="25"/>
  <c r="AG203" i="25"/>
  <c r="AE203" i="25"/>
  <c r="AD203" i="25"/>
  <c r="AB203" i="25"/>
  <c r="Y203" i="25"/>
  <c r="X203" i="25"/>
  <c r="W203" i="25"/>
  <c r="P203" i="25"/>
  <c r="I203" i="25"/>
  <c r="A203" i="25"/>
  <c r="AT202" i="25"/>
  <c r="AS202" i="25"/>
  <c r="AR202" i="25"/>
  <c r="AQ202" i="25"/>
  <c r="AP202" i="25"/>
  <c r="AO202" i="25"/>
  <c r="AN202" i="25"/>
  <c r="AM202" i="25"/>
  <c r="AL202" i="25"/>
  <c r="AK202" i="25"/>
  <c r="AJ202" i="25"/>
  <c r="AI202" i="25"/>
  <c r="AH202" i="25"/>
  <c r="AG202" i="25"/>
  <c r="AE202" i="25"/>
  <c r="AD202" i="25"/>
  <c r="AB202" i="25"/>
  <c r="Y202" i="25"/>
  <c r="X202" i="25"/>
  <c r="W202" i="25"/>
  <c r="P202" i="25"/>
  <c r="I202" i="25"/>
  <c r="A202" i="25"/>
  <c r="AT201" i="25"/>
  <c r="AS201" i="25"/>
  <c r="AR201" i="25"/>
  <c r="AQ201" i="25"/>
  <c r="AP201" i="25"/>
  <c r="AO201" i="25"/>
  <c r="AN201" i="25"/>
  <c r="AM201" i="25"/>
  <c r="AL201" i="25"/>
  <c r="AK201" i="25"/>
  <c r="AJ201" i="25"/>
  <c r="AI201" i="25"/>
  <c r="AH201" i="25"/>
  <c r="AG201" i="25"/>
  <c r="AE201" i="25"/>
  <c r="AD201" i="25"/>
  <c r="AB201" i="25"/>
  <c r="Y201" i="25"/>
  <c r="X201" i="25"/>
  <c r="W201" i="25"/>
  <c r="P201" i="25"/>
  <c r="I201" i="25"/>
  <c r="A201" i="25"/>
  <c r="AT200" i="25"/>
  <c r="AS200" i="25"/>
  <c r="AR200" i="25"/>
  <c r="AQ200" i="25"/>
  <c r="AP200" i="25"/>
  <c r="AO200" i="25"/>
  <c r="AN200" i="25"/>
  <c r="AM200" i="25"/>
  <c r="AL200" i="25"/>
  <c r="AK200" i="25"/>
  <c r="AJ200" i="25"/>
  <c r="AI200" i="25"/>
  <c r="AH200" i="25"/>
  <c r="AG200" i="25"/>
  <c r="AE200" i="25"/>
  <c r="AD200" i="25"/>
  <c r="AB200" i="25"/>
  <c r="Y200" i="25"/>
  <c r="X200" i="25"/>
  <c r="W200" i="25"/>
  <c r="P200" i="25"/>
  <c r="I200" i="25"/>
  <c r="A200" i="25"/>
  <c r="AT199" i="25"/>
  <c r="AS199" i="25"/>
  <c r="AR199" i="25"/>
  <c r="AQ199" i="25"/>
  <c r="AP199" i="25"/>
  <c r="AO199" i="25"/>
  <c r="AN199" i="25"/>
  <c r="AM199" i="25"/>
  <c r="AL199" i="25"/>
  <c r="AK199" i="25"/>
  <c r="AJ199" i="25"/>
  <c r="AI199" i="25"/>
  <c r="AH199" i="25"/>
  <c r="AG199" i="25"/>
  <c r="AE199" i="25"/>
  <c r="AD199" i="25"/>
  <c r="AB199" i="25"/>
  <c r="Y199" i="25"/>
  <c r="X199" i="25"/>
  <c r="W199" i="25"/>
  <c r="P199" i="25"/>
  <c r="I199" i="25"/>
  <c r="A199" i="25"/>
  <c r="AT198" i="25"/>
  <c r="AS198" i="25"/>
  <c r="AR198" i="25"/>
  <c r="AQ198" i="25"/>
  <c r="AP198" i="25"/>
  <c r="AO198" i="25"/>
  <c r="AN198" i="25"/>
  <c r="AM198" i="25"/>
  <c r="AL198" i="25"/>
  <c r="AK198" i="25"/>
  <c r="AJ198" i="25"/>
  <c r="AI198" i="25"/>
  <c r="AH198" i="25"/>
  <c r="AG198" i="25"/>
  <c r="AE198" i="25"/>
  <c r="AD198" i="25"/>
  <c r="AB198" i="25"/>
  <c r="Y198" i="25"/>
  <c r="X198" i="25"/>
  <c r="W198" i="25"/>
  <c r="P198" i="25"/>
  <c r="I198" i="25"/>
  <c r="A198" i="25"/>
  <c r="AT197" i="25"/>
  <c r="AS197" i="25"/>
  <c r="AR197" i="25"/>
  <c r="AQ197" i="25"/>
  <c r="AP197" i="25"/>
  <c r="AO197" i="25"/>
  <c r="AN197" i="25"/>
  <c r="AM197" i="25"/>
  <c r="AL197" i="25"/>
  <c r="AK197" i="25"/>
  <c r="AJ197" i="25"/>
  <c r="AI197" i="25"/>
  <c r="AH197" i="25"/>
  <c r="AG197" i="25"/>
  <c r="AE197" i="25"/>
  <c r="AC197" i="25"/>
  <c r="AB197" i="25"/>
  <c r="AA197" i="25"/>
  <c r="Z197" i="25"/>
  <c r="Y197" i="25"/>
  <c r="X197" i="25"/>
  <c r="W197" i="25"/>
  <c r="V197" i="25"/>
  <c r="U197" i="25"/>
  <c r="T197" i="25"/>
  <c r="S197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7" i="25"/>
  <c r="D197" i="25"/>
  <c r="C197" i="25"/>
  <c r="AA195" i="25"/>
  <c r="Z195" i="25"/>
  <c r="Z351" i="25" s="1"/>
  <c r="Y195" i="25"/>
  <c r="X195" i="25"/>
  <c r="W195" i="25"/>
  <c r="V195" i="25"/>
  <c r="U195" i="25"/>
  <c r="T195" i="25"/>
  <c r="S195" i="25"/>
  <c r="R195" i="25"/>
  <c r="Q195" i="25"/>
  <c r="P195" i="25"/>
  <c r="O195" i="25"/>
  <c r="N195" i="25"/>
  <c r="M195" i="25"/>
  <c r="L195" i="25"/>
  <c r="K195" i="25"/>
  <c r="J195" i="25"/>
  <c r="H195" i="25"/>
  <c r="G195" i="25"/>
  <c r="F195" i="25"/>
  <c r="E195" i="25"/>
  <c r="D195" i="25"/>
  <c r="C195" i="25"/>
  <c r="AT194" i="25"/>
  <c r="AS194" i="25"/>
  <c r="AR194" i="25"/>
  <c r="AQ194" i="25"/>
  <c r="AP194" i="25"/>
  <c r="AO194" i="25"/>
  <c r="AN194" i="25"/>
  <c r="AM194" i="25"/>
  <c r="AL194" i="25"/>
  <c r="AK194" i="25"/>
  <c r="AJ194" i="25"/>
  <c r="AI194" i="25"/>
  <c r="AH194" i="25"/>
  <c r="AG194" i="25"/>
  <c r="AE194" i="25"/>
  <c r="AD194" i="25"/>
  <c r="AB194" i="25"/>
  <c r="Y194" i="25"/>
  <c r="X194" i="25"/>
  <c r="W194" i="25"/>
  <c r="P194" i="25"/>
  <c r="I194" i="25"/>
  <c r="A194" i="25"/>
  <c r="AT193" i="25"/>
  <c r="AS193" i="25"/>
  <c r="AR193" i="25"/>
  <c r="AQ193" i="25"/>
  <c r="AP193" i="25"/>
  <c r="AO193" i="25"/>
  <c r="AN193" i="25"/>
  <c r="AM193" i="25"/>
  <c r="AL193" i="25"/>
  <c r="AK193" i="25"/>
  <c r="AJ193" i="25"/>
  <c r="AI193" i="25"/>
  <c r="AH193" i="25"/>
  <c r="AG193" i="25"/>
  <c r="AE193" i="25"/>
  <c r="AD193" i="25"/>
  <c r="AB193" i="25"/>
  <c r="Y193" i="25"/>
  <c r="X193" i="25"/>
  <c r="W193" i="25"/>
  <c r="P193" i="25"/>
  <c r="I193" i="25"/>
  <c r="A193" i="25"/>
  <c r="AT192" i="25"/>
  <c r="AS192" i="25"/>
  <c r="AR192" i="25"/>
  <c r="AQ192" i="25"/>
  <c r="AP192" i="25"/>
  <c r="AO192" i="25"/>
  <c r="AN192" i="25"/>
  <c r="AM192" i="25"/>
  <c r="AL192" i="25"/>
  <c r="AK192" i="25"/>
  <c r="AJ192" i="25"/>
  <c r="AI192" i="25"/>
  <c r="AH192" i="25"/>
  <c r="AG192" i="25"/>
  <c r="AE192" i="25"/>
  <c r="AD192" i="25"/>
  <c r="AB192" i="25"/>
  <c r="Y192" i="25"/>
  <c r="X192" i="25"/>
  <c r="W192" i="25"/>
  <c r="P192" i="25"/>
  <c r="I192" i="25"/>
  <c r="A192" i="25"/>
  <c r="AT191" i="25"/>
  <c r="AS191" i="25"/>
  <c r="AR191" i="25"/>
  <c r="AQ191" i="25"/>
  <c r="AP191" i="25"/>
  <c r="AO191" i="25"/>
  <c r="AN191" i="25"/>
  <c r="AM191" i="25"/>
  <c r="AL191" i="25"/>
  <c r="AK191" i="25"/>
  <c r="AJ191" i="25"/>
  <c r="AI191" i="25"/>
  <c r="AH191" i="25"/>
  <c r="AG191" i="25"/>
  <c r="AE191" i="25"/>
  <c r="AD191" i="25"/>
  <c r="AB191" i="25"/>
  <c r="Y191" i="25"/>
  <c r="X191" i="25"/>
  <c r="W191" i="25"/>
  <c r="P191" i="25"/>
  <c r="I191" i="25"/>
  <c r="A191" i="25"/>
  <c r="AT190" i="25"/>
  <c r="AS190" i="25"/>
  <c r="AR190" i="25"/>
  <c r="AQ190" i="25"/>
  <c r="AP190" i="25"/>
  <c r="AO190" i="25"/>
  <c r="AN190" i="25"/>
  <c r="AM190" i="25"/>
  <c r="AL190" i="25"/>
  <c r="AK190" i="25"/>
  <c r="AJ190" i="25"/>
  <c r="AI190" i="25"/>
  <c r="AH190" i="25"/>
  <c r="AG190" i="25"/>
  <c r="AE190" i="25"/>
  <c r="AD190" i="25"/>
  <c r="AB190" i="25"/>
  <c r="Y190" i="25"/>
  <c r="X190" i="25"/>
  <c r="W190" i="25"/>
  <c r="P190" i="25"/>
  <c r="I190" i="25"/>
  <c r="A190" i="25"/>
  <c r="AT189" i="25"/>
  <c r="AS189" i="25"/>
  <c r="AR189" i="25"/>
  <c r="AQ189" i="25"/>
  <c r="AP189" i="25"/>
  <c r="AO189" i="25"/>
  <c r="AN189" i="25"/>
  <c r="AM189" i="25"/>
  <c r="AL189" i="25"/>
  <c r="AK189" i="25"/>
  <c r="AJ189" i="25"/>
  <c r="AI189" i="25"/>
  <c r="AH189" i="25"/>
  <c r="AG189" i="25"/>
  <c r="AE189" i="25"/>
  <c r="AD189" i="25"/>
  <c r="AB189" i="25"/>
  <c r="Y189" i="25"/>
  <c r="X189" i="25"/>
  <c r="W189" i="25"/>
  <c r="P189" i="25"/>
  <c r="I189" i="25"/>
  <c r="A189" i="25"/>
  <c r="AT188" i="25"/>
  <c r="AS188" i="25"/>
  <c r="AR188" i="25"/>
  <c r="AQ188" i="25"/>
  <c r="AP188" i="25"/>
  <c r="AO188" i="25"/>
  <c r="AN188" i="25"/>
  <c r="AM188" i="25"/>
  <c r="AL188" i="25"/>
  <c r="AK188" i="25"/>
  <c r="AJ188" i="25"/>
  <c r="AI188" i="25"/>
  <c r="AH188" i="25"/>
  <c r="AG188" i="25"/>
  <c r="AE188" i="25"/>
  <c r="AD188" i="25"/>
  <c r="AB188" i="25"/>
  <c r="Y188" i="25"/>
  <c r="X188" i="25"/>
  <c r="W188" i="25"/>
  <c r="P188" i="25"/>
  <c r="I188" i="25"/>
  <c r="A188" i="25"/>
  <c r="AT187" i="25"/>
  <c r="AS187" i="25"/>
  <c r="AR187" i="25"/>
  <c r="AQ187" i="25"/>
  <c r="AP187" i="25"/>
  <c r="AO187" i="25"/>
  <c r="AN187" i="25"/>
  <c r="AM187" i="25"/>
  <c r="AL187" i="25"/>
  <c r="AK187" i="25"/>
  <c r="AJ187" i="25"/>
  <c r="AI187" i="25"/>
  <c r="AH187" i="25"/>
  <c r="AG187" i="25"/>
  <c r="AE187" i="25"/>
  <c r="AD187" i="25"/>
  <c r="AB187" i="25"/>
  <c r="Y187" i="25"/>
  <c r="X187" i="25"/>
  <c r="W187" i="25"/>
  <c r="P187" i="25"/>
  <c r="I187" i="25"/>
  <c r="A187" i="25"/>
  <c r="AT186" i="25"/>
  <c r="AS186" i="25"/>
  <c r="AR186" i="25"/>
  <c r="AQ186" i="25"/>
  <c r="AP186" i="25"/>
  <c r="AO186" i="25"/>
  <c r="AN186" i="25"/>
  <c r="AM186" i="25"/>
  <c r="AL186" i="25"/>
  <c r="AK186" i="25"/>
  <c r="AJ186" i="25"/>
  <c r="AI186" i="25"/>
  <c r="AH186" i="25"/>
  <c r="AG186" i="25"/>
  <c r="AE186" i="25"/>
  <c r="AD186" i="25"/>
  <c r="AB186" i="25"/>
  <c r="Y186" i="25"/>
  <c r="X186" i="25"/>
  <c r="W186" i="25"/>
  <c r="P186" i="25"/>
  <c r="I186" i="25"/>
  <c r="A186" i="25"/>
  <c r="AT185" i="25"/>
  <c r="AS185" i="25"/>
  <c r="AR185" i="25"/>
  <c r="AQ185" i="25"/>
  <c r="AP185" i="25"/>
  <c r="AO185" i="25"/>
  <c r="AN185" i="25"/>
  <c r="AM185" i="25"/>
  <c r="AL185" i="25"/>
  <c r="AK185" i="25"/>
  <c r="AJ185" i="25"/>
  <c r="AI185" i="25"/>
  <c r="AH185" i="25"/>
  <c r="AG185" i="25"/>
  <c r="AE185" i="25"/>
  <c r="AD185" i="25"/>
  <c r="AB185" i="25"/>
  <c r="Y185" i="25"/>
  <c r="X185" i="25"/>
  <c r="W185" i="25"/>
  <c r="P185" i="25"/>
  <c r="I185" i="25"/>
  <c r="A185" i="25"/>
  <c r="AT184" i="25"/>
  <c r="AS184" i="25"/>
  <c r="AR184" i="25"/>
  <c r="AQ184" i="25"/>
  <c r="AP184" i="25"/>
  <c r="AO184" i="25"/>
  <c r="AN184" i="25"/>
  <c r="AM184" i="25"/>
  <c r="AL184" i="25"/>
  <c r="AK184" i="25"/>
  <c r="AJ184" i="25"/>
  <c r="AI184" i="25"/>
  <c r="AH184" i="25"/>
  <c r="AG184" i="25"/>
  <c r="AE184" i="25"/>
  <c r="AD184" i="25"/>
  <c r="AB184" i="25"/>
  <c r="Y184" i="25"/>
  <c r="X184" i="25"/>
  <c r="W184" i="25"/>
  <c r="P184" i="25"/>
  <c r="I184" i="25"/>
  <c r="A184" i="25"/>
  <c r="AT183" i="25"/>
  <c r="AS183" i="25"/>
  <c r="AR183" i="25"/>
  <c r="AQ183" i="25"/>
  <c r="AP183" i="25"/>
  <c r="AO183" i="25"/>
  <c r="AN183" i="25"/>
  <c r="AM183" i="25"/>
  <c r="AL183" i="25"/>
  <c r="AK183" i="25"/>
  <c r="AJ183" i="25"/>
  <c r="AI183" i="25"/>
  <c r="AH183" i="25"/>
  <c r="AG183" i="25"/>
  <c r="AE183" i="25"/>
  <c r="AD183" i="25"/>
  <c r="AB183" i="25"/>
  <c r="Y183" i="25"/>
  <c r="X183" i="25"/>
  <c r="W183" i="25"/>
  <c r="P183" i="25"/>
  <c r="I183" i="25"/>
  <c r="A183" i="25"/>
  <c r="AT182" i="25"/>
  <c r="AS182" i="25"/>
  <c r="AR182" i="25"/>
  <c r="AQ182" i="25"/>
  <c r="AP182" i="25"/>
  <c r="AO182" i="25"/>
  <c r="AN182" i="25"/>
  <c r="AM182" i="25"/>
  <c r="AL182" i="25"/>
  <c r="AK182" i="25"/>
  <c r="AJ182" i="25"/>
  <c r="AI182" i="25"/>
  <c r="AH182" i="25"/>
  <c r="AG182" i="25"/>
  <c r="AE182" i="25"/>
  <c r="AD182" i="25"/>
  <c r="AB182" i="25"/>
  <c r="Y182" i="25"/>
  <c r="X182" i="25"/>
  <c r="W182" i="25"/>
  <c r="P182" i="25"/>
  <c r="I182" i="25"/>
  <c r="A182" i="25"/>
  <c r="AT181" i="25"/>
  <c r="AS181" i="25"/>
  <c r="AR181" i="25"/>
  <c r="AQ181" i="25"/>
  <c r="AP181" i="25"/>
  <c r="AO181" i="25"/>
  <c r="AN181" i="25"/>
  <c r="AM181" i="25"/>
  <c r="AL181" i="25"/>
  <c r="AK181" i="25"/>
  <c r="AJ181" i="25"/>
  <c r="AI181" i="25"/>
  <c r="AH181" i="25"/>
  <c r="AG181" i="25"/>
  <c r="AE181" i="25"/>
  <c r="AD181" i="25"/>
  <c r="AB181" i="25"/>
  <c r="Y181" i="25"/>
  <c r="X181" i="25"/>
  <c r="W181" i="25"/>
  <c r="P181" i="25"/>
  <c r="I181" i="25"/>
  <c r="A181" i="25"/>
  <c r="AT180" i="25"/>
  <c r="AS180" i="25"/>
  <c r="AR180" i="25"/>
  <c r="AQ180" i="25"/>
  <c r="AP180" i="25"/>
  <c r="AO180" i="25"/>
  <c r="AN180" i="25"/>
  <c r="AM180" i="25"/>
  <c r="AL180" i="25"/>
  <c r="AK180" i="25"/>
  <c r="AJ180" i="25"/>
  <c r="AI180" i="25"/>
  <c r="AH180" i="25"/>
  <c r="AG180" i="25"/>
  <c r="AE180" i="25"/>
  <c r="AD180" i="25"/>
  <c r="AB180" i="25"/>
  <c r="Y180" i="25"/>
  <c r="X180" i="25"/>
  <c r="W180" i="25"/>
  <c r="P180" i="25"/>
  <c r="I180" i="25"/>
  <c r="A180" i="25"/>
  <c r="AT179" i="25"/>
  <c r="AS179" i="25"/>
  <c r="AR179" i="25"/>
  <c r="AQ179" i="25"/>
  <c r="AP179" i="25"/>
  <c r="AO179" i="25"/>
  <c r="AN179" i="25"/>
  <c r="AM179" i="25"/>
  <c r="AL179" i="25"/>
  <c r="AK179" i="25"/>
  <c r="AJ179" i="25"/>
  <c r="AI179" i="25"/>
  <c r="AH179" i="25"/>
  <c r="AG179" i="25"/>
  <c r="AE179" i="25"/>
  <c r="AD179" i="25"/>
  <c r="AB179" i="25"/>
  <c r="Y179" i="25"/>
  <c r="X179" i="25"/>
  <c r="W179" i="25"/>
  <c r="P179" i="25"/>
  <c r="I179" i="25"/>
  <c r="A179" i="25"/>
  <c r="AT178" i="25"/>
  <c r="AS178" i="25"/>
  <c r="AR178" i="25"/>
  <c r="AQ178" i="25"/>
  <c r="AP178" i="25"/>
  <c r="AO178" i="25"/>
  <c r="AN178" i="25"/>
  <c r="AM178" i="25"/>
  <c r="AL178" i="25"/>
  <c r="AK178" i="25"/>
  <c r="AJ178" i="25"/>
  <c r="AI178" i="25"/>
  <c r="AH178" i="25"/>
  <c r="AG178" i="25"/>
  <c r="AE178" i="25"/>
  <c r="AD178" i="25"/>
  <c r="AB178" i="25"/>
  <c r="Y178" i="25"/>
  <c r="X178" i="25"/>
  <c r="W178" i="25"/>
  <c r="P178" i="25"/>
  <c r="I178" i="25"/>
  <c r="A178" i="25"/>
  <c r="AT177" i="25"/>
  <c r="AS177" i="25"/>
  <c r="AR177" i="25"/>
  <c r="AQ177" i="25"/>
  <c r="AP177" i="25"/>
  <c r="AO177" i="25"/>
  <c r="AN177" i="25"/>
  <c r="AM177" i="25"/>
  <c r="AL177" i="25"/>
  <c r="AK177" i="25"/>
  <c r="AJ177" i="25"/>
  <c r="AI177" i="25"/>
  <c r="AH177" i="25"/>
  <c r="AG177" i="25"/>
  <c r="AE177" i="25"/>
  <c r="AD177" i="25"/>
  <c r="AB177" i="25"/>
  <c r="Y177" i="25"/>
  <c r="X177" i="25"/>
  <c r="W177" i="25"/>
  <c r="P177" i="25"/>
  <c r="I177" i="25"/>
  <c r="A177" i="25"/>
  <c r="AT176" i="25"/>
  <c r="AS176" i="25"/>
  <c r="AR176" i="25"/>
  <c r="AQ176" i="25"/>
  <c r="AP176" i="25"/>
  <c r="AO176" i="25"/>
  <c r="AN176" i="25"/>
  <c r="AM176" i="25"/>
  <c r="AL176" i="25"/>
  <c r="AK176" i="25"/>
  <c r="AJ176" i="25"/>
  <c r="AI176" i="25"/>
  <c r="AH176" i="25"/>
  <c r="AG176" i="25"/>
  <c r="AE176" i="25"/>
  <c r="AD176" i="25"/>
  <c r="AB176" i="25"/>
  <c r="Y176" i="25"/>
  <c r="X176" i="25"/>
  <c r="W176" i="25"/>
  <c r="P176" i="25"/>
  <c r="I176" i="25"/>
  <c r="A176" i="25"/>
  <c r="AT175" i="25"/>
  <c r="AS175" i="25"/>
  <c r="AR175" i="25"/>
  <c r="AQ175" i="25"/>
  <c r="AP175" i="25"/>
  <c r="AO175" i="25"/>
  <c r="AN175" i="25"/>
  <c r="AM175" i="25"/>
  <c r="AL175" i="25"/>
  <c r="AK175" i="25"/>
  <c r="AJ175" i="25"/>
  <c r="AI175" i="25"/>
  <c r="AH175" i="25"/>
  <c r="AG175" i="25"/>
  <c r="AE175" i="25"/>
  <c r="AD175" i="25"/>
  <c r="AB175" i="25"/>
  <c r="Y175" i="25"/>
  <c r="X175" i="25"/>
  <c r="W175" i="25"/>
  <c r="P175" i="25"/>
  <c r="I175" i="25"/>
  <c r="A175" i="25"/>
  <c r="AT174" i="25"/>
  <c r="AS174" i="25"/>
  <c r="AR174" i="25"/>
  <c r="AQ174" i="25"/>
  <c r="AP174" i="25"/>
  <c r="AO174" i="25"/>
  <c r="AN174" i="25"/>
  <c r="AM174" i="25"/>
  <c r="AL174" i="25"/>
  <c r="AK174" i="25"/>
  <c r="AJ174" i="25"/>
  <c r="AI174" i="25"/>
  <c r="AH174" i="25"/>
  <c r="AG174" i="25"/>
  <c r="AE174" i="25"/>
  <c r="AD174" i="25"/>
  <c r="AB174" i="25"/>
  <c r="Y174" i="25"/>
  <c r="X174" i="25"/>
  <c r="W174" i="25"/>
  <c r="P174" i="25"/>
  <c r="I174" i="25"/>
  <c r="A174" i="25"/>
  <c r="AT173" i="25"/>
  <c r="AS173" i="25"/>
  <c r="AR173" i="25"/>
  <c r="AQ173" i="25"/>
  <c r="AP173" i="25"/>
  <c r="AO173" i="25"/>
  <c r="AN173" i="25"/>
  <c r="AM173" i="25"/>
  <c r="AL173" i="25"/>
  <c r="AK173" i="25"/>
  <c r="AJ173" i="25"/>
  <c r="AI173" i="25"/>
  <c r="AH173" i="25"/>
  <c r="AG173" i="25"/>
  <c r="AE173" i="25"/>
  <c r="AD173" i="25"/>
  <c r="AB173" i="25"/>
  <c r="Y173" i="25"/>
  <c r="X173" i="25"/>
  <c r="W173" i="25"/>
  <c r="P173" i="25"/>
  <c r="I173" i="25"/>
  <c r="A173" i="25"/>
  <c r="AT172" i="25"/>
  <c r="AS172" i="25"/>
  <c r="AR172" i="25"/>
  <c r="AQ172" i="25"/>
  <c r="AP172" i="25"/>
  <c r="AO172" i="25"/>
  <c r="AN172" i="25"/>
  <c r="AM172" i="25"/>
  <c r="AL172" i="25"/>
  <c r="AK172" i="25"/>
  <c r="AJ172" i="25"/>
  <c r="AI172" i="25"/>
  <c r="AH172" i="25"/>
  <c r="AG172" i="25"/>
  <c r="AE172" i="25"/>
  <c r="AD172" i="25"/>
  <c r="AB172" i="25"/>
  <c r="Y172" i="25"/>
  <c r="X172" i="25"/>
  <c r="W172" i="25"/>
  <c r="P172" i="25"/>
  <c r="I172" i="25"/>
  <c r="A172" i="25"/>
  <c r="AT171" i="25"/>
  <c r="AS171" i="25"/>
  <c r="AR171" i="25"/>
  <c r="AQ171" i="25"/>
  <c r="AP171" i="25"/>
  <c r="AO171" i="25"/>
  <c r="AN171" i="25"/>
  <c r="AM171" i="25"/>
  <c r="AL171" i="25"/>
  <c r="AK171" i="25"/>
  <c r="AJ171" i="25"/>
  <c r="AI171" i="25"/>
  <c r="AH171" i="25"/>
  <c r="AG171" i="25"/>
  <c r="AE171" i="25"/>
  <c r="AD171" i="25"/>
  <c r="AB171" i="25"/>
  <c r="Y171" i="25"/>
  <c r="X171" i="25"/>
  <c r="W171" i="25"/>
  <c r="P171" i="25"/>
  <c r="I171" i="25"/>
  <c r="A171" i="25"/>
  <c r="AT170" i="25"/>
  <c r="AS170" i="25"/>
  <c r="AR170" i="25"/>
  <c r="AQ170" i="25"/>
  <c r="AP170" i="25"/>
  <c r="AO170" i="25"/>
  <c r="AN170" i="25"/>
  <c r="AM170" i="25"/>
  <c r="AL170" i="25"/>
  <c r="AK170" i="25"/>
  <c r="AJ170" i="25"/>
  <c r="AI170" i="25"/>
  <c r="AH170" i="25"/>
  <c r="AG170" i="25"/>
  <c r="AE170" i="25"/>
  <c r="AD170" i="25"/>
  <c r="AB170" i="25"/>
  <c r="Y170" i="25"/>
  <c r="X170" i="25"/>
  <c r="W170" i="25"/>
  <c r="P170" i="25"/>
  <c r="I170" i="25"/>
  <c r="A170" i="25"/>
  <c r="AT169" i="25"/>
  <c r="AS169" i="25"/>
  <c r="AR169" i="25"/>
  <c r="AQ169" i="25"/>
  <c r="AP169" i="25"/>
  <c r="AO169" i="25"/>
  <c r="AN169" i="25"/>
  <c r="AM169" i="25"/>
  <c r="AL169" i="25"/>
  <c r="AK169" i="25"/>
  <c r="AJ169" i="25"/>
  <c r="AI169" i="25"/>
  <c r="AH169" i="25"/>
  <c r="AG169" i="25"/>
  <c r="AE169" i="25"/>
  <c r="AD169" i="25"/>
  <c r="AB169" i="25"/>
  <c r="Y169" i="25"/>
  <c r="X169" i="25"/>
  <c r="W169" i="25"/>
  <c r="P169" i="25"/>
  <c r="I169" i="25"/>
  <c r="A169" i="25"/>
  <c r="AT168" i="25"/>
  <c r="AS168" i="25"/>
  <c r="AR168" i="25"/>
  <c r="AQ168" i="25"/>
  <c r="AP168" i="25"/>
  <c r="AO168" i="25"/>
  <c r="AN168" i="25"/>
  <c r="AM168" i="25"/>
  <c r="AL168" i="25"/>
  <c r="AK168" i="25"/>
  <c r="AJ168" i="25"/>
  <c r="AI168" i="25"/>
  <c r="AH168" i="25"/>
  <c r="AG168" i="25"/>
  <c r="AE168" i="25"/>
  <c r="AD168" i="25"/>
  <c r="AB168" i="25"/>
  <c r="Y168" i="25"/>
  <c r="X168" i="25"/>
  <c r="W168" i="25"/>
  <c r="P168" i="25"/>
  <c r="I168" i="25"/>
  <c r="A168" i="25"/>
  <c r="AT167" i="25"/>
  <c r="AS167" i="25"/>
  <c r="AR167" i="25"/>
  <c r="AQ167" i="25"/>
  <c r="AP167" i="25"/>
  <c r="AO167" i="25"/>
  <c r="AN167" i="25"/>
  <c r="AM167" i="25"/>
  <c r="AL167" i="25"/>
  <c r="AK167" i="25"/>
  <c r="AJ167" i="25"/>
  <c r="AI167" i="25"/>
  <c r="AH167" i="25"/>
  <c r="AG167" i="25"/>
  <c r="AE167" i="25"/>
  <c r="AD167" i="25"/>
  <c r="AB167" i="25"/>
  <c r="Y167" i="25"/>
  <c r="X167" i="25"/>
  <c r="W167" i="25"/>
  <c r="P167" i="25"/>
  <c r="I167" i="25"/>
  <c r="A167" i="25"/>
  <c r="AT166" i="25"/>
  <c r="AS166" i="25"/>
  <c r="AR166" i="25"/>
  <c r="AQ166" i="25"/>
  <c r="AP166" i="25"/>
  <c r="AO166" i="25"/>
  <c r="AN166" i="25"/>
  <c r="AM166" i="25"/>
  <c r="AL166" i="25"/>
  <c r="AK166" i="25"/>
  <c r="AJ166" i="25"/>
  <c r="AI166" i="25"/>
  <c r="AH166" i="25"/>
  <c r="AG166" i="25"/>
  <c r="AE166" i="25"/>
  <c r="AD166" i="25"/>
  <c r="AB166" i="25"/>
  <c r="Y166" i="25"/>
  <c r="X166" i="25"/>
  <c r="W166" i="25"/>
  <c r="P166" i="25"/>
  <c r="I166" i="25"/>
  <c r="A166" i="25"/>
  <c r="AT165" i="25"/>
  <c r="AS165" i="25"/>
  <c r="AR165" i="25"/>
  <c r="AQ165" i="25"/>
  <c r="AP165" i="25"/>
  <c r="AO165" i="25"/>
  <c r="AN165" i="25"/>
  <c r="AM165" i="25"/>
  <c r="AL165" i="25"/>
  <c r="AK165" i="25"/>
  <c r="AJ165" i="25"/>
  <c r="AI165" i="25"/>
  <c r="AH165" i="25"/>
  <c r="AG165" i="25"/>
  <c r="AE165" i="25"/>
  <c r="AD165" i="25"/>
  <c r="AB165" i="25"/>
  <c r="Y165" i="25"/>
  <c r="X165" i="25"/>
  <c r="W165" i="25"/>
  <c r="P165" i="25"/>
  <c r="I165" i="25"/>
  <c r="A165" i="25"/>
  <c r="AT164" i="25"/>
  <c r="AS164" i="25"/>
  <c r="AR164" i="25"/>
  <c r="AQ164" i="25"/>
  <c r="AP164" i="25"/>
  <c r="AO164" i="25"/>
  <c r="AN164" i="25"/>
  <c r="AM164" i="25"/>
  <c r="AL164" i="25"/>
  <c r="AK164" i="25"/>
  <c r="AJ164" i="25"/>
  <c r="AI164" i="25"/>
  <c r="AH164" i="25"/>
  <c r="AG164" i="25"/>
  <c r="AE164" i="25"/>
  <c r="AD164" i="25"/>
  <c r="AB164" i="25"/>
  <c r="Y164" i="25"/>
  <c r="X164" i="25"/>
  <c r="W164" i="25"/>
  <c r="P164" i="25"/>
  <c r="I164" i="25"/>
  <c r="A164" i="25"/>
  <c r="AT163" i="25"/>
  <c r="AS163" i="25"/>
  <c r="AR163" i="25"/>
  <c r="AQ163" i="25"/>
  <c r="AP163" i="25"/>
  <c r="AO163" i="25"/>
  <c r="AN163" i="25"/>
  <c r="AM163" i="25"/>
  <c r="AL163" i="25"/>
  <c r="AK163" i="25"/>
  <c r="AJ163" i="25"/>
  <c r="AI163" i="25"/>
  <c r="AH163" i="25"/>
  <c r="AG163" i="25"/>
  <c r="AE163" i="25"/>
  <c r="AD163" i="25"/>
  <c r="AB163" i="25"/>
  <c r="Y163" i="25"/>
  <c r="X163" i="25"/>
  <c r="W163" i="25"/>
  <c r="P163" i="25"/>
  <c r="I163" i="25"/>
  <c r="A163" i="25"/>
  <c r="AT162" i="25"/>
  <c r="AS162" i="25"/>
  <c r="AR162" i="25"/>
  <c r="AQ162" i="25"/>
  <c r="AP162" i="25"/>
  <c r="AO162" i="25"/>
  <c r="AN162" i="25"/>
  <c r="AM162" i="25"/>
  <c r="AL162" i="25"/>
  <c r="AK162" i="25"/>
  <c r="AJ162" i="25"/>
  <c r="AI162" i="25"/>
  <c r="AH162" i="25"/>
  <c r="AG162" i="25"/>
  <c r="AE162" i="25"/>
  <c r="AD162" i="25"/>
  <c r="AB162" i="25"/>
  <c r="Y162" i="25"/>
  <c r="X162" i="25"/>
  <c r="W162" i="25"/>
  <c r="P162" i="25"/>
  <c r="I162" i="25"/>
  <c r="A162" i="25"/>
  <c r="AT161" i="25"/>
  <c r="AS161" i="25"/>
  <c r="AR161" i="25"/>
  <c r="AQ161" i="25"/>
  <c r="AP161" i="25"/>
  <c r="AO161" i="25"/>
  <c r="AN161" i="25"/>
  <c r="AM161" i="25"/>
  <c r="AL161" i="25"/>
  <c r="AK161" i="25"/>
  <c r="AJ161" i="25"/>
  <c r="AI161" i="25"/>
  <c r="AH161" i="25"/>
  <c r="AG161" i="25"/>
  <c r="AE161" i="25"/>
  <c r="AD161" i="25"/>
  <c r="AB161" i="25"/>
  <c r="Y161" i="25"/>
  <c r="X161" i="25"/>
  <c r="W161" i="25"/>
  <c r="P161" i="25"/>
  <c r="I161" i="25"/>
  <c r="A161" i="25"/>
  <c r="AT160" i="25"/>
  <c r="AS160" i="25"/>
  <c r="AR160" i="25"/>
  <c r="AQ160" i="25"/>
  <c r="AP160" i="25"/>
  <c r="AO160" i="25"/>
  <c r="AN160" i="25"/>
  <c r="AM160" i="25"/>
  <c r="AL160" i="25"/>
  <c r="AK160" i="25"/>
  <c r="AJ160" i="25"/>
  <c r="AI160" i="25"/>
  <c r="AH160" i="25"/>
  <c r="AG160" i="25"/>
  <c r="AE160" i="25"/>
  <c r="AD160" i="25"/>
  <c r="AB160" i="25"/>
  <c r="Y160" i="25"/>
  <c r="X160" i="25"/>
  <c r="W160" i="25"/>
  <c r="P160" i="25"/>
  <c r="I160" i="25"/>
  <c r="A160" i="25"/>
  <c r="AT159" i="25"/>
  <c r="AS159" i="25"/>
  <c r="AR159" i="25"/>
  <c r="AQ159" i="25"/>
  <c r="AP159" i="25"/>
  <c r="AO159" i="25"/>
  <c r="AN159" i="25"/>
  <c r="AM159" i="25"/>
  <c r="AL159" i="25"/>
  <c r="AK159" i="25"/>
  <c r="AJ159" i="25"/>
  <c r="AI159" i="25"/>
  <c r="AH159" i="25"/>
  <c r="AG159" i="25"/>
  <c r="AE159" i="25"/>
  <c r="AD159" i="25"/>
  <c r="AB159" i="25"/>
  <c r="Y159" i="25"/>
  <c r="X159" i="25"/>
  <c r="W159" i="25"/>
  <c r="P159" i="25"/>
  <c r="I159" i="25"/>
  <c r="A159" i="25"/>
  <c r="AT158" i="25"/>
  <c r="AS158" i="25"/>
  <c r="AR158" i="25"/>
  <c r="AQ158" i="25"/>
  <c r="AP158" i="25"/>
  <c r="AO158" i="25"/>
  <c r="AN158" i="25"/>
  <c r="AM158" i="25"/>
  <c r="AL158" i="25"/>
  <c r="AK158" i="25"/>
  <c r="AJ158" i="25"/>
  <c r="AI158" i="25"/>
  <c r="AH158" i="25"/>
  <c r="AG158" i="25"/>
  <c r="AE158" i="25"/>
  <c r="AD158" i="25"/>
  <c r="AB158" i="25"/>
  <c r="Y158" i="25"/>
  <c r="X158" i="25"/>
  <c r="W158" i="25"/>
  <c r="P158" i="25"/>
  <c r="I158" i="25"/>
  <c r="A158" i="25"/>
  <c r="AT157" i="25"/>
  <c r="AS157" i="25"/>
  <c r="AR157" i="25"/>
  <c r="AQ157" i="25"/>
  <c r="AP157" i="25"/>
  <c r="AO157" i="25"/>
  <c r="AN157" i="25"/>
  <c r="AM157" i="25"/>
  <c r="AL157" i="25"/>
  <c r="AK157" i="25"/>
  <c r="AJ157" i="25"/>
  <c r="AI157" i="25"/>
  <c r="AH157" i="25"/>
  <c r="AG157" i="25"/>
  <c r="AE157" i="25"/>
  <c r="AD157" i="25"/>
  <c r="AB157" i="25"/>
  <c r="Y157" i="25"/>
  <c r="X157" i="25"/>
  <c r="W157" i="25"/>
  <c r="P157" i="25"/>
  <c r="I157" i="25"/>
  <c r="A157" i="25"/>
  <c r="AT156" i="25"/>
  <c r="AS156" i="25"/>
  <c r="AR156" i="25"/>
  <c r="AQ156" i="25"/>
  <c r="AP156" i="25"/>
  <c r="AO156" i="25"/>
  <c r="AN156" i="25"/>
  <c r="AM156" i="25"/>
  <c r="AL156" i="25"/>
  <c r="AK156" i="25"/>
  <c r="AJ156" i="25"/>
  <c r="AI156" i="25"/>
  <c r="AH156" i="25"/>
  <c r="AG156" i="25"/>
  <c r="AE156" i="25"/>
  <c r="AD156" i="25"/>
  <c r="AB156" i="25"/>
  <c r="Y156" i="25"/>
  <c r="X156" i="25"/>
  <c r="W156" i="25"/>
  <c r="P156" i="25"/>
  <c r="I156" i="25"/>
  <c r="A156" i="25"/>
  <c r="AT155" i="25"/>
  <c r="AS155" i="25"/>
  <c r="AR155" i="25"/>
  <c r="AQ155" i="25"/>
  <c r="AP155" i="25"/>
  <c r="AO155" i="25"/>
  <c r="AN155" i="25"/>
  <c r="AM155" i="25"/>
  <c r="AL155" i="25"/>
  <c r="AK155" i="25"/>
  <c r="AJ155" i="25"/>
  <c r="AI155" i="25"/>
  <c r="AH155" i="25"/>
  <c r="AG155" i="25"/>
  <c r="AE155" i="25"/>
  <c r="AD155" i="25"/>
  <c r="AB155" i="25"/>
  <c r="Y155" i="25"/>
  <c r="X155" i="25"/>
  <c r="W155" i="25"/>
  <c r="P155" i="25"/>
  <c r="I155" i="25"/>
  <c r="A155" i="25"/>
  <c r="AT154" i="25"/>
  <c r="AS154" i="25"/>
  <c r="AR154" i="25"/>
  <c r="AQ154" i="25"/>
  <c r="AP154" i="25"/>
  <c r="AO154" i="25"/>
  <c r="AN154" i="25"/>
  <c r="AM154" i="25"/>
  <c r="AL154" i="25"/>
  <c r="AK154" i="25"/>
  <c r="AJ154" i="25"/>
  <c r="AI154" i="25"/>
  <c r="AH154" i="25"/>
  <c r="AG154" i="25"/>
  <c r="AE154" i="25"/>
  <c r="AD154" i="25"/>
  <c r="AB154" i="25"/>
  <c r="Y154" i="25"/>
  <c r="X154" i="25"/>
  <c r="W154" i="25"/>
  <c r="P154" i="25"/>
  <c r="I154" i="25"/>
  <c r="A154" i="25"/>
  <c r="AT153" i="25"/>
  <c r="AS153" i="25"/>
  <c r="AR153" i="25"/>
  <c r="AQ153" i="25"/>
  <c r="AP153" i="25"/>
  <c r="AO153" i="25"/>
  <c r="AN153" i="25"/>
  <c r="AM153" i="25"/>
  <c r="AL153" i="25"/>
  <c r="AK153" i="25"/>
  <c r="AJ153" i="25"/>
  <c r="AI153" i="25"/>
  <c r="AH153" i="25"/>
  <c r="AG153" i="25"/>
  <c r="AE153" i="25"/>
  <c r="AD153" i="25"/>
  <c r="AB153" i="25"/>
  <c r="Y153" i="25"/>
  <c r="X153" i="25"/>
  <c r="W153" i="25"/>
  <c r="P153" i="25"/>
  <c r="I153" i="25"/>
  <c r="A153" i="25"/>
  <c r="AT152" i="25"/>
  <c r="AS152" i="25"/>
  <c r="AR152" i="25"/>
  <c r="AQ152" i="25"/>
  <c r="AP152" i="25"/>
  <c r="AO152" i="25"/>
  <c r="AN152" i="25"/>
  <c r="AM152" i="25"/>
  <c r="AL152" i="25"/>
  <c r="AK152" i="25"/>
  <c r="AJ152" i="25"/>
  <c r="AI152" i="25"/>
  <c r="AH152" i="25"/>
  <c r="AG152" i="25"/>
  <c r="AE152" i="25"/>
  <c r="AD152" i="25"/>
  <c r="AB152" i="25"/>
  <c r="Y152" i="25"/>
  <c r="X152" i="25"/>
  <c r="W152" i="25"/>
  <c r="P152" i="25"/>
  <c r="I152" i="25"/>
  <c r="A152" i="25"/>
  <c r="AT151" i="25"/>
  <c r="AS151" i="25"/>
  <c r="AR151" i="25"/>
  <c r="AQ151" i="25"/>
  <c r="AP151" i="25"/>
  <c r="AO151" i="25"/>
  <c r="AN151" i="25"/>
  <c r="AM151" i="25"/>
  <c r="AL151" i="25"/>
  <c r="AK151" i="25"/>
  <c r="AJ151" i="25"/>
  <c r="AI151" i="25"/>
  <c r="AH151" i="25"/>
  <c r="AG151" i="25"/>
  <c r="AE151" i="25"/>
  <c r="AD151" i="25"/>
  <c r="AB151" i="25"/>
  <c r="Y151" i="25"/>
  <c r="X151" i="25"/>
  <c r="W151" i="25"/>
  <c r="P151" i="25"/>
  <c r="I151" i="25"/>
  <c r="A151" i="25"/>
  <c r="AT150" i="25"/>
  <c r="AS150" i="25"/>
  <c r="AR150" i="25"/>
  <c r="AQ150" i="25"/>
  <c r="AP150" i="25"/>
  <c r="AO150" i="25"/>
  <c r="AN150" i="25"/>
  <c r="AM150" i="25"/>
  <c r="AL150" i="25"/>
  <c r="AK150" i="25"/>
  <c r="AJ150" i="25"/>
  <c r="AI150" i="25"/>
  <c r="AH150" i="25"/>
  <c r="AG150" i="25"/>
  <c r="AE150" i="25"/>
  <c r="AD150" i="25"/>
  <c r="AB150" i="25"/>
  <c r="Y150" i="25"/>
  <c r="X150" i="25"/>
  <c r="W150" i="25"/>
  <c r="P150" i="25"/>
  <c r="I150" i="25"/>
  <c r="A150" i="25"/>
  <c r="AT149" i="25"/>
  <c r="AS149" i="25"/>
  <c r="AR149" i="25"/>
  <c r="AQ149" i="25"/>
  <c r="AP149" i="25"/>
  <c r="AO149" i="25"/>
  <c r="AN149" i="25"/>
  <c r="AM149" i="25"/>
  <c r="AL149" i="25"/>
  <c r="AK149" i="25"/>
  <c r="AJ149" i="25"/>
  <c r="AI149" i="25"/>
  <c r="AH149" i="25"/>
  <c r="AG149" i="25"/>
  <c r="AE149" i="25"/>
  <c r="AD149" i="25"/>
  <c r="AB149" i="25"/>
  <c r="Y149" i="25"/>
  <c r="X149" i="25"/>
  <c r="W149" i="25"/>
  <c r="P149" i="25"/>
  <c r="I149" i="25"/>
  <c r="A149" i="25"/>
  <c r="AT148" i="25"/>
  <c r="AS148" i="25"/>
  <c r="AR148" i="25"/>
  <c r="AQ148" i="25"/>
  <c r="AP148" i="25"/>
  <c r="AO148" i="25"/>
  <c r="AN148" i="25"/>
  <c r="AM148" i="25"/>
  <c r="AL148" i="25"/>
  <c r="AK148" i="25"/>
  <c r="AJ148" i="25"/>
  <c r="AI148" i="25"/>
  <c r="AH148" i="25"/>
  <c r="AG148" i="25"/>
  <c r="AE148" i="25"/>
  <c r="AD148" i="25"/>
  <c r="AB148" i="25"/>
  <c r="Y148" i="25"/>
  <c r="X148" i="25"/>
  <c r="W148" i="25"/>
  <c r="P148" i="25"/>
  <c r="I148" i="25"/>
  <c r="A148" i="25"/>
  <c r="AT147" i="25"/>
  <c r="AS147" i="25"/>
  <c r="AR147" i="25"/>
  <c r="AQ147" i="25"/>
  <c r="AP147" i="25"/>
  <c r="AO147" i="25"/>
  <c r="AN147" i="25"/>
  <c r="AM147" i="25"/>
  <c r="AL147" i="25"/>
  <c r="AK147" i="25"/>
  <c r="AJ147" i="25"/>
  <c r="AI147" i="25"/>
  <c r="AH147" i="25"/>
  <c r="AG147" i="25"/>
  <c r="AE147" i="25"/>
  <c r="AD147" i="25"/>
  <c r="AB147" i="25"/>
  <c r="Y147" i="25"/>
  <c r="X147" i="25"/>
  <c r="W147" i="25"/>
  <c r="P147" i="25"/>
  <c r="I147" i="25"/>
  <c r="A147" i="25"/>
  <c r="AT146" i="25"/>
  <c r="AS146" i="25"/>
  <c r="AR146" i="25"/>
  <c r="AQ146" i="25"/>
  <c r="AP146" i="25"/>
  <c r="AO146" i="25"/>
  <c r="AN146" i="25"/>
  <c r="AM146" i="25"/>
  <c r="AL146" i="25"/>
  <c r="AK146" i="25"/>
  <c r="AJ146" i="25"/>
  <c r="AI146" i="25"/>
  <c r="AH146" i="25"/>
  <c r="AG146" i="25"/>
  <c r="AE146" i="25"/>
  <c r="AD146" i="25"/>
  <c r="AB146" i="25"/>
  <c r="Y146" i="25"/>
  <c r="X146" i="25"/>
  <c r="W146" i="25"/>
  <c r="P146" i="25"/>
  <c r="I146" i="25"/>
  <c r="A146" i="25"/>
  <c r="AT145" i="25"/>
  <c r="AS145" i="25"/>
  <c r="AR145" i="25"/>
  <c r="AQ145" i="25"/>
  <c r="AP145" i="25"/>
  <c r="AO145" i="25"/>
  <c r="AN145" i="25"/>
  <c r="AM145" i="25"/>
  <c r="AL145" i="25"/>
  <c r="AK145" i="25"/>
  <c r="AJ145" i="25"/>
  <c r="AI145" i="25"/>
  <c r="AH145" i="25"/>
  <c r="AG145" i="25"/>
  <c r="AE145" i="25"/>
  <c r="AD145" i="25"/>
  <c r="AB145" i="25"/>
  <c r="Y145" i="25"/>
  <c r="X145" i="25"/>
  <c r="W145" i="25"/>
  <c r="P145" i="25"/>
  <c r="I145" i="25"/>
  <c r="A145" i="25"/>
  <c r="AT144" i="25"/>
  <c r="AS144" i="25"/>
  <c r="AR144" i="25"/>
  <c r="AQ144" i="25"/>
  <c r="AP144" i="25"/>
  <c r="AO144" i="25"/>
  <c r="AN144" i="25"/>
  <c r="AM144" i="25"/>
  <c r="AL144" i="25"/>
  <c r="AK144" i="25"/>
  <c r="AJ144" i="25"/>
  <c r="AI144" i="25"/>
  <c r="AH144" i="25"/>
  <c r="AG144" i="25"/>
  <c r="AE144" i="25"/>
  <c r="AD144" i="25"/>
  <c r="AB144" i="25"/>
  <c r="Y144" i="25"/>
  <c r="X144" i="25"/>
  <c r="W144" i="25"/>
  <c r="P144" i="25"/>
  <c r="I144" i="25"/>
  <c r="A144" i="25"/>
  <c r="AT143" i="25"/>
  <c r="AS143" i="25"/>
  <c r="AR143" i="25"/>
  <c r="AQ143" i="25"/>
  <c r="AP143" i="25"/>
  <c r="AO143" i="25"/>
  <c r="AN143" i="25"/>
  <c r="AM143" i="25"/>
  <c r="AL143" i="25"/>
  <c r="AK143" i="25"/>
  <c r="AJ143" i="25"/>
  <c r="AI143" i="25"/>
  <c r="AH143" i="25"/>
  <c r="AG143" i="25"/>
  <c r="AE143" i="25"/>
  <c r="AD143" i="25"/>
  <c r="AB143" i="25"/>
  <c r="Y143" i="25"/>
  <c r="X143" i="25"/>
  <c r="W143" i="25"/>
  <c r="P143" i="25"/>
  <c r="I143" i="25"/>
  <c r="A143" i="25"/>
  <c r="AT142" i="25"/>
  <c r="AS142" i="25"/>
  <c r="AR142" i="25"/>
  <c r="AQ142" i="25"/>
  <c r="AP142" i="25"/>
  <c r="AO142" i="25"/>
  <c r="AN142" i="25"/>
  <c r="AM142" i="25"/>
  <c r="AL142" i="25"/>
  <c r="AK142" i="25"/>
  <c r="AJ142" i="25"/>
  <c r="AI142" i="25"/>
  <c r="AH142" i="25"/>
  <c r="AG142" i="25"/>
  <c r="AE142" i="25"/>
  <c r="AD142" i="25"/>
  <c r="AB142" i="25"/>
  <c r="Y142" i="25"/>
  <c r="X142" i="25"/>
  <c r="W142" i="25"/>
  <c r="P142" i="25"/>
  <c r="I142" i="25"/>
  <c r="A142" i="25"/>
  <c r="AT141" i="25"/>
  <c r="AS141" i="25"/>
  <c r="AR141" i="25"/>
  <c r="AQ141" i="25"/>
  <c r="AP141" i="25"/>
  <c r="AO141" i="25"/>
  <c r="AN141" i="25"/>
  <c r="AM141" i="25"/>
  <c r="AL141" i="25"/>
  <c r="AK141" i="25"/>
  <c r="AJ141" i="25"/>
  <c r="AI141" i="25"/>
  <c r="AH141" i="25"/>
  <c r="AG141" i="25"/>
  <c r="AE141" i="25"/>
  <c r="AD141" i="25"/>
  <c r="AB141" i="25"/>
  <c r="Y141" i="25"/>
  <c r="X141" i="25"/>
  <c r="W141" i="25"/>
  <c r="P141" i="25"/>
  <c r="I141" i="25"/>
  <c r="A141" i="25"/>
  <c r="AT140" i="25"/>
  <c r="AS140" i="25"/>
  <c r="AR140" i="25"/>
  <c r="AQ140" i="25"/>
  <c r="AP140" i="25"/>
  <c r="AO140" i="25"/>
  <c r="AN140" i="25"/>
  <c r="AM140" i="25"/>
  <c r="AL140" i="25"/>
  <c r="AK140" i="25"/>
  <c r="AJ140" i="25"/>
  <c r="AI140" i="25"/>
  <c r="AH140" i="25"/>
  <c r="AG140" i="25"/>
  <c r="AE140" i="25"/>
  <c r="AD140" i="25"/>
  <c r="AB140" i="25"/>
  <c r="Y140" i="25"/>
  <c r="X140" i="25"/>
  <c r="W140" i="25"/>
  <c r="P140" i="25"/>
  <c r="I140" i="25"/>
  <c r="A140" i="25"/>
  <c r="AT139" i="25"/>
  <c r="AS139" i="25"/>
  <c r="AR139" i="25"/>
  <c r="AQ139" i="25"/>
  <c r="AP139" i="25"/>
  <c r="AO139" i="25"/>
  <c r="AN139" i="25"/>
  <c r="AM139" i="25"/>
  <c r="AL139" i="25"/>
  <c r="AK139" i="25"/>
  <c r="AJ139" i="25"/>
  <c r="AI139" i="25"/>
  <c r="AH139" i="25"/>
  <c r="AG139" i="25"/>
  <c r="AE139" i="25"/>
  <c r="AD139" i="25"/>
  <c r="AB139" i="25"/>
  <c r="Y139" i="25"/>
  <c r="X139" i="25"/>
  <c r="W139" i="25"/>
  <c r="P139" i="25"/>
  <c r="I139" i="25"/>
  <c r="A139" i="25"/>
  <c r="AT138" i="25"/>
  <c r="AS138" i="25"/>
  <c r="AR138" i="25"/>
  <c r="AQ138" i="25"/>
  <c r="AP138" i="25"/>
  <c r="AO138" i="25"/>
  <c r="AN138" i="25"/>
  <c r="AM138" i="25"/>
  <c r="AL138" i="25"/>
  <c r="AK138" i="25"/>
  <c r="AJ138" i="25"/>
  <c r="AI138" i="25"/>
  <c r="AH138" i="25"/>
  <c r="AG138" i="25"/>
  <c r="AE138" i="25"/>
  <c r="AD138" i="25"/>
  <c r="AB138" i="25"/>
  <c r="Y138" i="25"/>
  <c r="X138" i="25"/>
  <c r="W138" i="25"/>
  <c r="P138" i="25"/>
  <c r="I138" i="25"/>
  <c r="A138" i="25"/>
  <c r="AT137" i="25"/>
  <c r="AS137" i="25"/>
  <c r="AR137" i="25"/>
  <c r="AQ137" i="25"/>
  <c r="AP137" i="25"/>
  <c r="AO137" i="25"/>
  <c r="AN137" i="25"/>
  <c r="AM137" i="25"/>
  <c r="AL137" i="25"/>
  <c r="AK137" i="25"/>
  <c r="AJ137" i="25"/>
  <c r="AI137" i="25"/>
  <c r="AH137" i="25"/>
  <c r="AG137" i="25"/>
  <c r="AE137" i="25"/>
  <c r="AD137" i="25"/>
  <c r="AB137" i="25"/>
  <c r="Y137" i="25"/>
  <c r="X137" i="25"/>
  <c r="W137" i="25"/>
  <c r="P137" i="25"/>
  <c r="I137" i="25"/>
  <c r="A137" i="25"/>
  <c r="AT136" i="25"/>
  <c r="AS136" i="25"/>
  <c r="AR136" i="25"/>
  <c r="AQ136" i="25"/>
  <c r="AP136" i="25"/>
  <c r="AO136" i="25"/>
  <c r="AN136" i="25"/>
  <c r="AM136" i="25"/>
  <c r="AL136" i="25"/>
  <c r="AK136" i="25"/>
  <c r="AJ136" i="25"/>
  <c r="AI136" i="25"/>
  <c r="AH136" i="25"/>
  <c r="AG136" i="25"/>
  <c r="AE136" i="25"/>
  <c r="AD136" i="25"/>
  <c r="AB136" i="25"/>
  <c r="Y136" i="25"/>
  <c r="X136" i="25"/>
  <c r="W136" i="25"/>
  <c r="P136" i="25"/>
  <c r="I136" i="25"/>
  <c r="A136" i="25"/>
  <c r="AT135" i="25"/>
  <c r="AS135" i="25"/>
  <c r="AR135" i="25"/>
  <c r="AQ135" i="25"/>
  <c r="AP135" i="25"/>
  <c r="AO135" i="25"/>
  <c r="AN135" i="25"/>
  <c r="AM135" i="25"/>
  <c r="AL135" i="25"/>
  <c r="AK135" i="25"/>
  <c r="AJ135" i="25"/>
  <c r="AI135" i="25"/>
  <c r="AH135" i="25"/>
  <c r="AG135" i="25"/>
  <c r="AE135" i="25"/>
  <c r="AD135" i="25"/>
  <c r="AB135" i="25"/>
  <c r="Y135" i="25"/>
  <c r="X135" i="25"/>
  <c r="W135" i="25"/>
  <c r="P135" i="25"/>
  <c r="I135" i="25"/>
  <c r="A135" i="25"/>
  <c r="AT134" i="25"/>
  <c r="AS134" i="25"/>
  <c r="AR134" i="25"/>
  <c r="AQ134" i="25"/>
  <c r="AP134" i="25"/>
  <c r="AO134" i="25"/>
  <c r="AN134" i="25"/>
  <c r="AM134" i="25"/>
  <c r="AL134" i="25"/>
  <c r="AK134" i="25"/>
  <c r="AJ134" i="25"/>
  <c r="AI134" i="25"/>
  <c r="AH134" i="25"/>
  <c r="AG134" i="25"/>
  <c r="AE134" i="25"/>
  <c r="AD134" i="25"/>
  <c r="AB134" i="25"/>
  <c r="Y134" i="25"/>
  <c r="X134" i="25"/>
  <c r="W134" i="25"/>
  <c r="P134" i="25"/>
  <c r="I134" i="25"/>
  <c r="A134" i="25"/>
  <c r="AT133" i="25"/>
  <c r="AS133" i="25"/>
  <c r="AR133" i="25"/>
  <c r="AQ133" i="25"/>
  <c r="AP133" i="25"/>
  <c r="AO133" i="25"/>
  <c r="AN133" i="25"/>
  <c r="AM133" i="25"/>
  <c r="AL133" i="25"/>
  <c r="AK133" i="25"/>
  <c r="AJ133" i="25"/>
  <c r="AI133" i="25"/>
  <c r="AH133" i="25"/>
  <c r="AG133" i="25"/>
  <c r="AE133" i="25"/>
  <c r="AD133" i="25"/>
  <c r="AB133" i="25"/>
  <c r="Y133" i="25"/>
  <c r="X133" i="25"/>
  <c r="W133" i="25"/>
  <c r="P133" i="25"/>
  <c r="I133" i="25"/>
  <c r="A133" i="25"/>
  <c r="AT132" i="25"/>
  <c r="AS132" i="25"/>
  <c r="AR132" i="25"/>
  <c r="AQ132" i="25"/>
  <c r="AP132" i="25"/>
  <c r="AO132" i="25"/>
  <c r="AN132" i="25"/>
  <c r="AM132" i="25"/>
  <c r="AL132" i="25"/>
  <c r="AK132" i="25"/>
  <c r="AJ132" i="25"/>
  <c r="AI132" i="25"/>
  <c r="AH132" i="25"/>
  <c r="AG132" i="25"/>
  <c r="AE132" i="25"/>
  <c r="AD132" i="25"/>
  <c r="AB132" i="25"/>
  <c r="Y132" i="25"/>
  <c r="X132" i="25"/>
  <c r="W132" i="25"/>
  <c r="P132" i="25"/>
  <c r="I132" i="25"/>
  <c r="A132" i="25"/>
  <c r="AT131" i="25"/>
  <c r="AS131" i="25"/>
  <c r="AR131" i="25"/>
  <c r="AQ131" i="25"/>
  <c r="AP131" i="25"/>
  <c r="AO131" i="25"/>
  <c r="AN131" i="25"/>
  <c r="AM131" i="25"/>
  <c r="AL131" i="25"/>
  <c r="AK131" i="25"/>
  <c r="AJ131" i="25"/>
  <c r="AI131" i="25"/>
  <c r="AH131" i="25"/>
  <c r="AG131" i="25"/>
  <c r="AE131" i="25"/>
  <c r="AD131" i="25"/>
  <c r="AB131" i="25"/>
  <c r="Y131" i="25"/>
  <c r="X131" i="25"/>
  <c r="W131" i="25"/>
  <c r="P131" i="25"/>
  <c r="I131" i="25"/>
  <c r="A131" i="25"/>
  <c r="AT130" i="25"/>
  <c r="AS130" i="25"/>
  <c r="AR130" i="25"/>
  <c r="AQ130" i="25"/>
  <c r="AP130" i="25"/>
  <c r="AO130" i="25"/>
  <c r="AN130" i="25"/>
  <c r="AM130" i="25"/>
  <c r="AL130" i="25"/>
  <c r="AK130" i="25"/>
  <c r="AJ130" i="25"/>
  <c r="AI130" i="25"/>
  <c r="AH130" i="25"/>
  <c r="AG130" i="25"/>
  <c r="AE130" i="25"/>
  <c r="AD130" i="25"/>
  <c r="AB130" i="25"/>
  <c r="Y130" i="25"/>
  <c r="X130" i="25"/>
  <c r="W130" i="25"/>
  <c r="P130" i="25"/>
  <c r="I130" i="25"/>
  <c r="A130" i="25"/>
  <c r="AT129" i="25"/>
  <c r="AS129" i="25"/>
  <c r="AR129" i="25"/>
  <c r="AQ129" i="25"/>
  <c r="AP129" i="25"/>
  <c r="AO129" i="25"/>
  <c r="AN129" i="25"/>
  <c r="AM129" i="25"/>
  <c r="AL129" i="25"/>
  <c r="AK129" i="25"/>
  <c r="AJ129" i="25"/>
  <c r="AI129" i="25"/>
  <c r="AH129" i="25"/>
  <c r="AG129" i="25"/>
  <c r="AE129" i="25"/>
  <c r="AD129" i="25"/>
  <c r="AB129" i="25"/>
  <c r="Y129" i="25"/>
  <c r="X129" i="25"/>
  <c r="W129" i="25"/>
  <c r="P129" i="25"/>
  <c r="I129" i="25"/>
  <c r="A129" i="25"/>
  <c r="AT128" i="25"/>
  <c r="AS128" i="25"/>
  <c r="AR128" i="25"/>
  <c r="AQ128" i="25"/>
  <c r="AP128" i="25"/>
  <c r="AO128" i="25"/>
  <c r="AN128" i="25"/>
  <c r="AM128" i="25"/>
  <c r="AL128" i="25"/>
  <c r="AK128" i="25"/>
  <c r="AJ128" i="25"/>
  <c r="AI128" i="25"/>
  <c r="AH128" i="25"/>
  <c r="AG128" i="25"/>
  <c r="AE128" i="25"/>
  <c r="AD128" i="25"/>
  <c r="AB128" i="25"/>
  <c r="Y128" i="25"/>
  <c r="X128" i="25"/>
  <c r="W128" i="25"/>
  <c r="P128" i="25"/>
  <c r="I128" i="25"/>
  <c r="A128" i="25"/>
  <c r="AT127" i="25"/>
  <c r="AS127" i="25"/>
  <c r="AR127" i="25"/>
  <c r="AQ127" i="25"/>
  <c r="AP127" i="25"/>
  <c r="AO127" i="25"/>
  <c r="AN127" i="25"/>
  <c r="AM127" i="25"/>
  <c r="AL127" i="25"/>
  <c r="AK127" i="25"/>
  <c r="AJ127" i="25"/>
  <c r="AI127" i="25"/>
  <c r="AH127" i="25"/>
  <c r="AG127" i="25"/>
  <c r="AE127" i="25"/>
  <c r="AD127" i="25"/>
  <c r="AB127" i="25"/>
  <c r="Y127" i="25"/>
  <c r="X127" i="25"/>
  <c r="W127" i="25"/>
  <c r="P127" i="25"/>
  <c r="I127" i="25"/>
  <c r="A127" i="25"/>
  <c r="AT126" i="25"/>
  <c r="AS126" i="25"/>
  <c r="AR126" i="25"/>
  <c r="AQ126" i="25"/>
  <c r="AP126" i="25"/>
  <c r="AO126" i="25"/>
  <c r="AN126" i="25"/>
  <c r="AM126" i="25"/>
  <c r="AL126" i="25"/>
  <c r="AK126" i="25"/>
  <c r="AJ126" i="25"/>
  <c r="AI126" i="25"/>
  <c r="AH126" i="25"/>
  <c r="AG126" i="25"/>
  <c r="AE126" i="25"/>
  <c r="AD126" i="25"/>
  <c r="AB126" i="25"/>
  <c r="Y126" i="25"/>
  <c r="X126" i="25"/>
  <c r="W126" i="25"/>
  <c r="P126" i="25"/>
  <c r="I126" i="25"/>
  <c r="A126" i="25"/>
  <c r="AT125" i="25"/>
  <c r="AS125" i="25"/>
  <c r="AR125" i="25"/>
  <c r="AQ125" i="25"/>
  <c r="AP125" i="25"/>
  <c r="AO125" i="25"/>
  <c r="AN125" i="25"/>
  <c r="AM125" i="25"/>
  <c r="AL125" i="25"/>
  <c r="AK125" i="25"/>
  <c r="AJ125" i="25"/>
  <c r="AI125" i="25"/>
  <c r="AH125" i="25"/>
  <c r="AG125" i="25"/>
  <c r="AE125" i="25"/>
  <c r="AD125" i="25"/>
  <c r="AB125" i="25"/>
  <c r="Y125" i="25"/>
  <c r="X125" i="25"/>
  <c r="W125" i="25"/>
  <c r="P125" i="25"/>
  <c r="I125" i="25"/>
  <c r="A125" i="25"/>
  <c r="AT124" i="25"/>
  <c r="AS124" i="25"/>
  <c r="AR124" i="25"/>
  <c r="AQ124" i="25"/>
  <c r="AP124" i="25"/>
  <c r="AO124" i="25"/>
  <c r="AN124" i="25"/>
  <c r="AM124" i="25"/>
  <c r="AL124" i="25"/>
  <c r="AK124" i="25"/>
  <c r="AJ124" i="25"/>
  <c r="AI124" i="25"/>
  <c r="AH124" i="25"/>
  <c r="AG124" i="25"/>
  <c r="AE124" i="25"/>
  <c r="AD124" i="25"/>
  <c r="AB124" i="25"/>
  <c r="Y124" i="25"/>
  <c r="X124" i="25"/>
  <c r="W124" i="25"/>
  <c r="P124" i="25"/>
  <c r="I124" i="25"/>
  <c r="A124" i="25"/>
  <c r="AT123" i="25"/>
  <c r="AS123" i="25"/>
  <c r="AR123" i="25"/>
  <c r="AQ123" i="25"/>
  <c r="AP123" i="25"/>
  <c r="AO123" i="25"/>
  <c r="AN123" i="25"/>
  <c r="AM123" i="25"/>
  <c r="AL123" i="25"/>
  <c r="AK123" i="25"/>
  <c r="AJ123" i="25"/>
  <c r="AI123" i="25"/>
  <c r="AH123" i="25"/>
  <c r="AG123" i="25"/>
  <c r="AE123" i="25"/>
  <c r="AD123" i="25"/>
  <c r="AB123" i="25"/>
  <c r="Y123" i="25"/>
  <c r="X123" i="25"/>
  <c r="W123" i="25"/>
  <c r="P123" i="25"/>
  <c r="I123" i="25"/>
  <c r="A123" i="25"/>
  <c r="AT122" i="25"/>
  <c r="AS122" i="25"/>
  <c r="AR122" i="25"/>
  <c r="AQ122" i="25"/>
  <c r="AP122" i="25"/>
  <c r="AO122" i="25"/>
  <c r="AN122" i="25"/>
  <c r="AM122" i="25"/>
  <c r="AL122" i="25"/>
  <c r="AK122" i="25"/>
  <c r="AJ122" i="25"/>
  <c r="AI122" i="25"/>
  <c r="AH122" i="25"/>
  <c r="AG122" i="25"/>
  <c r="AE122" i="25"/>
  <c r="AD122" i="25"/>
  <c r="AB122" i="25"/>
  <c r="Y122" i="25"/>
  <c r="X122" i="25"/>
  <c r="W122" i="25"/>
  <c r="P122" i="25"/>
  <c r="I122" i="25"/>
  <c r="A122" i="25"/>
  <c r="AT121" i="25"/>
  <c r="AS121" i="25"/>
  <c r="AR121" i="25"/>
  <c r="AQ121" i="25"/>
  <c r="AP121" i="25"/>
  <c r="AO121" i="25"/>
  <c r="AN121" i="25"/>
  <c r="AM121" i="25"/>
  <c r="AL121" i="25"/>
  <c r="AK121" i="25"/>
  <c r="AJ121" i="25"/>
  <c r="AI121" i="25"/>
  <c r="AH121" i="25"/>
  <c r="AG121" i="25"/>
  <c r="AE121" i="25"/>
  <c r="AD121" i="25"/>
  <c r="AB121" i="25"/>
  <c r="Y121" i="25"/>
  <c r="X121" i="25"/>
  <c r="W121" i="25"/>
  <c r="P121" i="25"/>
  <c r="I121" i="25"/>
  <c r="A121" i="25"/>
  <c r="AT120" i="25"/>
  <c r="AS120" i="25"/>
  <c r="AR120" i="25"/>
  <c r="AQ120" i="25"/>
  <c r="AP120" i="25"/>
  <c r="AO120" i="25"/>
  <c r="AN120" i="25"/>
  <c r="AM120" i="25"/>
  <c r="AL120" i="25"/>
  <c r="AK120" i="25"/>
  <c r="AJ120" i="25"/>
  <c r="AI120" i="25"/>
  <c r="AH120" i="25"/>
  <c r="AG120" i="25"/>
  <c r="AE120" i="25"/>
  <c r="AD120" i="25"/>
  <c r="AB120" i="25"/>
  <c r="Y120" i="25"/>
  <c r="X120" i="25"/>
  <c r="W120" i="25"/>
  <c r="P120" i="25"/>
  <c r="I120" i="25"/>
  <c r="A120" i="25"/>
  <c r="AT119" i="25"/>
  <c r="AS119" i="25"/>
  <c r="AR119" i="25"/>
  <c r="AQ119" i="25"/>
  <c r="AP119" i="25"/>
  <c r="AO119" i="25"/>
  <c r="AN119" i="25"/>
  <c r="AM119" i="25"/>
  <c r="AL119" i="25"/>
  <c r="AK119" i="25"/>
  <c r="AJ119" i="25"/>
  <c r="AI119" i="25"/>
  <c r="AH119" i="25"/>
  <c r="AG119" i="25"/>
  <c r="AE119" i="25"/>
  <c r="AD119" i="25"/>
  <c r="AB119" i="25"/>
  <c r="Y119" i="25"/>
  <c r="X119" i="25"/>
  <c r="W119" i="25"/>
  <c r="P119" i="25"/>
  <c r="I119" i="25"/>
  <c r="A119" i="25"/>
  <c r="AT118" i="25"/>
  <c r="AS118" i="25"/>
  <c r="AR118" i="25"/>
  <c r="AQ118" i="25"/>
  <c r="AP118" i="25"/>
  <c r="AO118" i="25"/>
  <c r="AN118" i="25"/>
  <c r="AM118" i="25"/>
  <c r="AL118" i="25"/>
  <c r="AK118" i="25"/>
  <c r="AJ118" i="25"/>
  <c r="AI118" i="25"/>
  <c r="AH118" i="25"/>
  <c r="AG118" i="25"/>
  <c r="AE118" i="25"/>
  <c r="AD118" i="25"/>
  <c r="AB118" i="25"/>
  <c r="Y118" i="25"/>
  <c r="X118" i="25"/>
  <c r="W118" i="25"/>
  <c r="P118" i="25"/>
  <c r="I118" i="25"/>
  <c r="A118" i="25"/>
  <c r="AT117" i="25"/>
  <c r="AS117" i="25"/>
  <c r="AR117" i="25"/>
  <c r="AQ117" i="25"/>
  <c r="AP117" i="25"/>
  <c r="AO117" i="25"/>
  <c r="AN117" i="25"/>
  <c r="AM117" i="25"/>
  <c r="AL117" i="25"/>
  <c r="AK117" i="25"/>
  <c r="AJ117" i="25"/>
  <c r="AI117" i="25"/>
  <c r="AH117" i="25"/>
  <c r="AG117" i="25"/>
  <c r="AE117" i="25"/>
  <c r="AD117" i="25"/>
  <c r="AB117" i="25"/>
  <c r="Y117" i="25"/>
  <c r="X117" i="25"/>
  <c r="W117" i="25"/>
  <c r="P117" i="25"/>
  <c r="I117" i="25"/>
  <c r="A117" i="25"/>
  <c r="AT116" i="25"/>
  <c r="AS116" i="25"/>
  <c r="AR116" i="25"/>
  <c r="AQ116" i="25"/>
  <c r="AP116" i="25"/>
  <c r="AO116" i="25"/>
  <c r="AN116" i="25"/>
  <c r="AM116" i="25"/>
  <c r="AL116" i="25"/>
  <c r="AK116" i="25"/>
  <c r="AJ116" i="25"/>
  <c r="AI116" i="25"/>
  <c r="AH116" i="25"/>
  <c r="AG116" i="25"/>
  <c r="AE116" i="25"/>
  <c r="AD116" i="25"/>
  <c r="AB116" i="25"/>
  <c r="Y116" i="25"/>
  <c r="X116" i="25"/>
  <c r="W116" i="25"/>
  <c r="P116" i="25"/>
  <c r="I116" i="25"/>
  <c r="A116" i="25"/>
  <c r="AT115" i="25"/>
  <c r="AS115" i="25"/>
  <c r="AR115" i="25"/>
  <c r="AQ115" i="25"/>
  <c r="AP115" i="25"/>
  <c r="AO115" i="25"/>
  <c r="AN115" i="25"/>
  <c r="AM115" i="25"/>
  <c r="AL115" i="25"/>
  <c r="AK115" i="25"/>
  <c r="AJ115" i="25"/>
  <c r="AI115" i="25"/>
  <c r="AH115" i="25"/>
  <c r="AG115" i="25"/>
  <c r="AE115" i="25"/>
  <c r="AD115" i="25"/>
  <c r="AB115" i="25"/>
  <c r="Y115" i="25"/>
  <c r="X115" i="25"/>
  <c r="W115" i="25"/>
  <c r="P115" i="25"/>
  <c r="I115" i="25"/>
  <c r="A115" i="25"/>
  <c r="AT114" i="25"/>
  <c r="AS114" i="25"/>
  <c r="AR114" i="25"/>
  <c r="AQ114" i="25"/>
  <c r="AP114" i="25"/>
  <c r="AO114" i="25"/>
  <c r="AN114" i="25"/>
  <c r="AM114" i="25"/>
  <c r="AL114" i="25"/>
  <c r="AK114" i="25"/>
  <c r="AJ114" i="25"/>
  <c r="AI114" i="25"/>
  <c r="AH114" i="25"/>
  <c r="AG114" i="25"/>
  <c r="AE114" i="25"/>
  <c r="AD114" i="25"/>
  <c r="AB114" i="25"/>
  <c r="Y114" i="25"/>
  <c r="X114" i="25"/>
  <c r="W114" i="25"/>
  <c r="P114" i="25"/>
  <c r="I114" i="25"/>
  <c r="A114" i="25"/>
  <c r="AT113" i="25"/>
  <c r="AS113" i="25"/>
  <c r="AR113" i="25"/>
  <c r="AQ113" i="25"/>
  <c r="AP113" i="25"/>
  <c r="AO113" i="25"/>
  <c r="AN113" i="25"/>
  <c r="AM113" i="25"/>
  <c r="AL113" i="25"/>
  <c r="AK113" i="25"/>
  <c r="AJ113" i="25"/>
  <c r="AI113" i="25"/>
  <c r="AH113" i="25"/>
  <c r="AG113" i="25"/>
  <c r="AE113" i="25"/>
  <c r="AD113" i="25"/>
  <c r="AB113" i="25"/>
  <c r="Y113" i="25"/>
  <c r="X113" i="25"/>
  <c r="W113" i="25"/>
  <c r="P113" i="25"/>
  <c r="I113" i="25"/>
  <c r="A113" i="25"/>
  <c r="AT112" i="25"/>
  <c r="AS112" i="25"/>
  <c r="AR112" i="25"/>
  <c r="AQ112" i="25"/>
  <c r="AP112" i="25"/>
  <c r="AO112" i="25"/>
  <c r="AN112" i="25"/>
  <c r="AM112" i="25"/>
  <c r="AL112" i="25"/>
  <c r="AK112" i="25"/>
  <c r="AJ112" i="25"/>
  <c r="AI112" i="25"/>
  <c r="AH112" i="25"/>
  <c r="AG112" i="25"/>
  <c r="AE112" i="25"/>
  <c r="AD112" i="25"/>
  <c r="AB112" i="25"/>
  <c r="Y112" i="25"/>
  <c r="X112" i="25"/>
  <c r="W112" i="25"/>
  <c r="P112" i="25"/>
  <c r="I112" i="25"/>
  <c r="A112" i="25"/>
  <c r="AT111" i="25"/>
  <c r="AS111" i="25"/>
  <c r="AR111" i="25"/>
  <c r="AQ111" i="25"/>
  <c r="AP111" i="25"/>
  <c r="AO111" i="25"/>
  <c r="AN111" i="25"/>
  <c r="AM111" i="25"/>
  <c r="AL111" i="25"/>
  <c r="AK111" i="25"/>
  <c r="AJ111" i="25"/>
  <c r="AI111" i="25"/>
  <c r="AH111" i="25"/>
  <c r="AG111" i="25"/>
  <c r="AE111" i="25"/>
  <c r="AD111" i="25"/>
  <c r="AB111" i="25"/>
  <c r="Y111" i="25"/>
  <c r="X111" i="25"/>
  <c r="W111" i="25"/>
  <c r="P111" i="25"/>
  <c r="I111" i="25"/>
  <c r="A111" i="25"/>
  <c r="AT110" i="25"/>
  <c r="AS110" i="25"/>
  <c r="AR110" i="25"/>
  <c r="AQ110" i="25"/>
  <c r="AP110" i="25"/>
  <c r="AO110" i="25"/>
  <c r="AN110" i="25"/>
  <c r="AM110" i="25"/>
  <c r="AL110" i="25"/>
  <c r="AK110" i="25"/>
  <c r="AJ110" i="25"/>
  <c r="AI110" i="25"/>
  <c r="AH110" i="25"/>
  <c r="AG110" i="25"/>
  <c r="AE110" i="25"/>
  <c r="AD110" i="25"/>
  <c r="AB110" i="25"/>
  <c r="Y110" i="25"/>
  <c r="X110" i="25"/>
  <c r="W110" i="25"/>
  <c r="P110" i="25"/>
  <c r="I110" i="25"/>
  <c r="A110" i="25"/>
  <c r="AT109" i="25"/>
  <c r="AS109" i="25"/>
  <c r="AR109" i="25"/>
  <c r="AQ109" i="25"/>
  <c r="AP109" i="25"/>
  <c r="AO109" i="25"/>
  <c r="AN109" i="25"/>
  <c r="AM109" i="25"/>
  <c r="AL109" i="25"/>
  <c r="AK109" i="25"/>
  <c r="AJ109" i="25"/>
  <c r="AI109" i="25"/>
  <c r="AH109" i="25"/>
  <c r="AG109" i="25"/>
  <c r="AE109" i="25"/>
  <c r="AD109" i="25"/>
  <c r="AB109" i="25"/>
  <c r="Y109" i="25"/>
  <c r="X109" i="25"/>
  <c r="W109" i="25"/>
  <c r="P109" i="25"/>
  <c r="I109" i="25"/>
  <c r="A109" i="25"/>
  <c r="AT108" i="25"/>
  <c r="AS108" i="25"/>
  <c r="AR108" i="25"/>
  <c r="AQ108" i="25"/>
  <c r="AP108" i="25"/>
  <c r="AO108" i="25"/>
  <c r="AN108" i="25"/>
  <c r="AM108" i="25"/>
  <c r="AL108" i="25"/>
  <c r="AK108" i="25"/>
  <c r="AJ108" i="25"/>
  <c r="AI108" i="25"/>
  <c r="AH108" i="25"/>
  <c r="AG108" i="25"/>
  <c r="AE108" i="25"/>
  <c r="AD108" i="25"/>
  <c r="AB108" i="25"/>
  <c r="Y108" i="25"/>
  <c r="X108" i="25"/>
  <c r="W108" i="25"/>
  <c r="P108" i="25"/>
  <c r="I108" i="25"/>
  <c r="A108" i="25"/>
  <c r="AT107" i="25"/>
  <c r="AS107" i="25"/>
  <c r="AR107" i="25"/>
  <c r="AQ107" i="25"/>
  <c r="AP107" i="25"/>
  <c r="AO107" i="25"/>
  <c r="AN107" i="25"/>
  <c r="AM107" i="25"/>
  <c r="AL107" i="25"/>
  <c r="AK107" i="25"/>
  <c r="AJ107" i="25"/>
  <c r="AI107" i="25"/>
  <c r="AH107" i="25"/>
  <c r="AG107" i="25"/>
  <c r="AE107" i="25"/>
  <c r="AD107" i="25"/>
  <c r="AB107" i="25"/>
  <c r="Y107" i="25"/>
  <c r="X107" i="25"/>
  <c r="W107" i="25"/>
  <c r="P107" i="25"/>
  <c r="I107" i="25"/>
  <c r="A107" i="25"/>
  <c r="AT106" i="25"/>
  <c r="AS106" i="25"/>
  <c r="AR106" i="25"/>
  <c r="AQ106" i="25"/>
  <c r="AP106" i="25"/>
  <c r="AO106" i="25"/>
  <c r="AN106" i="25"/>
  <c r="AM106" i="25"/>
  <c r="AL106" i="25"/>
  <c r="AK106" i="25"/>
  <c r="AJ106" i="25"/>
  <c r="AI106" i="25"/>
  <c r="AH106" i="25"/>
  <c r="AG106" i="25"/>
  <c r="AE106" i="25"/>
  <c r="AD106" i="25"/>
  <c r="AB106" i="25"/>
  <c r="Y106" i="25"/>
  <c r="X106" i="25"/>
  <c r="W106" i="25"/>
  <c r="P106" i="25"/>
  <c r="I106" i="25"/>
  <c r="A106" i="25"/>
  <c r="AT105" i="25"/>
  <c r="AS105" i="25"/>
  <c r="AR105" i="25"/>
  <c r="AQ105" i="25"/>
  <c r="AP105" i="25"/>
  <c r="AO105" i="25"/>
  <c r="AN105" i="25"/>
  <c r="AM105" i="25"/>
  <c r="AL105" i="25"/>
  <c r="AK105" i="25"/>
  <c r="AJ105" i="25"/>
  <c r="AI105" i="25"/>
  <c r="AH105" i="25"/>
  <c r="AG105" i="25"/>
  <c r="AE105" i="25"/>
  <c r="AD105" i="25"/>
  <c r="AB105" i="25"/>
  <c r="Y105" i="25"/>
  <c r="X105" i="25"/>
  <c r="W105" i="25"/>
  <c r="P105" i="25"/>
  <c r="I105" i="25"/>
  <c r="A105" i="25"/>
  <c r="AT104" i="25"/>
  <c r="AS104" i="25"/>
  <c r="AR104" i="25"/>
  <c r="AQ104" i="25"/>
  <c r="AP104" i="25"/>
  <c r="AO104" i="25"/>
  <c r="AN104" i="25"/>
  <c r="AM104" i="25"/>
  <c r="AL104" i="25"/>
  <c r="AK104" i="25"/>
  <c r="AJ104" i="25"/>
  <c r="AI104" i="25"/>
  <c r="AH104" i="25"/>
  <c r="AG104" i="25"/>
  <c r="AE104" i="25"/>
  <c r="AD104" i="25"/>
  <c r="AB104" i="25"/>
  <c r="Y104" i="25"/>
  <c r="X104" i="25"/>
  <c r="W104" i="25"/>
  <c r="P104" i="25"/>
  <c r="I104" i="25"/>
  <c r="A104" i="25"/>
  <c r="AT103" i="25"/>
  <c r="AS103" i="25"/>
  <c r="AR103" i="25"/>
  <c r="AQ103" i="25"/>
  <c r="AP103" i="25"/>
  <c r="AO103" i="25"/>
  <c r="AN103" i="25"/>
  <c r="AM103" i="25"/>
  <c r="AL103" i="25"/>
  <c r="AK103" i="25"/>
  <c r="AJ103" i="25"/>
  <c r="AI103" i="25"/>
  <c r="AH103" i="25"/>
  <c r="AG103" i="25"/>
  <c r="AE103" i="25"/>
  <c r="AD103" i="25"/>
  <c r="AB103" i="25"/>
  <c r="Y103" i="25"/>
  <c r="X103" i="25"/>
  <c r="W103" i="25"/>
  <c r="P103" i="25"/>
  <c r="I103" i="25"/>
  <c r="A103" i="25"/>
  <c r="AT102" i="25"/>
  <c r="AS102" i="25"/>
  <c r="AR102" i="25"/>
  <c r="AQ102" i="25"/>
  <c r="AP102" i="25"/>
  <c r="AO102" i="25"/>
  <c r="AN102" i="25"/>
  <c r="AM102" i="25"/>
  <c r="AL102" i="25"/>
  <c r="AK102" i="25"/>
  <c r="AJ102" i="25"/>
  <c r="AI102" i="25"/>
  <c r="AH102" i="25"/>
  <c r="AG102" i="25"/>
  <c r="AE102" i="25"/>
  <c r="AD102" i="25"/>
  <c r="AB102" i="25"/>
  <c r="Y102" i="25"/>
  <c r="X102" i="25"/>
  <c r="W102" i="25"/>
  <c r="P102" i="25"/>
  <c r="I102" i="25"/>
  <c r="A102" i="25"/>
  <c r="AT101" i="25"/>
  <c r="AS101" i="25"/>
  <c r="AR101" i="25"/>
  <c r="AQ101" i="25"/>
  <c r="AP101" i="25"/>
  <c r="AO101" i="25"/>
  <c r="AN101" i="25"/>
  <c r="AM101" i="25"/>
  <c r="AL101" i="25"/>
  <c r="AK101" i="25"/>
  <c r="AJ101" i="25"/>
  <c r="AI101" i="25"/>
  <c r="AH101" i="25"/>
  <c r="AG101" i="25"/>
  <c r="AE101" i="25"/>
  <c r="AD101" i="25"/>
  <c r="AB101" i="25"/>
  <c r="Y101" i="25"/>
  <c r="X101" i="25"/>
  <c r="W101" i="25"/>
  <c r="P101" i="25"/>
  <c r="I101" i="25"/>
  <c r="A101" i="25"/>
  <c r="AT100" i="25"/>
  <c r="AS100" i="25"/>
  <c r="AR100" i="25"/>
  <c r="AQ100" i="25"/>
  <c r="AP100" i="25"/>
  <c r="AO100" i="25"/>
  <c r="AN100" i="25"/>
  <c r="AM100" i="25"/>
  <c r="AL100" i="25"/>
  <c r="AK100" i="25"/>
  <c r="AJ100" i="25"/>
  <c r="AI100" i="25"/>
  <c r="AH100" i="25"/>
  <c r="AG100" i="25"/>
  <c r="AE100" i="25"/>
  <c r="AD100" i="25"/>
  <c r="AB100" i="25"/>
  <c r="Y100" i="25"/>
  <c r="X100" i="25"/>
  <c r="W100" i="25"/>
  <c r="P100" i="25"/>
  <c r="I100" i="25"/>
  <c r="A100" i="25"/>
  <c r="AT99" i="25"/>
  <c r="AS99" i="25"/>
  <c r="AR99" i="25"/>
  <c r="AQ99" i="25"/>
  <c r="AP99" i="25"/>
  <c r="AO99" i="25"/>
  <c r="AN99" i="25"/>
  <c r="AM99" i="25"/>
  <c r="AL99" i="25"/>
  <c r="AK99" i="25"/>
  <c r="AJ99" i="25"/>
  <c r="AI99" i="25"/>
  <c r="AH99" i="25"/>
  <c r="AG99" i="25"/>
  <c r="AE99" i="25"/>
  <c r="AD99" i="25"/>
  <c r="AB99" i="25"/>
  <c r="Y99" i="25"/>
  <c r="X99" i="25"/>
  <c r="W99" i="25"/>
  <c r="P99" i="25"/>
  <c r="I99" i="25"/>
  <c r="A99" i="25"/>
  <c r="AT98" i="25"/>
  <c r="AS98" i="25"/>
  <c r="AR98" i="25"/>
  <c r="AQ98" i="25"/>
  <c r="AP98" i="25"/>
  <c r="AO98" i="25"/>
  <c r="AN98" i="25"/>
  <c r="AM98" i="25"/>
  <c r="AL98" i="25"/>
  <c r="AK98" i="25"/>
  <c r="AJ98" i="25"/>
  <c r="AI98" i="25"/>
  <c r="AH98" i="25"/>
  <c r="AG98" i="25"/>
  <c r="AE98" i="25"/>
  <c r="AD98" i="25"/>
  <c r="AB98" i="25"/>
  <c r="Y98" i="25"/>
  <c r="X98" i="25"/>
  <c r="W98" i="25"/>
  <c r="P98" i="25"/>
  <c r="I98" i="25"/>
  <c r="A98" i="25"/>
  <c r="AT97" i="25"/>
  <c r="AS97" i="25"/>
  <c r="AR97" i="25"/>
  <c r="AQ97" i="25"/>
  <c r="AP97" i="25"/>
  <c r="AO97" i="25"/>
  <c r="AN97" i="25"/>
  <c r="AM97" i="25"/>
  <c r="AL97" i="25"/>
  <c r="AK97" i="25"/>
  <c r="AJ97" i="25"/>
  <c r="AI97" i="25"/>
  <c r="AH97" i="25"/>
  <c r="AG97" i="25"/>
  <c r="AE97" i="25"/>
  <c r="AD97" i="25"/>
  <c r="AB97" i="25"/>
  <c r="Y97" i="25"/>
  <c r="X97" i="25"/>
  <c r="W97" i="25"/>
  <c r="P97" i="25"/>
  <c r="I97" i="25"/>
  <c r="A97" i="25"/>
  <c r="AT96" i="25"/>
  <c r="AS96" i="25"/>
  <c r="AR96" i="25"/>
  <c r="AQ96" i="25"/>
  <c r="AP96" i="25"/>
  <c r="AO96" i="25"/>
  <c r="AN96" i="25"/>
  <c r="AM96" i="25"/>
  <c r="AL96" i="25"/>
  <c r="AK96" i="25"/>
  <c r="AJ96" i="25"/>
  <c r="AI96" i="25"/>
  <c r="AH96" i="25"/>
  <c r="AG96" i="25"/>
  <c r="AE96" i="25"/>
  <c r="AD96" i="25"/>
  <c r="AB96" i="25"/>
  <c r="Y96" i="25"/>
  <c r="X96" i="25"/>
  <c r="W96" i="25"/>
  <c r="P96" i="25"/>
  <c r="I96" i="25"/>
  <c r="A96" i="25"/>
  <c r="AT95" i="25"/>
  <c r="AS95" i="25"/>
  <c r="AR95" i="25"/>
  <c r="AQ95" i="25"/>
  <c r="AP95" i="25"/>
  <c r="AO95" i="25"/>
  <c r="AN95" i="25"/>
  <c r="AM95" i="25"/>
  <c r="AL95" i="25"/>
  <c r="AK95" i="25"/>
  <c r="AJ95" i="25"/>
  <c r="AI95" i="25"/>
  <c r="AH95" i="25"/>
  <c r="AG95" i="25"/>
  <c r="AE95" i="25"/>
  <c r="AD95" i="25"/>
  <c r="AB95" i="25"/>
  <c r="Y95" i="25"/>
  <c r="X95" i="25"/>
  <c r="W95" i="25"/>
  <c r="P95" i="25"/>
  <c r="I95" i="25"/>
  <c r="A95" i="25"/>
  <c r="AT94" i="25"/>
  <c r="AS94" i="25"/>
  <c r="AR94" i="25"/>
  <c r="AQ94" i="25"/>
  <c r="AP94" i="25"/>
  <c r="AO94" i="25"/>
  <c r="AN94" i="25"/>
  <c r="AM94" i="25"/>
  <c r="AL94" i="25"/>
  <c r="AK94" i="25"/>
  <c r="AJ94" i="25"/>
  <c r="AI94" i="25"/>
  <c r="AH94" i="25"/>
  <c r="AG94" i="25"/>
  <c r="AE94" i="25"/>
  <c r="AD94" i="25"/>
  <c r="AB94" i="25"/>
  <c r="Y94" i="25"/>
  <c r="X94" i="25"/>
  <c r="W94" i="25"/>
  <c r="P94" i="25"/>
  <c r="I94" i="25"/>
  <c r="A94" i="25"/>
  <c r="AT93" i="25"/>
  <c r="AS93" i="25"/>
  <c r="AR93" i="25"/>
  <c r="AQ93" i="25"/>
  <c r="AP93" i="25"/>
  <c r="AO93" i="25"/>
  <c r="AN93" i="25"/>
  <c r="AM93" i="25"/>
  <c r="AL93" i="25"/>
  <c r="AK93" i="25"/>
  <c r="AJ93" i="25"/>
  <c r="AI93" i="25"/>
  <c r="AH93" i="25"/>
  <c r="AG93" i="25"/>
  <c r="AE93" i="25"/>
  <c r="AD93" i="25"/>
  <c r="AB93" i="25"/>
  <c r="Y93" i="25"/>
  <c r="X93" i="25"/>
  <c r="W93" i="25"/>
  <c r="P93" i="25"/>
  <c r="I93" i="25"/>
  <c r="A93" i="25"/>
  <c r="AT92" i="25"/>
  <c r="AS92" i="25"/>
  <c r="AR92" i="25"/>
  <c r="AQ92" i="25"/>
  <c r="AP92" i="25"/>
  <c r="AO92" i="25"/>
  <c r="AN92" i="25"/>
  <c r="AM92" i="25"/>
  <c r="AL92" i="25"/>
  <c r="AK92" i="25"/>
  <c r="AJ92" i="25"/>
  <c r="AI92" i="25"/>
  <c r="AH92" i="25"/>
  <c r="AG92" i="25"/>
  <c r="AE92" i="25"/>
  <c r="AD92" i="25"/>
  <c r="AB92" i="25"/>
  <c r="Y92" i="25"/>
  <c r="X92" i="25"/>
  <c r="W92" i="25"/>
  <c r="P92" i="25"/>
  <c r="I92" i="25"/>
  <c r="A92" i="25"/>
  <c r="AT91" i="25"/>
  <c r="AS91" i="25"/>
  <c r="AR91" i="25"/>
  <c r="AQ91" i="25"/>
  <c r="AP91" i="25"/>
  <c r="AO91" i="25"/>
  <c r="AN91" i="25"/>
  <c r="AM91" i="25"/>
  <c r="AL91" i="25"/>
  <c r="AK91" i="25"/>
  <c r="AJ91" i="25"/>
  <c r="AI91" i="25"/>
  <c r="AH91" i="25"/>
  <c r="AG91" i="25"/>
  <c r="AE91" i="25"/>
  <c r="AD91" i="25"/>
  <c r="AB91" i="25"/>
  <c r="Y91" i="25"/>
  <c r="X91" i="25"/>
  <c r="W91" i="25"/>
  <c r="P91" i="25"/>
  <c r="I91" i="25"/>
  <c r="A91" i="25"/>
  <c r="AT90" i="25"/>
  <c r="AS90" i="25"/>
  <c r="AR90" i="25"/>
  <c r="AQ90" i="25"/>
  <c r="AP90" i="25"/>
  <c r="AO90" i="25"/>
  <c r="AN90" i="25"/>
  <c r="AM90" i="25"/>
  <c r="AL90" i="25"/>
  <c r="AK90" i="25"/>
  <c r="AJ90" i="25"/>
  <c r="AI90" i="25"/>
  <c r="AH90" i="25"/>
  <c r="AG90" i="25"/>
  <c r="AE90" i="25"/>
  <c r="AD90" i="25"/>
  <c r="AB90" i="25"/>
  <c r="Y90" i="25"/>
  <c r="X90" i="25"/>
  <c r="W90" i="25"/>
  <c r="P90" i="25"/>
  <c r="I90" i="25"/>
  <c r="A90" i="25"/>
  <c r="AT89" i="25"/>
  <c r="AS89" i="25"/>
  <c r="AR89" i="25"/>
  <c r="AQ89" i="25"/>
  <c r="AP89" i="25"/>
  <c r="AO89" i="25"/>
  <c r="AN89" i="25"/>
  <c r="AM89" i="25"/>
  <c r="AL89" i="25"/>
  <c r="AK89" i="25"/>
  <c r="AJ89" i="25"/>
  <c r="AI89" i="25"/>
  <c r="AH89" i="25"/>
  <c r="AG89" i="25"/>
  <c r="AE89" i="25"/>
  <c r="AD89" i="25"/>
  <c r="AB89" i="25"/>
  <c r="Y89" i="25"/>
  <c r="X89" i="25"/>
  <c r="W89" i="25"/>
  <c r="P89" i="25"/>
  <c r="I89" i="25"/>
  <c r="A89" i="25"/>
  <c r="AT88" i="25"/>
  <c r="AS88" i="25"/>
  <c r="AR88" i="25"/>
  <c r="AQ88" i="25"/>
  <c r="AP88" i="25"/>
  <c r="AO88" i="25"/>
  <c r="AN88" i="25"/>
  <c r="AM88" i="25"/>
  <c r="AL88" i="25"/>
  <c r="AK88" i="25"/>
  <c r="AJ88" i="25"/>
  <c r="AI88" i="25"/>
  <c r="AH88" i="25"/>
  <c r="AG88" i="25"/>
  <c r="AE88" i="25"/>
  <c r="AD88" i="25"/>
  <c r="AB88" i="25"/>
  <c r="Y88" i="25"/>
  <c r="X88" i="25"/>
  <c r="W88" i="25"/>
  <c r="P88" i="25"/>
  <c r="I88" i="25"/>
  <c r="A88" i="25"/>
  <c r="AT87" i="25"/>
  <c r="AS87" i="25"/>
  <c r="AR87" i="25"/>
  <c r="AQ87" i="25"/>
  <c r="AP87" i="25"/>
  <c r="AO87" i="25"/>
  <c r="AN87" i="25"/>
  <c r="AM87" i="25"/>
  <c r="AL87" i="25"/>
  <c r="AK87" i="25"/>
  <c r="AJ87" i="25"/>
  <c r="AI87" i="25"/>
  <c r="AH87" i="25"/>
  <c r="AG87" i="25"/>
  <c r="AE87" i="25"/>
  <c r="AD87" i="25"/>
  <c r="AB87" i="25"/>
  <c r="Y87" i="25"/>
  <c r="X87" i="25"/>
  <c r="W87" i="25"/>
  <c r="P87" i="25"/>
  <c r="I87" i="25"/>
  <c r="A87" i="25"/>
  <c r="AT86" i="25"/>
  <c r="AS86" i="25"/>
  <c r="AR86" i="25"/>
  <c r="AQ86" i="25"/>
  <c r="AP86" i="25"/>
  <c r="AO86" i="25"/>
  <c r="AN86" i="25"/>
  <c r="AM86" i="25"/>
  <c r="AL86" i="25"/>
  <c r="AK86" i="25"/>
  <c r="AJ86" i="25"/>
  <c r="AI86" i="25"/>
  <c r="AH86" i="25"/>
  <c r="AG86" i="25"/>
  <c r="AE86" i="25"/>
  <c r="AD86" i="25"/>
  <c r="AB86" i="25"/>
  <c r="Y86" i="25"/>
  <c r="X86" i="25"/>
  <c r="W86" i="25"/>
  <c r="P86" i="25"/>
  <c r="I86" i="25"/>
  <c r="A86" i="25"/>
  <c r="AT85" i="25"/>
  <c r="AS85" i="25"/>
  <c r="AR85" i="25"/>
  <c r="AQ85" i="25"/>
  <c r="AP85" i="25"/>
  <c r="AO85" i="25"/>
  <c r="AN85" i="25"/>
  <c r="AM85" i="25"/>
  <c r="AL85" i="25"/>
  <c r="AK85" i="25"/>
  <c r="AJ85" i="25"/>
  <c r="AI85" i="25"/>
  <c r="AH85" i="25"/>
  <c r="AG85" i="25"/>
  <c r="AE85" i="25"/>
  <c r="AD85" i="25"/>
  <c r="AB85" i="25"/>
  <c r="Y85" i="25"/>
  <c r="X85" i="25"/>
  <c r="W85" i="25"/>
  <c r="P85" i="25"/>
  <c r="I85" i="25"/>
  <c r="A85" i="25"/>
  <c r="AT84" i="25"/>
  <c r="AS84" i="25"/>
  <c r="AR84" i="25"/>
  <c r="AQ84" i="25"/>
  <c r="AP84" i="25"/>
  <c r="AO84" i="25"/>
  <c r="AN84" i="25"/>
  <c r="AM84" i="25"/>
  <c r="AL84" i="25"/>
  <c r="AK84" i="25"/>
  <c r="AJ84" i="25"/>
  <c r="AI84" i="25"/>
  <c r="AH84" i="25"/>
  <c r="AG84" i="25"/>
  <c r="AE84" i="25"/>
  <c r="AD84" i="25"/>
  <c r="AB84" i="25"/>
  <c r="Y84" i="25"/>
  <c r="X84" i="25"/>
  <c r="W84" i="25"/>
  <c r="P84" i="25"/>
  <c r="I84" i="25"/>
  <c r="A84" i="25"/>
  <c r="AT83" i="25"/>
  <c r="AS83" i="25"/>
  <c r="AR83" i="25"/>
  <c r="AQ83" i="25"/>
  <c r="AP83" i="25"/>
  <c r="AO83" i="25"/>
  <c r="AN83" i="25"/>
  <c r="AM83" i="25"/>
  <c r="AL83" i="25"/>
  <c r="AK83" i="25"/>
  <c r="AJ83" i="25"/>
  <c r="AI83" i="25"/>
  <c r="AH83" i="25"/>
  <c r="AG83" i="25"/>
  <c r="AE83" i="25"/>
  <c r="AD83" i="25"/>
  <c r="AB83" i="25"/>
  <c r="Y83" i="25"/>
  <c r="X83" i="25"/>
  <c r="W83" i="25"/>
  <c r="P83" i="25"/>
  <c r="I83" i="25"/>
  <c r="A83" i="25"/>
  <c r="AT82" i="25"/>
  <c r="AS82" i="25"/>
  <c r="AR82" i="25"/>
  <c r="AQ82" i="25"/>
  <c r="AP82" i="25"/>
  <c r="AO82" i="25"/>
  <c r="AN82" i="25"/>
  <c r="AM82" i="25"/>
  <c r="AL82" i="25"/>
  <c r="AK82" i="25"/>
  <c r="AJ82" i="25"/>
  <c r="AI82" i="25"/>
  <c r="AH82" i="25"/>
  <c r="AG82" i="25"/>
  <c r="AE82" i="25"/>
  <c r="AD82" i="25"/>
  <c r="AB82" i="25"/>
  <c r="Y82" i="25"/>
  <c r="X82" i="25"/>
  <c r="W82" i="25"/>
  <c r="P82" i="25"/>
  <c r="I82" i="25"/>
  <c r="A82" i="25"/>
  <c r="AT81" i="25"/>
  <c r="AS81" i="25"/>
  <c r="AR81" i="25"/>
  <c r="AQ81" i="25"/>
  <c r="AP81" i="25"/>
  <c r="AO81" i="25"/>
  <c r="AN81" i="25"/>
  <c r="AM81" i="25"/>
  <c r="AL81" i="25"/>
  <c r="AK81" i="25"/>
  <c r="AJ81" i="25"/>
  <c r="AI81" i="25"/>
  <c r="AH81" i="25"/>
  <c r="AG81" i="25"/>
  <c r="AE81" i="25"/>
  <c r="AD81" i="25"/>
  <c r="AB81" i="25"/>
  <c r="Y81" i="25"/>
  <c r="X81" i="25"/>
  <c r="W81" i="25"/>
  <c r="P81" i="25"/>
  <c r="I81" i="25"/>
  <c r="A81" i="25"/>
  <c r="AT80" i="25"/>
  <c r="AS80" i="25"/>
  <c r="AR80" i="25"/>
  <c r="AQ80" i="25"/>
  <c r="AP80" i="25"/>
  <c r="AO80" i="25"/>
  <c r="AN80" i="25"/>
  <c r="AM80" i="25"/>
  <c r="AL80" i="25"/>
  <c r="AK80" i="25"/>
  <c r="AJ80" i="25"/>
  <c r="AI80" i="25"/>
  <c r="AH80" i="25"/>
  <c r="AG80" i="25"/>
  <c r="AE80" i="25"/>
  <c r="AD80" i="25"/>
  <c r="AB80" i="25"/>
  <c r="Y80" i="25"/>
  <c r="X80" i="25"/>
  <c r="W80" i="25"/>
  <c r="P80" i="25"/>
  <c r="I80" i="25"/>
  <c r="A80" i="25"/>
  <c r="AT79" i="25"/>
  <c r="AS79" i="25"/>
  <c r="AR79" i="25"/>
  <c r="AQ79" i="25"/>
  <c r="AP79" i="25"/>
  <c r="AO79" i="25"/>
  <c r="AN79" i="25"/>
  <c r="AM79" i="25"/>
  <c r="AL79" i="25"/>
  <c r="AK79" i="25"/>
  <c r="AJ79" i="25"/>
  <c r="AI79" i="25"/>
  <c r="AH79" i="25"/>
  <c r="AG79" i="25"/>
  <c r="AE79" i="25"/>
  <c r="AD79" i="25"/>
  <c r="AB79" i="25"/>
  <c r="Y79" i="25"/>
  <c r="X79" i="25"/>
  <c r="W79" i="25"/>
  <c r="P79" i="25"/>
  <c r="I79" i="25"/>
  <c r="A79" i="25"/>
  <c r="AT78" i="25"/>
  <c r="AS78" i="25"/>
  <c r="AR78" i="25"/>
  <c r="AQ78" i="25"/>
  <c r="AP78" i="25"/>
  <c r="AO78" i="25"/>
  <c r="AN78" i="25"/>
  <c r="AM78" i="25"/>
  <c r="AL78" i="25"/>
  <c r="AK78" i="25"/>
  <c r="AJ78" i="25"/>
  <c r="AI78" i="25"/>
  <c r="AH78" i="25"/>
  <c r="AG78" i="25"/>
  <c r="AE78" i="25"/>
  <c r="AD78" i="25"/>
  <c r="AB78" i="25"/>
  <c r="Y78" i="25"/>
  <c r="X78" i="25"/>
  <c r="W78" i="25"/>
  <c r="P78" i="25"/>
  <c r="I78" i="25"/>
  <c r="A78" i="25"/>
  <c r="AT77" i="25"/>
  <c r="AS77" i="25"/>
  <c r="AR77" i="25"/>
  <c r="AQ77" i="25"/>
  <c r="AP77" i="25"/>
  <c r="AO77" i="25"/>
  <c r="AN77" i="25"/>
  <c r="AM77" i="25"/>
  <c r="AL77" i="25"/>
  <c r="AK77" i="25"/>
  <c r="AJ77" i="25"/>
  <c r="AI77" i="25"/>
  <c r="AH77" i="25"/>
  <c r="AG77" i="25"/>
  <c r="AE77" i="25"/>
  <c r="AD77" i="25"/>
  <c r="AB77" i="25"/>
  <c r="Y77" i="25"/>
  <c r="X77" i="25"/>
  <c r="W77" i="25"/>
  <c r="P77" i="25"/>
  <c r="I77" i="25"/>
  <c r="A77" i="25"/>
  <c r="AT76" i="25"/>
  <c r="AS76" i="25"/>
  <c r="AR76" i="25"/>
  <c r="AQ76" i="25"/>
  <c r="AP76" i="25"/>
  <c r="AO76" i="25"/>
  <c r="AN76" i="25"/>
  <c r="AM76" i="25"/>
  <c r="AL76" i="25"/>
  <c r="AK76" i="25"/>
  <c r="AJ76" i="25"/>
  <c r="AI76" i="25"/>
  <c r="AH76" i="25"/>
  <c r="AG76" i="25"/>
  <c r="AE76" i="25"/>
  <c r="AD76" i="25"/>
  <c r="AB76" i="25"/>
  <c r="Y76" i="25"/>
  <c r="X76" i="25"/>
  <c r="W76" i="25"/>
  <c r="P76" i="25"/>
  <c r="I76" i="25"/>
  <c r="A76" i="25"/>
  <c r="AT75" i="25"/>
  <c r="AS75" i="25"/>
  <c r="AR75" i="25"/>
  <c r="AQ75" i="25"/>
  <c r="AP75" i="25"/>
  <c r="AO75" i="25"/>
  <c r="AN75" i="25"/>
  <c r="AM75" i="25"/>
  <c r="AL75" i="25"/>
  <c r="AK75" i="25"/>
  <c r="AJ75" i="25"/>
  <c r="AI75" i="25"/>
  <c r="AH75" i="25"/>
  <c r="AG75" i="25"/>
  <c r="AE75" i="25"/>
  <c r="AD75" i="25"/>
  <c r="AB75" i="25"/>
  <c r="Y75" i="25"/>
  <c r="X75" i="25"/>
  <c r="W75" i="25"/>
  <c r="P75" i="25"/>
  <c r="I75" i="25"/>
  <c r="A75" i="25"/>
  <c r="AT74" i="25"/>
  <c r="AS74" i="25"/>
  <c r="AR74" i="25"/>
  <c r="AQ74" i="25"/>
  <c r="AP74" i="25"/>
  <c r="AO74" i="25"/>
  <c r="AN74" i="25"/>
  <c r="AM74" i="25"/>
  <c r="AL74" i="25"/>
  <c r="AK74" i="25"/>
  <c r="AJ74" i="25"/>
  <c r="AI74" i="25"/>
  <c r="AH74" i="25"/>
  <c r="AG74" i="25"/>
  <c r="AE74" i="25"/>
  <c r="AD74" i="25"/>
  <c r="AB74" i="25"/>
  <c r="Y74" i="25"/>
  <c r="X74" i="25"/>
  <c r="W74" i="25"/>
  <c r="P74" i="25"/>
  <c r="I74" i="25"/>
  <c r="A74" i="25"/>
  <c r="AT73" i="25"/>
  <c r="AS73" i="25"/>
  <c r="AR73" i="25"/>
  <c r="AQ73" i="25"/>
  <c r="AP73" i="25"/>
  <c r="AO73" i="25"/>
  <c r="AN73" i="25"/>
  <c r="AM73" i="25"/>
  <c r="AL73" i="25"/>
  <c r="AK73" i="25"/>
  <c r="AJ73" i="25"/>
  <c r="AI73" i="25"/>
  <c r="AH73" i="25"/>
  <c r="AG73" i="25"/>
  <c r="AE73" i="25"/>
  <c r="AD73" i="25"/>
  <c r="AB73" i="25"/>
  <c r="Y73" i="25"/>
  <c r="X73" i="25"/>
  <c r="W73" i="25"/>
  <c r="P73" i="25"/>
  <c r="I73" i="25"/>
  <c r="A73" i="25"/>
  <c r="AT72" i="25"/>
  <c r="AS72" i="25"/>
  <c r="AR72" i="25"/>
  <c r="AQ72" i="25"/>
  <c r="AP72" i="25"/>
  <c r="AO72" i="25"/>
  <c r="AN72" i="25"/>
  <c r="AM72" i="25"/>
  <c r="AL72" i="25"/>
  <c r="AK72" i="25"/>
  <c r="AJ72" i="25"/>
  <c r="AI72" i="25"/>
  <c r="AH72" i="25"/>
  <c r="AG72" i="25"/>
  <c r="AE72" i="25"/>
  <c r="AD72" i="25"/>
  <c r="AB72" i="25"/>
  <c r="Y72" i="25"/>
  <c r="X72" i="25"/>
  <c r="W72" i="25"/>
  <c r="P72" i="25"/>
  <c r="I72" i="25"/>
  <c r="A72" i="25"/>
  <c r="AT71" i="25"/>
  <c r="AS71" i="25"/>
  <c r="AR71" i="25"/>
  <c r="AQ71" i="25"/>
  <c r="AP71" i="25"/>
  <c r="AO71" i="25"/>
  <c r="AN71" i="25"/>
  <c r="AM71" i="25"/>
  <c r="AL71" i="25"/>
  <c r="AK71" i="25"/>
  <c r="AJ71" i="25"/>
  <c r="AI71" i="25"/>
  <c r="AH71" i="25"/>
  <c r="AG71" i="25"/>
  <c r="AE71" i="25"/>
  <c r="AD71" i="25"/>
  <c r="AB71" i="25"/>
  <c r="Y71" i="25"/>
  <c r="X71" i="25"/>
  <c r="W71" i="25"/>
  <c r="P71" i="25"/>
  <c r="I71" i="25"/>
  <c r="A71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E70" i="25"/>
  <c r="AD70" i="25"/>
  <c r="AB70" i="25"/>
  <c r="Y70" i="25"/>
  <c r="X70" i="25"/>
  <c r="W70" i="25"/>
  <c r="P70" i="25"/>
  <c r="I70" i="25"/>
  <c r="A70" i="25"/>
  <c r="AT69" i="25"/>
  <c r="AS69" i="25"/>
  <c r="AR69" i="25"/>
  <c r="AQ69" i="25"/>
  <c r="AP69" i="25"/>
  <c r="AO69" i="25"/>
  <c r="AN69" i="25"/>
  <c r="AM69" i="25"/>
  <c r="AL69" i="25"/>
  <c r="AK69" i="25"/>
  <c r="AJ69" i="25"/>
  <c r="AI69" i="25"/>
  <c r="AH69" i="25"/>
  <c r="AG69" i="25"/>
  <c r="AE69" i="25"/>
  <c r="AD69" i="25"/>
  <c r="AB69" i="25"/>
  <c r="Y69" i="25"/>
  <c r="X69" i="25"/>
  <c r="W69" i="25"/>
  <c r="P69" i="25"/>
  <c r="I69" i="25"/>
  <c r="A69" i="25"/>
  <c r="AT68" i="25"/>
  <c r="AS68" i="25"/>
  <c r="AR68" i="25"/>
  <c r="AQ68" i="25"/>
  <c r="AP68" i="25"/>
  <c r="AO68" i="25"/>
  <c r="AN68" i="25"/>
  <c r="AM68" i="25"/>
  <c r="AL68" i="25"/>
  <c r="AK68" i="25"/>
  <c r="AJ68" i="25"/>
  <c r="AI68" i="25"/>
  <c r="AH68" i="25"/>
  <c r="AG68" i="25"/>
  <c r="AE68" i="25"/>
  <c r="AD68" i="25"/>
  <c r="AB68" i="25"/>
  <c r="Y68" i="25"/>
  <c r="X68" i="25"/>
  <c r="W68" i="25"/>
  <c r="P68" i="25"/>
  <c r="I68" i="25"/>
  <c r="A68" i="25"/>
  <c r="AT67" i="25"/>
  <c r="AS67" i="25"/>
  <c r="AR67" i="25"/>
  <c r="AQ67" i="25"/>
  <c r="AP67" i="25"/>
  <c r="AO67" i="25"/>
  <c r="AN67" i="25"/>
  <c r="AM67" i="25"/>
  <c r="AL67" i="25"/>
  <c r="AK67" i="25"/>
  <c r="AJ67" i="25"/>
  <c r="AI67" i="25"/>
  <c r="AH67" i="25"/>
  <c r="AG67" i="25"/>
  <c r="AE67" i="25"/>
  <c r="AD67" i="25"/>
  <c r="AB67" i="25"/>
  <c r="Y67" i="25"/>
  <c r="X67" i="25"/>
  <c r="W67" i="25"/>
  <c r="P67" i="25"/>
  <c r="I67" i="25"/>
  <c r="A67" i="25"/>
  <c r="AT66" i="25"/>
  <c r="AS66" i="25"/>
  <c r="AR66" i="25"/>
  <c r="AQ66" i="25"/>
  <c r="AP66" i="25"/>
  <c r="AO66" i="25"/>
  <c r="AN66" i="25"/>
  <c r="AM66" i="25"/>
  <c r="AL66" i="25"/>
  <c r="AK66" i="25"/>
  <c r="AJ66" i="25"/>
  <c r="AI66" i="25"/>
  <c r="AH66" i="25"/>
  <c r="AG66" i="25"/>
  <c r="AE66" i="25"/>
  <c r="AD66" i="25"/>
  <c r="AB66" i="25"/>
  <c r="Y66" i="25"/>
  <c r="X66" i="25"/>
  <c r="W66" i="25"/>
  <c r="P66" i="25"/>
  <c r="I66" i="25"/>
  <c r="A66" i="25"/>
  <c r="AT65" i="25"/>
  <c r="AS65" i="25"/>
  <c r="AR65" i="25"/>
  <c r="AQ65" i="25"/>
  <c r="AP65" i="25"/>
  <c r="AO65" i="25"/>
  <c r="AN65" i="25"/>
  <c r="AM65" i="25"/>
  <c r="AL65" i="25"/>
  <c r="AK65" i="25"/>
  <c r="AJ65" i="25"/>
  <c r="AI65" i="25"/>
  <c r="AH65" i="25"/>
  <c r="AG65" i="25"/>
  <c r="AE65" i="25"/>
  <c r="AD65" i="25"/>
  <c r="AB65" i="25"/>
  <c r="Y65" i="25"/>
  <c r="X65" i="25"/>
  <c r="W65" i="25"/>
  <c r="P65" i="25"/>
  <c r="I65" i="25"/>
  <c r="A65" i="25"/>
  <c r="AT64" i="25"/>
  <c r="AS64" i="25"/>
  <c r="AR64" i="25"/>
  <c r="AQ64" i="25"/>
  <c r="AP64" i="25"/>
  <c r="AO64" i="25"/>
  <c r="AN64" i="25"/>
  <c r="AM64" i="25"/>
  <c r="AL64" i="25"/>
  <c r="AK64" i="25"/>
  <c r="AJ64" i="25"/>
  <c r="AI64" i="25"/>
  <c r="AH64" i="25"/>
  <c r="AG64" i="25"/>
  <c r="AE64" i="25"/>
  <c r="AD64" i="25"/>
  <c r="AB64" i="25"/>
  <c r="Y64" i="25"/>
  <c r="X64" i="25"/>
  <c r="W64" i="25"/>
  <c r="P64" i="25"/>
  <c r="I64" i="25"/>
  <c r="A64" i="25"/>
  <c r="AT63" i="25"/>
  <c r="AS63" i="25"/>
  <c r="AR63" i="25"/>
  <c r="AQ63" i="25"/>
  <c r="AP63" i="25"/>
  <c r="AO63" i="25"/>
  <c r="AN63" i="25"/>
  <c r="AM63" i="25"/>
  <c r="AL63" i="25"/>
  <c r="AK63" i="25"/>
  <c r="AJ63" i="25"/>
  <c r="AI63" i="25"/>
  <c r="AH63" i="25"/>
  <c r="AG63" i="25"/>
  <c r="AE63" i="25"/>
  <c r="AD63" i="25"/>
  <c r="AB63" i="25"/>
  <c r="Y63" i="25"/>
  <c r="X63" i="25"/>
  <c r="W63" i="25"/>
  <c r="P63" i="25"/>
  <c r="I63" i="25"/>
  <c r="A63" i="25"/>
  <c r="AT62" i="25"/>
  <c r="AS62" i="25"/>
  <c r="AR62" i="25"/>
  <c r="AQ62" i="25"/>
  <c r="AP62" i="25"/>
  <c r="AO62" i="25"/>
  <c r="AN62" i="25"/>
  <c r="AM62" i="25"/>
  <c r="AL62" i="25"/>
  <c r="AK62" i="25"/>
  <c r="AJ62" i="25"/>
  <c r="AI62" i="25"/>
  <c r="AH62" i="25"/>
  <c r="AG62" i="25"/>
  <c r="AE62" i="25"/>
  <c r="AD62" i="25"/>
  <c r="AB62" i="25"/>
  <c r="Y62" i="25"/>
  <c r="X62" i="25"/>
  <c r="W62" i="25"/>
  <c r="P62" i="25"/>
  <c r="I62" i="25"/>
  <c r="A62" i="25"/>
  <c r="AT61" i="25"/>
  <c r="AS61" i="25"/>
  <c r="AR61" i="25"/>
  <c r="AQ61" i="25"/>
  <c r="AP61" i="25"/>
  <c r="AO61" i="25"/>
  <c r="AN61" i="25"/>
  <c r="AM61" i="25"/>
  <c r="AL61" i="25"/>
  <c r="AK61" i="25"/>
  <c r="AJ61" i="25"/>
  <c r="AI61" i="25"/>
  <c r="AH61" i="25"/>
  <c r="AG61" i="25"/>
  <c r="AE61" i="25"/>
  <c r="AD61" i="25"/>
  <c r="AB61" i="25"/>
  <c r="Y61" i="25"/>
  <c r="X61" i="25"/>
  <c r="W61" i="25"/>
  <c r="P61" i="25"/>
  <c r="I61" i="25"/>
  <c r="A61" i="25"/>
  <c r="AT60" i="25"/>
  <c r="AS60" i="25"/>
  <c r="AR60" i="25"/>
  <c r="AQ60" i="25"/>
  <c r="AP60" i="25"/>
  <c r="AO60" i="25"/>
  <c r="AN60" i="25"/>
  <c r="AM60" i="25"/>
  <c r="AL60" i="25"/>
  <c r="AK60" i="25"/>
  <c r="AJ60" i="25"/>
  <c r="AI60" i="25"/>
  <c r="AH60" i="25"/>
  <c r="AG60" i="25"/>
  <c r="AE60" i="25"/>
  <c r="AD60" i="25"/>
  <c r="AB60" i="25"/>
  <c r="Y60" i="25"/>
  <c r="X60" i="25"/>
  <c r="W60" i="25"/>
  <c r="P60" i="25"/>
  <c r="I60" i="25"/>
  <c r="A60" i="25"/>
  <c r="AT59" i="25"/>
  <c r="AS59" i="25"/>
  <c r="AR59" i="25"/>
  <c r="AQ59" i="25"/>
  <c r="AP59" i="25"/>
  <c r="AO59" i="25"/>
  <c r="AN59" i="25"/>
  <c r="AM59" i="25"/>
  <c r="AL59" i="25"/>
  <c r="AK59" i="25"/>
  <c r="AJ59" i="25"/>
  <c r="AI59" i="25"/>
  <c r="AH59" i="25"/>
  <c r="AG59" i="25"/>
  <c r="AE59" i="25"/>
  <c r="AD59" i="25"/>
  <c r="AB59" i="25"/>
  <c r="Y59" i="25"/>
  <c r="X59" i="25"/>
  <c r="W59" i="25"/>
  <c r="P59" i="25"/>
  <c r="I59" i="25"/>
  <c r="A59" i="25"/>
  <c r="AT58" i="25"/>
  <c r="AS58" i="25"/>
  <c r="AR58" i="25"/>
  <c r="AQ58" i="25"/>
  <c r="AP58" i="25"/>
  <c r="AO58" i="25"/>
  <c r="AN58" i="25"/>
  <c r="AM58" i="25"/>
  <c r="AL58" i="25"/>
  <c r="AK58" i="25"/>
  <c r="AJ58" i="25"/>
  <c r="AI58" i="25"/>
  <c r="AH58" i="25"/>
  <c r="AG58" i="25"/>
  <c r="AE58" i="25"/>
  <c r="AD58" i="25"/>
  <c r="AB58" i="25"/>
  <c r="Y58" i="25"/>
  <c r="X58" i="25"/>
  <c r="W58" i="25"/>
  <c r="P58" i="25"/>
  <c r="I58" i="25"/>
  <c r="A58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E57" i="25"/>
  <c r="AD57" i="25"/>
  <c r="AB57" i="25"/>
  <c r="Y57" i="25"/>
  <c r="X57" i="25"/>
  <c r="W57" i="25"/>
  <c r="P57" i="25"/>
  <c r="I57" i="25"/>
  <c r="A57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E56" i="25"/>
  <c r="AD56" i="25"/>
  <c r="AB56" i="25"/>
  <c r="Y56" i="25"/>
  <c r="X56" i="25"/>
  <c r="W56" i="25"/>
  <c r="P56" i="25"/>
  <c r="I56" i="25"/>
  <c r="A56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E55" i="25"/>
  <c r="AD55" i="25"/>
  <c r="AB55" i="25"/>
  <c r="Y55" i="25"/>
  <c r="X55" i="25"/>
  <c r="W55" i="25"/>
  <c r="P55" i="25"/>
  <c r="I55" i="25"/>
  <c r="A55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E54" i="25"/>
  <c r="AD54" i="25"/>
  <c r="AB54" i="25"/>
  <c r="Y54" i="25"/>
  <c r="X54" i="25"/>
  <c r="W54" i="25"/>
  <c r="P54" i="25"/>
  <c r="I54" i="25"/>
  <c r="A54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E53" i="25"/>
  <c r="AD53" i="25"/>
  <c r="AB53" i="25"/>
  <c r="Y53" i="25"/>
  <c r="X53" i="25"/>
  <c r="W53" i="25"/>
  <c r="P53" i="25"/>
  <c r="I53" i="25"/>
  <c r="A53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E52" i="25"/>
  <c r="AD52" i="25"/>
  <c r="AB52" i="25"/>
  <c r="Y52" i="25"/>
  <c r="X52" i="25"/>
  <c r="W52" i="25"/>
  <c r="P52" i="25"/>
  <c r="I52" i="25"/>
  <c r="A52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E51" i="25"/>
  <c r="AD51" i="25"/>
  <c r="AB51" i="25"/>
  <c r="Y51" i="25"/>
  <c r="X51" i="25"/>
  <c r="W51" i="25"/>
  <c r="P51" i="25"/>
  <c r="I51" i="25"/>
  <c r="A51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E50" i="25"/>
  <c r="AD50" i="25"/>
  <c r="AB50" i="25"/>
  <c r="Y50" i="25"/>
  <c r="X50" i="25"/>
  <c r="W50" i="25"/>
  <c r="P50" i="25"/>
  <c r="I50" i="25"/>
  <c r="A50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E49" i="25"/>
  <c r="AD49" i="25"/>
  <c r="AB49" i="25"/>
  <c r="Y49" i="25"/>
  <c r="X49" i="25"/>
  <c r="W49" i="25"/>
  <c r="P49" i="25"/>
  <c r="I49" i="25"/>
  <c r="A49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E48" i="25"/>
  <c r="AD48" i="25"/>
  <c r="AB48" i="25"/>
  <c r="Y48" i="25"/>
  <c r="X48" i="25"/>
  <c r="W48" i="25"/>
  <c r="P48" i="25"/>
  <c r="I48" i="25"/>
  <c r="A48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E47" i="25"/>
  <c r="AD47" i="25"/>
  <c r="AB47" i="25"/>
  <c r="Y47" i="25"/>
  <c r="X47" i="25"/>
  <c r="W47" i="25"/>
  <c r="P47" i="25"/>
  <c r="I47" i="25"/>
  <c r="A47" i="25"/>
  <c r="AT46" i="25"/>
  <c r="AS46" i="25"/>
  <c r="AR46" i="25"/>
  <c r="AQ46" i="25"/>
  <c r="AP46" i="25"/>
  <c r="AO46" i="25"/>
  <c r="AN46" i="25"/>
  <c r="AM46" i="25"/>
  <c r="AL46" i="25"/>
  <c r="AK46" i="25"/>
  <c r="AJ46" i="25"/>
  <c r="AI46" i="25"/>
  <c r="AH46" i="25"/>
  <c r="AG46" i="25"/>
  <c r="AE46" i="25"/>
  <c r="AD46" i="25"/>
  <c r="AB46" i="25"/>
  <c r="Y46" i="25"/>
  <c r="X46" i="25"/>
  <c r="W46" i="25"/>
  <c r="P46" i="25"/>
  <c r="I46" i="25"/>
  <c r="A46" i="25"/>
  <c r="AT45" i="25"/>
  <c r="AS45" i="25"/>
  <c r="AR45" i="25"/>
  <c r="AQ45" i="25"/>
  <c r="AP45" i="25"/>
  <c r="AO45" i="25"/>
  <c r="AN45" i="25"/>
  <c r="AM45" i="25"/>
  <c r="AL45" i="25"/>
  <c r="AK45" i="25"/>
  <c r="AJ45" i="25"/>
  <c r="AI45" i="25"/>
  <c r="AH45" i="25"/>
  <c r="AG45" i="25"/>
  <c r="AE45" i="25"/>
  <c r="AD45" i="25"/>
  <c r="AB45" i="25"/>
  <c r="Y45" i="25"/>
  <c r="X45" i="25"/>
  <c r="W45" i="25"/>
  <c r="P45" i="25"/>
  <c r="I45" i="25"/>
  <c r="A45" i="25"/>
  <c r="AT44" i="25"/>
  <c r="AS44" i="25"/>
  <c r="AR44" i="25"/>
  <c r="AQ44" i="25"/>
  <c r="AP44" i="25"/>
  <c r="AO44" i="25"/>
  <c r="AN44" i="25"/>
  <c r="AM44" i="25"/>
  <c r="AL44" i="25"/>
  <c r="AK44" i="25"/>
  <c r="AJ44" i="25"/>
  <c r="AI44" i="25"/>
  <c r="AH44" i="25"/>
  <c r="AG44" i="25"/>
  <c r="AE44" i="25"/>
  <c r="AD44" i="25"/>
  <c r="AB44" i="25"/>
  <c r="Y44" i="25"/>
  <c r="X44" i="25"/>
  <c r="W44" i="25"/>
  <c r="P44" i="25"/>
  <c r="I44" i="25"/>
  <c r="A44" i="25"/>
  <c r="AT43" i="25"/>
  <c r="AS43" i="25"/>
  <c r="AR43" i="25"/>
  <c r="AQ43" i="25"/>
  <c r="AP43" i="25"/>
  <c r="AO43" i="25"/>
  <c r="AN43" i="25"/>
  <c r="AM43" i="25"/>
  <c r="AL43" i="25"/>
  <c r="AK43" i="25"/>
  <c r="AJ43" i="25"/>
  <c r="AI43" i="25"/>
  <c r="AH43" i="25"/>
  <c r="AG43" i="25"/>
  <c r="AE43" i="25"/>
  <c r="AD43" i="25"/>
  <c r="AB43" i="25"/>
  <c r="Y43" i="25"/>
  <c r="X43" i="25"/>
  <c r="W43" i="25"/>
  <c r="P43" i="25"/>
  <c r="I43" i="25"/>
  <c r="A43" i="25"/>
  <c r="AT42" i="25"/>
  <c r="AS42" i="25"/>
  <c r="AR42" i="25"/>
  <c r="AQ42" i="25"/>
  <c r="AP42" i="25"/>
  <c r="AO42" i="25"/>
  <c r="AN42" i="25"/>
  <c r="AM42" i="25"/>
  <c r="AL42" i="25"/>
  <c r="AK42" i="25"/>
  <c r="AJ42" i="25"/>
  <c r="AI42" i="25"/>
  <c r="AH42" i="25"/>
  <c r="AG42" i="25"/>
  <c r="AE42" i="25"/>
  <c r="AD42" i="25"/>
  <c r="AB42" i="25"/>
  <c r="Y42" i="25"/>
  <c r="X42" i="25"/>
  <c r="W42" i="25"/>
  <c r="P42" i="25"/>
  <c r="I42" i="25"/>
  <c r="A42" i="25"/>
  <c r="AT41" i="25"/>
  <c r="AS41" i="25"/>
  <c r="AR41" i="25"/>
  <c r="AQ41" i="25"/>
  <c r="AP41" i="25"/>
  <c r="AO41" i="25"/>
  <c r="AN41" i="25"/>
  <c r="AM41" i="25"/>
  <c r="AL41" i="25"/>
  <c r="AK41" i="25"/>
  <c r="AJ41" i="25"/>
  <c r="AI41" i="25"/>
  <c r="AH41" i="25"/>
  <c r="AG41" i="25"/>
  <c r="AE41" i="25"/>
  <c r="AD41" i="25"/>
  <c r="AB41" i="25"/>
  <c r="Y41" i="25"/>
  <c r="X41" i="25"/>
  <c r="W41" i="25"/>
  <c r="P41" i="25"/>
  <c r="I41" i="25"/>
  <c r="A41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E40" i="25"/>
  <c r="AD40" i="25"/>
  <c r="AB40" i="25"/>
  <c r="Y40" i="25"/>
  <c r="X40" i="25"/>
  <c r="W40" i="25"/>
  <c r="P40" i="25"/>
  <c r="I40" i="25"/>
  <c r="A40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E39" i="25"/>
  <c r="AD39" i="25"/>
  <c r="AB39" i="25"/>
  <c r="Y39" i="25"/>
  <c r="X39" i="25"/>
  <c r="W39" i="25"/>
  <c r="P39" i="25"/>
  <c r="I39" i="25"/>
  <c r="A39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E38" i="25"/>
  <c r="AD38" i="25"/>
  <c r="AB38" i="25"/>
  <c r="Y38" i="25"/>
  <c r="X38" i="25"/>
  <c r="W38" i="25"/>
  <c r="P38" i="25"/>
  <c r="I38" i="25"/>
  <c r="A38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E37" i="25"/>
  <c r="AD37" i="25"/>
  <c r="AB37" i="25"/>
  <c r="Y37" i="25"/>
  <c r="X37" i="25"/>
  <c r="W37" i="25"/>
  <c r="P37" i="25"/>
  <c r="I37" i="25"/>
  <c r="A37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E36" i="25"/>
  <c r="AD36" i="25"/>
  <c r="AB36" i="25"/>
  <c r="Y36" i="25"/>
  <c r="X36" i="25"/>
  <c r="W36" i="25"/>
  <c r="P36" i="25"/>
  <c r="I36" i="25"/>
  <c r="A36" i="25"/>
  <c r="AT35" i="25"/>
  <c r="AS35" i="25"/>
  <c r="AR35" i="25"/>
  <c r="AQ35" i="25"/>
  <c r="AP35" i="25"/>
  <c r="AO35" i="25"/>
  <c r="AN35" i="25"/>
  <c r="AM35" i="25"/>
  <c r="AL35" i="25"/>
  <c r="AK35" i="25"/>
  <c r="AJ35" i="25"/>
  <c r="AI35" i="25"/>
  <c r="AH35" i="25"/>
  <c r="AG35" i="25"/>
  <c r="AE35" i="25"/>
  <c r="AD35" i="25"/>
  <c r="AB35" i="25"/>
  <c r="Y35" i="25"/>
  <c r="X35" i="25"/>
  <c r="W35" i="25"/>
  <c r="P35" i="25"/>
  <c r="I35" i="25"/>
  <c r="A35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E34" i="25"/>
  <c r="AD34" i="25"/>
  <c r="AB34" i="25"/>
  <c r="Y34" i="25"/>
  <c r="X34" i="25"/>
  <c r="W34" i="25"/>
  <c r="P34" i="25"/>
  <c r="I34" i="25"/>
  <c r="A34" i="25"/>
  <c r="AT33" i="25"/>
  <c r="AS33" i="25"/>
  <c r="AR33" i="25"/>
  <c r="AQ33" i="25"/>
  <c r="AP33" i="25"/>
  <c r="AO33" i="25"/>
  <c r="AN33" i="25"/>
  <c r="AM33" i="25"/>
  <c r="AL33" i="25"/>
  <c r="AK33" i="25"/>
  <c r="AJ33" i="25"/>
  <c r="AI33" i="25"/>
  <c r="AH33" i="25"/>
  <c r="AG33" i="25"/>
  <c r="AE33" i="25"/>
  <c r="AD33" i="25"/>
  <c r="AB33" i="25"/>
  <c r="Y33" i="25"/>
  <c r="X33" i="25"/>
  <c r="W33" i="25"/>
  <c r="P33" i="25"/>
  <c r="I33" i="25"/>
  <c r="A33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E32" i="25"/>
  <c r="AD32" i="25"/>
  <c r="AB32" i="25"/>
  <c r="Y32" i="25"/>
  <c r="X32" i="25"/>
  <c r="W32" i="25"/>
  <c r="P32" i="25"/>
  <c r="I32" i="25"/>
  <c r="A32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E31" i="25"/>
  <c r="AD31" i="25"/>
  <c r="AB31" i="25"/>
  <c r="Y31" i="25"/>
  <c r="X31" i="25"/>
  <c r="W31" i="25"/>
  <c r="P31" i="25"/>
  <c r="I31" i="25"/>
  <c r="A31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E30" i="25"/>
  <c r="AD30" i="25"/>
  <c r="AB30" i="25"/>
  <c r="Y30" i="25"/>
  <c r="X30" i="25"/>
  <c r="W30" i="25"/>
  <c r="P30" i="25"/>
  <c r="I30" i="25"/>
  <c r="A30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E29" i="25"/>
  <c r="AD29" i="25"/>
  <c r="AB29" i="25"/>
  <c r="Y29" i="25"/>
  <c r="X29" i="25"/>
  <c r="W29" i="25"/>
  <c r="P29" i="25"/>
  <c r="I29" i="25"/>
  <c r="A29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E28" i="25"/>
  <c r="AD28" i="25"/>
  <c r="AB28" i="25"/>
  <c r="Y28" i="25"/>
  <c r="X28" i="25"/>
  <c r="W28" i="25"/>
  <c r="P28" i="25"/>
  <c r="I28" i="25"/>
  <c r="A28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E27" i="25"/>
  <c r="AD27" i="25"/>
  <c r="AB27" i="25"/>
  <c r="Y27" i="25"/>
  <c r="X27" i="25"/>
  <c r="W27" i="25"/>
  <c r="P27" i="25"/>
  <c r="I27" i="25"/>
  <c r="A27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E26" i="25"/>
  <c r="AD26" i="25"/>
  <c r="AB26" i="25"/>
  <c r="Y26" i="25"/>
  <c r="X26" i="25"/>
  <c r="W26" i="25"/>
  <c r="P26" i="25"/>
  <c r="I26" i="25"/>
  <c r="A26" i="25"/>
  <c r="AT25" i="25"/>
  <c r="AS25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E25" i="25"/>
  <c r="AD25" i="25"/>
  <c r="AB25" i="25"/>
  <c r="Y25" i="25"/>
  <c r="X25" i="25"/>
  <c r="W25" i="25"/>
  <c r="P25" i="25"/>
  <c r="I25" i="25"/>
  <c r="A25" i="25"/>
  <c r="AT24" i="25"/>
  <c r="AS24" i="25"/>
  <c r="AR24" i="25"/>
  <c r="AQ24" i="25"/>
  <c r="AP24" i="25"/>
  <c r="AO24" i="25"/>
  <c r="AN24" i="25"/>
  <c r="AM24" i="25"/>
  <c r="AL24" i="25"/>
  <c r="AK24" i="25"/>
  <c r="AJ24" i="25"/>
  <c r="AI24" i="25"/>
  <c r="AH24" i="25"/>
  <c r="AG24" i="25"/>
  <c r="AE24" i="25"/>
  <c r="AD24" i="25"/>
  <c r="AB24" i="25"/>
  <c r="Y24" i="25"/>
  <c r="X24" i="25"/>
  <c r="W24" i="25"/>
  <c r="P24" i="25"/>
  <c r="I24" i="25"/>
  <c r="A24" i="25"/>
  <c r="AT23" i="25"/>
  <c r="AS23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E23" i="25"/>
  <c r="AD23" i="25"/>
  <c r="AB23" i="25"/>
  <c r="Y23" i="25"/>
  <c r="X23" i="25"/>
  <c r="W23" i="25"/>
  <c r="P23" i="25"/>
  <c r="I23" i="25"/>
  <c r="A23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E22" i="25"/>
  <c r="AD22" i="25"/>
  <c r="AB22" i="25"/>
  <c r="Y22" i="25"/>
  <c r="X22" i="25"/>
  <c r="W22" i="25"/>
  <c r="P22" i="25"/>
  <c r="I22" i="25"/>
  <c r="A22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E21" i="25"/>
  <c r="AD21" i="25"/>
  <c r="AB21" i="25"/>
  <c r="Y21" i="25"/>
  <c r="X21" i="25"/>
  <c r="W21" i="25"/>
  <c r="P21" i="25"/>
  <c r="I21" i="25"/>
  <c r="A21" i="25"/>
  <c r="AT20" i="25"/>
  <c r="AS20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E20" i="25"/>
  <c r="AD20" i="25"/>
  <c r="AB20" i="25"/>
  <c r="Y20" i="25"/>
  <c r="X20" i="25"/>
  <c r="W20" i="25"/>
  <c r="P20" i="25"/>
  <c r="I20" i="25"/>
  <c r="A20" i="25"/>
  <c r="AT19" i="25"/>
  <c r="AS19" i="25"/>
  <c r="AR19" i="25"/>
  <c r="AQ19" i="25"/>
  <c r="AP19" i="25"/>
  <c r="AO19" i="25"/>
  <c r="AN19" i="25"/>
  <c r="AM19" i="25"/>
  <c r="AL19" i="25"/>
  <c r="AK19" i="25"/>
  <c r="AJ19" i="25"/>
  <c r="AI19" i="25"/>
  <c r="AH19" i="25"/>
  <c r="AG19" i="25"/>
  <c r="AE19" i="25"/>
  <c r="AD19" i="25"/>
  <c r="AB19" i="25"/>
  <c r="Y19" i="25"/>
  <c r="X19" i="25"/>
  <c r="W19" i="25"/>
  <c r="P19" i="25"/>
  <c r="I19" i="25"/>
  <c r="A19" i="25"/>
  <c r="AT18" i="25"/>
  <c r="AS18" i="25"/>
  <c r="AR18" i="25"/>
  <c r="AQ18" i="25"/>
  <c r="AP18" i="25"/>
  <c r="AO18" i="25"/>
  <c r="AN18" i="25"/>
  <c r="AM18" i="25"/>
  <c r="AL18" i="25"/>
  <c r="AK18" i="25"/>
  <c r="AJ18" i="25"/>
  <c r="AI18" i="25"/>
  <c r="AH18" i="25"/>
  <c r="AG18" i="25"/>
  <c r="AE18" i="25"/>
  <c r="AD18" i="25"/>
  <c r="AB18" i="25"/>
  <c r="Y18" i="25"/>
  <c r="X18" i="25"/>
  <c r="W18" i="25"/>
  <c r="P18" i="25"/>
  <c r="I18" i="25"/>
  <c r="A18" i="25"/>
  <c r="AT17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E17" i="25"/>
  <c r="AD17" i="25"/>
  <c r="AB17" i="25"/>
  <c r="Y17" i="25"/>
  <c r="X17" i="25"/>
  <c r="W17" i="25"/>
  <c r="P17" i="25"/>
  <c r="I17" i="25"/>
  <c r="A17" i="25"/>
  <c r="AT16" i="25"/>
  <c r="AS16" i="25"/>
  <c r="AR16" i="25"/>
  <c r="AQ16" i="25"/>
  <c r="AP16" i="25"/>
  <c r="AO16" i="25"/>
  <c r="AN16" i="25"/>
  <c r="AM16" i="25"/>
  <c r="AL16" i="25"/>
  <c r="AK16" i="25"/>
  <c r="AJ16" i="25"/>
  <c r="AI16" i="25"/>
  <c r="AH16" i="25"/>
  <c r="AG16" i="25"/>
  <c r="AE16" i="25"/>
  <c r="AD16" i="25"/>
  <c r="AB16" i="25"/>
  <c r="Y16" i="25"/>
  <c r="X16" i="25"/>
  <c r="W16" i="25"/>
  <c r="P16" i="25"/>
  <c r="I16" i="25"/>
  <c r="A16" i="25"/>
  <c r="AD15" i="25"/>
  <c r="AB15" i="25"/>
  <c r="I5" i="26" s="1"/>
  <c r="Y15" i="25"/>
  <c r="X15" i="25"/>
  <c r="W15" i="25"/>
  <c r="P15" i="25"/>
  <c r="I15" i="25"/>
  <c r="P5" i="26" s="1"/>
  <c r="AT10" i="25"/>
  <c r="AM10" i="25"/>
  <c r="AJ8" i="25"/>
  <c r="C7" i="25"/>
  <c r="AJ6" i="25"/>
  <c r="C5" i="25"/>
  <c r="C4" i="25"/>
  <c r="C3" i="25"/>
  <c r="A1" i="25"/>
  <c r="AA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H351" i="7"/>
  <c r="G351" i="7"/>
  <c r="F351" i="7"/>
  <c r="E351" i="7"/>
  <c r="D351" i="7"/>
  <c r="AS350" i="7"/>
  <c r="AR350" i="7"/>
  <c r="AQ350" i="7"/>
  <c r="AP350" i="7"/>
  <c r="AO350" i="7"/>
  <c r="AN350" i="7"/>
  <c r="AM350" i="7"/>
  <c r="AL350" i="7"/>
  <c r="AK350" i="7"/>
  <c r="AJ350" i="7"/>
  <c r="AI350" i="7"/>
  <c r="AH350" i="7"/>
  <c r="AG350" i="7"/>
  <c r="AF350" i="7"/>
  <c r="AE350" i="7"/>
  <c r="AB350" i="7"/>
  <c r="AA350" i="7"/>
  <c r="Z350" i="7"/>
  <c r="Y350" i="7"/>
  <c r="X350" i="7"/>
  <c r="W350" i="7"/>
  <c r="V350" i="7"/>
  <c r="U350" i="7"/>
  <c r="T350" i="7"/>
  <c r="S350" i="7"/>
  <c r="R350" i="7"/>
  <c r="Q350" i="7"/>
  <c r="P350" i="7"/>
  <c r="O350" i="7"/>
  <c r="N350" i="7"/>
  <c r="M350" i="7"/>
  <c r="L350" i="7"/>
  <c r="K350" i="7"/>
  <c r="J350" i="7"/>
  <c r="I350" i="7"/>
  <c r="H350" i="7"/>
  <c r="G350" i="7"/>
  <c r="F350" i="7"/>
  <c r="E350" i="7"/>
  <c r="D350" i="7"/>
  <c r="C350" i="7"/>
  <c r="AS349" i="7"/>
  <c r="AR349" i="7"/>
  <c r="AQ349" i="7"/>
  <c r="AP349" i="7"/>
  <c r="AO349" i="7"/>
  <c r="AN349" i="7"/>
  <c r="AM349" i="7"/>
  <c r="AL349" i="7"/>
  <c r="AK349" i="7"/>
  <c r="AJ349" i="7"/>
  <c r="AI349" i="7"/>
  <c r="AH349" i="7"/>
  <c r="AG349" i="7"/>
  <c r="AF349" i="7"/>
  <c r="AE349" i="7"/>
  <c r="AD349" i="7"/>
  <c r="AB349" i="7"/>
  <c r="Y349" i="7"/>
  <c r="X349" i="7"/>
  <c r="W349" i="7"/>
  <c r="P349" i="7"/>
  <c r="I349" i="7"/>
  <c r="A349" i="7"/>
  <c r="AS348" i="7"/>
  <c r="AR348" i="7"/>
  <c r="AQ348" i="7"/>
  <c r="AP348" i="7"/>
  <c r="AO348" i="7"/>
  <c r="AN348" i="7"/>
  <c r="AM348" i="7"/>
  <c r="AL348" i="7"/>
  <c r="AK348" i="7"/>
  <c r="AJ348" i="7"/>
  <c r="AI348" i="7"/>
  <c r="AH348" i="7"/>
  <c r="AG348" i="7"/>
  <c r="AF348" i="7"/>
  <c r="AE348" i="7"/>
  <c r="AD348" i="7"/>
  <c r="AB348" i="7"/>
  <c r="Y348" i="7"/>
  <c r="X348" i="7"/>
  <c r="W348" i="7"/>
  <c r="P348" i="7"/>
  <c r="I348" i="7"/>
  <c r="A348" i="7"/>
  <c r="AS347" i="7"/>
  <c r="AR347" i="7"/>
  <c r="AQ347" i="7"/>
  <c r="AP347" i="7"/>
  <c r="AO347" i="7"/>
  <c r="AN347" i="7"/>
  <c r="AM347" i="7"/>
  <c r="AL347" i="7"/>
  <c r="AK347" i="7"/>
  <c r="AJ347" i="7"/>
  <c r="AI347" i="7"/>
  <c r="AH347" i="7"/>
  <c r="AG347" i="7"/>
  <c r="AF347" i="7"/>
  <c r="AE347" i="7"/>
  <c r="AD347" i="7"/>
  <c r="AB347" i="7"/>
  <c r="Y347" i="7"/>
  <c r="X347" i="7"/>
  <c r="W347" i="7"/>
  <c r="P347" i="7"/>
  <c r="I347" i="7"/>
  <c r="A347" i="7"/>
  <c r="AS346" i="7"/>
  <c r="AR346" i="7"/>
  <c r="AQ346" i="7"/>
  <c r="AP346" i="7"/>
  <c r="AO346" i="7"/>
  <c r="AN346" i="7"/>
  <c r="AM346" i="7"/>
  <c r="AL346" i="7"/>
  <c r="AK346" i="7"/>
  <c r="AJ346" i="7"/>
  <c r="AI346" i="7"/>
  <c r="AH346" i="7"/>
  <c r="AG346" i="7"/>
  <c r="AF346" i="7"/>
  <c r="AE346" i="7"/>
  <c r="AD346" i="7"/>
  <c r="AB346" i="7"/>
  <c r="Y346" i="7"/>
  <c r="X346" i="7"/>
  <c r="W346" i="7"/>
  <c r="P346" i="7"/>
  <c r="I346" i="7"/>
  <c r="A346" i="7"/>
  <c r="AS345" i="7"/>
  <c r="AR345" i="7"/>
  <c r="AQ345" i="7"/>
  <c r="AP345" i="7"/>
  <c r="AO345" i="7"/>
  <c r="AN345" i="7"/>
  <c r="AM345" i="7"/>
  <c r="AL345" i="7"/>
  <c r="AK345" i="7"/>
  <c r="AJ345" i="7"/>
  <c r="AI345" i="7"/>
  <c r="AH345" i="7"/>
  <c r="AG345" i="7"/>
  <c r="AF345" i="7"/>
  <c r="AE345" i="7"/>
  <c r="AD345" i="7"/>
  <c r="AB345" i="7"/>
  <c r="Y345" i="7"/>
  <c r="X345" i="7"/>
  <c r="W345" i="7"/>
  <c r="P345" i="7"/>
  <c r="I345" i="7"/>
  <c r="A345" i="7"/>
  <c r="AS344" i="7"/>
  <c r="AR344" i="7"/>
  <c r="AQ344" i="7"/>
  <c r="AP344" i="7"/>
  <c r="AO344" i="7"/>
  <c r="AN344" i="7"/>
  <c r="AM344" i="7"/>
  <c r="AL344" i="7"/>
  <c r="AK344" i="7"/>
  <c r="AJ344" i="7"/>
  <c r="AI344" i="7"/>
  <c r="AH344" i="7"/>
  <c r="AG344" i="7"/>
  <c r="AF344" i="7"/>
  <c r="AE344" i="7"/>
  <c r="AD344" i="7"/>
  <c r="AB344" i="7"/>
  <c r="Y344" i="7"/>
  <c r="X344" i="7"/>
  <c r="W344" i="7"/>
  <c r="P344" i="7"/>
  <c r="I344" i="7"/>
  <c r="A344" i="7"/>
  <c r="AS343" i="7"/>
  <c r="AR343" i="7"/>
  <c r="AQ343" i="7"/>
  <c r="AP343" i="7"/>
  <c r="AO343" i="7"/>
  <c r="AN343" i="7"/>
  <c r="AM343" i="7"/>
  <c r="AL343" i="7"/>
  <c r="AK343" i="7"/>
  <c r="AJ343" i="7"/>
  <c r="AI343" i="7"/>
  <c r="AH343" i="7"/>
  <c r="AG343" i="7"/>
  <c r="AF343" i="7"/>
  <c r="AE343" i="7"/>
  <c r="AD343" i="7"/>
  <c r="AB343" i="7"/>
  <c r="Y343" i="7"/>
  <c r="X343" i="7"/>
  <c r="W343" i="7"/>
  <c r="P343" i="7"/>
  <c r="I343" i="7"/>
  <c r="A343" i="7"/>
  <c r="AS342" i="7"/>
  <c r="AR342" i="7"/>
  <c r="AQ342" i="7"/>
  <c r="AP342" i="7"/>
  <c r="AO342" i="7"/>
  <c r="AN342" i="7"/>
  <c r="AM342" i="7"/>
  <c r="AL342" i="7"/>
  <c r="AK342" i="7"/>
  <c r="AJ342" i="7"/>
  <c r="AI342" i="7"/>
  <c r="AH342" i="7"/>
  <c r="AG342" i="7"/>
  <c r="AF342" i="7"/>
  <c r="AE342" i="7"/>
  <c r="AB342" i="7"/>
  <c r="AA342" i="7"/>
  <c r="Z342" i="7"/>
  <c r="Y342" i="7"/>
  <c r="X342" i="7"/>
  <c r="W342" i="7"/>
  <c r="V342" i="7"/>
  <c r="U342" i="7"/>
  <c r="T342" i="7"/>
  <c r="S342" i="7"/>
  <c r="R342" i="7"/>
  <c r="Q342" i="7"/>
  <c r="P342" i="7"/>
  <c r="O342" i="7"/>
  <c r="N342" i="7"/>
  <c r="M342" i="7"/>
  <c r="L342" i="7"/>
  <c r="K342" i="7"/>
  <c r="J342" i="7"/>
  <c r="I342" i="7"/>
  <c r="H342" i="7"/>
  <c r="G342" i="7"/>
  <c r="F342" i="7"/>
  <c r="E342" i="7"/>
  <c r="D342" i="7"/>
  <c r="C342" i="7"/>
  <c r="AS341" i="7"/>
  <c r="AR341" i="7"/>
  <c r="AQ341" i="7"/>
  <c r="AP341" i="7"/>
  <c r="AO341" i="7"/>
  <c r="AN341" i="7"/>
  <c r="AM341" i="7"/>
  <c r="AL341" i="7"/>
  <c r="AK341" i="7"/>
  <c r="AJ341" i="7"/>
  <c r="AI341" i="7"/>
  <c r="AH341" i="7"/>
  <c r="AG341" i="7"/>
  <c r="AF341" i="7"/>
  <c r="AE341" i="7"/>
  <c r="AD341" i="7"/>
  <c r="AB341" i="7"/>
  <c r="Y341" i="7"/>
  <c r="X341" i="7"/>
  <c r="W341" i="7"/>
  <c r="P341" i="7"/>
  <c r="I341" i="7"/>
  <c r="A341" i="7"/>
  <c r="AS340" i="7"/>
  <c r="AR340" i="7"/>
  <c r="AQ340" i="7"/>
  <c r="AP340" i="7"/>
  <c r="AO340" i="7"/>
  <c r="AN340" i="7"/>
  <c r="AM340" i="7"/>
  <c r="AL340" i="7"/>
  <c r="AK340" i="7"/>
  <c r="AJ340" i="7"/>
  <c r="AI340" i="7"/>
  <c r="AH340" i="7"/>
  <c r="AG340" i="7"/>
  <c r="AF340" i="7"/>
  <c r="AE340" i="7"/>
  <c r="AD340" i="7"/>
  <c r="AB340" i="7"/>
  <c r="Y340" i="7"/>
  <c r="X340" i="7"/>
  <c r="W340" i="7"/>
  <c r="P340" i="7"/>
  <c r="I340" i="7"/>
  <c r="A340" i="7"/>
  <c r="AS339" i="7"/>
  <c r="AR339" i="7"/>
  <c r="AQ339" i="7"/>
  <c r="AP339" i="7"/>
  <c r="AO339" i="7"/>
  <c r="AN339" i="7"/>
  <c r="AM339" i="7"/>
  <c r="AL339" i="7"/>
  <c r="AK339" i="7"/>
  <c r="AJ339" i="7"/>
  <c r="AI339" i="7"/>
  <c r="AH339" i="7"/>
  <c r="AG339" i="7"/>
  <c r="AF339" i="7"/>
  <c r="AE339" i="7"/>
  <c r="AD339" i="7"/>
  <c r="AB339" i="7"/>
  <c r="Y339" i="7"/>
  <c r="X339" i="7"/>
  <c r="W339" i="7"/>
  <c r="P339" i="7"/>
  <c r="I339" i="7"/>
  <c r="A339" i="7"/>
  <c r="AS338" i="7"/>
  <c r="AR338" i="7"/>
  <c r="AQ338" i="7"/>
  <c r="AP338" i="7"/>
  <c r="AO338" i="7"/>
  <c r="AN338" i="7"/>
  <c r="AM338" i="7"/>
  <c r="AL338" i="7"/>
  <c r="AK338" i="7"/>
  <c r="AJ338" i="7"/>
  <c r="AI338" i="7"/>
  <c r="AH338" i="7"/>
  <c r="AG338" i="7"/>
  <c r="AF338" i="7"/>
  <c r="AE338" i="7"/>
  <c r="AD338" i="7"/>
  <c r="AB338" i="7"/>
  <c r="Y338" i="7"/>
  <c r="X338" i="7"/>
  <c r="W338" i="7"/>
  <c r="P338" i="7"/>
  <c r="I338" i="7"/>
  <c r="A338" i="7"/>
  <c r="AS337" i="7"/>
  <c r="AR337" i="7"/>
  <c r="AQ337" i="7"/>
  <c r="AP337" i="7"/>
  <c r="AO337" i="7"/>
  <c r="AN337" i="7"/>
  <c r="AM337" i="7"/>
  <c r="AL337" i="7"/>
  <c r="AK337" i="7"/>
  <c r="AJ337" i="7"/>
  <c r="AI337" i="7"/>
  <c r="AH337" i="7"/>
  <c r="AG337" i="7"/>
  <c r="AF337" i="7"/>
  <c r="AE337" i="7"/>
  <c r="AD337" i="7"/>
  <c r="AB337" i="7"/>
  <c r="Y337" i="7"/>
  <c r="X337" i="7"/>
  <c r="W337" i="7"/>
  <c r="P337" i="7"/>
  <c r="I337" i="7"/>
  <c r="A337" i="7"/>
  <c r="AS336" i="7"/>
  <c r="AR336" i="7"/>
  <c r="AQ336" i="7"/>
  <c r="AP336" i="7"/>
  <c r="AO336" i="7"/>
  <c r="AN336" i="7"/>
  <c r="AM336" i="7"/>
  <c r="AL336" i="7"/>
  <c r="AK336" i="7"/>
  <c r="AJ336" i="7"/>
  <c r="AI336" i="7"/>
  <c r="AH336" i="7"/>
  <c r="AG336" i="7"/>
  <c r="AF336" i="7"/>
  <c r="AE336" i="7"/>
  <c r="AB336" i="7"/>
  <c r="AA336" i="7"/>
  <c r="Z336" i="7"/>
  <c r="Y336" i="7"/>
  <c r="X336" i="7"/>
  <c r="W336" i="7"/>
  <c r="V336" i="7"/>
  <c r="U336" i="7"/>
  <c r="T336" i="7"/>
  <c r="S336" i="7"/>
  <c r="R336" i="7"/>
  <c r="Q336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D336" i="7"/>
  <c r="C336" i="7"/>
  <c r="AS335" i="7"/>
  <c r="AR335" i="7"/>
  <c r="AQ335" i="7"/>
  <c r="AP335" i="7"/>
  <c r="AO335" i="7"/>
  <c r="AN335" i="7"/>
  <c r="AM335" i="7"/>
  <c r="AL335" i="7"/>
  <c r="AK335" i="7"/>
  <c r="AJ335" i="7"/>
  <c r="AI335" i="7"/>
  <c r="AH335" i="7"/>
  <c r="AG335" i="7"/>
  <c r="AF335" i="7"/>
  <c r="AE335" i="7"/>
  <c r="AD335" i="7"/>
  <c r="AB335" i="7"/>
  <c r="Y335" i="7"/>
  <c r="X335" i="7"/>
  <c r="W335" i="7"/>
  <c r="P335" i="7"/>
  <c r="I335" i="7"/>
  <c r="A335" i="7"/>
  <c r="AS334" i="7"/>
  <c r="AR334" i="7"/>
  <c r="AQ334" i="7"/>
  <c r="AP334" i="7"/>
  <c r="AO334" i="7"/>
  <c r="AN334" i="7"/>
  <c r="AM334" i="7"/>
  <c r="AL334" i="7"/>
  <c r="AK334" i="7"/>
  <c r="AJ334" i="7"/>
  <c r="AI334" i="7"/>
  <c r="AH334" i="7"/>
  <c r="AG334" i="7"/>
  <c r="AF334" i="7"/>
  <c r="AE334" i="7"/>
  <c r="AD334" i="7"/>
  <c r="AB334" i="7"/>
  <c r="Y334" i="7"/>
  <c r="X334" i="7"/>
  <c r="W334" i="7"/>
  <c r="P334" i="7"/>
  <c r="I334" i="7"/>
  <c r="A334" i="7"/>
  <c r="AS333" i="7"/>
  <c r="AR333" i="7"/>
  <c r="AQ333" i="7"/>
  <c r="AP333" i="7"/>
  <c r="AO333" i="7"/>
  <c r="AN333" i="7"/>
  <c r="AM333" i="7"/>
  <c r="AL333" i="7"/>
  <c r="AK333" i="7"/>
  <c r="AJ333" i="7"/>
  <c r="AI333" i="7"/>
  <c r="AH333" i="7"/>
  <c r="AG333" i="7"/>
  <c r="AF333" i="7"/>
  <c r="AE333" i="7"/>
  <c r="AD333" i="7"/>
  <c r="AB333" i="7"/>
  <c r="Y333" i="7"/>
  <c r="X333" i="7"/>
  <c r="W333" i="7"/>
  <c r="P333" i="7"/>
  <c r="I333" i="7"/>
  <c r="A333" i="7"/>
  <c r="AS332" i="7"/>
  <c r="AR332" i="7"/>
  <c r="AQ332" i="7"/>
  <c r="AP332" i="7"/>
  <c r="AO332" i="7"/>
  <c r="AN332" i="7"/>
  <c r="AM332" i="7"/>
  <c r="AL332" i="7"/>
  <c r="AK332" i="7"/>
  <c r="AJ332" i="7"/>
  <c r="AI332" i="7"/>
  <c r="AH332" i="7"/>
  <c r="AG332" i="7"/>
  <c r="AF332" i="7"/>
  <c r="AE332" i="7"/>
  <c r="AD332" i="7"/>
  <c r="AB332" i="7"/>
  <c r="Y332" i="7"/>
  <c r="X332" i="7"/>
  <c r="W332" i="7"/>
  <c r="P332" i="7"/>
  <c r="I332" i="7"/>
  <c r="A332" i="7"/>
  <c r="AS331" i="7"/>
  <c r="AR331" i="7"/>
  <c r="AQ331" i="7"/>
  <c r="AP331" i="7"/>
  <c r="AO331" i="7"/>
  <c r="AN331" i="7"/>
  <c r="AM331" i="7"/>
  <c r="AL331" i="7"/>
  <c r="AK331" i="7"/>
  <c r="AJ331" i="7"/>
  <c r="AI331" i="7"/>
  <c r="AH331" i="7"/>
  <c r="AG331" i="7"/>
  <c r="AF331" i="7"/>
  <c r="AE331" i="7"/>
  <c r="AD331" i="7"/>
  <c r="AB331" i="7"/>
  <c r="Y331" i="7"/>
  <c r="X331" i="7"/>
  <c r="W331" i="7"/>
  <c r="P331" i="7"/>
  <c r="I331" i="7"/>
  <c r="A331" i="7"/>
  <c r="AS330" i="7"/>
  <c r="AR330" i="7"/>
  <c r="AQ330" i="7"/>
  <c r="AP330" i="7"/>
  <c r="AO330" i="7"/>
  <c r="AN330" i="7"/>
  <c r="AM330" i="7"/>
  <c r="AL330" i="7"/>
  <c r="AK330" i="7"/>
  <c r="AJ330" i="7"/>
  <c r="AI330" i="7"/>
  <c r="AH330" i="7"/>
  <c r="AG330" i="7"/>
  <c r="AF330" i="7"/>
  <c r="AE330" i="7"/>
  <c r="AD330" i="7"/>
  <c r="AB330" i="7"/>
  <c r="Y330" i="7"/>
  <c r="X330" i="7"/>
  <c r="W330" i="7"/>
  <c r="P330" i="7"/>
  <c r="I330" i="7"/>
  <c r="A330" i="7"/>
  <c r="AS329" i="7"/>
  <c r="AR329" i="7"/>
  <c r="AQ329" i="7"/>
  <c r="AP329" i="7"/>
  <c r="AO329" i="7"/>
  <c r="AN329" i="7"/>
  <c r="AM329" i="7"/>
  <c r="AL329" i="7"/>
  <c r="AK329" i="7"/>
  <c r="AJ329" i="7"/>
  <c r="AI329" i="7"/>
  <c r="AH329" i="7"/>
  <c r="AG329" i="7"/>
  <c r="AF329" i="7"/>
  <c r="AE329" i="7"/>
  <c r="AD329" i="7"/>
  <c r="AB329" i="7"/>
  <c r="Y329" i="7"/>
  <c r="X329" i="7"/>
  <c r="W329" i="7"/>
  <c r="P329" i="7"/>
  <c r="I329" i="7"/>
  <c r="A329" i="7"/>
  <c r="AS328" i="7"/>
  <c r="AR328" i="7"/>
  <c r="AQ328" i="7"/>
  <c r="AP328" i="7"/>
  <c r="AO328" i="7"/>
  <c r="AN328" i="7"/>
  <c r="AM328" i="7"/>
  <c r="AL328" i="7"/>
  <c r="AK328" i="7"/>
  <c r="AJ328" i="7"/>
  <c r="AI328" i="7"/>
  <c r="AH328" i="7"/>
  <c r="AG328" i="7"/>
  <c r="AF328" i="7"/>
  <c r="AE328" i="7"/>
  <c r="AD328" i="7"/>
  <c r="AB328" i="7"/>
  <c r="Y328" i="7"/>
  <c r="X328" i="7"/>
  <c r="W328" i="7"/>
  <c r="P328" i="7"/>
  <c r="I328" i="7"/>
  <c r="A328" i="7"/>
  <c r="AS327" i="7"/>
  <c r="AR327" i="7"/>
  <c r="AQ327" i="7"/>
  <c r="AP327" i="7"/>
  <c r="AO327" i="7"/>
  <c r="AN327" i="7"/>
  <c r="AM327" i="7"/>
  <c r="AL327" i="7"/>
  <c r="AK327" i="7"/>
  <c r="AJ327" i="7"/>
  <c r="AI327" i="7"/>
  <c r="AH327" i="7"/>
  <c r="AG327" i="7"/>
  <c r="AF327" i="7"/>
  <c r="AE327" i="7"/>
  <c r="AD327" i="7"/>
  <c r="AB327" i="7"/>
  <c r="Y327" i="7"/>
  <c r="X327" i="7"/>
  <c r="W327" i="7"/>
  <c r="P327" i="7"/>
  <c r="I327" i="7"/>
  <c r="A327" i="7"/>
  <c r="AS326" i="7"/>
  <c r="AR326" i="7"/>
  <c r="AQ326" i="7"/>
  <c r="AP326" i="7"/>
  <c r="AO326" i="7"/>
  <c r="AN326" i="7"/>
  <c r="AM326" i="7"/>
  <c r="AL326" i="7"/>
  <c r="AK326" i="7"/>
  <c r="AJ326" i="7"/>
  <c r="AI326" i="7"/>
  <c r="AH326" i="7"/>
  <c r="AG326" i="7"/>
  <c r="AF326" i="7"/>
  <c r="AE326" i="7"/>
  <c r="AD326" i="7"/>
  <c r="AB326" i="7"/>
  <c r="Y326" i="7"/>
  <c r="X326" i="7"/>
  <c r="W326" i="7"/>
  <c r="P326" i="7"/>
  <c r="I326" i="7"/>
  <c r="A326" i="7"/>
  <c r="AS325" i="7"/>
  <c r="AR325" i="7"/>
  <c r="AQ325" i="7"/>
  <c r="AP325" i="7"/>
  <c r="AO325" i="7"/>
  <c r="AN325" i="7"/>
  <c r="AM325" i="7"/>
  <c r="AL325" i="7"/>
  <c r="AK325" i="7"/>
  <c r="AJ325" i="7"/>
  <c r="AI325" i="7"/>
  <c r="AH325" i="7"/>
  <c r="AG325" i="7"/>
  <c r="AF325" i="7"/>
  <c r="AE325" i="7"/>
  <c r="AD325" i="7"/>
  <c r="AB325" i="7"/>
  <c r="Y325" i="7"/>
  <c r="X325" i="7"/>
  <c r="W325" i="7"/>
  <c r="P325" i="7"/>
  <c r="I325" i="7"/>
  <c r="A325" i="7"/>
  <c r="AS324" i="7"/>
  <c r="AR324" i="7"/>
  <c r="AQ324" i="7"/>
  <c r="AP324" i="7"/>
  <c r="AO324" i="7"/>
  <c r="AN324" i="7"/>
  <c r="AM324" i="7"/>
  <c r="AL324" i="7"/>
  <c r="AK324" i="7"/>
  <c r="AJ324" i="7"/>
  <c r="AI324" i="7"/>
  <c r="AH324" i="7"/>
  <c r="AG324" i="7"/>
  <c r="AF324" i="7"/>
  <c r="AE324" i="7"/>
  <c r="AD324" i="7"/>
  <c r="AB324" i="7"/>
  <c r="Y324" i="7"/>
  <c r="X324" i="7"/>
  <c r="W324" i="7"/>
  <c r="P324" i="7"/>
  <c r="I324" i="7"/>
  <c r="A324" i="7"/>
  <c r="AS323" i="7"/>
  <c r="AR323" i="7"/>
  <c r="AQ323" i="7"/>
  <c r="AP323" i="7"/>
  <c r="AO323" i="7"/>
  <c r="AN323" i="7"/>
  <c r="AM323" i="7"/>
  <c r="AL323" i="7"/>
  <c r="AK323" i="7"/>
  <c r="AJ323" i="7"/>
  <c r="AI323" i="7"/>
  <c r="AH323" i="7"/>
  <c r="AG323" i="7"/>
  <c r="AF323" i="7"/>
  <c r="AE323" i="7"/>
  <c r="AD323" i="7"/>
  <c r="AB323" i="7"/>
  <c r="Y323" i="7"/>
  <c r="X323" i="7"/>
  <c r="W323" i="7"/>
  <c r="P323" i="7"/>
  <c r="I323" i="7"/>
  <c r="A323" i="7"/>
  <c r="AS322" i="7"/>
  <c r="AR322" i="7"/>
  <c r="AQ322" i="7"/>
  <c r="AP322" i="7"/>
  <c r="AO322" i="7"/>
  <c r="AN322" i="7"/>
  <c r="AM322" i="7"/>
  <c r="AL322" i="7"/>
  <c r="AK322" i="7"/>
  <c r="AJ322" i="7"/>
  <c r="AI322" i="7"/>
  <c r="AH322" i="7"/>
  <c r="AG322" i="7"/>
  <c r="AF322" i="7"/>
  <c r="AE322" i="7"/>
  <c r="AD322" i="7"/>
  <c r="AB322" i="7"/>
  <c r="Y322" i="7"/>
  <c r="X322" i="7"/>
  <c r="W322" i="7"/>
  <c r="P322" i="7"/>
  <c r="I322" i="7"/>
  <c r="A322" i="7"/>
  <c r="AS321" i="7"/>
  <c r="AR321" i="7"/>
  <c r="AQ321" i="7"/>
  <c r="AP321" i="7"/>
  <c r="AO321" i="7"/>
  <c r="AN321" i="7"/>
  <c r="AM321" i="7"/>
  <c r="AL321" i="7"/>
  <c r="AK321" i="7"/>
  <c r="AJ321" i="7"/>
  <c r="AI321" i="7"/>
  <c r="AH321" i="7"/>
  <c r="AG321" i="7"/>
  <c r="AF321" i="7"/>
  <c r="AE321" i="7"/>
  <c r="AD321" i="7"/>
  <c r="AB321" i="7"/>
  <c r="Y321" i="7"/>
  <c r="X321" i="7"/>
  <c r="W321" i="7"/>
  <c r="P321" i="7"/>
  <c r="I321" i="7"/>
  <c r="A321" i="7"/>
  <c r="AS320" i="7"/>
  <c r="AR320" i="7"/>
  <c r="AQ320" i="7"/>
  <c r="AP320" i="7"/>
  <c r="AO320" i="7"/>
  <c r="AN320" i="7"/>
  <c r="AM320" i="7"/>
  <c r="AL320" i="7"/>
  <c r="AK320" i="7"/>
  <c r="AJ320" i="7"/>
  <c r="AI320" i="7"/>
  <c r="AH320" i="7"/>
  <c r="AG320" i="7"/>
  <c r="AF320" i="7"/>
  <c r="AE320" i="7"/>
  <c r="AD320" i="7"/>
  <c r="AB320" i="7"/>
  <c r="Y320" i="7"/>
  <c r="X320" i="7"/>
  <c r="W320" i="7"/>
  <c r="P320" i="7"/>
  <c r="I320" i="7"/>
  <c r="A320" i="7"/>
  <c r="AS319" i="7"/>
  <c r="AR319" i="7"/>
  <c r="AQ319" i="7"/>
  <c r="AP319" i="7"/>
  <c r="AO319" i="7"/>
  <c r="AN319" i="7"/>
  <c r="AM319" i="7"/>
  <c r="AL319" i="7"/>
  <c r="AK319" i="7"/>
  <c r="AJ319" i="7"/>
  <c r="AI319" i="7"/>
  <c r="AH319" i="7"/>
  <c r="AG319" i="7"/>
  <c r="AF319" i="7"/>
  <c r="AE319" i="7"/>
  <c r="AD319" i="7"/>
  <c r="AB319" i="7"/>
  <c r="Y319" i="7"/>
  <c r="X319" i="7"/>
  <c r="W319" i="7"/>
  <c r="P319" i="7"/>
  <c r="I319" i="7"/>
  <c r="A319" i="7"/>
  <c r="AS318" i="7"/>
  <c r="AR318" i="7"/>
  <c r="AQ318" i="7"/>
  <c r="AP318" i="7"/>
  <c r="AO318" i="7"/>
  <c r="AN318" i="7"/>
  <c r="AM318" i="7"/>
  <c r="AL318" i="7"/>
  <c r="AK318" i="7"/>
  <c r="AJ318" i="7"/>
  <c r="AI318" i="7"/>
  <c r="AH318" i="7"/>
  <c r="AG318" i="7"/>
  <c r="AF318" i="7"/>
  <c r="AE318" i="7"/>
  <c r="AD318" i="7"/>
  <c r="AB318" i="7"/>
  <c r="Y318" i="7"/>
  <c r="X318" i="7"/>
  <c r="W318" i="7"/>
  <c r="P318" i="7"/>
  <c r="I318" i="7"/>
  <c r="A318" i="7"/>
  <c r="AS317" i="7"/>
  <c r="AR317" i="7"/>
  <c r="AQ317" i="7"/>
  <c r="AP317" i="7"/>
  <c r="AO317" i="7"/>
  <c r="AN317" i="7"/>
  <c r="AM317" i="7"/>
  <c r="AL317" i="7"/>
  <c r="AK317" i="7"/>
  <c r="AJ317" i="7"/>
  <c r="AI317" i="7"/>
  <c r="AH317" i="7"/>
  <c r="AG317" i="7"/>
  <c r="AF317" i="7"/>
  <c r="AE317" i="7"/>
  <c r="AD317" i="7"/>
  <c r="AB317" i="7"/>
  <c r="Y317" i="7"/>
  <c r="X317" i="7"/>
  <c r="W317" i="7"/>
  <c r="P317" i="7"/>
  <c r="I317" i="7"/>
  <c r="A317" i="7"/>
  <c r="AS316" i="7"/>
  <c r="AR316" i="7"/>
  <c r="AQ316" i="7"/>
  <c r="AP316" i="7"/>
  <c r="AO316" i="7"/>
  <c r="AN316" i="7"/>
  <c r="AM316" i="7"/>
  <c r="AL316" i="7"/>
  <c r="AK316" i="7"/>
  <c r="AJ316" i="7"/>
  <c r="AI316" i="7"/>
  <c r="AH316" i="7"/>
  <c r="AG316" i="7"/>
  <c r="AF316" i="7"/>
  <c r="AE316" i="7"/>
  <c r="AD316" i="7"/>
  <c r="AB316" i="7"/>
  <c r="Y316" i="7"/>
  <c r="X316" i="7"/>
  <c r="W316" i="7"/>
  <c r="P316" i="7"/>
  <c r="I316" i="7"/>
  <c r="A316" i="7"/>
  <c r="AS315" i="7"/>
  <c r="AR315" i="7"/>
  <c r="AQ315" i="7"/>
  <c r="AP315" i="7"/>
  <c r="AO315" i="7"/>
  <c r="AN315" i="7"/>
  <c r="AM315" i="7"/>
  <c r="AL315" i="7"/>
  <c r="AK315" i="7"/>
  <c r="AJ315" i="7"/>
  <c r="AI315" i="7"/>
  <c r="AH315" i="7"/>
  <c r="AG315" i="7"/>
  <c r="AF315" i="7"/>
  <c r="AE315" i="7"/>
  <c r="AD315" i="7"/>
  <c r="AB315" i="7"/>
  <c r="Y315" i="7"/>
  <c r="X315" i="7"/>
  <c r="W315" i="7"/>
  <c r="P315" i="7"/>
  <c r="I315" i="7"/>
  <c r="A315" i="7"/>
  <c r="AS314" i="7"/>
  <c r="AR314" i="7"/>
  <c r="AQ314" i="7"/>
  <c r="AP314" i="7"/>
  <c r="AO314" i="7"/>
  <c r="AN314" i="7"/>
  <c r="AM314" i="7"/>
  <c r="AL314" i="7"/>
  <c r="AK314" i="7"/>
  <c r="AJ314" i="7"/>
  <c r="AI314" i="7"/>
  <c r="AH314" i="7"/>
  <c r="AG314" i="7"/>
  <c r="AF314" i="7"/>
  <c r="AE314" i="7"/>
  <c r="AD314" i="7"/>
  <c r="AB314" i="7"/>
  <c r="Y314" i="7"/>
  <c r="X314" i="7"/>
  <c r="W314" i="7"/>
  <c r="P314" i="7"/>
  <c r="I314" i="7"/>
  <c r="A314" i="7"/>
  <c r="AS313" i="7"/>
  <c r="AR313" i="7"/>
  <c r="AQ313" i="7"/>
  <c r="AP313" i="7"/>
  <c r="AO313" i="7"/>
  <c r="AN313" i="7"/>
  <c r="AM313" i="7"/>
  <c r="AL313" i="7"/>
  <c r="AK313" i="7"/>
  <c r="AJ313" i="7"/>
  <c r="AI313" i="7"/>
  <c r="AH313" i="7"/>
  <c r="AG313" i="7"/>
  <c r="AF313" i="7"/>
  <c r="AE313" i="7"/>
  <c r="AD313" i="7"/>
  <c r="AB313" i="7"/>
  <c r="Y313" i="7"/>
  <c r="X313" i="7"/>
  <c r="W313" i="7"/>
  <c r="P313" i="7"/>
  <c r="I313" i="7"/>
  <c r="A313" i="7"/>
  <c r="AS312" i="7"/>
  <c r="AR312" i="7"/>
  <c r="AQ312" i="7"/>
  <c r="AP312" i="7"/>
  <c r="AO312" i="7"/>
  <c r="AN312" i="7"/>
  <c r="AM312" i="7"/>
  <c r="AL312" i="7"/>
  <c r="AK312" i="7"/>
  <c r="AJ312" i="7"/>
  <c r="AI312" i="7"/>
  <c r="AH312" i="7"/>
  <c r="AG312" i="7"/>
  <c r="AF312" i="7"/>
  <c r="AE312" i="7"/>
  <c r="AD312" i="7"/>
  <c r="AB312" i="7"/>
  <c r="Y312" i="7"/>
  <c r="X312" i="7"/>
  <c r="W312" i="7"/>
  <c r="P312" i="7"/>
  <c r="I312" i="7"/>
  <c r="A312" i="7"/>
  <c r="AS311" i="7"/>
  <c r="AR311" i="7"/>
  <c r="AQ311" i="7"/>
  <c r="AP311" i="7"/>
  <c r="AO311" i="7"/>
  <c r="AN311" i="7"/>
  <c r="AM311" i="7"/>
  <c r="AL311" i="7"/>
  <c r="AK311" i="7"/>
  <c r="AJ311" i="7"/>
  <c r="AI311" i="7"/>
  <c r="AH311" i="7"/>
  <c r="AG311" i="7"/>
  <c r="AF311" i="7"/>
  <c r="AE311" i="7"/>
  <c r="AD311" i="7"/>
  <c r="AB311" i="7"/>
  <c r="Y311" i="7"/>
  <c r="X311" i="7"/>
  <c r="W311" i="7"/>
  <c r="P311" i="7"/>
  <c r="I311" i="7"/>
  <c r="A311" i="7"/>
  <c r="AS310" i="7"/>
  <c r="AR310" i="7"/>
  <c r="AQ310" i="7"/>
  <c r="AP310" i="7"/>
  <c r="AO310" i="7"/>
  <c r="AN310" i="7"/>
  <c r="AM310" i="7"/>
  <c r="AL310" i="7"/>
  <c r="AK310" i="7"/>
  <c r="AJ310" i="7"/>
  <c r="AI310" i="7"/>
  <c r="AH310" i="7"/>
  <c r="AG310" i="7"/>
  <c r="AF310" i="7"/>
  <c r="AE310" i="7"/>
  <c r="AD310" i="7"/>
  <c r="AB310" i="7"/>
  <c r="Y310" i="7"/>
  <c r="X310" i="7"/>
  <c r="W310" i="7"/>
  <c r="P310" i="7"/>
  <c r="I310" i="7"/>
  <c r="A310" i="7"/>
  <c r="AS309" i="7"/>
  <c r="AR309" i="7"/>
  <c r="AQ309" i="7"/>
  <c r="AP309" i="7"/>
  <c r="AO309" i="7"/>
  <c r="AN309" i="7"/>
  <c r="AM309" i="7"/>
  <c r="AL309" i="7"/>
  <c r="AK309" i="7"/>
  <c r="AJ309" i="7"/>
  <c r="AI309" i="7"/>
  <c r="AH309" i="7"/>
  <c r="AG309" i="7"/>
  <c r="AF309" i="7"/>
  <c r="AE309" i="7"/>
  <c r="AD309" i="7"/>
  <c r="AB309" i="7"/>
  <c r="Y309" i="7"/>
  <c r="X309" i="7"/>
  <c r="W309" i="7"/>
  <c r="P309" i="7"/>
  <c r="I309" i="7"/>
  <c r="A309" i="7"/>
  <c r="AS308" i="7"/>
  <c r="AR308" i="7"/>
  <c r="AQ308" i="7"/>
  <c r="AP308" i="7"/>
  <c r="AO308" i="7"/>
  <c r="AN308" i="7"/>
  <c r="AM308" i="7"/>
  <c r="AL308" i="7"/>
  <c r="AK308" i="7"/>
  <c r="AJ308" i="7"/>
  <c r="AI308" i="7"/>
  <c r="AH308" i="7"/>
  <c r="AG308" i="7"/>
  <c r="AF308" i="7"/>
  <c r="AE308" i="7"/>
  <c r="AD308" i="7"/>
  <c r="AB308" i="7"/>
  <c r="Y308" i="7"/>
  <c r="X308" i="7"/>
  <c r="W308" i="7"/>
  <c r="P308" i="7"/>
  <c r="I308" i="7"/>
  <c r="A308" i="7"/>
  <c r="AS307" i="7"/>
  <c r="AR307" i="7"/>
  <c r="AQ307" i="7"/>
  <c r="AP307" i="7"/>
  <c r="AO307" i="7"/>
  <c r="AN307" i="7"/>
  <c r="AM307" i="7"/>
  <c r="AL307" i="7"/>
  <c r="AK307" i="7"/>
  <c r="AJ307" i="7"/>
  <c r="AI307" i="7"/>
  <c r="AH307" i="7"/>
  <c r="AG307" i="7"/>
  <c r="AF307" i="7"/>
  <c r="AE307" i="7"/>
  <c r="AD307" i="7"/>
  <c r="AB307" i="7"/>
  <c r="Y307" i="7"/>
  <c r="X307" i="7"/>
  <c r="W307" i="7"/>
  <c r="P307" i="7"/>
  <c r="I307" i="7"/>
  <c r="A307" i="7"/>
  <c r="AS306" i="7"/>
  <c r="AR306" i="7"/>
  <c r="AQ306" i="7"/>
  <c r="AP306" i="7"/>
  <c r="AO306" i="7"/>
  <c r="AN306" i="7"/>
  <c r="AM306" i="7"/>
  <c r="AL306" i="7"/>
  <c r="AK306" i="7"/>
  <c r="AJ306" i="7"/>
  <c r="AI306" i="7"/>
  <c r="AH306" i="7"/>
  <c r="AG306" i="7"/>
  <c r="AF306" i="7"/>
  <c r="AE306" i="7"/>
  <c r="AD306" i="7"/>
  <c r="AB306" i="7"/>
  <c r="Y306" i="7"/>
  <c r="X306" i="7"/>
  <c r="W306" i="7"/>
  <c r="P306" i="7"/>
  <c r="I306" i="7"/>
  <c r="A306" i="7"/>
  <c r="AS305" i="7"/>
  <c r="AR305" i="7"/>
  <c r="AQ305" i="7"/>
  <c r="AP305" i="7"/>
  <c r="AO305" i="7"/>
  <c r="AN305" i="7"/>
  <c r="AM305" i="7"/>
  <c r="AL305" i="7"/>
  <c r="AK305" i="7"/>
  <c r="AJ305" i="7"/>
  <c r="AI305" i="7"/>
  <c r="AH305" i="7"/>
  <c r="AG305" i="7"/>
  <c r="AF305" i="7"/>
  <c r="AE305" i="7"/>
  <c r="AD305" i="7"/>
  <c r="AB305" i="7"/>
  <c r="Y305" i="7"/>
  <c r="X305" i="7"/>
  <c r="W305" i="7"/>
  <c r="P305" i="7"/>
  <c r="I305" i="7"/>
  <c r="A305" i="7"/>
  <c r="AS304" i="7"/>
  <c r="AR304" i="7"/>
  <c r="AQ304" i="7"/>
  <c r="AP304" i="7"/>
  <c r="AO304" i="7"/>
  <c r="AN304" i="7"/>
  <c r="AM304" i="7"/>
  <c r="AL304" i="7"/>
  <c r="AK304" i="7"/>
  <c r="AJ304" i="7"/>
  <c r="AI304" i="7"/>
  <c r="AH304" i="7"/>
  <c r="AG304" i="7"/>
  <c r="AF304" i="7"/>
  <c r="AE304" i="7"/>
  <c r="AD304" i="7"/>
  <c r="AB304" i="7"/>
  <c r="Y304" i="7"/>
  <c r="X304" i="7"/>
  <c r="W304" i="7"/>
  <c r="P304" i="7"/>
  <c r="I304" i="7"/>
  <c r="A304" i="7"/>
  <c r="AS303" i="7"/>
  <c r="AR303" i="7"/>
  <c r="AQ303" i="7"/>
  <c r="AP303" i="7"/>
  <c r="AO303" i="7"/>
  <c r="AN303" i="7"/>
  <c r="AM303" i="7"/>
  <c r="AL303" i="7"/>
  <c r="AK303" i="7"/>
  <c r="AJ303" i="7"/>
  <c r="AI303" i="7"/>
  <c r="AH303" i="7"/>
  <c r="AG303" i="7"/>
  <c r="AF303" i="7"/>
  <c r="AE303" i="7"/>
  <c r="AD303" i="7"/>
  <c r="AB303" i="7"/>
  <c r="Y303" i="7"/>
  <c r="X303" i="7"/>
  <c r="W303" i="7"/>
  <c r="P303" i="7"/>
  <c r="I303" i="7"/>
  <c r="A303" i="7"/>
  <c r="AS302" i="7"/>
  <c r="AR302" i="7"/>
  <c r="AQ302" i="7"/>
  <c r="AP302" i="7"/>
  <c r="AO302" i="7"/>
  <c r="AN302" i="7"/>
  <c r="AM302" i="7"/>
  <c r="AL302" i="7"/>
  <c r="AK302" i="7"/>
  <c r="AJ302" i="7"/>
  <c r="AI302" i="7"/>
  <c r="AH302" i="7"/>
  <c r="AG302" i="7"/>
  <c r="AF302" i="7"/>
  <c r="AE302" i="7"/>
  <c r="AD302" i="7"/>
  <c r="AB302" i="7"/>
  <c r="Y302" i="7"/>
  <c r="X302" i="7"/>
  <c r="W302" i="7"/>
  <c r="P302" i="7"/>
  <c r="I302" i="7"/>
  <c r="A302" i="7"/>
  <c r="AS301" i="7"/>
  <c r="AR301" i="7"/>
  <c r="AQ301" i="7"/>
  <c r="AP301" i="7"/>
  <c r="AO301" i="7"/>
  <c r="AN301" i="7"/>
  <c r="AM301" i="7"/>
  <c r="AL301" i="7"/>
  <c r="AK301" i="7"/>
  <c r="AJ301" i="7"/>
  <c r="AI301" i="7"/>
  <c r="AH301" i="7"/>
  <c r="AG301" i="7"/>
  <c r="AF301" i="7"/>
  <c r="AE301" i="7"/>
  <c r="AD301" i="7"/>
  <c r="AB301" i="7"/>
  <c r="Y301" i="7"/>
  <c r="X301" i="7"/>
  <c r="W301" i="7"/>
  <c r="P301" i="7"/>
  <c r="I301" i="7"/>
  <c r="A301" i="7"/>
  <c r="AS300" i="7"/>
  <c r="AR300" i="7"/>
  <c r="AQ300" i="7"/>
  <c r="AP300" i="7"/>
  <c r="AO300" i="7"/>
  <c r="AN300" i="7"/>
  <c r="AM300" i="7"/>
  <c r="AL300" i="7"/>
  <c r="AK300" i="7"/>
  <c r="AJ300" i="7"/>
  <c r="AI300" i="7"/>
  <c r="AH300" i="7"/>
  <c r="AG300" i="7"/>
  <c r="AF300" i="7"/>
  <c r="AE300" i="7"/>
  <c r="AD300" i="7"/>
  <c r="AB300" i="7"/>
  <c r="Y300" i="7"/>
  <c r="X300" i="7"/>
  <c r="W300" i="7"/>
  <c r="P300" i="7"/>
  <c r="I300" i="7"/>
  <c r="A300" i="7"/>
  <c r="AS299" i="7"/>
  <c r="AR299" i="7"/>
  <c r="AQ299" i="7"/>
  <c r="AP299" i="7"/>
  <c r="AO299" i="7"/>
  <c r="AN299" i="7"/>
  <c r="AM299" i="7"/>
  <c r="AL299" i="7"/>
  <c r="AK299" i="7"/>
  <c r="AJ299" i="7"/>
  <c r="AI299" i="7"/>
  <c r="AH299" i="7"/>
  <c r="AG299" i="7"/>
  <c r="AF299" i="7"/>
  <c r="AE299" i="7"/>
  <c r="AD299" i="7"/>
  <c r="AB299" i="7"/>
  <c r="Y299" i="7"/>
  <c r="X299" i="7"/>
  <c r="W299" i="7"/>
  <c r="P299" i="7"/>
  <c r="I299" i="7"/>
  <c r="A299" i="7"/>
  <c r="AS298" i="7"/>
  <c r="AR298" i="7"/>
  <c r="AQ298" i="7"/>
  <c r="AP298" i="7"/>
  <c r="AO298" i="7"/>
  <c r="AN298" i="7"/>
  <c r="AM298" i="7"/>
  <c r="AL298" i="7"/>
  <c r="AK298" i="7"/>
  <c r="AJ298" i="7"/>
  <c r="AI298" i="7"/>
  <c r="AH298" i="7"/>
  <c r="AG298" i="7"/>
  <c r="AF298" i="7"/>
  <c r="AE298" i="7"/>
  <c r="AB298" i="7"/>
  <c r="AA298" i="7"/>
  <c r="Z298" i="7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K298" i="7"/>
  <c r="J298" i="7"/>
  <c r="I298" i="7"/>
  <c r="H298" i="7"/>
  <c r="G298" i="7"/>
  <c r="F298" i="7"/>
  <c r="E298" i="7"/>
  <c r="D298" i="7"/>
  <c r="C298" i="7"/>
  <c r="AS297" i="7"/>
  <c r="AR297" i="7"/>
  <c r="AQ297" i="7"/>
  <c r="AP297" i="7"/>
  <c r="AO297" i="7"/>
  <c r="AN297" i="7"/>
  <c r="AM297" i="7"/>
  <c r="AL297" i="7"/>
  <c r="AK297" i="7"/>
  <c r="AJ297" i="7"/>
  <c r="AI297" i="7"/>
  <c r="AH297" i="7"/>
  <c r="AG297" i="7"/>
  <c r="AF297" i="7"/>
  <c r="AE297" i="7"/>
  <c r="AD297" i="7"/>
  <c r="AB297" i="7"/>
  <c r="Y297" i="7"/>
  <c r="X297" i="7"/>
  <c r="W297" i="7"/>
  <c r="P297" i="7"/>
  <c r="I297" i="7"/>
  <c r="A297" i="7"/>
  <c r="AS296" i="7"/>
  <c r="AR296" i="7"/>
  <c r="AQ296" i="7"/>
  <c r="AP296" i="7"/>
  <c r="AO296" i="7"/>
  <c r="AN296" i="7"/>
  <c r="AM296" i="7"/>
  <c r="AL296" i="7"/>
  <c r="AK296" i="7"/>
  <c r="AJ296" i="7"/>
  <c r="AI296" i="7"/>
  <c r="AH296" i="7"/>
  <c r="AG296" i="7"/>
  <c r="AF296" i="7"/>
  <c r="AE296" i="7"/>
  <c r="AD296" i="7"/>
  <c r="AB296" i="7"/>
  <c r="Y296" i="7"/>
  <c r="X296" i="7"/>
  <c r="W296" i="7"/>
  <c r="P296" i="7"/>
  <c r="I296" i="7"/>
  <c r="A296" i="7"/>
  <c r="AS295" i="7"/>
  <c r="AR295" i="7"/>
  <c r="AQ295" i="7"/>
  <c r="AP295" i="7"/>
  <c r="AO295" i="7"/>
  <c r="AN295" i="7"/>
  <c r="AM295" i="7"/>
  <c r="AL295" i="7"/>
  <c r="AK295" i="7"/>
  <c r="AJ295" i="7"/>
  <c r="AI295" i="7"/>
  <c r="AH295" i="7"/>
  <c r="AG295" i="7"/>
  <c r="AF295" i="7"/>
  <c r="AE295" i="7"/>
  <c r="AD295" i="7"/>
  <c r="AB295" i="7"/>
  <c r="Y295" i="7"/>
  <c r="X295" i="7"/>
  <c r="W295" i="7"/>
  <c r="P295" i="7"/>
  <c r="I295" i="7"/>
  <c r="A295" i="7"/>
  <c r="AS294" i="7"/>
  <c r="AR294" i="7"/>
  <c r="AQ294" i="7"/>
  <c r="AP294" i="7"/>
  <c r="AO294" i="7"/>
  <c r="AN294" i="7"/>
  <c r="AM294" i="7"/>
  <c r="AL294" i="7"/>
  <c r="AK294" i="7"/>
  <c r="AJ294" i="7"/>
  <c r="AI294" i="7"/>
  <c r="AH294" i="7"/>
  <c r="AG294" i="7"/>
  <c r="AF294" i="7"/>
  <c r="AE294" i="7"/>
  <c r="AD294" i="7"/>
  <c r="AB294" i="7"/>
  <c r="Y294" i="7"/>
  <c r="X294" i="7"/>
  <c r="W294" i="7"/>
  <c r="P294" i="7"/>
  <c r="I294" i="7"/>
  <c r="A294" i="7"/>
  <c r="AS293" i="7"/>
  <c r="AR293" i="7"/>
  <c r="AQ293" i="7"/>
  <c r="AP293" i="7"/>
  <c r="AO293" i="7"/>
  <c r="AN293" i="7"/>
  <c r="AM293" i="7"/>
  <c r="AL293" i="7"/>
  <c r="AK293" i="7"/>
  <c r="AJ293" i="7"/>
  <c r="AI293" i="7"/>
  <c r="AH293" i="7"/>
  <c r="AG293" i="7"/>
  <c r="AF293" i="7"/>
  <c r="AE293" i="7"/>
  <c r="AD293" i="7"/>
  <c r="AB293" i="7"/>
  <c r="Y293" i="7"/>
  <c r="X293" i="7"/>
  <c r="W293" i="7"/>
  <c r="P293" i="7"/>
  <c r="I293" i="7"/>
  <c r="A293" i="7"/>
  <c r="AS292" i="7"/>
  <c r="AR292" i="7"/>
  <c r="AQ292" i="7"/>
  <c r="AP292" i="7"/>
  <c r="AO292" i="7"/>
  <c r="AN292" i="7"/>
  <c r="AM292" i="7"/>
  <c r="AL292" i="7"/>
  <c r="AK292" i="7"/>
  <c r="AJ292" i="7"/>
  <c r="AI292" i="7"/>
  <c r="AH292" i="7"/>
  <c r="AG292" i="7"/>
  <c r="AF292" i="7"/>
  <c r="AE292" i="7"/>
  <c r="AD292" i="7"/>
  <c r="AB292" i="7"/>
  <c r="Y292" i="7"/>
  <c r="X292" i="7"/>
  <c r="W292" i="7"/>
  <c r="P292" i="7"/>
  <c r="I292" i="7"/>
  <c r="A292" i="7"/>
  <c r="AS291" i="7"/>
  <c r="AR291" i="7"/>
  <c r="AQ291" i="7"/>
  <c r="AP291" i="7"/>
  <c r="AO291" i="7"/>
  <c r="AN291" i="7"/>
  <c r="AM291" i="7"/>
  <c r="AL291" i="7"/>
  <c r="AK291" i="7"/>
  <c r="AJ291" i="7"/>
  <c r="AI291" i="7"/>
  <c r="AH291" i="7"/>
  <c r="AG291" i="7"/>
  <c r="AF291" i="7"/>
  <c r="AE291" i="7"/>
  <c r="AD291" i="7"/>
  <c r="AB291" i="7"/>
  <c r="Y291" i="7"/>
  <c r="X291" i="7"/>
  <c r="W291" i="7"/>
  <c r="P291" i="7"/>
  <c r="I291" i="7"/>
  <c r="A291" i="7"/>
  <c r="AS290" i="7"/>
  <c r="AR290" i="7"/>
  <c r="AQ290" i="7"/>
  <c r="AP290" i="7"/>
  <c r="AO290" i="7"/>
  <c r="AN290" i="7"/>
  <c r="AM290" i="7"/>
  <c r="AL290" i="7"/>
  <c r="AK290" i="7"/>
  <c r="AJ290" i="7"/>
  <c r="AI290" i="7"/>
  <c r="AH290" i="7"/>
  <c r="AG290" i="7"/>
  <c r="AF290" i="7"/>
  <c r="AE290" i="7"/>
  <c r="AD290" i="7"/>
  <c r="AB290" i="7"/>
  <c r="Y290" i="7"/>
  <c r="X290" i="7"/>
  <c r="W290" i="7"/>
  <c r="P290" i="7"/>
  <c r="I290" i="7"/>
  <c r="A290" i="7"/>
  <c r="AS289" i="7"/>
  <c r="AR289" i="7"/>
  <c r="AQ289" i="7"/>
  <c r="AP289" i="7"/>
  <c r="AO289" i="7"/>
  <c r="AN289" i="7"/>
  <c r="AM289" i="7"/>
  <c r="AL289" i="7"/>
  <c r="AK289" i="7"/>
  <c r="AJ289" i="7"/>
  <c r="AI289" i="7"/>
  <c r="AH289" i="7"/>
  <c r="AG289" i="7"/>
  <c r="AF289" i="7"/>
  <c r="AE289" i="7"/>
  <c r="AD289" i="7"/>
  <c r="AB289" i="7"/>
  <c r="Y289" i="7"/>
  <c r="X289" i="7"/>
  <c r="W289" i="7"/>
  <c r="P289" i="7"/>
  <c r="I289" i="7"/>
  <c r="A289" i="7"/>
  <c r="AS288" i="7"/>
  <c r="AR288" i="7"/>
  <c r="AQ288" i="7"/>
  <c r="AP288" i="7"/>
  <c r="AO288" i="7"/>
  <c r="AN288" i="7"/>
  <c r="AM288" i="7"/>
  <c r="AL288" i="7"/>
  <c r="AK288" i="7"/>
  <c r="AJ288" i="7"/>
  <c r="AI288" i="7"/>
  <c r="AH288" i="7"/>
  <c r="AG288" i="7"/>
  <c r="AF288" i="7"/>
  <c r="AE288" i="7"/>
  <c r="AD288" i="7"/>
  <c r="AB288" i="7"/>
  <c r="Y288" i="7"/>
  <c r="X288" i="7"/>
  <c r="W288" i="7"/>
  <c r="P288" i="7"/>
  <c r="I288" i="7"/>
  <c r="A288" i="7"/>
  <c r="AS287" i="7"/>
  <c r="AR287" i="7"/>
  <c r="AQ287" i="7"/>
  <c r="AP287" i="7"/>
  <c r="AO287" i="7"/>
  <c r="AN287" i="7"/>
  <c r="AM287" i="7"/>
  <c r="AL287" i="7"/>
  <c r="AK287" i="7"/>
  <c r="AJ287" i="7"/>
  <c r="AI287" i="7"/>
  <c r="AH287" i="7"/>
  <c r="AG287" i="7"/>
  <c r="AF287" i="7"/>
  <c r="AE287" i="7"/>
  <c r="AD287" i="7"/>
  <c r="AB287" i="7"/>
  <c r="Y287" i="7"/>
  <c r="X287" i="7"/>
  <c r="W287" i="7"/>
  <c r="P287" i="7"/>
  <c r="I287" i="7"/>
  <c r="A287" i="7"/>
  <c r="AS286" i="7"/>
  <c r="AR286" i="7"/>
  <c r="AQ286" i="7"/>
  <c r="AP286" i="7"/>
  <c r="AO286" i="7"/>
  <c r="AN286" i="7"/>
  <c r="AM286" i="7"/>
  <c r="AL286" i="7"/>
  <c r="AK286" i="7"/>
  <c r="AJ286" i="7"/>
  <c r="AI286" i="7"/>
  <c r="AH286" i="7"/>
  <c r="AG286" i="7"/>
  <c r="AF286" i="7"/>
  <c r="AE286" i="7"/>
  <c r="AD286" i="7"/>
  <c r="AB286" i="7"/>
  <c r="Y286" i="7"/>
  <c r="X286" i="7"/>
  <c r="W286" i="7"/>
  <c r="P286" i="7"/>
  <c r="I286" i="7"/>
  <c r="A286" i="7"/>
  <c r="AS285" i="7"/>
  <c r="AR285" i="7"/>
  <c r="AQ285" i="7"/>
  <c r="AP285" i="7"/>
  <c r="AO285" i="7"/>
  <c r="AN285" i="7"/>
  <c r="AM285" i="7"/>
  <c r="AL285" i="7"/>
  <c r="AK285" i="7"/>
  <c r="AJ285" i="7"/>
  <c r="AI285" i="7"/>
  <c r="AH285" i="7"/>
  <c r="AG285" i="7"/>
  <c r="AF285" i="7"/>
  <c r="AE285" i="7"/>
  <c r="AD285" i="7"/>
  <c r="AB285" i="7"/>
  <c r="Y285" i="7"/>
  <c r="X285" i="7"/>
  <c r="W285" i="7"/>
  <c r="P285" i="7"/>
  <c r="I285" i="7"/>
  <c r="A285" i="7"/>
  <c r="AS284" i="7"/>
  <c r="AR284" i="7"/>
  <c r="AQ284" i="7"/>
  <c r="AP284" i="7"/>
  <c r="AO284" i="7"/>
  <c r="AN284" i="7"/>
  <c r="AM284" i="7"/>
  <c r="AL284" i="7"/>
  <c r="AK284" i="7"/>
  <c r="AJ284" i="7"/>
  <c r="AI284" i="7"/>
  <c r="AH284" i="7"/>
  <c r="AG284" i="7"/>
  <c r="AF284" i="7"/>
  <c r="AE284" i="7"/>
  <c r="AD284" i="7"/>
  <c r="AB284" i="7"/>
  <c r="Y284" i="7"/>
  <c r="X284" i="7"/>
  <c r="W284" i="7"/>
  <c r="P284" i="7"/>
  <c r="I284" i="7"/>
  <c r="A284" i="7"/>
  <c r="AS283" i="7"/>
  <c r="AR283" i="7"/>
  <c r="AQ283" i="7"/>
  <c r="AP283" i="7"/>
  <c r="AO283" i="7"/>
  <c r="AN283" i="7"/>
  <c r="AM283" i="7"/>
  <c r="AL283" i="7"/>
  <c r="AK283" i="7"/>
  <c r="AJ283" i="7"/>
  <c r="AI283" i="7"/>
  <c r="AH283" i="7"/>
  <c r="AG283" i="7"/>
  <c r="AF283" i="7"/>
  <c r="AE283" i="7"/>
  <c r="AD283" i="7"/>
  <c r="AB283" i="7"/>
  <c r="Y283" i="7"/>
  <c r="X283" i="7"/>
  <c r="W283" i="7"/>
  <c r="P283" i="7"/>
  <c r="I283" i="7"/>
  <c r="A283" i="7"/>
  <c r="AS282" i="7"/>
  <c r="AR282" i="7"/>
  <c r="AQ282" i="7"/>
  <c r="AP282" i="7"/>
  <c r="AO282" i="7"/>
  <c r="AN282" i="7"/>
  <c r="AM282" i="7"/>
  <c r="AL282" i="7"/>
  <c r="AK282" i="7"/>
  <c r="AJ282" i="7"/>
  <c r="AI282" i="7"/>
  <c r="AH282" i="7"/>
  <c r="AG282" i="7"/>
  <c r="AF282" i="7"/>
  <c r="AE282" i="7"/>
  <c r="AD282" i="7"/>
  <c r="AB282" i="7"/>
  <c r="Y282" i="7"/>
  <c r="X282" i="7"/>
  <c r="W282" i="7"/>
  <c r="P282" i="7"/>
  <c r="I282" i="7"/>
  <c r="A282" i="7"/>
  <c r="AS281" i="7"/>
  <c r="AR281" i="7"/>
  <c r="AQ281" i="7"/>
  <c r="AP281" i="7"/>
  <c r="AO281" i="7"/>
  <c r="AN281" i="7"/>
  <c r="AM281" i="7"/>
  <c r="AL281" i="7"/>
  <c r="AK281" i="7"/>
  <c r="AJ281" i="7"/>
  <c r="AI281" i="7"/>
  <c r="AH281" i="7"/>
  <c r="AG281" i="7"/>
  <c r="AF281" i="7"/>
  <c r="AE281" i="7"/>
  <c r="AD281" i="7"/>
  <c r="AB281" i="7"/>
  <c r="Y281" i="7"/>
  <c r="X281" i="7"/>
  <c r="W281" i="7"/>
  <c r="P281" i="7"/>
  <c r="I281" i="7"/>
  <c r="A281" i="7"/>
  <c r="AS280" i="7"/>
  <c r="AR280" i="7"/>
  <c r="AQ280" i="7"/>
  <c r="AP280" i="7"/>
  <c r="AO280" i="7"/>
  <c r="AN280" i="7"/>
  <c r="AM280" i="7"/>
  <c r="AL280" i="7"/>
  <c r="AK280" i="7"/>
  <c r="AJ280" i="7"/>
  <c r="AI280" i="7"/>
  <c r="AH280" i="7"/>
  <c r="AG280" i="7"/>
  <c r="AF280" i="7"/>
  <c r="AE280" i="7"/>
  <c r="AD280" i="7"/>
  <c r="AB280" i="7"/>
  <c r="Y280" i="7"/>
  <c r="X280" i="7"/>
  <c r="W280" i="7"/>
  <c r="P280" i="7"/>
  <c r="I280" i="7"/>
  <c r="A280" i="7"/>
  <c r="AS279" i="7"/>
  <c r="AR279" i="7"/>
  <c r="AQ279" i="7"/>
  <c r="AP279" i="7"/>
  <c r="AO279" i="7"/>
  <c r="AN279" i="7"/>
  <c r="AM279" i="7"/>
  <c r="AL279" i="7"/>
  <c r="AK279" i="7"/>
  <c r="AJ279" i="7"/>
  <c r="AI279" i="7"/>
  <c r="AH279" i="7"/>
  <c r="AG279" i="7"/>
  <c r="AF279" i="7"/>
  <c r="AE279" i="7"/>
  <c r="AD279" i="7"/>
  <c r="AB279" i="7"/>
  <c r="Y279" i="7"/>
  <c r="X279" i="7"/>
  <c r="W279" i="7"/>
  <c r="P279" i="7"/>
  <c r="I279" i="7"/>
  <c r="A279" i="7"/>
  <c r="AS278" i="7"/>
  <c r="AR278" i="7"/>
  <c r="AQ278" i="7"/>
  <c r="AP278" i="7"/>
  <c r="AO278" i="7"/>
  <c r="AN278" i="7"/>
  <c r="AM278" i="7"/>
  <c r="AL278" i="7"/>
  <c r="AK278" i="7"/>
  <c r="AJ278" i="7"/>
  <c r="AI278" i="7"/>
  <c r="AH278" i="7"/>
  <c r="AG278" i="7"/>
  <c r="AF278" i="7"/>
  <c r="AE278" i="7"/>
  <c r="AD278" i="7"/>
  <c r="AB278" i="7"/>
  <c r="Y278" i="7"/>
  <c r="X278" i="7"/>
  <c r="W278" i="7"/>
  <c r="P278" i="7"/>
  <c r="I278" i="7"/>
  <c r="A278" i="7"/>
  <c r="AS277" i="7"/>
  <c r="AR277" i="7"/>
  <c r="AQ277" i="7"/>
  <c r="AP277" i="7"/>
  <c r="AO277" i="7"/>
  <c r="AN277" i="7"/>
  <c r="AM277" i="7"/>
  <c r="AL277" i="7"/>
  <c r="AK277" i="7"/>
  <c r="AJ277" i="7"/>
  <c r="AI277" i="7"/>
  <c r="AH277" i="7"/>
  <c r="AG277" i="7"/>
  <c r="AF277" i="7"/>
  <c r="AE277" i="7"/>
  <c r="AD277" i="7"/>
  <c r="AB277" i="7"/>
  <c r="Y277" i="7"/>
  <c r="X277" i="7"/>
  <c r="W277" i="7"/>
  <c r="P277" i="7"/>
  <c r="I277" i="7"/>
  <c r="A277" i="7"/>
  <c r="AS276" i="7"/>
  <c r="AR276" i="7"/>
  <c r="AQ276" i="7"/>
  <c r="AP276" i="7"/>
  <c r="AO276" i="7"/>
  <c r="AN276" i="7"/>
  <c r="AM276" i="7"/>
  <c r="AL276" i="7"/>
  <c r="AK276" i="7"/>
  <c r="AJ276" i="7"/>
  <c r="AI276" i="7"/>
  <c r="AH276" i="7"/>
  <c r="AG276" i="7"/>
  <c r="AF276" i="7"/>
  <c r="AE276" i="7"/>
  <c r="AD276" i="7"/>
  <c r="AB276" i="7"/>
  <c r="Y276" i="7"/>
  <c r="X276" i="7"/>
  <c r="W276" i="7"/>
  <c r="P276" i="7"/>
  <c r="I276" i="7"/>
  <c r="A276" i="7"/>
  <c r="AS275" i="7"/>
  <c r="AR275" i="7"/>
  <c r="AQ275" i="7"/>
  <c r="AP275" i="7"/>
  <c r="AO275" i="7"/>
  <c r="AN275" i="7"/>
  <c r="AM275" i="7"/>
  <c r="AL275" i="7"/>
  <c r="AK275" i="7"/>
  <c r="AJ275" i="7"/>
  <c r="AI275" i="7"/>
  <c r="AH275" i="7"/>
  <c r="AG275" i="7"/>
  <c r="AF275" i="7"/>
  <c r="AE275" i="7"/>
  <c r="AD275" i="7"/>
  <c r="AB275" i="7"/>
  <c r="Y275" i="7"/>
  <c r="X275" i="7"/>
  <c r="W275" i="7"/>
  <c r="P275" i="7"/>
  <c r="I275" i="7"/>
  <c r="A275" i="7"/>
  <c r="AS274" i="7"/>
  <c r="AR274" i="7"/>
  <c r="AQ274" i="7"/>
  <c r="AP274" i="7"/>
  <c r="AO274" i="7"/>
  <c r="AN274" i="7"/>
  <c r="AM274" i="7"/>
  <c r="AL274" i="7"/>
  <c r="AK274" i="7"/>
  <c r="AJ274" i="7"/>
  <c r="AI274" i="7"/>
  <c r="AH274" i="7"/>
  <c r="AG274" i="7"/>
  <c r="AF274" i="7"/>
  <c r="AE274" i="7"/>
  <c r="AD274" i="7"/>
  <c r="AB274" i="7"/>
  <c r="Y274" i="7"/>
  <c r="X274" i="7"/>
  <c r="W274" i="7"/>
  <c r="P274" i="7"/>
  <c r="I274" i="7"/>
  <c r="A274" i="7"/>
  <c r="AS273" i="7"/>
  <c r="AR273" i="7"/>
  <c r="AQ273" i="7"/>
  <c r="AP273" i="7"/>
  <c r="AO273" i="7"/>
  <c r="AN273" i="7"/>
  <c r="AM273" i="7"/>
  <c r="AL273" i="7"/>
  <c r="AK273" i="7"/>
  <c r="AJ273" i="7"/>
  <c r="AI273" i="7"/>
  <c r="AH273" i="7"/>
  <c r="AG273" i="7"/>
  <c r="AF273" i="7"/>
  <c r="AE273" i="7"/>
  <c r="AD273" i="7"/>
  <c r="AB273" i="7"/>
  <c r="Y273" i="7"/>
  <c r="X273" i="7"/>
  <c r="W273" i="7"/>
  <c r="P273" i="7"/>
  <c r="I273" i="7"/>
  <c r="A273" i="7"/>
  <c r="AS272" i="7"/>
  <c r="AR272" i="7"/>
  <c r="AQ272" i="7"/>
  <c r="AP272" i="7"/>
  <c r="AO272" i="7"/>
  <c r="AN272" i="7"/>
  <c r="AM272" i="7"/>
  <c r="AL272" i="7"/>
  <c r="AK272" i="7"/>
  <c r="AJ272" i="7"/>
  <c r="AI272" i="7"/>
  <c r="AH272" i="7"/>
  <c r="AG272" i="7"/>
  <c r="AF272" i="7"/>
  <c r="AE272" i="7"/>
  <c r="AD272" i="7"/>
  <c r="AB272" i="7"/>
  <c r="Y272" i="7"/>
  <c r="X272" i="7"/>
  <c r="W272" i="7"/>
  <c r="P272" i="7"/>
  <c r="I272" i="7"/>
  <c r="A272" i="7"/>
  <c r="AS271" i="7"/>
  <c r="AR271" i="7"/>
  <c r="AQ271" i="7"/>
  <c r="AP271" i="7"/>
  <c r="AO271" i="7"/>
  <c r="AN271" i="7"/>
  <c r="AM271" i="7"/>
  <c r="AL271" i="7"/>
  <c r="AK271" i="7"/>
  <c r="AJ271" i="7"/>
  <c r="AI271" i="7"/>
  <c r="AH271" i="7"/>
  <c r="AG271" i="7"/>
  <c r="AF271" i="7"/>
  <c r="AE271" i="7"/>
  <c r="AD271" i="7"/>
  <c r="AB271" i="7"/>
  <c r="Y271" i="7"/>
  <c r="X271" i="7"/>
  <c r="W271" i="7"/>
  <c r="P271" i="7"/>
  <c r="I271" i="7"/>
  <c r="A271" i="7"/>
  <c r="AS270" i="7"/>
  <c r="AR270" i="7"/>
  <c r="AQ270" i="7"/>
  <c r="AP270" i="7"/>
  <c r="AO270" i="7"/>
  <c r="AN270" i="7"/>
  <c r="AM270" i="7"/>
  <c r="AL270" i="7"/>
  <c r="AK270" i="7"/>
  <c r="AJ270" i="7"/>
  <c r="AI270" i="7"/>
  <c r="AH270" i="7"/>
  <c r="AG270" i="7"/>
  <c r="AF270" i="7"/>
  <c r="AE270" i="7"/>
  <c r="AD270" i="7"/>
  <c r="AB270" i="7"/>
  <c r="Y270" i="7"/>
  <c r="X270" i="7"/>
  <c r="W270" i="7"/>
  <c r="P270" i="7"/>
  <c r="I270" i="7"/>
  <c r="A270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E269" i="7"/>
  <c r="AD269" i="7"/>
  <c r="AB269" i="7"/>
  <c r="Y269" i="7"/>
  <c r="X269" i="7"/>
  <c r="W269" i="7"/>
  <c r="P269" i="7"/>
  <c r="I269" i="7"/>
  <c r="A269" i="7"/>
  <c r="AS268" i="7"/>
  <c r="AR268" i="7"/>
  <c r="AQ268" i="7"/>
  <c r="AP268" i="7"/>
  <c r="AO268" i="7"/>
  <c r="AN268" i="7"/>
  <c r="AM268" i="7"/>
  <c r="AL268" i="7"/>
  <c r="AK268" i="7"/>
  <c r="AJ268" i="7"/>
  <c r="AI268" i="7"/>
  <c r="AH268" i="7"/>
  <c r="AG268" i="7"/>
  <c r="AF268" i="7"/>
  <c r="AE268" i="7"/>
  <c r="AD268" i="7"/>
  <c r="AB268" i="7"/>
  <c r="Y268" i="7"/>
  <c r="X268" i="7"/>
  <c r="W268" i="7"/>
  <c r="P268" i="7"/>
  <c r="I268" i="7"/>
  <c r="A268" i="7"/>
  <c r="AS267" i="7"/>
  <c r="AR267" i="7"/>
  <c r="AQ267" i="7"/>
  <c r="AP267" i="7"/>
  <c r="AO267" i="7"/>
  <c r="AN267" i="7"/>
  <c r="AM267" i="7"/>
  <c r="AL267" i="7"/>
  <c r="AK267" i="7"/>
  <c r="AJ267" i="7"/>
  <c r="AI267" i="7"/>
  <c r="AH267" i="7"/>
  <c r="AG267" i="7"/>
  <c r="AF267" i="7"/>
  <c r="AE267" i="7"/>
  <c r="AD267" i="7"/>
  <c r="AB267" i="7"/>
  <c r="Y267" i="7"/>
  <c r="X267" i="7"/>
  <c r="W267" i="7"/>
  <c r="P267" i="7"/>
  <c r="I267" i="7"/>
  <c r="A267" i="7"/>
  <c r="AS266" i="7"/>
  <c r="AR266" i="7"/>
  <c r="AQ266" i="7"/>
  <c r="AP266" i="7"/>
  <c r="AO266" i="7"/>
  <c r="AN266" i="7"/>
  <c r="AM266" i="7"/>
  <c r="AL266" i="7"/>
  <c r="AK266" i="7"/>
  <c r="AJ266" i="7"/>
  <c r="AI266" i="7"/>
  <c r="AH266" i="7"/>
  <c r="AG266" i="7"/>
  <c r="AF266" i="7"/>
  <c r="AE266" i="7"/>
  <c r="AD266" i="7"/>
  <c r="AB266" i="7"/>
  <c r="Y266" i="7"/>
  <c r="X266" i="7"/>
  <c r="W266" i="7"/>
  <c r="P266" i="7"/>
  <c r="I266" i="7"/>
  <c r="A266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B265" i="7"/>
  <c r="Y265" i="7"/>
  <c r="X265" i="7"/>
  <c r="W265" i="7"/>
  <c r="P265" i="7"/>
  <c r="I265" i="7"/>
  <c r="A265" i="7"/>
  <c r="AS264" i="7"/>
  <c r="AR264" i="7"/>
  <c r="AQ264" i="7"/>
  <c r="AP264" i="7"/>
  <c r="AO264" i="7"/>
  <c r="AN264" i="7"/>
  <c r="AM264" i="7"/>
  <c r="AL264" i="7"/>
  <c r="AK264" i="7"/>
  <c r="AJ264" i="7"/>
  <c r="AI264" i="7"/>
  <c r="AH264" i="7"/>
  <c r="AG264" i="7"/>
  <c r="AF264" i="7"/>
  <c r="AE264" i="7"/>
  <c r="AD264" i="7"/>
  <c r="AB264" i="7"/>
  <c r="Y264" i="7"/>
  <c r="X264" i="7"/>
  <c r="W264" i="7"/>
  <c r="P264" i="7"/>
  <c r="I264" i="7"/>
  <c r="A264" i="7"/>
  <c r="AS263" i="7"/>
  <c r="AR263" i="7"/>
  <c r="AQ263" i="7"/>
  <c r="AP263" i="7"/>
  <c r="AO263" i="7"/>
  <c r="AN263" i="7"/>
  <c r="AM263" i="7"/>
  <c r="AL263" i="7"/>
  <c r="AK263" i="7"/>
  <c r="AJ263" i="7"/>
  <c r="AI263" i="7"/>
  <c r="AH263" i="7"/>
  <c r="AG263" i="7"/>
  <c r="AF263" i="7"/>
  <c r="AE263" i="7"/>
  <c r="AD263" i="7"/>
  <c r="AB263" i="7"/>
  <c r="Y263" i="7"/>
  <c r="X263" i="7"/>
  <c r="W263" i="7"/>
  <c r="P263" i="7"/>
  <c r="I263" i="7"/>
  <c r="A263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B262" i="7"/>
  <c r="Y262" i="7"/>
  <c r="X262" i="7"/>
  <c r="W262" i="7"/>
  <c r="P262" i="7"/>
  <c r="I262" i="7"/>
  <c r="A262" i="7"/>
  <c r="AS261" i="7"/>
  <c r="AR261" i="7"/>
  <c r="AQ261" i="7"/>
  <c r="AP261" i="7"/>
  <c r="AO261" i="7"/>
  <c r="AN261" i="7"/>
  <c r="AM261" i="7"/>
  <c r="AL261" i="7"/>
  <c r="AK261" i="7"/>
  <c r="AJ261" i="7"/>
  <c r="AI261" i="7"/>
  <c r="AH261" i="7"/>
  <c r="AG261" i="7"/>
  <c r="AF261" i="7"/>
  <c r="AE261" i="7"/>
  <c r="AD261" i="7"/>
  <c r="AB261" i="7"/>
  <c r="Y261" i="7"/>
  <c r="X261" i="7"/>
  <c r="W261" i="7"/>
  <c r="P261" i="7"/>
  <c r="I261" i="7"/>
  <c r="A261" i="7"/>
  <c r="AS260" i="7"/>
  <c r="AR260" i="7"/>
  <c r="AQ260" i="7"/>
  <c r="AP260" i="7"/>
  <c r="AO260" i="7"/>
  <c r="AN260" i="7"/>
  <c r="AM260" i="7"/>
  <c r="AL260" i="7"/>
  <c r="AK260" i="7"/>
  <c r="AJ260" i="7"/>
  <c r="AI260" i="7"/>
  <c r="AH260" i="7"/>
  <c r="AG260" i="7"/>
  <c r="AF260" i="7"/>
  <c r="AE260" i="7"/>
  <c r="AD260" i="7"/>
  <c r="AB260" i="7"/>
  <c r="Y260" i="7"/>
  <c r="X260" i="7"/>
  <c r="W260" i="7"/>
  <c r="P260" i="7"/>
  <c r="I260" i="7"/>
  <c r="A260" i="7"/>
  <c r="AS259" i="7"/>
  <c r="AR259" i="7"/>
  <c r="AQ259" i="7"/>
  <c r="AP259" i="7"/>
  <c r="AO259" i="7"/>
  <c r="AN259" i="7"/>
  <c r="AM259" i="7"/>
  <c r="AL259" i="7"/>
  <c r="AK259" i="7"/>
  <c r="AJ259" i="7"/>
  <c r="AI259" i="7"/>
  <c r="AH259" i="7"/>
  <c r="AG259" i="7"/>
  <c r="AF259" i="7"/>
  <c r="AE259" i="7"/>
  <c r="AD259" i="7"/>
  <c r="AB259" i="7"/>
  <c r="Y259" i="7"/>
  <c r="X259" i="7"/>
  <c r="W259" i="7"/>
  <c r="P259" i="7"/>
  <c r="I259" i="7"/>
  <c r="A259" i="7"/>
  <c r="AS258" i="7"/>
  <c r="AR258" i="7"/>
  <c r="AQ258" i="7"/>
  <c r="AP258" i="7"/>
  <c r="AO258" i="7"/>
  <c r="AN258" i="7"/>
  <c r="AM258" i="7"/>
  <c r="AL258" i="7"/>
  <c r="AK258" i="7"/>
  <c r="AJ258" i="7"/>
  <c r="AI258" i="7"/>
  <c r="AH258" i="7"/>
  <c r="AG258" i="7"/>
  <c r="AF258" i="7"/>
  <c r="AE258" i="7"/>
  <c r="AD258" i="7"/>
  <c r="AB258" i="7"/>
  <c r="Y258" i="7"/>
  <c r="X258" i="7"/>
  <c r="W258" i="7"/>
  <c r="P258" i="7"/>
  <c r="I258" i="7"/>
  <c r="A258" i="7"/>
  <c r="AS257" i="7"/>
  <c r="AR257" i="7"/>
  <c r="AQ257" i="7"/>
  <c r="AP257" i="7"/>
  <c r="AO257" i="7"/>
  <c r="AN257" i="7"/>
  <c r="AM257" i="7"/>
  <c r="AL257" i="7"/>
  <c r="AK257" i="7"/>
  <c r="AJ257" i="7"/>
  <c r="AI257" i="7"/>
  <c r="AH257" i="7"/>
  <c r="AG257" i="7"/>
  <c r="AF257" i="7"/>
  <c r="AE257" i="7"/>
  <c r="AD257" i="7"/>
  <c r="AB257" i="7"/>
  <c r="Y257" i="7"/>
  <c r="X257" i="7"/>
  <c r="W257" i="7"/>
  <c r="P257" i="7"/>
  <c r="I257" i="7"/>
  <c r="A257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B256" i="7"/>
  <c r="Y256" i="7"/>
  <c r="X256" i="7"/>
  <c r="W256" i="7"/>
  <c r="P256" i="7"/>
  <c r="I256" i="7"/>
  <c r="A256" i="7"/>
  <c r="AS255" i="7"/>
  <c r="AR255" i="7"/>
  <c r="AQ255" i="7"/>
  <c r="AP255" i="7"/>
  <c r="AO255" i="7"/>
  <c r="AN255" i="7"/>
  <c r="AM255" i="7"/>
  <c r="AL255" i="7"/>
  <c r="AK255" i="7"/>
  <c r="AJ255" i="7"/>
  <c r="AI255" i="7"/>
  <c r="AH255" i="7"/>
  <c r="AG255" i="7"/>
  <c r="AF255" i="7"/>
  <c r="AE255" i="7"/>
  <c r="AD255" i="7"/>
  <c r="AB255" i="7"/>
  <c r="Y255" i="7"/>
  <c r="X255" i="7"/>
  <c r="W255" i="7"/>
  <c r="P255" i="7"/>
  <c r="I255" i="7"/>
  <c r="A255" i="7"/>
  <c r="AS254" i="7"/>
  <c r="AR254" i="7"/>
  <c r="AQ254" i="7"/>
  <c r="AP254" i="7"/>
  <c r="AO254" i="7"/>
  <c r="AN254" i="7"/>
  <c r="AM254" i="7"/>
  <c r="AL254" i="7"/>
  <c r="AK254" i="7"/>
  <c r="AJ254" i="7"/>
  <c r="AI254" i="7"/>
  <c r="AH254" i="7"/>
  <c r="AG254" i="7"/>
  <c r="AF254" i="7"/>
  <c r="AE254" i="7"/>
  <c r="AD254" i="7"/>
  <c r="AB254" i="7"/>
  <c r="Y254" i="7"/>
  <c r="X254" i="7"/>
  <c r="W254" i="7"/>
  <c r="P254" i="7"/>
  <c r="I254" i="7"/>
  <c r="A254" i="7"/>
  <c r="AS253" i="7"/>
  <c r="AR253" i="7"/>
  <c r="AQ253" i="7"/>
  <c r="AP253" i="7"/>
  <c r="AO253" i="7"/>
  <c r="AN253" i="7"/>
  <c r="AM253" i="7"/>
  <c r="AL253" i="7"/>
  <c r="AK253" i="7"/>
  <c r="AJ253" i="7"/>
  <c r="AI253" i="7"/>
  <c r="AH253" i="7"/>
  <c r="AG253" i="7"/>
  <c r="AF253" i="7"/>
  <c r="AE253" i="7"/>
  <c r="AD253" i="7"/>
  <c r="AB253" i="7"/>
  <c r="Y253" i="7"/>
  <c r="X253" i="7"/>
  <c r="W253" i="7"/>
  <c r="P253" i="7"/>
  <c r="I253" i="7"/>
  <c r="A253" i="7"/>
  <c r="AS252" i="7"/>
  <c r="AR252" i="7"/>
  <c r="AQ252" i="7"/>
  <c r="AP252" i="7"/>
  <c r="AO252" i="7"/>
  <c r="AN252" i="7"/>
  <c r="AM252" i="7"/>
  <c r="AL252" i="7"/>
  <c r="AK252" i="7"/>
  <c r="AJ252" i="7"/>
  <c r="AI252" i="7"/>
  <c r="AH252" i="7"/>
  <c r="AG252" i="7"/>
  <c r="AF252" i="7"/>
  <c r="AE252" i="7"/>
  <c r="AD252" i="7"/>
  <c r="AB252" i="7"/>
  <c r="Y252" i="7"/>
  <c r="X252" i="7"/>
  <c r="W252" i="7"/>
  <c r="P252" i="7"/>
  <c r="I252" i="7"/>
  <c r="A252" i="7"/>
  <c r="AS251" i="7"/>
  <c r="AR251" i="7"/>
  <c r="AQ251" i="7"/>
  <c r="AP251" i="7"/>
  <c r="AO251" i="7"/>
  <c r="AN251" i="7"/>
  <c r="AM251" i="7"/>
  <c r="AL251" i="7"/>
  <c r="AK251" i="7"/>
  <c r="AJ251" i="7"/>
  <c r="AI251" i="7"/>
  <c r="AH251" i="7"/>
  <c r="AG251" i="7"/>
  <c r="AF251" i="7"/>
  <c r="AE251" i="7"/>
  <c r="AD251" i="7"/>
  <c r="AB251" i="7"/>
  <c r="Y251" i="7"/>
  <c r="X251" i="7"/>
  <c r="W251" i="7"/>
  <c r="P251" i="7"/>
  <c r="I251" i="7"/>
  <c r="A251" i="7"/>
  <c r="AS250" i="7"/>
  <c r="AR250" i="7"/>
  <c r="AQ250" i="7"/>
  <c r="AP250" i="7"/>
  <c r="AO250" i="7"/>
  <c r="AN250" i="7"/>
  <c r="AM250" i="7"/>
  <c r="AL250" i="7"/>
  <c r="AK250" i="7"/>
  <c r="AJ250" i="7"/>
  <c r="AI250" i="7"/>
  <c r="AH250" i="7"/>
  <c r="AG250" i="7"/>
  <c r="AF250" i="7"/>
  <c r="AE250" i="7"/>
  <c r="AD250" i="7"/>
  <c r="AB250" i="7"/>
  <c r="Y250" i="7"/>
  <c r="X250" i="7"/>
  <c r="W250" i="7"/>
  <c r="P250" i="7"/>
  <c r="I250" i="7"/>
  <c r="A250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B249" i="7"/>
  <c r="Y249" i="7"/>
  <c r="X249" i="7"/>
  <c r="W249" i="7"/>
  <c r="P249" i="7"/>
  <c r="I249" i="7"/>
  <c r="A249" i="7"/>
  <c r="AS248" i="7"/>
  <c r="AR248" i="7"/>
  <c r="AQ248" i="7"/>
  <c r="AP248" i="7"/>
  <c r="AO248" i="7"/>
  <c r="AN248" i="7"/>
  <c r="AM248" i="7"/>
  <c r="AL248" i="7"/>
  <c r="AK248" i="7"/>
  <c r="AJ248" i="7"/>
  <c r="AI248" i="7"/>
  <c r="AH248" i="7"/>
  <c r="AG248" i="7"/>
  <c r="AF248" i="7"/>
  <c r="AE248" i="7"/>
  <c r="AD248" i="7"/>
  <c r="AB248" i="7"/>
  <c r="Y248" i="7"/>
  <c r="X248" i="7"/>
  <c r="W248" i="7"/>
  <c r="P248" i="7"/>
  <c r="I248" i="7"/>
  <c r="A248" i="7"/>
  <c r="AS247" i="7"/>
  <c r="AR247" i="7"/>
  <c r="AQ247" i="7"/>
  <c r="AP247" i="7"/>
  <c r="AO247" i="7"/>
  <c r="AN247" i="7"/>
  <c r="AM247" i="7"/>
  <c r="AL247" i="7"/>
  <c r="AK247" i="7"/>
  <c r="AJ247" i="7"/>
  <c r="AI247" i="7"/>
  <c r="AH247" i="7"/>
  <c r="AG247" i="7"/>
  <c r="AF247" i="7"/>
  <c r="AE247" i="7"/>
  <c r="AD247" i="7"/>
  <c r="AB247" i="7"/>
  <c r="Y247" i="7"/>
  <c r="X247" i="7"/>
  <c r="W247" i="7"/>
  <c r="P247" i="7"/>
  <c r="I247" i="7"/>
  <c r="A247" i="7"/>
  <c r="AS246" i="7"/>
  <c r="AR246" i="7"/>
  <c r="AQ246" i="7"/>
  <c r="AP246" i="7"/>
  <c r="AO246" i="7"/>
  <c r="AN246" i="7"/>
  <c r="AM246" i="7"/>
  <c r="AL246" i="7"/>
  <c r="AK246" i="7"/>
  <c r="AJ246" i="7"/>
  <c r="AI246" i="7"/>
  <c r="AH246" i="7"/>
  <c r="AG246" i="7"/>
  <c r="AF246" i="7"/>
  <c r="AE246" i="7"/>
  <c r="AD246" i="7"/>
  <c r="AB246" i="7"/>
  <c r="Y246" i="7"/>
  <c r="X246" i="7"/>
  <c r="W246" i="7"/>
  <c r="P246" i="7"/>
  <c r="I246" i="7"/>
  <c r="A246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B245" i="7"/>
  <c r="Y245" i="7"/>
  <c r="X245" i="7"/>
  <c r="W245" i="7"/>
  <c r="P245" i="7"/>
  <c r="I245" i="7"/>
  <c r="A245" i="7"/>
  <c r="AS244" i="7"/>
  <c r="AR244" i="7"/>
  <c r="AQ244" i="7"/>
  <c r="AP244" i="7"/>
  <c r="AO244" i="7"/>
  <c r="AN244" i="7"/>
  <c r="AM244" i="7"/>
  <c r="AL244" i="7"/>
  <c r="AK244" i="7"/>
  <c r="AJ244" i="7"/>
  <c r="AI244" i="7"/>
  <c r="AH244" i="7"/>
  <c r="AG244" i="7"/>
  <c r="AF244" i="7"/>
  <c r="AE244" i="7"/>
  <c r="AD244" i="7"/>
  <c r="AB244" i="7"/>
  <c r="Y244" i="7"/>
  <c r="X244" i="7"/>
  <c r="W244" i="7"/>
  <c r="P244" i="7"/>
  <c r="I244" i="7"/>
  <c r="A244" i="7"/>
  <c r="AS243" i="7"/>
  <c r="AR243" i="7"/>
  <c r="AQ243" i="7"/>
  <c r="AP243" i="7"/>
  <c r="AO243" i="7"/>
  <c r="AN243" i="7"/>
  <c r="AM243" i="7"/>
  <c r="AL243" i="7"/>
  <c r="AK243" i="7"/>
  <c r="AJ243" i="7"/>
  <c r="AI243" i="7"/>
  <c r="AH243" i="7"/>
  <c r="AG243" i="7"/>
  <c r="AF243" i="7"/>
  <c r="AE243" i="7"/>
  <c r="AD243" i="7"/>
  <c r="AB243" i="7"/>
  <c r="Y243" i="7"/>
  <c r="X243" i="7"/>
  <c r="W243" i="7"/>
  <c r="P243" i="7"/>
  <c r="I243" i="7"/>
  <c r="A243" i="7"/>
  <c r="AS242" i="7"/>
  <c r="AR242" i="7"/>
  <c r="AQ242" i="7"/>
  <c r="AP242" i="7"/>
  <c r="AO242" i="7"/>
  <c r="AN242" i="7"/>
  <c r="AM242" i="7"/>
  <c r="AL242" i="7"/>
  <c r="AK242" i="7"/>
  <c r="AJ242" i="7"/>
  <c r="AI242" i="7"/>
  <c r="AH242" i="7"/>
  <c r="AG242" i="7"/>
  <c r="AF242" i="7"/>
  <c r="AE242" i="7"/>
  <c r="AD242" i="7"/>
  <c r="AB242" i="7"/>
  <c r="Y242" i="7"/>
  <c r="X242" i="7"/>
  <c r="W242" i="7"/>
  <c r="P242" i="7"/>
  <c r="I242" i="7"/>
  <c r="A242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B241" i="7"/>
  <c r="Y241" i="7"/>
  <c r="X241" i="7"/>
  <c r="W241" i="7"/>
  <c r="P241" i="7"/>
  <c r="I241" i="7"/>
  <c r="A241" i="7"/>
  <c r="AS240" i="7"/>
  <c r="AR240" i="7"/>
  <c r="AQ240" i="7"/>
  <c r="AP240" i="7"/>
  <c r="AO240" i="7"/>
  <c r="AN240" i="7"/>
  <c r="AM240" i="7"/>
  <c r="AL240" i="7"/>
  <c r="AK240" i="7"/>
  <c r="AJ240" i="7"/>
  <c r="AI240" i="7"/>
  <c r="AH240" i="7"/>
  <c r="AG240" i="7"/>
  <c r="AF240" i="7"/>
  <c r="AE240" i="7"/>
  <c r="AD240" i="7"/>
  <c r="AB240" i="7"/>
  <c r="Y240" i="7"/>
  <c r="X240" i="7"/>
  <c r="W240" i="7"/>
  <c r="P240" i="7"/>
  <c r="I240" i="7"/>
  <c r="A240" i="7"/>
  <c r="AS239" i="7"/>
  <c r="AR239" i="7"/>
  <c r="AQ239" i="7"/>
  <c r="AP239" i="7"/>
  <c r="AO239" i="7"/>
  <c r="AN239" i="7"/>
  <c r="AM239" i="7"/>
  <c r="AL239" i="7"/>
  <c r="AK239" i="7"/>
  <c r="AJ239" i="7"/>
  <c r="AI239" i="7"/>
  <c r="AH239" i="7"/>
  <c r="AG239" i="7"/>
  <c r="AF239" i="7"/>
  <c r="AE239" i="7"/>
  <c r="AD239" i="7"/>
  <c r="AB239" i="7"/>
  <c r="Y239" i="7"/>
  <c r="X239" i="7"/>
  <c r="W239" i="7"/>
  <c r="P239" i="7"/>
  <c r="I239" i="7"/>
  <c r="A239" i="7"/>
  <c r="AS238" i="7"/>
  <c r="AR238" i="7"/>
  <c r="AQ238" i="7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D238" i="7"/>
  <c r="AB238" i="7"/>
  <c r="Y238" i="7"/>
  <c r="X238" i="7"/>
  <c r="W238" i="7"/>
  <c r="P238" i="7"/>
  <c r="I238" i="7"/>
  <c r="A238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B237" i="7"/>
  <c r="Y237" i="7"/>
  <c r="X237" i="7"/>
  <c r="W237" i="7"/>
  <c r="P237" i="7"/>
  <c r="I237" i="7"/>
  <c r="A237" i="7"/>
  <c r="AS236" i="7"/>
  <c r="AR236" i="7"/>
  <c r="AQ236" i="7"/>
  <c r="AP236" i="7"/>
  <c r="AO236" i="7"/>
  <c r="AN236" i="7"/>
  <c r="AM236" i="7"/>
  <c r="AL236" i="7"/>
  <c r="AK236" i="7"/>
  <c r="AJ236" i="7"/>
  <c r="AI236" i="7"/>
  <c r="AH236" i="7"/>
  <c r="AG236" i="7"/>
  <c r="AF236" i="7"/>
  <c r="AE236" i="7"/>
  <c r="AD236" i="7"/>
  <c r="AB236" i="7"/>
  <c r="Y236" i="7"/>
  <c r="X236" i="7"/>
  <c r="W236" i="7"/>
  <c r="P236" i="7"/>
  <c r="I236" i="7"/>
  <c r="A236" i="7"/>
  <c r="AS235" i="7"/>
  <c r="AR235" i="7"/>
  <c r="AQ235" i="7"/>
  <c r="AP235" i="7"/>
  <c r="AO235" i="7"/>
  <c r="AN235" i="7"/>
  <c r="AM235" i="7"/>
  <c r="AL235" i="7"/>
  <c r="AK235" i="7"/>
  <c r="AJ235" i="7"/>
  <c r="AI235" i="7"/>
  <c r="AH235" i="7"/>
  <c r="AG235" i="7"/>
  <c r="AF235" i="7"/>
  <c r="AE235" i="7"/>
  <c r="AD235" i="7"/>
  <c r="AB235" i="7"/>
  <c r="Y235" i="7"/>
  <c r="X235" i="7"/>
  <c r="W235" i="7"/>
  <c r="P235" i="7"/>
  <c r="I235" i="7"/>
  <c r="A235" i="7"/>
  <c r="AS234" i="7"/>
  <c r="AR234" i="7"/>
  <c r="AQ234" i="7"/>
  <c r="AP234" i="7"/>
  <c r="AO234" i="7"/>
  <c r="AN234" i="7"/>
  <c r="AM234" i="7"/>
  <c r="AL234" i="7"/>
  <c r="AK234" i="7"/>
  <c r="AJ234" i="7"/>
  <c r="AI234" i="7"/>
  <c r="AH234" i="7"/>
  <c r="AG234" i="7"/>
  <c r="AF234" i="7"/>
  <c r="AE234" i="7"/>
  <c r="AD234" i="7"/>
  <c r="AB234" i="7"/>
  <c r="Y234" i="7"/>
  <c r="X234" i="7"/>
  <c r="W234" i="7"/>
  <c r="P234" i="7"/>
  <c r="I234" i="7"/>
  <c r="A234" i="7"/>
  <c r="AS233" i="7"/>
  <c r="AR233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D233" i="7"/>
  <c r="AB233" i="7"/>
  <c r="Y233" i="7"/>
  <c r="X233" i="7"/>
  <c r="W233" i="7"/>
  <c r="P233" i="7"/>
  <c r="I233" i="7"/>
  <c r="A233" i="7"/>
  <c r="AS232" i="7"/>
  <c r="AR232" i="7"/>
  <c r="AQ232" i="7"/>
  <c r="AP232" i="7"/>
  <c r="AO232" i="7"/>
  <c r="AN232" i="7"/>
  <c r="AM232" i="7"/>
  <c r="AL232" i="7"/>
  <c r="AK232" i="7"/>
  <c r="AJ232" i="7"/>
  <c r="AI232" i="7"/>
  <c r="AH232" i="7"/>
  <c r="AG232" i="7"/>
  <c r="AF232" i="7"/>
  <c r="AE232" i="7"/>
  <c r="AD232" i="7"/>
  <c r="AB232" i="7"/>
  <c r="Y232" i="7"/>
  <c r="X232" i="7"/>
  <c r="W232" i="7"/>
  <c r="P232" i="7"/>
  <c r="I232" i="7"/>
  <c r="A232" i="7"/>
  <c r="AS231" i="7"/>
  <c r="AR231" i="7"/>
  <c r="AQ231" i="7"/>
  <c r="AP231" i="7"/>
  <c r="AO231" i="7"/>
  <c r="AN231" i="7"/>
  <c r="AM231" i="7"/>
  <c r="AL231" i="7"/>
  <c r="AK231" i="7"/>
  <c r="AJ231" i="7"/>
  <c r="AI231" i="7"/>
  <c r="AH231" i="7"/>
  <c r="AG231" i="7"/>
  <c r="AF231" i="7"/>
  <c r="AE231" i="7"/>
  <c r="AD231" i="7"/>
  <c r="AB231" i="7"/>
  <c r="Y231" i="7"/>
  <c r="X231" i="7"/>
  <c r="W231" i="7"/>
  <c r="P231" i="7"/>
  <c r="I231" i="7"/>
  <c r="A231" i="7"/>
  <c r="AS230" i="7"/>
  <c r="AR230" i="7"/>
  <c r="AQ230" i="7"/>
  <c r="AP230" i="7"/>
  <c r="AO230" i="7"/>
  <c r="AN230" i="7"/>
  <c r="AM230" i="7"/>
  <c r="AL230" i="7"/>
  <c r="AK230" i="7"/>
  <c r="AJ230" i="7"/>
  <c r="AI230" i="7"/>
  <c r="AH230" i="7"/>
  <c r="AG230" i="7"/>
  <c r="AF230" i="7"/>
  <c r="AE230" i="7"/>
  <c r="AD230" i="7"/>
  <c r="AB230" i="7"/>
  <c r="Y230" i="7"/>
  <c r="X230" i="7"/>
  <c r="W230" i="7"/>
  <c r="P230" i="7"/>
  <c r="I230" i="7"/>
  <c r="A230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B229" i="7"/>
  <c r="Y229" i="7"/>
  <c r="X229" i="7"/>
  <c r="W229" i="7"/>
  <c r="P229" i="7"/>
  <c r="I229" i="7"/>
  <c r="A229" i="7"/>
  <c r="AS228" i="7"/>
  <c r="AR228" i="7"/>
  <c r="AQ228" i="7"/>
  <c r="AP228" i="7"/>
  <c r="AO228" i="7"/>
  <c r="AN228" i="7"/>
  <c r="AM228" i="7"/>
  <c r="AL228" i="7"/>
  <c r="AK228" i="7"/>
  <c r="AJ228" i="7"/>
  <c r="AI228" i="7"/>
  <c r="AH228" i="7"/>
  <c r="AG228" i="7"/>
  <c r="AF228" i="7"/>
  <c r="AE228" i="7"/>
  <c r="AD228" i="7"/>
  <c r="AB228" i="7"/>
  <c r="Y228" i="7"/>
  <c r="X228" i="7"/>
  <c r="W228" i="7"/>
  <c r="P228" i="7"/>
  <c r="I228" i="7"/>
  <c r="A228" i="7"/>
  <c r="AS227" i="7"/>
  <c r="AR227" i="7"/>
  <c r="AQ227" i="7"/>
  <c r="AP227" i="7"/>
  <c r="AO227" i="7"/>
  <c r="AN227" i="7"/>
  <c r="AM227" i="7"/>
  <c r="AL227" i="7"/>
  <c r="AK227" i="7"/>
  <c r="AJ227" i="7"/>
  <c r="AI227" i="7"/>
  <c r="AH227" i="7"/>
  <c r="AG227" i="7"/>
  <c r="AF227" i="7"/>
  <c r="AE227" i="7"/>
  <c r="AD227" i="7"/>
  <c r="AB227" i="7"/>
  <c r="Y227" i="7"/>
  <c r="X227" i="7"/>
  <c r="W227" i="7"/>
  <c r="P227" i="7"/>
  <c r="I227" i="7"/>
  <c r="A227" i="7"/>
  <c r="AS226" i="7"/>
  <c r="AR226" i="7"/>
  <c r="AQ226" i="7"/>
  <c r="AP226" i="7"/>
  <c r="AO226" i="7"/>
  <c r="AN226" i="7"/>
  <c r="AM226" i="7"/>
  <c r="AL226" i="7"/>
  <c r="AK226" i="7"/>
  <c r="AJ226" i="7"/>
  <c r="AI226" i="7"/>
  <c r="AH226" i="7"/>
  <c r="AG226" i="7"/>
  <c r="AF226" i="7"/>
  <c r="AE226" i="7"/>
  <c r="AD226" i="7"/>
  <c r="AB226" i="7"/>
  <c r="Y226" i="7"/>
  <c r="X226" i="7"/>
  <c r="W226" i="7"/>
  <c r="P226" i="7"/>
  <c r="I226" i="7"/>
  <c r="A226" i="7"/>
  <c r="AS225" i="7"/>
  <c r="AR225" i="7"/>
  <c r="AQ225" i="7"/>
  <c r="AP225" i="7"/>
  <c r="AO225" i="7"/>
  <c r="AN225" i="7"/>
  <c r="AM225" i="7"/>
  <c r="AL225" i="7"/>
  <c r="AK225" i="7"/>
  <c r="AJ225" i="7"/>
  <c r="AI225" i="7"/>
  <c r="AH225" i="7"/>
  <c r="AG225" i="7"/>
  <c r="AF225" i="7"/>
  <c r="AE225" i="7"/>
  <c r="AD225" i="7"/>
  <c r="AB225" i="7"/>
  <c r="Y225" i="7"/>
  <c r="X225" i="7"/>
  <c r="W225" i="7"/>
  <c r="P225" i="7"/>
  <c r="I225" i="7"/>
  <c r="A225" i="7"/>
  <c r="AS224" i="7"/>
  <c r="AR224" i="7"/>
  <c r="AQ224" i="7"/>
  <c r="AP224" i="7"/>
  <c r="AO224" i="7"/>
  <c r="AN224" i="7"/>
  <c r="AM224" i="7"/>
  <c r="AL224" i="7"/>
  <c r="AK224" i="7"/>
  <c r="AJ224" i="7"/>
  <c r="AI224" i="7"/>
  <c r="AH224" i="7"/>
  <c r="AG224" i="7"/>
  <c r="AF224" i="7"/>
  <c r="AE224" i="7"/>
  <c r="AD224" i="7"/>
  <c r="AB224" i="7"/>
  <c r="Y224" i="7"/>
  <c r="X224" i="7"/>
  <c r="W224" i="7"/>
  <c r="P224" i="7"/>
  <c r="I224" i="7"/>
  <c r="A224" i="7"/>
  <c r="AS223" i="7"/>
  <c r="AR223" i="7"/>
  <c r="AQ223" i="7"/>
  <c r="AP223" i="7"/>
  <c r="AO223" i="7"/>
  <c r="AN223" i="7"/>
  <c r="AM223" i="7"/>
  <c r="AL223" i="7"/>
  <c r="AK223" i="7"/>
  <c r="AJ223" i="7"/>
  <c r="AI223" i="7"/>
  <c r="AH223" i="7"/>
  <c r="AG223" i="7"/>
  <c r="AF223" i="7"/>
  <c r="AE223" i="7"/>
  <c r="AD223" i="7"/>
  <c r="AB223" i="7"/>
  <c r="Y223" i="7"/>
  <c r="X223" i="7"/>
  <c r="W223" i="7"/>
  <c r="P223" i="7"/>
  <c r="I223" i="7"/>
  <c r="A223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B222" i="7"/>
  <c r="Y222" i="7"/>
  <c r="X222" i="7"/>
  <c r="W222" i="7"/>
  <c r="P222" i="7"/>
  <c r="I222" i="7"/>
  <c r="A222" i="7"/>
  <c r="AS221" i="7"/>
  <c r="AR221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AE221" i="7"/>
  <c r="AD221" i="7"/>
  <c r="AB221" i="7"/>
  <c r="Y221" i="7"/>
  <c r="X221" i="7"/>
  <c r="W221" i="7"/>
  <c r="P221" i="7"/>
  <c r="I221" i="7"/>
  <c r="A221" i="7"/>
  <c r="AS220" i="7"/>
  <c r="AR220" i="7"/>
  <c r="AQ220" i="7"/>
  <c r="AP220" i="7"/>
  <c r="AO220" i="7"/>
  <c r="AN220" i="7"/>
  <c r="AM220" i="7"/>
  <c r="AL220" i="7"/>
  <c r="AK220" i="7"/>
  <c r="AJ220" i="7"/>
  <c r="AI220" i="7"/>
  <c r="AH220" i="7"/>
  <c r="AG220" i="7"/>
  <c r="AF220" i="7"/>
  <c r="AE220" i="7"/>
  <c r="AD220" i="7"/>
  <c r="AB220" i="7"/>
  <c r="Y220" i="7"/>
  <c r="X220" i="7"/>
  <c r="W220" i="7"/>
  <c r="P220" i="7"/>
  <c r="I220" i="7"/>
  <c r="A220" i="7"/>
  <c r="AS219" i="7"/>
  <c r="AR219" i="7"/>
  <c r="AQ219" i="7"/>
  <c r="AP219" i="7"/>
  <c r="AO219" i="7"/>
  <c r="AN219" i="7"/>
  <c r="AM219" i="7"/>
  <c r="AL219" i="7"/>
  <c r="AK219" i="7"/>
  <c r="AJ219" i="7"/>
  <c r="AI219" i="7"/>
  <c r="AH219" i="7"/>
  <c r="AG219" i="7"/>
  <c r="AF219" i="7"/>
  <c r="AE219" i="7"/>
  <c r="AD219" i="7"/>
  <c r="AB219" i="7"/>
  <c r="Y219" i="7"/>
  <c r="X219" i="7"/>
  <c r="W219" i="7"/>
  <c r="P219" i="7"/>
  <c r="I219" i="7"/>
  <c r="A219" i="7"/>
  <c r="AS218" i="7"/>
  <c r="AR218" i="7"/>
  <c r="AQ218" i="7"/>
  <c r="AP218" i="7"/>
  <c r="AO218" i="7"/>
  <c r="AN218" i="7"/>
  <c r="AM218" i="7"/>
  <c r="AL218" i="7"/>
  <c r="AK218" i="7"/>
  <c r="AJ218" i="7"/>
  <c r="AI218" i="7"/>
  <c r="AH218" i="7"/>
  <c r="AG218" i="7"/>
  <c r="AF218" i="7"/>
  <c r="AE218" i="7"/>
  <c r="AD218" i="7"/>
  <c r="AB218" i="7"/>
  <c r="Y218" i="7"/>
  <c r="X218" i="7"/>
  <c r="W218" i="7"/>
  <c r="P218" i="7"/>
  <c r="I218" i="7"/>
  <c r="A218" i="7"/>
  <c r="AS217" i="7"/>
  <c r="AR217" i="7"/>
  <c r="AQ217" i="7"/>
  <c r="AP217" i="7"/>
  <c r="AO217" i="7"/>
  <c r="AN217" i="7"/>
  <c r="AM217" i="7"/>
  <c r="AL217" i="7"/>
  <c r="AK217" i="7"/>
  <c r="AJ217" i="7"/>
  <c r="AI217" i="7"/>
  <c r="AH217" i="7"/>
  <c r="AG217" i="7"/>
  <c r="AF217" i="7"/>
  <c r="AE217" i="7"/>
  <c r="AD217" i="7"/>
  <c r="AB217" i="7"/>
  <c r="Y217" i="7"/>
  <c r="X217" i="7"/>
  <c r="W217" i="7"/>
  <c r="P217" i="7"/>
  <c r="I217" i="7"/>
  <c r="A217" i="7"/>
  <c r="AS216" i="7"/>
  <c r="AR216" i="7"/>
  <c r="AQ216" i="7"/>
  <c r="AP216" i="7"/>
  <c r="AO216" i="7"/>
  <c r="AN216" i="7"/>
  <c r="AM216" i="7"/>
  <c r="AL216" i="7"/>
  <c r="AK216" i="7"/>
  <c r="AJ216" i="7"/>
  <c r="AI216" i="7"/>
  <c r="AH216" i="7"/>
  <c r="AG216" i="7"/>
  <c r="AF216" i="7"/>
  <c r="AE216" i="7"/>
  <c r="AD216" i="7"/>
  <c r="AB216" i="7"/>
  <c r="Y216" i="7"/>
  <c r="X216" i="7"/>
  <c r="W216" i="7"/>
  <c r="P216" i="7"/>
  <c r="I216" i="7"/>
  <c r="A216" i="7"/>
  <c r="AS215" i="7"/>
  <c r="AR215" i="7"/>
  <c r="AQ215" i="7"/>
  <c r="AP215" i="7"/>
  <c r="AO215" i="7"/>
  <c r="AN215" i="7"/>
  <c r="AM215" i="7"/>
  <c r="AL215" i="7"/>
  <c r="AK215" i="7"/>
  <c r="AJ215" i="7"/>
  <c r="AI215" i="7"/>
  <c r="AH215" i="7"/>
  <c r="AG215" i="7"/>
  <c r="AF215" i="7"/>
  <c r="AE215" i="7"/>
  <c r="AD215" i="7"/>
  <c r="AB215" i="7"/>
  <c r="Y215" i="7"/>
  <c r="X215" i="7"/>
  <c r="W215" i="7"/>
  <c r="P215" i="7"/>
  <c r="I215" i="7"/>
  <c r="A215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B214" i="7"/>
  <c r="Y214" i="7"/>
  <c r="X214" i="7"/>
  <c r="W214" i="7"/>
  <c r="P214" i="7"/>
  <c r="I214" i="7"/>
  <c r="A214" i="7"/>
  <c r="AS213" i="7"/>
  <c r="AR213" i="7"/>
  <c r="AQ213" i="7"/>
  <c r="AP213" i="7"/>
  <c r="AO213" i="7"/>
  <c r="AN213" i="7"/>
  <c r="AM213" i="7"/>
  <c r="AL213" i="7"/>
  <c r="AK213" i="7"/>
  <c r="AJ213" i="7"/>
  <c r="AI213" i="7"/>
  <c r="AH213" i="7"/>
  <c r="AG213" i="7"/>
  <c r="AF213" i="7"/>
  <c r="AE213" i="7"/>
  <c r="AD213" i="7"/>
  <c r="AB213" i="7"/>
  <c r="Y213" i="7"/>
  <c r="X213" i="7"/>
  <c r="W213" i="7"/>
  <c r="P213" i="7"/>
  <c r="I213" i="7"/>
  <c r="A213" i="7"/>
  <c r="AS212" i="7"/>
  <c r="AR212" i="7"/>
  <c r="AQ212" i="7"/>
  <c r="AP212" i="7"/>
  <c r="AO212" i="7"/>
  <c r="AN212" i="7"/>
  <c r="AM212" i="7"/>
  <c r="AL212" i="7"/>
  <c r="AK212" i="7"/>
  <c r="AJ212" i="7"/>
  <c r="AI212" i="7"/>
  <c r="AH212" i="7"/>
  <c r="AG212" i="7"/>
  <c r="AF212" i="7"/>
  <c r="AE212" i="7"/>
  <c r="AD212" i="7"/>
  <c r="AB212" i="7"/>
  <c r="Y212" i="7"/>
  <c r="X212" i="7"/>
  <c r="W212" i="7"/>
  <c r="P212" i="7"/>
  <c r="I212" i="7"/>
  <c r="A212" i="7"/>
  <c r="AS211" i="7"/>
  <c r="AR211" i="7"/>
  <c r="AQ211" i="7"/>
  <c r="AP211" i="7"/>
  <c r="AO211" i="7"/>
  <c r="AN211" i="7"/>
  <c r="AM211" i="7"/>
  <c r="AL211" i="7"/>
  <c r="AK211" i="7"/>
  <c r="AJ211" i="7"/>
  <c r="AI211" i="7"/>
  <c r="AH211" i="7"/>
  <c r="AG211" i="7"/>
  <c r="AF211" i="7"/>
  <c r="AE211" i="7"/>
  <c r="AD211" i="7"/>
  <c r="AB211" i="7"/>
  <c r="Y211" i="7"/>
  <c r="X211" i="7"/>
  <c r="W211" i="7"/>
  <c r="P211" i="7"/>
  <c r="I211" i="7"/>
  <c r="A211" i="7"/>
  <c r="AS210" i="7"/>
  <c r="AR210" i="7"/>
  <c r="AQ210" i="7"/>
  <c r="AP210" i="7"/>
  <c r="AO210" i="7"/>
  <c r="AN210" i="7"/>
  <c r="AM210" i="7"/>
  <c r="AL210" i="7"/>
  <c r="AK210" i="7"/>
  <c r="AJ210" i="7"/>
  <c r="AI210" i="7"/>
  <c r="AH210" i="7"/>
  <c r="AG210" i="7"/>
  <c r="AF210" i="7"/>
  <c r="AE210" i="7"/>
  <c r="AD210" i="7"/>
  <c r="AB210" i="7"/>
  <c r="Y210" i="7"/>
  <c r="X210" i="7"/>
  <c r="W210" i="7"/>
  <c r="P210" i="7"/>
  <c r="I210" i="7"/>
  <c r="A210" i="7"/>
  <c r="AS209" i="7"/>
  <c r="AR209" i="7"/>
  <c r="AQ209" i="7"/>
  <c r="AP209" i="7"/>
  <c r="AO209" i="7"/>
  <c r="AN209" i="7"/>
  <c r="AM209" i="7"/>
  <c r="AL209" i="7"/>
  <c r="AK209" i="7"/>
  <c r="AJ209" i="7"/>
  <c r="AI209" i="7"/>
  <c r="AH209" i="7"/>
  <c r="AG209" i="7"/>
  <c r="AF209" i="7"/>
  <c r="AE209" i="7"/>
  <c r="AD209" i="7"/>
  <c r="AB209" i="7"/>
  <c r="Y209" i="7"/>
  <c r="X209" i="7"/>
  <c r="W209" i="7"/>
  <c r="P209" i="7"/>
  <c r="I209" i="7"/>
  <c r="A209" i="7"/>
  <c r="AS208" i="7"/>
  <c r="AR208" i="7"/>
  <c r="AQ208" i="7"/>
  <c r="AP208" i="7"/>
  <c r="AO208" i="7"/>
  <c r="AN208" i="7"/>
  <c r="AM208" i="7"/>
  <c r="AL208" i="7"/>
  <c r="AK208" i="7"/>
  <c r="AJ208" i="7"/>
  <c r="AI208" i="7"/>
  <c r="AH208" i="7"/>
  <c r="AG208" i="7"/>
  <c r="AF208" i="7"/>
  <c r="AE208" i="7"/>
  <c r="AD208" i="7"/>
  <c r="AB208" i="7"/>
  <c r="Y208" i="7"/>
  <c r="X208" i="7"/>
  <c r="W208" i="7"/>
  <c r="P208" i="7"/>
  <c r="I208" i="7"/>
  <c r="A208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B207" i="7"/>
  <c r="Y207" i="7"/>
  <c r="X207" i="7"/>
  <c r="W207" i="7"/>
  <c r="P207" i="7"/>
  <c r="I207" i="7"/>
  <c r="A207" i="7"/>
  <c r="AS206" i="7"/>
  <c r="AR206" i="7"/>
  <c r="AQ206" i="7"/>
  <c r="AP206" i="7"/>
  <c r="AO206" i="7"/>
  <c r="AN206" i="7"/>
  <c r="AM206" i="7"/>
  <c r="AL206" i="7"/>
  <c r="AK206" i="7"/>
  <c r="AJ206" i="7"/>
  <c r="AI206" i="7"/>
  <c r="AH206" i="7"/>
  <c r="AG206" i="7"/>
  <c r="AF206" i="7"/>
  <c r="AE206" i="7"/>
  <c r="AD206" i="7"/>
  <c r="AB206" i="7"/>
  <c r="Y206" i="7"/>
  <c r="X206" i="7"/>
  <c r="W206" i="7"/>
  <c r="P206" i="7"/>
  <c r="I206" i="7"/>
  <c r="A206" i="7"/>
  <c r="AS205" i="7"/>
  <c r="AR205" i="7"/>
  <c r="AQ205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D205" i="7"/>
  <c r="AB205" i="7"/>
  <c r="Y205" i="7"/>
  <c r="X205" i="7"/>
  <c r="W205" i="7"/>
  <c r="P205" i="7"/>
  <c r="I205" i="7"/>
  <c r="A205" i="7"/>
  <c r="AS204" i="7"/>
  <c r="AR204" i="7"/>
  <c r="AQ204" i="7"/>
  <c r="AP204" i="7"/>
  <c r="AO204" i="7"/>
  <c r="AN204" i="7"/>
  <c r="AM204" i="7"/>
  <c r="AL204" i="7"/>
  <c r="AK204" i="7"/>
  <c r="AJ204" i="7"/>
  <c r="AI204" i="7"/>
  <c r="AH204" i="7"/>
  <c r="AG204" i="7"/>
  <c r="AF204" i="7"/>
  <c r="AE204" i="7"/>
  <c r="AD204" i="7"/>
  <c r="AB204" i="7"/>
  <c r="Y204" i="7"/>
  <c r="X204" i="7"/>
  <c r="W204" i="7"/>
  <c r="P204" i="7"/>
  <c r="I204" i="7"/>
  <c r="A204" i="7"/>
  <c r="AS203" i="7"/>
  <c r="AR203" i="7"/>
  <c r="AQ203" i="7"/>
  <c r="AP203" i="7"/>
  <c r="AO203" i="7"/>
  <c r="AN203" i="7"/>
  <c r="AM203" i="7"/>
  <c r="AL203" i="7"/>
  <c r="AK203" i="7"/>
  <c r="AJ203" i="7"/>
  <c r="AI203" i="7"/>
  <c r="AH203" i="7"/>
  <c r="AG203" i="7"/>
  <c r="AF203" i="7"/>
  <c r="AE203" i="7"/>
  <c r="AD203" i="7"/>
  <c r="AB203" i="7"/>
  <c r="Y203" i="7"/>
  <c r="X203" i="7"/>
  <c r="W203" i="7"/>
  <c r="P203" i="7"/>
  <c r="I203" i="7"/>
  <c r="A203" i="7"/>
  <c r="AS202" i="7"/>
  <c r="AR202" i="7"/>
  <c r="AQ202" i="7"/>
  <c r="AP202" i="7"/>
  <c r="AO202" i="7"/>
  <c r="AN202" i="7"/>
  <c r="AM202" i="7"/>
  <c r="AL202" i="7"/>
  <c r="AK202" i="7"/>
  <c r="AJ202" i="7"/>
  <c r="AI202" i="7"/>
  <c r="AH202" i="7"/>
  <c r="AG202" i="7"/>
  <c r="AF202" i="7"/>
  <c r="AE202" i="7"/>
  <c r="AD202" i="7"/>
  <c r="AB202" i="7"/>
  <c r="Y202" i="7"/>
  <c r="X202" i="7"/>
  <c r="W202" i="7"/>
  <c r="P202" i="7"/>
  <c r="I202" i="7"/>
  <c r="A202" i="7"/>
  <c r="AS201" i="7"/>
  <c r="AR201" i="7"/>
  <c r="AQ201" i="7"/>
  <c r="AP201" i="7"/>
  <c r="AO201" i="7"/>
  <c r="AN201" i="7"/>
  <c r="AM201" i="7"/>
  <c r="AL201" i="7"/>
  <c r="AK201" i="7"/>
  <c r="AJ201" i="7"/>
  <c r="AI201" i="7"/>
  <c r="AH201" i="7"/>
  <c r="AG201" i="7"/>
  <c r="AF201" i="7"/>
  <c r="AE201" i="7"/>
  <c r="AD201" i="7"/>
  <c r="AB201" i="7"/>
  <c r="Y201" i="7"/>
  <c r="X201" i="7"/>
  <c r="W201" i="7"/>
  <c r="P201" i="7"/>
  <c r="I201" i="7"/>
  <c r="A201" i="7"/>
  <c r="AS200" i="7"/>
  <c r="AR200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B200" i="7"/>
  <c r="Y200" i="7"/>
  <c r="X200" i="7"/>
  <c r="W200" i="7"/>
  <c r="P200" i="7"/>
  <c r="I200" i="7"/>
  <c r="A200" i="7"/>
  <c r="AS199" i="7"/>
  <c r="AR199" i="7"/>
  <c r="AQ199" i="7"/>
  <c r="AP199" i="7"/>
  <c r="AO199" i="7"/>
  <c r="AN199" i="7"/>
  <c r="AM199" i="7"/>
  <c r="AL199" i="7"/>
  <c r="AK199" i="7"/>
  <c r="AJ199" i="7"/>
  <c r="AI199" i="7"/>
  <c r="AH199" i="7"/>
  <c r="AG199" i="7"/>
  <c r="AF199" i="7"/>
  <c r="AE199" i="7"/>
  <c r="AD199" i="7"/>
  <c r="AB199" i="7"/>
  <c r="Y199" i="7"/>
  <c r="X199" i="7"/>
  <c r="W199" i="7"/>
  <c r="P199" i="7"/>
  <c r="I199" i="7"/>
  <c r="A199" i="7"/>
  <c r="AS198" i="7"/>
  <c r="AR198" i="7"/>
  <c r="AQ198" i="7"/>
  <c r="AP198" i="7"/>
  <c r="AO198" i="7"/>
  <c r="AN198" i="7"/>
  <c r="AM198" i="7"/>
  <c r="AL198" i="7"/>
  <c r="AK198" i="7"/>
  <c r="AJ198" i="7"/>
  <c r="AI198" i="7"/>
  <c r="AH198" i="7"/>
  <c r="AG198" i="7"/>
  <c r="AF198" i="7"/>
  <c r="AE198" i="7"/>
  <c r="AD198" i="7"/>
  <c r="AB198" i="7"/>
  <c r="Y198" i="7"/>
  <c r="X198" i="7"/>
  <c r="W198" i="7"/>
  <c r="P198" i="7"/>
  <c r="I198" i="7"/>
  <c r="A198" i="7"/>
  <c r="AS197" i="7"/>
  <c r="AR197" i="7"/>
  <c r="AQ197" i="7"/>
  <c r="AP197" i="7"/>
  <c r="AO197" i="7"/>
  <c r="AN197" i="7"/>
  <c r="AM197" i="7"/>
  <c r="AL197" i="7"/>
  <c r="AK197" i="7"/>
  <c r="AJ197" i="7"/>
  <c r="AI197" i="7"/>
  <c r="AH197" i="7"/>
  <c r="AG197" i="7"/>
  <c r="AF197" i="7"/>
  <c r="AE197" i="7"/>
  <c r="AC197" i="7"/>
  <c r="AB197" i="7"/>
  <c r="AA197" i="7"/>
  <c r="Z197" i="7"/>
  <c r="Y197" i="7"/>
  <c r="X197" i="7"/>
  <c r="W197" i="7"/>
  <c r="V197" i="7"/>
  <c r="U197" i="7"/>
  <c r="T197" i="7"/>
  <c r="S197" i="7"/>
  <c r="R197" i="7"/>
  <c r="Q197" i="7"/>
  <c r="P197" i="7"/>
  <c r="O197" i="7"/>
  <c r="N197" i="7"/>
  <c r="M197" i="7"/>
  <c r="L197" i="7"/>
  <c r="K197" i="7"/>
  <c r="J197" i="7"/>
  <c r="I197" i="7"/>
  <c r="H197" i="7"/>
  <c r="G197" i="7"/>
  <c r="F197" i="7"/>
  <c r="E197" i="7"/>
  <c r="D197" i="7"/>
  <c r="C197" i="7"/>
  <c r="AA195" i="7"/>
  <c r="Z195" i="7"/>
  <c r="Z351" i="7" s="1"/>
  <c r="Y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H195" i="7"/>
  <c r="G195" i="7"/>
  <c r="F195" i="7"/>
  <c r="E195" i="7"/>
  <c r="D195" i="7"/>
  <c r="C195" i="7"/>
  <c r="C351" i="7" s="1"/>
  <c r="AS194" i="7"/>
  <c r="AR194" i="7"/>
  <c r="AQ194" i="7"/>
  <c r="AP194" i="7"/>
  <c r="AO194" i="7"/>
  <c r="AN194" i="7"/>
  <c r="AM194" i="7"/>
  <c r="AL194" i="7"/>
  <c r="AK194" i="7"/>
  <c r="AJ194" i="7"/>
  <c r="AI194" i="7"/>
  <c r="AH194" i="7"/>
  <c r="AG194" i="7"/>
  <c r="AF194" i="7"/>
  <c r="AE194" i="7"/>
  <c r="AD194" i="7"/>
  <c r="AB194" i="7"/>
  <c r="Y194" i="7"/>
  <c r="X194" i="7"/>
  <c r="W194" i="7"/>
  <c r="P194" i="7"/>
  <c r="I194" i="7"/>
  <c r="A194" i="7"/>
  <c r="AS193" i="7"/>
  <c r="AR193" i="7"/>
  <c r="AQ193" i="7"/>
  <c r="AP193" i="7"/>
  <c r="AO193" i="7"/>
  <c r="AN193" i="7"/>
  <c r="AM193" i="7"/>
  <c r="AL193" i="7"/>
  <c r="AK193" i="7"/>
  <c r="AJ193" i="7"/>
  <c r="AI193" i="7"/>
  <c r="AH193" i="7"/>
  <c r="AG193" i="7"/>
  <c r="AF193" i="7"/>
  <c r="AE193" i="7"/>
  <c r="AD193" i="7"/>
  <c r="AB193" i="7"/>
  <c r="Y193" i="7"/>
  <c r="X193" i="7"/>
  <c r="W193" i="7"/>
  <c r="P193" i="7"/>
  <c r="I193" i="7"/>
  <c r="A193" i="7"/>
  <c r="AS192" i="7"/>
  <c r="AR192" i="7"/>
  <c r="AQ192" i="7"/>
  <c r="AP192" i="7"/>
  <c r="AO192" i="7"/>
  <c r="AN192" i="7"/>
  <c r="AM192" i="7"/>
  <c r="AL192" i="7"/>
  <c r="AK192" i="7"/>
  <c r="AJ192" i="7"/>
  <c r="AI192" i="7"/>
  <c r="AH192" i="7"/>
  <c r="AG192" i="7"/>
  <c r="AF192" i="7"/>
  <c r="AE192" i="7"/>
  <c r="AD192" i="7"/>
  <c r="AB192" i="7"/>
  <c r="Y192" i="7"/>
  <c r="X192" i="7"/>
  <c r="W192" i="7"/>
  <c r="P192" i="7"/>
  <c r="I192" i="7"/>
  <c r="A192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B191" i="7"/>
  <c r="Y191" i="7"/>
  <c r="X191" i="7"/>
  <c r="W191" i="7"/>
  <c r="P191" i="7"/>
  <c r="I191" i="7"/>
  <c r="A191" i="7"/>
  <c r="AS190" i="7"/>
  <c r="AR190" i="7"/>
  <c r="AQ190" i="7"/>
  <c r="AP190" i="7"/>
  <c r="AO190" i="7"/>
  <c r="AN190" i="7"/>
  <c r="AM190" i="7"/>
  <c r="AL190" i="7"/>
  <c r="AK190" i="7"/>
  <c r="AJ190" i="7"/>
  <c r="AI190" i="7"/>
  <c r="AH190" i="7"/>
  <c r="AG190" i="7"/>
  <c r="AF190" i="7"/>
  <c r="AE190" i="7"/>
  <c r="AD190" i="7"/>
  <c r="AB190" i="7"/>
  <c r="Y190" i="7"/>
  <c r="X190" i="7"/>
  <c r="W190" i="7"/>
  <c r="P190" i="7"/>
  <c r="I190" i="7"/>
  <c r="A190" i="7"/>
  <c r="AS189" i="7"/>
  <c r="AR189" i="7"/>
  <c r="AQ189" i="7"/>
  <c r="AP189" i="7"/>
  <c r="AO189" i="7"/>
  <c r="AN189" i="7"/>
  <c r="AM189" i="7"/>
  <c r="AL189" i="7"/>
  <c r="AK189" i="7"/>
  <c r="AJ189" i="7"/>
  <c r="AI189" i="7"/>
  <c r="AH189" i="7"/>
  <c r="AG189" i="7"/>
  <c r="AF189" i="7"/>
  <c r="AE189" i="7"/>
  <c r="AD189" i="7"/>
  <c r="AB189" i="7"/>
  <c r="Y189" i="7"/>
  <c r="X189" i="7"/>
  <c r="W189" i="7"/>
  <c r="P189" i="7"/>
  <c r="I189" i="7"/>
  <c r="A189" i="7"/>
  <c r="AS188" i="7"/>
  <c r="AR188" i="7"/>
  <c r="AQ188" i="7"/>
  <c r="AP188" i="7"/>
  <c r="AO188" i="7"/>
  <c r="AN188" i="7"/>
  <c r="AM188" i="7"/>
  <c r="AL188" i="7"/>
  <c r="AK188" i="7"/>
  <c r="AJ188" i="7"/>
  <c r="AI188" i="7"/>
  <c r="AH188" i="7"/>
  <c r="AG188" i="7"/>
  <c r="AF188" i="7"/>
  <c r="AE188" i="7"/>
  <c r="AD188" i="7"/>
  <c r="AB188" i="7"/>
  <c r="Y188" i="7"/>
  <c r="X188" i="7"/>
  <c r="W188" i="7"/>
  <c r="P188" i="7"/>
  <c r="I188" i="7"/>
  <c r="A188" i="7"/>
  <c r="AS187" i="7"/>
  <c r="AR187" i="7"/>
  <c r="AQ187" i="7"/>
  <c r="AP187" i="7"/>
  <c r="AO187" i="7"/>
  <c r="AN187" i="7"/>
  <c r="AM187" i="7"/>
  <c r="AL187" i="7"/>
  <c r="AK187" i="7"/>
  <c r="AJ187" i="7"/>
  <c r="AI187" i="7"/>
  <c r="AH187" i="7"/>
  <c r="AG187" i="7"/>
  <c r="AF187" i="7"/>
  <c r="AE187" i="7"/>
  <c r="AD187" i="7"/>
  <c r="AB187" i="7"/>
  <c r="Y187" i="7"/>
  <c r="X187" i="7"/>
  <c r="W187" i="7"/>
  <c r="P187" i="7"/>
  <c r="I187" i="7"/>
  <c r="A187" i="7"/>
  <c r="AS186" i="7"/>
  <c r="AR186" i="7"/>
  <c r="AQ186" i="7"/>
  <c r="AP186" i="7"/>
  <c r="AO186" i="7"/>
  <c r="AN186" i="7"/>
  <c r="AM186" i="7"/>
  <c r="AL186" i="7"/>
  <c r="AK186" i="7"/>
  <c r="AJ186" i="7"/>
  <c r="AI186" i="7"/>
  <c r="AH186" i="7"/>
  <c r="AG186" i="7"/>
  <c r="AF186" i="7"/>
  <c r="AE186" i="7"/>
  <c r="AD186" i="7"/>
  <c r="AB186" i="7"/>
  <c r="Y186" i="7"/>
  <c r="X186" i="7"/>
  <c r="W186" i="7"/>
  <c r="P186" i="7"/>
  <c r="I186" i="7"/>
  <c r="A186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B185" i="7"/>
  <c r="Y185" i="7"/>
  <c r="X185" i="7"/>
  <c r="W185" i="7"/>
  <c r="P185" i="7"/>
  <c r="I185" i="7"/>
  <c r="A185" i="7"/>
  <c r="AS184" i="7"/>
  <c r="AR184" i="7"/>
  <c r="AQ184" i="7"/>
  <c r="AP184" i="7"/>
  <c r="AO184" i="7"/>
  <c r="AN184" i="7"/>
  <c r="AM184" i="7"/>
  <c r="AL184" i="7"/>
  <c r="AK184" i="7"/>
  <c r="AJ184" i="7"/>
  <c r="AI184" i="7"/>
  <c r="AH184" i="7"/>
  <c r="AG184" i="7"/>
  <c r="AF184" i="7"/>
  <c r="AE184" i="7"/>
  <c r="AD184" i="7"/>
  <c r="AB184" i="7"/>
  <c r="Y184" i="7"/>
  <c r="X184" i="7"/>
  <c r="W184" i="7"/>
  <c r="P184" i="7"/>
  <c r="I184" i="7"/>
  <c r="A184" i="7"/>
  <c r="AS183" i="7"/>
  <c r="AR183" i="7"/>
  <c r="AQ183" i="7"/>
  <c r="AP183" i="7"/>
  <c r="AO183" i="7"/>
  <c r="AN183" i="7"/>
  <c r="AM183" i="7"/>
  <c r="AL183" i="7"/>
  <c r="AK183" i="7"/>
  <c r="AJ183" i="7"/>
  <c r="AI183" i="7"/>
  <c r="AH183" i="7"/>
  <c r="AG183" i="7"/>
  <c r="AF183" i="7"/>
  <c r="AE183" i="7"/>
  <c r="AD183" i="7"/>
  <c r="AB183" i="7"/>
  <c r="Y183" i="7"/>
  <c r="X183" i="7"/>
  <c r="W183" i="7"/>
  <c r="P183" i="7"/>
  <c r="I183" i="7"/>
  <c r="A183" i="7"/>
  <c r="AS182" i="7"/>
  <c r="AR182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B182" i="7"/>
  <c r="Y182" i="7"/>
  <c r="X182" i="7"/>
  <c r="W182" i="7"/>
  <c r="P182" i="7"/>
  <c r="I182" i="7"/>
  <c r="A182" i="7"/>
  <c r="AS181" i="7"/>
  <c r="AR181" i="7"/>
  <c r="AQ181" i="7"/>
  <c r="AP181" i="7"/>
  <c r="AO181" i="7"/>
  <c r="AN181" i="7"/>
  <c r="AM181" i="7"/>
  <c r="AL181" i="7"/>
  <c r="AK181" i="7"/>
  <c r="AJ181" i="7"/>
  <c r="AI181" i="7"/>
  <c r="AH181" i="7"/>
  <c r="AG181" i="7"/>
  <c r="AF181" i="7"/>
  <c r="AE181" i="7"/>
  <c r="AD181" i="7"/>
  <c r="AB181" i="7"/>
  <c r="Y181" i="7"/>
  <c r="X181" i="7"/>
  <c r="W181" i="7"/>
  <c r="P181" i="7"/>
  <c r="I181" i="7"/>
  <c r="A181" i="7"/>
  <c r="AS180" i="7"/>
  <c r="AR180" i="7"/>
  <c r="AQ180" i="7"/>
  <c r="AP180" i="7"/>
  <c r="AO180" i="7"/>
  <c r="AN180" i="7"/>
  <c r="AM180" i="7"/>
  <c r="AL180" i="7"/>
  <c r="AK180" i="7"/>
  <c r="AJ180" i="7"/>
  <c r="AI180" i="7"/>
  <c r="AH180" i="7"/>
  <c r="AG180" i="7"/>
  <c r="AF180" i="7"/>
  <c r="AE180" i="7"/>
  <c r="AD180" i="7"/>
  <c r="AB180" i="7"/>
  <c r="Y180" i="7"/>
  <c r="X180" i="7"/>
  <c r="W180" i="7"/>
  <c r="P180" i="7"/>
  <c r="I180" i="7"/>
  <c r="A180" i="7"/>
  <c r="AS179" i="7"/>
  <c r="AR179" i="7"/>
  <c r="AQ179" i="7"/>
  <c r="AP179" i="7"/>
  <c r="AO179" i="7"/>
  <c r="AN179" i="7"/>
  <c r="AM179" i="7"/>
  <c r="AL179" i="7"/>
  <c r="AK179" i="7"/>
  <c r="AJ179" i="7"/>
  <c r="AI179" i="7"/>
  <c r="AH179" i="7"/>
  <c r="AG179" i="7"/>
  <c r="AF179" i="7"/>
  <c r="AE179" i="7"/>
  <c r="AD179" i="7"/>
  <c r="AB179" i="7"/>
  <c r="Y179" i="7"/>
  <c r="X179" i="7"/>
  <c r="W179" i="7"/>
  <c r="P179" i="7"/>
  <c r="I179" i="7"/>
  <c r="A179" i="7"/>
  <c r="AS178" i="7"/>
  <c r="AR178" i="7"/>
  <c r="AQ178" i="7"/>
  <c r="AP178" i="7"/>
  <c r="AO178" i="7"/>
  <c r="AN178" i="7"/>
  <c r="AM178" i="7"/>
  <c r="AL178" i="7"/>
  <c r="AK178" i="7"/>
  <c r="AJ178" i="7"/>
  <c r="AI178" i="7"/>
  <c r="AH178" i="7"/>
  <c r="AG178" i="7"/>
  <c r="AF178" i="7"/>
  <c r="AE178" i="7"/>
  <c r="AD178" i="7"/>
  <c r="AB178" i="7"/>
  <c r="Y178" i="7"/>
  <c r="X178" i="7"/>
  <c r="W178" i="7"/>
  <c r="P178" i="7"/>
  <c r="I178" i="7"/>
  <c r="A178" i="7"/>
  <c r="AS177" i="7"/>
  <c r="AR177" i="7"/>
  <c r="AQ177" i="7"/>
  <c r="AP177" i="7"/>
  <c r="AO177" i="7"/>
  <c r="AN177" i="7"/>
  <c r="AM177" i="7"/>
  <c r="AL177" i="7"/>
  <c r="AK177" i="7"/>
  <c r="AJ177" i="7"/>
  <c r="AI177" i="7"/>
  <c r="AH177" i="7"/>
  <c r="AG177" i="7"/>
  <c r="AF177" i="7"/>
  <c r="AE177" i="7"/>
  <c r="AD177" i="7"/>
  <c r="AB177" i="7"/>
  <c r="Y177" i="7"/>
  <c r="X177" i="7"/>
  <c r="W177" i="7"/>
  <c r="P177" i="7"/>
  <c r="I177" i="7"/>
  <c r="A177" i="7"/>
  <c r="AS176" i="7"/>
  <c r="AR176" i="7"/>
  <c r="AQ176" i="7"/>
  <c r="AP176" i="7"/>
  <c r="AO176" i="7"/>
  <c r="AN176" i="7"/>
  <c r="AM176" i="7"/>
  <c r="AL176" i="7"/>
  <c r="AK176" i="7"/>
  <c r="AJ176" i="7"/>
  <c r="AI176" i="7"/>
  <c r="AH176" i="7"/>
  <c r="AG176" i="7"/>
  <c r="AF176" i="7"/>
  <c r="AE176" i="7"/>
  <c r="AD176" i="7"/>
  <c r="AB176" i="7"/>
  <c r="Y176" i="7"/>
  <c r="X176" i="7"/>
  <c r="W176" i="7"/>
  <c r="P176" i="7"/>
  <c r="I176" i="7"/>
  <c r="A176" i="7"/>
  <c r="AS175" i="7"/>
  <c r="AR175" i="7"/>
  <c r="AQ175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D175" i="7"/>
  <c r="AB175" i="7"/>
  <c r="Y175" i="7"/>
  <c r="X175" i="7"/>
  <c r="W175" i="7"/>
  <c r="P175" i="7"/>
  <c r="I175" i="7"/>
  <c r="A175" i="7"/>
  <c r="AS174" i="7"/>
  <c r="AR174" i="7"/>
  <c r="AQ174" i="7"/>
  <c r="AP174" i="7"/>
  <c r="AO174" i="7"/>
  <c r="AN174" i="7"/>
  <c r="AM174" i="7"/>
  <c r="AL174" i="7"/>
  <c r="AK174" i="7"/>
  <c r="AJ174" i="7"/>
  <c r="AI174" i="7"/>
  <c r="AH174" i="7"/>
  <c r="AG174" i="7"/>
  <c r="AF174" i="7"/>
  <c r="AE174" i="7"/>
  <c r="AD174" i="7"/>
  <c r="AB174" i="7"/>
  <c r="Y174" i="7"/>
  <c r="X174" i="7"/>
  <c r="W174" i="7"/>
  <c r="P174" i="7"/>
  <c r="I174" i="7"/>
  <c r="A174" i="7"/>
  <c r="AS173" i="7"/>
  <c r="AR173" i="7"/>
  <c r="AQ173" i="7"/>
  <c r="AP173" i="7"/>
  <c r="AO173" i="7"/>
  <c r="AN173" i="7"/>
  <c r="AM173" i="7"/>
  <c r="AL173" i="7"/>
  <c r="AK173" i="7"/>
  <c r="AJ173" i="7"/>
  <c r="AI173" i="7"/>
  <c r="AH173" i="7"/>
  <c r="AG173" i="7"/>
  <c r="AF173" i="7"/>
  <c r="AE173" i="7"/>
  <c r="AD173" i="7"/>
  <c r="AB173" i="7"/>
  <c r="Y173" i="7"/>
  <c r="X173" i="7"/>
  <c r="W173" i="7"/>
  <c r="P173" i="7"/>
  <c r="I173" i="7"/>
  <c r="A173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B172" i="7"/>
  <c r="Y172" i="7"/>
  <c r="X172" i="7"/>
  <c r="W172" i="7"/>
  <c r="P172" i="7"/>
  <c r="I172" i="7"/>
  <c r="A172" i="7"/>
  <c r="AS171" i="7"/>
  <c r="AR171" i="7"/>
  <c r="AQ171" i="7"/>
  <c r="AP171" i="7"/>
  <c r="AO171" i="7"/>
  <c r="AN171" i="7"/>
  <c r="AM171" i="7"/>
  <c r="AL171" i="7"/>
  <c r="AK171" i="7"/>
  <c r="AJ171" i="7"/>
  <c r="AI171" i="7"/>
  <c r="AH171" i="7"/>
  <c r="AG171" i="7"/>
  <c r="AF171" i="7"/>
  <c r="AE171" i="7"/>
  <c r="AD171" i="7"/>
  <c r="AB171" i="7"/>
  <c r="Y171" i="7"/>
  <c r="X171" i="7"/>
  <c r="W171" i="7"/>
  <c r="P171" i="7"/>
  <c r="I171" i="7"/>
  <c r="A171" i="7"/>
  <c r="AS170" i="7"/>
  <c r="AR170" i="7"/>
  <c r="AQ170" i="7"/>
  <c r="AP170" i="7"/>
  <c r="AO170" i="7"/>
  <c r="AN170" i="7"/>
  <c r="AM170" i="7"/>
  <c r="AL170" i="7"/>
  <c r="AK170" i="7"/>
  <c r="AJ170" i="7"/>
  <c r="AI170" i="7"/>
  <c r="AH170" i="7"/>
  <c r="AG170" i="7"/>
  <c r="AF170" i="7"/>
  <c r="AE170" i="7"/>
  <c r="AD170" i="7"/>
  <c r="AB170" i="7"/>
  <c r="Y170" i="7"/>
  <c r="X170" i="7"/>
  <c r="W170" i="7"/>
  <c r="P170" i="7"/>
  <c r="I170" i="7"/>
  <c r="A170" i="7"/>
  <c r="AS169" i="7"/>
  <c r="AR169" i="7"/>
  <c r="AQ169" i="7"/>
  <c r="AP169" i="7"/>
  <c r="AO169" i="7"/>
  <c r="AN169" i="7"/>
  <c r="AM169" i="7"/>
  <c r="AL169" i="7"/>
  <c r="AK169" i="7"/>
  <c r="AJ169" i="7"/>
  <c r="AI169" i="7"/>
  <c r="AH169" i="7"/>
  <c r="AG169" i="7"/>
  <c r="AF169" i="7"/>
  <c r="AE169" i="7"/>
  <c r="AD169" i="7"/>
  <c r="AB169" i="7"/>
  <c r="Y169" i="7"/>
  <c r="X169" i="7"/>
  <c r="W169" i="7"/>
  <c r="P169" i="7"/>
  <c r="I169" i="7"/>
  <c r="A169" i="7"/>
  <c r="AS168" i="7"/>
  <c r="AR168" i="7"/>
  <c r="AQ168" i="7"/>
  <c r="AP168" i="7"/>
  <c r="AO168" i="7"/>
  <c r="AN168" i="7"/>
  <c r="AM168" i="7"/>
  <c r="AL168" i="7"/>
  <c r="AK168" i="7"/>
  <c r="AJ168" i="7"/>
  <c r="AI168" i="7"/>
  <c r="AH168" i="7"/>
  <c r="AG168" i="7"/>
  <c r="AF168" i="7"/>
  <c r="AE168" i="7"/>
  <c r="AD168" i="7"/>
  <c r="AB168" i="7"/>
  <c r="Y168" i="7"/>
  <c r="X168" i="7"/>
  <c r="W168" i="7"/>
  <c r="P168" i="7"/>
  <c r="I168" i="7"/>
  <c r="A168" i="7"/>
  <c r="AS167" i="7"/>
  <c r="AR167" i="7"/>
  <c r="AQ167" i="7"/>
  <c r="AP167" i="7"/>
  <c r="AO167" i="7"/>
  <c r="AN167" i="7"/>
  <c r="AM167" i="7"/>
  <c r="AL167" i="7"/>
  <c r="AK167" i="7"/>
  <c r="AJ167" i="7"/>
  <c r="AI167" i="7"/>
  <c r="AH167" i="7"/>
  <c r="AG167" i="7"/>
  <c r="AF167" i="7"/>
  <c r="AE167" i="7"/>
  <c r="AD167" i="7"/>
  <c r="AB167" i="7"/>
  <c r="Y167" i="7"/>
  <c r="X167" i="7"/>
  <c r="W167" i="7"/>
  <c r="P167" i="7"/>
  <c r="I167" i="7"/>
  <c r="A167" i="7"/>
  <c r="AS166" i="7"/>
  <c r="AR166" i="7"/>
  <c r="AQ166" i="7"/>
  <c r="AP166" i="7"/>
  <c r="AO166" i="7"/>
  <c r="AN166" i="7"/>
  <c r="AM166" i="7"/>
  <c r="AL166" i="7"/>
  <c r="AK166" i="7"/>
  <c r="AJ166" i="7"/>
  <c r="AI166" i="7"/>
  <c r="AH166" i="7"/>
  <c r="AG166" i="7"/>
  <c r="AF166" i="7"/>
  <c r="AE166" i="7"/>
  <c r="AD166" i="7"/>
  <c r="AB166" i="7"/>
  <c r="Y166" i="7"/>
  <c r="X166" i="7"/>
  <c r="W166" i="7"/>
  <c r="P166" i="7"/>
  <c r="I166" i="7"/>
  <c r="A166" i="7"/>
  <c r="AS165" i="7"/>
  <c r="AR165" i="7"/>
  <c r="AQ165" i="7"/>
  <c r="AP165" i="7"/>
  <c r="AO165" i="7"/>
  <c r="AN165" i="7"/>
  <c r="AM165" i="7"/>
  <c r="AL165" i="7"/>
  <c r="AK165" i="7"/>
  <c r="AJ165" i="7"/>
  <c r="AI165" i="7"/>
  <c r="AH165" i="7"/>
  <c r="AG165" i="7"/>
  <c r="AF165" i="7"/>
  <c r="AE165" i="7"/>
  <c r="AD165" i="7"/>
  <c r="AB165" i="7"/>
  <c r="Y165" i="7"/>
  <c r="X165" i="7"/>
  <c r="W165" i="7"/>
  <c r="P165" i="7"/>
  <c r="I165" i="7"/>
  <c r="A165" i="7"/>
  <c r="AS164" i="7"/>
  <c r="AR164" i="7"/>
  <c r="AQ164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B164" i="7"/>
  <c r="Y164" i="7"/>
  <c r="X164" i="7"/>
  <c r="W164" i="7"/>
  <c r="P164" i="7"/>
  <c r="I164" i="7"/>
  <c r="A164" i="7"/>
  <c r="AS163" i="7"/>
  <c r="AR163" i="7"/>
  <c r="AQ163" i="7"/>
  <c r="AP163" i="7"/>
  <c r="AO163" i="7"/>
  <c r="AN163" i="7"/>
  <c r="AM163" i="7"/>
  <c r="AL163" i="7"/>
  <c r="AK163" i="7"/>
  <c r="AJ163" i="7"/>
  <c r="AI163" i="7"/>
  <c r="AH163" i="7"/>
  <c r="AG163" i="7"/>
  <c r="AF163" i="7"/>
  <c r="AE163" i="7"/>
  <c r="AD163" i="7"/>
  <c r="AB163" i="7"/>
  <c r="Y163" i="7"/>
  <c r="X163" i="7"/>
  <c r="W163" i="7"/>
  <c r="P163" i="7"/>
  <c r="I163" i="7"/>
  <c r="A163" i="7"/>
  <c r="AS162" i="7"/>
  <c r="AR162" i="7"/>
  <c r="AQ162" i="7"/>
  <c r="AP162" i="7"/>
  <c r="AO162" i="7"/>
  <c r="AN162" i="7"/>
  <c r="AM162" i="7"/>
  <c r="AL162" i="7"/>
  <c r="AK162" i="7"/>
  <c r="AJ162" i="7"/>
  <c r="AI162" i="7"/>
  <c r="AH162" i="7"/>
  <c r="AG162" i="7"/>
  <c r="AF162" i="7"/>
  <c r="AE162" i="7"/>
  <c r="AD162" i="7"/>
  <c r="AB162" i="7"/>
  <c r="Y162" i="7"/>
  <c r="X162" i="7"/>
  <c r="W162" i="7"/>
  <c r="P162" i="7"/>
  <c r="I162" i="7"/>
  <c r="A162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B161" i="7"/>
  <c r="Y161" i="7"/>
  <c r="X161" i="7"/>
  <c r="W161" i="7"/>
  <c r="P161" i="7"/>
  <c r="I161" i="7"/>
  <c r="A161" i="7"/>
  <c r="AS160" i="7"/>
  <c r="AR160" i="7"/>
  <c r="AQ160" i="7"/>
  <c r="AP160" i="7"/>
  <c r="AO160" i="7"/>
  <c r="AN160" i="7"/>
  <c r="AM160" i="7"/>
  <c r="AL160" i="7"/>
  <c r="AK160" i="7"/>
  <c r="AJ160" i="7"/>
  <c r="AI160" i="7"/>
  <c r="AH160" i="7"/>
  <c r="AG160" i="7"/>
  <c r="AF160" i="7"/>
  <c r="AE160" i="7"/>
  <c r="AD160" i="7"/>
  <c r="AB160" i="7"/>
  <c r="Y160" i="7"/>
  <c r="X160" i="7"/>
  <c r="W160" i="7"/>
  <c r="P160" i="7"/>
  <c r="I160" i="7"/>
  <c r="A160" i="7"/>
  <c r="AS159" i="7"/>
  <c r="AR159" i="7"/>
  <c r="AQ159" i="7"/>
  <c r="AP159" i="7"/>
  <c r="AO159" i="7"/>
  <c r="AN159" i="7"/>
  <c r="AM159" i="7"/>
  <c r="AL159" i="7"/>
  <c r="AK159" i="7"/>
  <c r="AJ159" i="7"/>
  <c r="AI159" i="7"/>
  <c r="AH159" i="7"/>
  <c r="AG159" i="7"/>
  <c r="AF159" i="7"/>
  <c r="AE159" i="7"/>
  <c r="AD159" i="7"/>
  <c r="AB159" i="7"/>
  <c r="Y159" i="7"/>
  <c r="X159" i="7"/>
  <c r="W159" i="7"/>
  <c r="P159" i="7"/>
  <c r="I159" i="7"/>
  <c r="A159" i="7"/>
  <c r="AS158" i="7"/>
  <c r="AR158" i="7"/>
  <c r="AQ158" i="7"/>
  <c r="AP158" i="7"/>
  <c r="AO158" i="7"/>
  <c r="AN158" i="7"/>
  <c r="AM158" i="7"/>
  <c r="AL158" i="7"/>
  <c r="AK158" i="7"/>
  <c r="AJ158" i="7"/>
  <c r="AI158" i="7"/>
  <c r="AH158" i="7"/>
  <c r="AG158" i="7"/>
  <c r="AF158" i="7"/>
  <c r="AE158" i="7"/>
  <c r="AD158" i="7"/>
  <c r="AB158" i="7"/>
  <c r="Y158" i="7"/>
  <c r="X158" i="7"/>
  <c r="W158" i="7"/>
  <c r="P158" i="7"/>
  <c r="I158" i="7"/>
  <c r="A158" i="7"/>
  <c r="AS157" i="7"/>
  <c r="AR157" i="7"/>
  <c r="AQ157" i="7"/>
  <c r="AP157" i="7"/>
  <c r="AO157" i="7"/>
  <c r="AN157" i="7"/>
  <c r="AM157" i="7"/>
  <c r="AL157" i="7"/>
  <c r="AK157" i="7"/>
  <c r="AJ157" i="7"/>
  <c r="AI157" i="7"/>
  <c r="AH157" i="7"/>
  <c r="AG157" i="7"/>
  <c r="AF157" i="7"/>
  <c r="AE157" i="7"/>
  <c r="AD157" i="7"/>
  <c r="AB157" i="7"/>
  <c r="Y157" i="7"/>
  <c r="X157" i="7"/>
  <c r="W157" i="7"/>
  <c r="P157" i="7"/>
  <c r="I157" i="7"/>
  <c r="A157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B156" i="7"/>
  <c r="Y156" i="7"/>
  <c r="X156" i="7"/>
  <c r="W156" i="7"/>
  <c r="P156" i="7"/>
  <c r="I156" i="7"/>
  <c r="A156" i="7"/>
  <c r="AS155" i="7"/>
  <c r="AR155" i="7"/>
  <c r="AQ155" i="7"/>
  <c r="AP155" i="7"/>
  <c r="AO155" i="7"/>
  <c r="AN155" i="7"/>
  <c r="AM155" i="7"/>
  <c r="AL155" i="7"/>
  <c r="AK155" i="7"/>
  <c r="AJ155" i="7"/>
  <c r="AI155" i="7"/>
  <c r="AH155" i="7"/>
  <c r="AG155" i="7"/>
  <c r="AF155" i="7"/>
  <c r="AE155" i="7"/>
  <c r="AD155" i="7"/>
  <c r="AB155" i="7"/>
  <c r="Y155" i="7"/>
  <c r="X155" i="7"/>
  <c r="W155" i="7"/>
  <c r="P155" i="7"/>
  <c r="I155" i="7"/>
  <c r="A155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B154" i="7"/>
  <c r="Y154" i="7"/>
  <c r="X154" i="7"/>
  <c r="W154" i="7"/>
  <c r="P154" i="7"/>
  <c r="I154" i="7"/>
  <c r="A154" i="7"/>
  <c r="AS153" i="7"/>
  <c r="AR153" i="7"/>
  <c r="AQ153" i="7"/>
  <c r="AP153" i="7"/>
  <c r="AO153" i="7"/>
  <c r="AN153" i="7"/>
  <c r="AM153" i="7"/>
  <c r="AL153" i="7"/>
  <c r="AK153" i="7"/>
  <c r="AJ153" i="7"/>
  <c r="AI153" i="7"/>
  <c r="AH153" i="7"/>
  <c r="AG153" i="7"/>
  <c r="AF153" i="7"/>
  <c r="AE153" i="7"/>
  <c r="AD153" i="7"/>
  <c r="AB153" i="7"/>
  <c r="Y153" i="7"/>
  <c r="X153" i="7"/>
  <c r="W153" i="7"/>
  <c r="P153" i="7"/>
  <c r="I153" i="7"/>
  <c r="A153" i="7"/>
  <c r="AS152" i="7"/>
  <c r="AR152" i="7"/>
  <c r="AQ152" i="7"/>
  <c r="AP152" i="7"/>
  <c r="AO152" i="7"/>
  <c r="AN152" i="7"/>
  <c r="AM152" i="7"/>
  <c r="AL152" i="7"/>
  <c r="AK152" i="7"/>
  <c r="AJ152" i="7"/>
  <c r="AI152" i="7"/>
  <c r="AH152" i="7"/>
  <c r="AG152" i="7"/>
  <c r="AF152" i="7"/>
  <c r="AE152" i="7"/>
  <c r="AD152" i="7"/>
  <c r="AB152" i="7"/>
  <c r="Y152" i="7"/>
  <c r="X152" i="7"/>
  <c r="W152" i="7"/>
  <c r="P152" i="7"/>
  <c r="I152" i="7"/>
  <c r="A152" i="7"/>
  <c r="AS151" i="7"/>
  <c r="AR151" i="7"/>
  <c r="AQ151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B151" i="7"/>
  <c r="Y151" i="7"/>
  <c r="X151" i="7"/>
  <c r="W151" i="7"/>
  <c r="P151" i="7"/>
  <c r="I151" i="7"/>
  <c r="A151" i="7"/>
  <c r="AS150" i="7"/>
  <c r="AR150" i="7"/>
  <c r="AQ150" i="7"/>
  <c r="AP150" i="7"/>
  <c r="AO150" i="7"/>
  <c r="AN150" i="7"/>
  <c r="AM150" i="7"/>
  <c r="AL150" i="7"/>
  <c r="AK150" i="7"/>
  <c r="AJ150" i="7"/>
  <c r="AI150" i="7"/>
  <c r="AH150" i="7"/>
  <c r="AG150" i="7"/>
  <c r="AF150" i="7"/>
  <c r="AE150" i="7"/>
  <c r="AD150" i="7"/>
  <c r="AB150" i="7"/>
  <c r="Y150" i="7"/>
  <c r="X150" i="7"/>
  <c r="W150" i="7"/>
  <c r="P150" i="7"/>
  <c r="I150" i="7"/>
  <c r="A150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B149" i="7"/>
  <c r="Y149" i="7"/>
  <c r="X149" i="7"/>
  <c r="W149" i="7"/>
  <c r="P149" i="7"/>
  <c r="I149" i="7"/>
  <c r="A149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B148" i="7"/>
  <c r="Y148" i="7"/>
  <c r="X148" i="7"/>
  <c r="W148" i="7"/>
  <c r="P148" i="7"/>
  <c r="I148" i="7"/>
  <c r="A148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B147" i="7"/>
  <c r="Y147" i="7"/>
  <c r="X147" i="7"/>
  <c r="W147" i="7"/>
  <c r="P147" i="7"/>
  <c r="I147" i="7"/>
  <c r="A147" i="7"/>
  <c r="AS146" i="7"/>
  <c r="AR146" i="7"/>
  <c r="AQ146" i="7"/>
  <c r="AP146" i="7"/>
  <c r="AO146" i="7"/>
  <c r="AN146" i="7"/>
  <c r="AM146" i="7"/>
  <c r="AL146" i="7"/>
  <c r="AK146" i="7"/>
  <c r="AJ146" i="7"/>
  <c r="AI146" i="7"/>
  <c r="AH146" i="7"/>
  <c r="AG146" i="7"/>
  <c r="AF146" i="7"/>
  <c r="AE146" i="7"/>
  <c r="AD146" i="7"/>
  <c r="AB146" i="7"/>
  <c r="Y146" i="7"/>
  <c r="X146" i="7"/>
  <c r="W146" i="7"/>
  <c r="P146" i="7"/>
  <c r="I146" i="7"/>
  <c r="A146" i="7"/>
  <c r="AS145" i="7"/>
  <c r="AR145" i="7"/>
  <c r="AQ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B145" i="7"/>
  <c r="Y145" i="7"/>
  <c r="X145" i="7"/>
  <c r="W145" i="7"/>
  <c r="P145" i="7"/>
  <c r="I145" i="7"/>
  <c r="A145" i="7"/>
  <c r="AS144" i="7"/>
  <c r="AR144" i="7"/>
  <c r="AQ144" i="7"/>
  <c r="AP144" i="7"/>
  <c r="AO144" i="7"/>
  <c r="AN144" i="7"/>
  <c r="AM144" i="7"/>
  <c r="AL144" i="7"/>
  <c r="AK144" i="7"/>
  <c r="AJ144" i="7"/>
  <c r="AI144" i="7"/>
  <c r="AH144" i="7"/>
  <c r="AG144" i="7"/>
  <c r="AF144" i="7"/>
  <c r="AE144" i="7"/>
  <c r="AD144" i="7"/>
  <c r="AB144" i="7"/>
  <c r="Y144" i="7"/>
  <c r="X144" i="7"/>
  <c r="W144" i="7"/>
  <c r="P144" i="7"/>
  <c r="I144" i="7"/>
  <c r="A144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B143" i="7"/>
  <c r="Y143" i="7"/>
  <c r="X143" i="7"/>
  <c r="W143" i="7"/>
  <c r="P143" i="7"/>
  <c r="I143" i="7"/>
  <c r="A143" i="7"/>
  <c r="AS142" i="7"/>
  <c r="AR142" i="7"/>
  <c r="AQ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B142" i="7"/>
  <c r="Y142" i="7"/>
  <c r="X142" i="7"/>
  <c r="W142" i="7"/>
  <c r="P142" i="7"/>
  <c r="I142" i="7"/>
  <c r="A142" i="7"/>
  <c r="AS141" i="7"/>
  <c r="AR141" i="7"/>
  <c r="AQ141" i="7"/>
  <c r="AP141" i="7"/>
  <c r="AO141" i="7"/>
  <c r="AN141" i="7"/>
  <c r="AM141" i="7"/>
  <c r="AL141" i="7"/>
  <c r="AK141" i="7"/>
  <c r="AJ141" i="7"/>
  <c r="AI141" i="7"/>
  <c r="AH141" i="7"/>
  <c r="AG141" i="7"/>
  <c r="AF141" i="7"/>
  <c r="AE141" i="7"/>
  <c r="AD141" i="7"/>
  <c r="AB141" i="7"/>
  <c r="Y141" i="7"/>
  <c r="X141" i="7"/>
  <c r="W141" i="7"/>
  <c r="P141" i="7"/>
  <c r="I141" i="7"/>
  <c r="A141" i="7"/>
  <c r="AS140" i="7"/>
  <c r="AR140" i="7"/>
  <c r="AQ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B140" i="7"/>
  <c r="Y140" i="7"/>
  <c r="X140" i="7"/>
  <c r="W140" i="7"/>
  <c r="P140" i="7"/>
  <c r="I140" i="7"/>
  <c r="A140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B139" i="7"/>
  <c r="Y139" i="7"/>
  <c r="X139" i="7"/>
  <c r="W139" i="7"/>
  <c r="P139" i="7"/>
  <c r="I139" i="7"/>
  <c r="A139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B138" i="7"/>
  <c r="Y138" i="7"/>
  <c r="X138" i="7"/>
  <c r="W138" i="7"/>
  <c r="P138" i="7"/>
  <c r="I138" i="7"/>
  <c r="A138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B137" i="7"/>
  <c r="Y137" i="7"/>
  <c r="X137" i="7"/>
  <c r="W137" i="7"/>
  <c r="P137" i="7"/>
  <c r="I137" i="7"/>
  <c r="A137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B136" i="7"/>
  <c r="Y136" i="7"/>
  <c r="X136" i="7"/>
  <c r="W136" i="7"/>
  <c r="P136" i="7"/>
  <c r="I136" i="7"/>
  <c r="A136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B135" i="7"/>
  <c r="Y135" i="7"/>
  <c r="X135" i="7"/>
  <c r="W135" i="7"/>
  <c r="P135" i="7"/>
  <c r="I135" i="7"/>
  <c r="A135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B134" i="7"/>
  <c r="Y134" i="7"/>
  <c r="X134" i="7"/>
  <c r="W134" i="7"/>
  <c r="P134" i="7"/>
  <c r="I134" i="7"/>
  <c r="A134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B133" i="7"/>
  <c r="Y133" i="7"/>
  <c r="X133" i="7"/>
  <c r="W133" i="7"/>
  <c r="P133" i="7"/>
  <c r="I133" i="7"/>
  <c r="A133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B132" i="7"/>
  <c r="Y132" i="7"/>
  <c r="X132" i="7"/>
  <c r="W132" i="7"/>
  <c r="P132" i="7"/>
  <c r="I132" i="7"/>
  <c r="A132" i="7"/>
  <c r="AS131" i="7"/>
  <c r="AR131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B131" i="7"/>
  <c r="Y131" i="7"/>
  <c r="X131" i="7"/>
  <c r="W131" i="7"/>
  <c r="P131" i="7"/>
  <c r="I131" i="7"/>
  <c r="A131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B130" i="7"/>
  <c r="Y130" i="7"/>
  <c r="X130" i="7"/>
  <c r="W130" i="7"/>
  <c r="P130" i="7"/>
  <c r="I130" i="7"/>
  <c r="A130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B129" i="7"/>
  <c r="Y129" i="7"/>
  <c r="X129" i="7"/>
  <c r="W129" i="7"/>
  <c r="P129" i="7"/>
  <c r="I129" i="7"/>
  <c r="A129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B128" i="7"/>
  <c r="Y128" i="7"/>
  <c r="X128" i="7"/>
  <c r="W128" i="7"/>
  <c r="P128" i="7"/>
  <c r="I128" i="7"/>
  <c r="A128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B127" i="7"/>
  <c r="Y127" i="7"/>
  <c r="X127" i="7"/>
  <c r="W127" i="7"/>
  <c r="P127" i="7"/>
  <c r="I127" i="7"/>
  <c r="A127" i="7"/>
  <c r="AS126" i="7"/>
  <c r="AR126" i="7"/>
  <c r="AQ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B126" i="7"/>
  <c r="Y126" i="7"/>
  <c r="X126" i="7"/>
  <c r="W126" i="7"/>
  <c r="P126" i="7"/>
  <c r="I126" i="7"/>
  <c r="A126" i="7"/>
  <c r="AS125" i="7"/>
  <c r="AR125" i="7"/>
  <c r="AQ125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B125" i="7"/>
  <c r="Y125" i="7"/>
  <c r="X125" i="7"/>
  <c r="W125" i="7"/>
  <c r="P125" i="7"/>
  <c r="I125" i="7"/>
  <c r="A125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B124" i="7"/>
  <c r="Y124" i="7"/>
  <c r="X124" i="7"/>
  <c r="W124" i="7"/>
  <c r="P124" i="7"/>
  <c r="I124" i="7"/>
  <c r="A124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B123" i="7"/>
  <c r="Y123" i="7"/>
  <c r="X123" i="7"/>
  <c r="W123" i="7"/>
  <c r="P123" i="7"/>
  <c r="I123" i="7"/>
  <c r="A123" i="7"/>
  <c r="AS122" i="7"/>
  <c r="AR122" i="7"/>
  <c r="AQ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B122" i="7"/>
  <c r="Y122" i="7"/>
  <c r="X122" i="7"/>
  <c r="W122" i="7"/>
  <c r="P122" i="7"/>
  <c r="I122" i="7"/>
  <c r="A122" i="7"/>
  <c r="AS121" i="7"/>
  <c r="AR121" i="7"/>
  <c r="AQ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B121" i="7"/>
  <c r="Y121" i="7"/>
  <c r="X121" i="7"/>
  <c r="W121" i="7"/>
  <c r="P121" i="7"/>
  <c r="I121" i="7"/>
  <c r="A121" i="7"/>
  <c r="AS120" i="7"/>
  <c r="AR120" i="7"/>
  <c r="AQ120" i="7"/>
  <c r="AP120" i="7"/>
  <c r="AO120" i="7"/>
  <c r="AN120" i="7"/>
  <c r="AM120" i="7"/>
  <c r="AL120" i="7"/>
  <c r="AK120" i="7"/>
  <c r="AJ120" i="7"/>
  <c r="AI120" i="7"/>
  <c r="AH120" i="7"/>
  <c r="AG120" i="7"/>
  <c r="AF120" i="7"/>
  <c r="AE120" i="7"/>
  <c r="AD120" i="7"/>
  <c r="AB120" i="7"/>
  <c r="Y120" i="7"/>
  <c r="X120" i="7"/>
  <c r="W120" i="7"/>
  <c r="P120" i="7"/>
  <c r="I120" i="7"/>
  <c r="A120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B119" i="7"/>
  <c r="Y119" i="7"/>
  <c r="X119" i="7"/>
  <c r="W119" i="7"/>
  <c r="P119" i="7"/>
  <c r="I119" i="7"/>
  <c r="A119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B118" i="7"/>
  <c r="Y118" i="7"/>
  <c r="X118" i="7"/>
  <c r="W118" i="7"/>
  <c r="P118" i="7"/>
  <c r="I118" i="7"/>
  <c r="A118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B117" i="7"/>
  <c r="Y117" i="7"/>
  <c r="X117" i="7"/>
  <c r="W117" i="7"/>
  <c r="P117" i="7"/>
  <c r="I117" i="7"/>
  <c r="A117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B116" i="7"/>
  <c r="Y116" i="7"/>
  <c r="X116" i="7"/>
  <c r="W116" i="7"/>
  <c r="P116" i="7"/>
  <c r="I116" i="7"/>
  <c r="A116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B115" i="7"/>
  <c r="Y115" i="7"/>
  <c r="X115" i="7"/>
  <c r="W115" i="7"/>
  <c r="P115" i="7"/>
  <c r="I115" i="7"/>
  <c r="A115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B114" i="7"/>
  <c r="Y114" i="7"/>
  <c r="X114" i="7"/>
  <c r="W114" i="7"/>
  <c r="P114" i="7"/>
  <c r="I114" i="7"/>
  <c r="A114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B113" i="7"/>
  <c r="Y113" i="7"/>
  <c r="X113" i="7"/>
  <c r="W113" i="7"/>
  <c r="P113" i="7"/>
  <c r="I113" i="7"/>
  <c r="A113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B112" i="7"/>
  <c r="Y112" i="7"/>
  <c r="X112" i="7"/>
  <c r="W112" i="7"/>
  <c r="P112" i="7"/>
  <c r="I112" i="7"/>
  <c r="A112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B111" i="7"/>
  <c r="Y111" i="7"/>
  <c r="X111" i="7"/>
  <c r="W111" i="7"/>
  <c r="P111" i="7"/>
  <c r="I111" i="7"/>
  <c r="A111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B110" i="7"/>
  <c r="Y110" i="7"/>
  <c r="X110" i="7"/>
  <c r="W110" i="7"/>
  <c r="P110" i="7"/>
  <c r="I110" i="7"/>
  <c r="A110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B109" i="7"/>
  <c r="Y109" i="7"/>
  <c r="X109" i="7"/>
  <c r="W109" i="7"/>
  <c r="P109" i="7"/>
  <c r="I109" i="7"/>
  <c r="A109" i="7"/>
  <c r="AS108" i="7"/>
  <c r="AR108" i="7"/>
  <c r="AQ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B108" i="7"/>
  <c r="Y108" i="7"/>
  <c r="X108" i="7"/>
  <c r="W108" i="7"/>
  <c r="P108" i="7"/>
  <c r="I108" i="7"/>
  <c r="A108" i="7"/>
  <c r="AS107" i="7"/>
  <c r="AR107" i="7"/>
  <c r="AQ107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B107" i="7"/>
  <c r="Y107" i="7"/>
  <c r="X107" i="7"/>
  <c r="W107" i="7"/>
  <c r="P107" i="7"/>
  <c r="I107" i="7"/>
  <c r="A107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B106" i="7"/>
  <c r="Y106" i="7"/>
  <c r="X106" i="7"/>
  <c r="W106" i="7"/>
  <c r="P106" i="7"/>
  <c r="I106" i="7"/>
  <c r="A106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B105" i="7"/>
  <c r="Y105" i="7"/>
  <c r="X105" i="7"/>
  <c r="W105" i="7"/>
  <c r="P105" i="7"/>
  <c r="I105" i="7"/>
  <c r="A105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B104" i="7"/>
  <c r="Y104" i="7"/>
  <c r="X104" i="7"/>
  <c r="W104" i="7"/>
  <c r="P104" i="7"/>
  <c r="I104" i="7"/>
  <c r="A104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B103" i="7"/>
  <c r="Y103" i="7"/>
  <c r="X103" i="7"/>
  <c r="W103" i="7"/>
  <c r="P103" i="7"/>
  <c r="I103" i="7"/>
  <c r="A103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B102" i="7"/>
  <c r="Y102" i="7"/>
  <c r="X102" i="7"/>
  <c r="W102" i="7"/>
  <c r="P102" i="7"/>
  <c r="I102" i="7"/>
  <c r="A102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B101" i="7"/>
  <c r="Y101" i="7"/>
  <c r="X101" i="7"/>
  <c r="W101" i="7"/>
  <c r="P101" i="7"/>
  <c r="I101" i="7"/>
  <c r="A101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B100" i="7"/>
  <c r="Y100" i="7"/>
  <c r="X100" i="7"/>
  <c r="W100" i="7"/>
  <c r="P100" i="7"/>
  <c r="I100" i="7"/>
  <c r="A100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B99" i="7"/>
  <c r="Y99" i="7"/>
  <c r="X99" i="7"/>
  <c r="W99" i="7"/>
  <c r="P99" i="7"/>
  <c r="I99" i="7"/>
  <c r="A99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B98" i="7"/>
  <c r="Y98" i="7"/>
  <c r="X98" i="7"/>
  <c r="W98" i="7"/>
  <c r="P98" i="7"/>
  <c r="I98" i="7"/>
  <c r="A98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B97" i="7"/>
  <c r="Y97" i="7"/>
  <c r="X97" i="7"/>
  <c r="W97" i="7"/>
  <c r="P97" i="7"/>
  <c r="I97" i="7"/>
  <c r="A97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B96" i="7"/>
  <c r="Y96" i="7"/>
  <c r="X96" i="7"/>
  <c r="W96" i="7"/>
  <c r="P96" i="7"/>
  <c r="I96" i="7"/>
  <c r="A96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B95" i="7"/>
  <c r="Y95" i="7"/>
  <c r="X95" i="7"/>
  <c r="W95" i="7"/>
  <c r="P95" i="7"/>
  <c r="I95" i="7"/>
  <c r="A95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B94" i="7"/>
  <c r="Y94" i="7"/>
  <c r="X94" i="7"/>
  <c r="W94" i="7"/>
  <c r="P94" i="7"/>
  <c r="I94" i="7"/>
  <c r="A94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B93" i="7"/>
  <c r="Y93" i="7"/>
  <c r="X93" i="7"/>
  <c r="W93" i="7"/>
  <c r="P93" i="7"/>
  <c r="I93" i="7"/>
  <c r="A93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B92" i="7"/>
  <c r="Y92" i="7"/>
  <c r="X92" i="7"/>
  <c r="W92" i="7"/>
  <c r="P92" i="7"/>
  <c r="I92" i="7"/>
  <c r="A92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B91" i="7"/>
  <c r="Y91" i="7"/>
  <c r="X91" i="7"/>
  <c r="W91" i="7"/>
  <c r="P91" i="7"/>
  <c r="I91" i="7"/>
  <c r="A91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B90" i="7"/>
  <c r="Y90" i="7"/>
  <c r="X90" i="7"/>
  <c r="W90" i="7"/>
  <c r="P90" i="7"/>
  <c r="I90" i="7"/>
  <c r="A90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B89" i="7"/>
  <c r="Y89" i="7"/>
  <c r="X89" i="7"/>
  <c r="W89" i="7"/>
  <c r="P89" i="7"/>
  <c r="I89" i="7"/>
  <c r="A89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B88" i="7"/>
  <c r="Y88" i="7"/>
  <c r="X88" i="7"/>
  <c r="W88" i="7"/>
  <c r="P88" i="7"/>
  <c r="I88" i="7"/>
  <c r="A88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B87" i="7"/>
  <c r="Y87" i="7"/>
  <c r="X87" i="7"/>
  <c r="W87" i="7"/>
  <c r="P87" i="7"/>
  <c r="I87" i="7"/>
  <c r="A87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B86" i="7"/>
  <c r="Y86" i="7"/>
  <c r="X86" i="7"/>
  <c r="W86" i="7"/>
  <c r="P86" i="7"/>
  <c r="I86" i="7"/>
  <c r="A86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B85" i="7"/>
  <c r="Y85" i="7"/>
  <c r="X85" i="7"/>
  <c r="W85" i="7"/>
  <c r="P85" i="7"/>
  <c r="I85" i="7"/>
  <c r="A85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B84" i="7"/>
  <c r="Y84" i="7"/>
  <c r="X84" i="7"/>
  <c r="W84" i="7"/>
  <c r="P84" i="7"/>
  <c r="I84" i="7"/>
  <c r="A84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B83" i="7"/>
  <c r="Y83" i="7"/>
  <c r="X83" i="7"/>
  <c r="W83" i="7"/>
  <c r="P83" i="7"/>
  <c r="I83" i="7"/>
  <c r="A83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B82" i="7"/>
  <c r="Y82" i="7"/>
  <c r="X82" i="7"/>
  <c r="W82" i="7"/>
  <c r="P82" i="7"/>
  <c r="I82" i="7"/>
  <c r="A82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B81" i="7"/>
  <c r="Y81" i="7"/>
  <c r="X81" i="7"/>
  <c r="W81" i="7"/>
  <c r="P81" i="7"/>
  <c r="I81" i="7"/>
  <c r="A81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B80" i="7"/>
  <c r="Y80" i="7"/>
  <c r="X80" i="7"/>
  <c r="W80" i="7"/>
  <c r="P80" i="7"/>
  <c r="I80" i="7"/>
  <c r="A80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B79" i="7"/>
  <c r="Y79" i="7"/>
  <c r="X79" i="7"/>
  <c r="W79" i="7"/>
  <c r="P79" i="7"/>
  <c r="I79" i="7"/>
  <c r="A79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B78" i="7"/>
  <c r="Y78" i="7"/>
  <c r="X78" i="7"/>
  <c r="W78" i="7"/>
  <c r="P78" i="7"/>
  <c r="I78" i="7"/>
  <c r="A78" i="7"/>
  <c r="AS77" i="7"/>
  <c r="AR77" i="7"/>
  <c r="AQ77" i="7"/>
  <c r="AP77" i="7"/>
  <c r="AO77" i="7"/>
  <c r="AN77" i="7"/>
  <c r="AM77" i="7"/>
  <c r="AL77" i="7"/>
  <c r="AK77" i="7"/>
  <c r="AJ77" i="7"/>
  <c r="AI77" i="7"/>
  <c r="AH77" i="7"/>
  <c r="AG77" i="7"/>
  <c r="AF77" i="7"/>
  <c r="AE77" i="7"/>
  <c r="AD77" i="7"/>
  <c r="AB77" i="7"/>
  <c r="Y77" i="7"/>
  <c r="X77" i="7"/>
  <c r="W77" i="7"/>
  <c r="P77" i="7"/>
  <c r="I77" i="7"/>
  <c r="A77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B76" i="7"/>
  <c r="Y76" i="7"/>
  <c r="X76" i="7"/>
  <c r="W76" i="7"/>
  <c r="P76" i="7"/>
  <c r="I76" i="7"/>
  <c r="A76" i="7"/>
  <c r="AS75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B75" i="7"/>
  <c r="Y75" i="7"/>
  <c r="X75" i="7"/>
  <c r="W75" i="7"/>
  <c r="P75" i="7"/>
  <c r="I75" i="7"/>
  <c r="A75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B74" i="7"/>
  <c r="Y74" i="7"/>
  <c r="X74" i="7"/>
  <c r="W74" i="7"/>
  <c r="P74" i="7"/>
  <c r="I74" i="7"/>
  <c r="A74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B73" i="7"/>
  <c r="Y73" i="7"/>
  <c r="X73" i="7"/>
  <c r="W73" i="7"/>
  <c r="P73" i="7"/>
  <c r="I73" i="7"/>
  <c r="A73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B72" i="7"/>
  <c r="Y72" i="7"/>
  <c r="X72" i="7"/>
  <c r="W72" i="7"/>
  <c r="P72" i="7"/>
  <c r="I72" i="7"/>
  <c r="A72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B71" i="7"/>
  <c r="Y71" i="7"/>
  <c r="X71" i="7"/>
  <c r="W71" i="7"/>
  <c r="P71" i="7"/>
  <c r="I71" i="7"/>
  <c r="A71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B70" i="7"/>
  <c r="Y70" i="7"/>
  <c r="X70" i="7"/>
  <c r="W70" i="7"/>
  <c r="P70" i="7"/>
  <c r="I70" i="7"/>
  <c r="A70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B69" i="7"/>
  <c r="Y69" i="7"/>
  <c r="X69" i="7"/>
  <c r="W69" i="7"/>
  <c r="P69" i="7"/>
  <c r="I69" i="7"/>
  <c r="A69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B68" i="7"/>
  <c r="Y68" i="7"/>
  <c r="X68" i="7"/>
  <c r="W68" i="7"/>
  <c r="P68" i="7"/>
  <c r="I68" i="7"/>
  <c r="A68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B67" i="7"/>
  <c r="Y67" i="7"/>
  <c r="X67" i="7"/>
  <c r="W67" i="7"/>
  <c r="P67" i="7"/>
  <c r="I67" i="7"/>
  <c r="A67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B66" i="7"/>
  <c r="Y66" i="7"/>
  <c r="X66" i="7"/>
  <c r="W66" i="7"/>
  <c r="P66" i="7"/>
  <c r="I66" i="7"/>
  <c r="A66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B65" i="7"/>
  <c r="Y65" i="7"/>
  <c r="X65" i="7"/>
  <c r="W65" i="7"/>
  <c r="P65" i="7"/>
  <c r="I65" i="7"/>
  <c r="A65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B64" i="7"/>
  <c r="Y64" i="7"/>
  <c r="X64" i="7"/>
  <c r="W64" i="7"/>
  <c r="P64" i="7"/>
  <c r="I64" i="7"/>
  <c r="A64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B63" i="7"/>
  <c r="Y63" i="7"/>
  <c r="X63" i="7"/>
  <c r="W63" i="7"/>
  <c r="P63" i="7"/>
  <c r="I63" i="7"/>
  <c r="A63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B62" i="7"/>
  <c r="Y62" i="7"/>
  <c r="X62" i="7"/>
  <c r="W62" i="7"/>
  <c r="P62" i="7"/>
  <c r="I62" i="7"/>
  <c r="A62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B61" i="7"/>
  <c r="Y61" i="7"/>
  <c r="X61" i="7"/>
  <c r="W61" i="7"/>
  <c r="P61" i="7"/>
  <c r="I61" i="7"/>
  <c r="A61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B60" i="7"/>
  <c r="Y60" i="7"/>
  <c r="X60" i="7"/>
  <c r="W60" i="7"/>
  <c r="P60" i="7"/>
  <c r="I60" i="7"/>
  <c r="A60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B59" i="7"/>
  <c r="Y59" i="7"/>
  <c r="X59" i="7"/>
  <c r="W59" i="7"/>
  <c r="P59" i="7"/>
  <c r="I59" i="7"/>
  <c r="A59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B58" i="7"/>
  <c r="Y58" i="7"/>
  <c r="X58" i="7"/>
  <c r="W58" i="7"/>
  <c r="P58" i="7"/>
  <c r="I58" i="7"/>
  <c r="A58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B57" i="7"/>
  <c r="Y57" i="7"/>
  <c r="X57" i="7"/>
  <c r="W57" i="7"/>
  <c r="P57" i="7"/>
  <c r="I57" i="7"/>
  <c r="A57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B56" i="7"/>
  <c r="Y56" i="7"/>
  <c r="X56" i="7"/>
  <c r="W56" i="7"/>
  <c r="P56" i="7"/>
  <c r="I56" i="7"/>
  <c r="A56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B55" i="7"/>
  <c r="Y55" i="7"/>
  <c r="X55" i="7"/>
  <c r="W55" i="7"/>
  <c r="P55" i="7"/>
  <c r="I55" i="7"/>
  <c r="A55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B54" i="7"/>
  <c r="Y54" i="7"/>
  <c r="X54" i="7"/>
  <c r="W54" i="7"/>
  <c r="P54" i="7"/>
  <c r="I54" i="7"/>
  <c r="A54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B53" i="7"/>
  <c r="Y53" i="7"/>
  <c r="X53" i="7"/>
  <c r="W53" i="7"/>
  <c r="P53" i="7"/>
  <c r="I53" i="7"/>
  <c r="A53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B52" i="7"/>
  <c r="Y52" i="7"/>
  <c r="X52" i="7"/>
  <c r="W52" i="7"/>
  <c r="P52" i="7"/>
  <c r="I52" i="7"/>
  <c r="A52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B51" i="7"/>
  <c r="Y51" i="7"/>
  <c r="X51" i="7"/>
  <c r="W51" i="7"/>
  <c r="P51" i="7"/>
  <c r="I51" i="7"/>
  <c r="A51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B50" i="7"/>
  <c r="Y50" i="7"/>
  <c r="X50" i="7"/>
  <c r="W50" i="7"/>
  <c r="P50" i="7"/>
  <c r="I50" i="7"/>
  <c r="A50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B49" i="7"/>
  <c r="Y49" i="7"/>
  <c r="X49" i="7"/>
  <c r="W49" i="7"/>
  <c r="P49" i="7"/>
  <c r="I49" i="7"/>
  <c r="A49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B48" i="7"/>
  <c r="Y48" i="7"/>
  <c r="X48" i="7"/>
  <c r="W48" i="7"/>
  <c r="P48" i="7"/>
  <c r="I48" i="7"/>
  <c r="A48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B47" i="7"/>
  <c r="Y47" i="7"/>
  <c r="X47" i="7"/>
  <c r="W47" i="7"/>
  <c r="P47" i="7"/>
  <c r="I47" i="7"/>
  <c r="A47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B46" i="7"/>
  <c r="Y46" i="7"/>
  <c r="X46" i="7"/>
  <c r="W46" i="7"/>
  <c r="P46" i="7"/>
  <c r="I46" i="7"/>
  <c r="A46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B45" i="7"/>
  <c r="Y45" i="7"/>
  <c r="X45" i="7"/>
  <c r="W45" i="7"/>
  <c r="P45" i="7"/>
  <c r="I45" i="7"/>
  <c r="A45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B44" i="7"/>
  <c r="Y44" i="7"/>
  <c r="X44" i="7"/>
  <c r="W44" i="7"/>
  <c r="P44" i="7"/>
  <c r="I44" i="7"/>
  <c r="A44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B43" i="7"/>
  <c r="Y43" i="7"/>
  <c r="X43" i="7"/>
  <c r="W43" i="7"/>
  <c r="P43" i="7"/>
  <c r="I43" i="7"/>
  <c r="A43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B42" i="7"/>
  <c r="Y42" i="7"/>
  <c r="X42" i="7"/>
  <c r="W42" i="7"/>
  <c r="P42" i="7"/>
  <c r="I42" i="7"/>
  <c r="A42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B41" i="7"/>
  <c r="Y41" i="7"/>
  <c r="X41" i="7"/>
  <c r="W41" i="7"/>
  <c r="P41" i="7"/>
  <c r="I41" i="7"/>
  <c r="A41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B40" i="7"/>
  <c r="Y40" i="7"/>
  <c r="X40" i="7"/>
  <c r="W40" i="7"/>
  <c r="P40" i="7"/>
  <c r="I40" i="7"/>
  <c r="A40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B39" i="7"/>
  <c r="Y39" i="7"/>
  <c r="X39" i="7"/>
  <c r="W39" i="7"/>
  <c r="P39" i="7"/>
  <c r="I39" i="7"/>
  <c r="A39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B38" i="7"/>
  <c r="Y38" i="7"/>
  <c r="X38" i="7"/>
  <c r="W38" i="7"/>
  <c r="P38" i="7"/>
  <c r="I38" i="7"/>
  <c r="A38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B37" i="7"/>
  <c r="Y37" i="7"/>
  <c r="X37" i="7"/>
  <c r="W37" i="7"/>
  <c r="P37" i="7"/>
  <c r="I37" i="7"/>
  <c r="A37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B36" i="7"/>
  <c r="Y36" i="7"/>
  <c r="X36" i="7"/>
  <c r="W36" i="7"/>
  <c r="P36" i="7"/>
  <c r="I36" i="7"/>
  <c r="A36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B35" i="7"/>
  <c r="Y35" i="7"/>
  <c r="X35" i="7"/>
  <c r="W35" i="7"/>
  <c r="P35" i="7"/>
  <c r="I35" i="7"/>
  <c r="A35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B34" i="7"/>
  <c r="Y34" i="7"/>
  <c r="X34" i="7"/>
  <c r="W34" i="7"/>
  <c r="P34" i="7"/>
  <c r="I34" i="7"/>
  <c r="A34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B33" i="7"/>
  <c r="Y33" i="7"/>
  <c r="X33" i="7"/>
  <c r="W33" i="7"/>
  <c r="P33" i="7"/>
  <c r="I33" i="7"/>
  <c r="A33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B32" i="7"/>
  <c r="Y32" i="7"/>
  <c r="X32" i="7"/>
  <c r="W32" i="7"/>
  <c r="P32" i="7"/>
  <c r="I32" i="7"/>
  <c r="A32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B31" i="7"/>
  <c r="Y31" i="7"/>
  <c r="X31" i="7"/>
  <c r="W31" i="7"/>
  <c r="P31" i="7"/>
  <c r="I31" i="7"/>
  <c r="A31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B30" i="7"/>
  <c r="Y30" i="7"/>
  <c r="X30" i="7"/>
  <c r="W30" i="7"/>
  <c r="P30" i="7"/>
  <c r="I30" i="7"/>
  <c r="A30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B29" i="7"/>
  <c r="Y29" i="7"/>
  <c r="X29" i="7"/>
  <c r="W29" i="7"/>
  <c r="P29" i="7"/>
  <c r="I29" i="7"/>
  <c r="A29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B28" i="7"/>
  <c r="Y28" i="7"/>
  <c r="X28" i="7"/>
  <c r="W28" i="7"/>
  <c r="P28" i="7"/>
  <c r="I28" i="7"/>
  <c r="A28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B27" i="7"/>
  <c r="Y27" i="7"/>
  <c r="X27" i="7"/>
  <c r="W27" i="7"/>
  <c r="P27" i="7"/>
  <c r="I27" i="7"/>
  <c r="A27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B26" i="7"/>
  <c r="Y26" i="7"/>
  <c r="X26" i="7"/>
  <c r="W26" i="7"/>
  <c r="P26" i="7"/>
  <c r="I26" i="7"/>
  <c r="A26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B25" i="7"/>
  <c r="Y25" i="7"/>
  <c r="X25" i="7"/>
  <c r="W25" i="7"/>
  <c r="P25" i="7"/>
  <c r="I25" i="7"/>
  <c r="A25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B24" i="7"/>
  <c r="Y24" i="7"/>
  <c r="X24" i="7"/>
  <c r="W24" i="7"/>
  <c r="P24" i="7"/>
  <c r="I24" i="7"/>
  <c r="A24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B23" i="7"/>
  <c r="Y23" i="7"/>
  <c r="X23" i="7"/>
  <c r="W23" i="7"/>
  <c r="P23" i="7"/>
  <c r="I23" i="7"/>
  <c r="A23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B22" i="7"/>
  <c r="Y22" i="7"/>
  <c r="X22" i="7"/>
  <c r="W22" i="7"/>
  <c r="P22" i="7"/>
  <c r="I22" i="7"/>
  <c r="A22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B21" i="7"/>
  <c r="Y21" i="7"/>
  <c r="X21" i="7"/>
  <c r="W21" i="7"/>
  <c r="P21" i="7"/>
  <c r="I21" i="7"/>
  <c r="A21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B20" i="7"/>
  <c r="Y20" i="7"/>
  <c r="X20" i="7"/>
  <c r="W20" i="7"/>
  <c r="P20" i="7"/>
  <c r="I20" i="7"/>
  <c r="A20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B19" i="7"/>
  <c r="Y19" i="7"/>
  <c r="X19" i="7"/>
  <c r="W19" i="7"/>
  <c r="P19" i="7"/>
  <c r="I19" i="7"/>
  <c r="A19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B18" i="7"/>
  <c r="Y18" i="7"/>
  <c r="X18" i="7"/>
  <c r="W18" i="7"/>
  <c r="P18" i="7"/>
  <c r="I18" i="7"/>
  <c r="A18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B17" i="7"/>
  <c r="Y17" i="7"/>
  <c r="X17" i="7"/>
  <c r="W17" i="7"/>
  <c r="P17" i="7"/>
  <c r="I17" i="7"/>
  <c r="A17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B16" i="7"/>
  <c r="Y16" i="7"/>
  <c r="X16" i="7"/>
  <c r="W16" i="7"/>
  <c r="P16" i="7"/>
  <c r="I16" i="7"/>
  <c r="A16" i="7"/>
  <c r="AD15" i="7"/>
  <c r="AB15" i="7"/>
  <c r="AB195" i="7" s="1"/>
  <c r="AB351" i="7" s="1"/>
  <c r="Y15" i="7"/>
  <c r="X15" i="7"/>
  <c r="W15" i="7"/>
  <c r="P15" i="7"/>
  <c r="I15" i="7"/>
  <c r="I195" i="7" s="1"/>
  <c r="I351" i="7" s="1"/>
  <c r="AS10" i="7"/>
  <c r="AL10" i="7"/>
  <c r="AI8" i="7"/>
  <c r="C7" i="7"/>
  <c r="AI6" i="7"/>
  <c r="C5" i="7"/>
  <c r="C4" i="7"/>
  <c r="C3" i="7"/>
  <c r="T28" i="6"/>
  <c r="S28" i="6"/>
  <c r="R28" i="6"/>
  <c r="Q28" i="6"/>
  <c r="T25" i="6"/>
  <c r="S25" i="6"/>
  <c r="R25" i="6"/>
  <c r="Q25" i="6"/>
  <c r="P25" i="6"/>
  <c r="O25" i="6"/>
  <c r="N25" i="6"/>
  <c r="M25" i="6"/>
  <c r="L25" i="6"/>
  <c r="K25" i="6"/>
  <c r="J25" i="6"/>
  <c r="I25" i="6"/>
  <c r="C25" i="6"/>
  <c r="T24" i="6"/>
  <c r="S24" i="6"/>
  <c r="R24" i="6"/>
  <c r="Q24" i="6"/>
  <c r="P24" i="6"/>
  <c r="O24" i="6"/>
  <c r="N24" i="6"/>
  <c r="G24" i="6"/>
  <c r="F24" i="6"/>
  <c r="A24" i="6"/>
  <c r="T23" i="6"/>
  <c r="S23" i="6"/>
  <c r="R23" i="6"/>
  <c r="Q23" i="6"/>
  <c r="P23" i="6"/>
  <c r="O23" i="6"/>
  <c r="N23" i="6"/>
  <c r="G23" i="6"/>
  <c r="F23" i="6"/>
  <c r="A23" i="6"/>
  <c r="T22" i="6"/>
  <c r="S22" i="6"/>
  <c r="R22" i="6"/>
  <c r="Q22" i="6"/>
  <c r="P22" i="6"/>
  <c r="O22" i="6"/>
  <c r="N22" i="6"/>
  <c r="G22" i="6"/>
  <c r="F22" i="6"/>
  <c r="A22" i="6"/>
  <c r="T21" i="6"/>
  <c r="S21" i="6"/>
  <c r="R21" i="6"/>
  <c r="Q21" i="6"/>
  <c r="P21" i="6"/>
  <c r="O21" i="6"/>
  <c r="N21" i="6"/>
  <c r="G21" i="6"/>
  <c r="F21" i="6"/>
  <c r="A21" i="6"/>
  <c r="T20" i="6"/>
  <c r="S20" i="6"/>
  <c r="R20" i="6"/>
  <c r="Q20" i="6"/>
  <c r="P20" i="6"/>
  <c r="O20" i="6"/>
  <c r="N20" i="6"/>
  <c r="G20" i="6"/>
  <c r="F20" i="6"/>
  <c r="A20" i="6"/>
  <c r="T19" i="6"/>
  <c r="S19" i="6"/>
  <c r="R19" i="6"/>
  <c r="Q19" i="6"/>
  <c r="P19" i="6"/>
  <c r="O19" i="6"/>
  <c r="N19" i="6"/>
  <c r="G19" i="6"/>
  <c r="F19" i="6"/>
  <c r="A19" i="6"/>
  <c r="T18" i="6"/>
  <c r="S18" i="6"/>
  <c r="R18" i="6"/>
  <c r="Q18" i="6"/>
  <c r="P18" i="6"/>
  <c r="O18" i="6"/>
  <c r="N18" i="6"/>
  <c r="G18" i="6"/>
  <c r="F18" i="6"/>
  <c r="A18" i="6"/>
  <c r="T17" i="6"/>
  <c r="S17" i="6"/>
  <c r="R17" i="6"/>
  <c r="Q17" i="6"/>
  <c r="P17" i="6"/>
  <c r="O17" i="6"/>
  <c r="N17" i="6"/>
  <c r="G17" i="6"/>
  <c r="F17" i="6"/>
  <c r="A17" i="6"/>
  <c r="T16" i="6"/>
  <c r="S16" i="6"/>
  <c r="R16" i="6"/>
  <c r="Q16" i="6"/>
  <c r="P16" i="6"/>
  <c r="O16" i="6"/>
  <c r="N16" i="6"/>
  <c r="G16" i="6"/>
  <c r="F16" i="6"/>
  <c r="A16" i="6"/>
  <c r="T15" i="6"/>
  <c r="S15" i="6"/>
  <c r="R15" i="6"/>
  <c r="Q15" i="6"/>
  <c r="P15" i="6"/>
  <c r="O15" i="6"/>
  <c r="N15" i="6"/>
  <c r="G15" i="6"/>
  <c r="F15" i="6"/>
  <c r="A15" i="6"/>
  <c r="Q11" i="6"/>
  <c r="P11" i="6"/>
  <c r="O11" i="6"/>
  <c r="C8" i="6"/>
  <c r="C6" i="6"/>
  <c r="C5" i="6"/>
  <c r="C4" i="6"/>
  <c r="A1" i="6"/>
  <c r="AS104" i="10"/>
  <c r="AR104" i="10"/>
  <c r="AQ104" i="10"/>
  <c r="AP104" i="10"/>
  <c r="AO104" i="10"/>
  <c r="AN104" i="10"/>
  <c r="AM104" i="10"/>
  <c r="AL104" i="10"/>
  <c r="AK104" i="10"/>
  <c r="AG104" i="10"/>
  <c r="AF104" i="10"/>
  <c r="AE104" i="10"/>
  <c r="AD104" i="10"/>
  <c r="AC104" i="10"/>
  <c r="AB104" i="10"/>
  <c r="X104" i="10"/>
  <c r="W104" i="10"/>
  <c r="V104" i="10"/>
  <c r="U104" i="10"/>
  <c r="T104" i="10"/>
  <c r="S104" i="10"/>
  <c r="O104" i="10"/>
  <c r="K104" i="10"/>
  <c r="J104" i="10"/>
  <c r="G104" i="10"/>
  <c r="E104" i="10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A103" i="10"/>
  <c r="AS102" i="10"/>
  <c r="AR102" i="10"/>
  <c r="AQ102" i="10"/>
  <c r="AP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K102" i="10"/>
  <c r="J102" i="10"/>
  <c r="I102" i="10"/>
  <c r="G102" i="10"/>
  <c r="E102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K101" i="10"/>
  <c r="J101" i="10"/>
  <c r="H101" i="10"/>
  <c r="G101" i="10"/>
  <c r="E101" i="10"/>
  <c r="BC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K100" i="10"/>
  <c r="J100" i="10"/>
  <c r="H100" i="10"/>
  <c r="G100" i="10"/>
  <c r="F100" i="10"/>
  <c r="E100" i="10"/>
  <c r="A99" i="10"/>
  <c r="BE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A98" i="10"/>
  <c r="BE97" i="10"/>
  <c r="AS97" i="10"/>
  <c r="AR97" i="10"/>
  <c r="AQ97" i="10"/>
  <c r="AP97" i="10"/>
  <c r="AO97" i="10"/>
  <c r="AN97" i="10"/>
  <c r="AM97" i="10"/>
  <c r="AF97" i="10"/>
  <c r="AE97" i="10"/>
  <c r="AD97" i="10"/>
  <c r="W97" i="10"/>
  <c r="V97" i="10"/>
  <c r="U97" i="10"/>
  <c r="N97" i="10"/>
  <c r="M97" i="10"/>
  <c r="L97" i="10"/>
  <c r="A97" i="10"/>
  <c r="BE96" i="10"/>
  <c r="AS96" i="10"/>
  <c r="AR96" i="10"/>
  <c r="AQ96" i="10"/>
  <c r="AP96" i="10"/>
  <c r="AO96" i="10"/>
  <c r="AN96" i="10"/>
  <c r="AM96" i="10"/>
  <c r="AF96" i="10"/>
  <c r="AE96" i="10"/>
  <c r="AD96" i="10"/>
  <c r="W96" i="10"/>
  <c r="V96" i="10"/>
  <c r="U96" i="10"/>
  <c r="N96" i="10"/>
  <c r="M96" i="10"/>
  <c r="L96" i="10"/>
  <c r="A96" i="10"/>
  <c r="BE95" i="10"/>
  <c r="AS95" i="10"/>
  <c r="AR95" i="10"/>
  <c r="AQ95" i="10"/>
  <c r="AP95" i="10"/>
  <c r="AO95" i="10"/>
  <c r="AN95" i="10"/>
  <c r="AM95" i="10"/>
  <c r="AF95" i="10"/>
  <c r="AE95" i="10"/>
  <c r="AD95" i="10"/>
  <c r="W95" i="10"/>
  <c r="V95" i="10"/>
  <c r="U95" i="10"/>
  <c r="N95" i="10"/>
  <c r="M95" i="10"/>
  <c r="L95" i="10"/>
  <c r="A95" i="10"/>
  <c r="BE94" i="10"/>
  <c r="AS94" i="10"/>
  <c r="AR94" i="10"/>
  <c r="AQ94" i="10"/>
  <c r="AP94" i="10"/>
  <c r="AO94" i="10"/>
  <c r="AN94" i="10"/>
  <c r="AM94" i="10"/>
  <c r="AF94" i="10"/>
  <c r="AE94" i="10"/>
  <c r="AD94" i="10"/>
  <c r="W94" i="10"/>
  <c r="V94" i="10"/>
  <c r="U94" i="10"/>
  <c r="N94" i="10"/>
  <c r="M94" i="10"/>
  <c r="L94" i="10"/>
  <c r="A94" i="10"/>
  <c r="BE93" i="10"/>
  <c r="AS93" i="10"/>
  <c r="AR93" i="10"/>
  <c r="AQ93" i="10"/>
  <c r="AP93" i="10"/>
  <c r="AO93" i="10"/>
  <c r="AN93" i="10"/>
  <c r="AM93" i="10"/>
  <c r="AF93" i="10"/>
  <c r="AE93" i="10"/>
  <c r="AD93" i="10"/>
  <c r="W93" i="10"/>
  <c r="V93" i="10"/>
  <c r="U93" i="10"/>
  <c r="N93" i="10"/>
  <c r="M93" i="10"/>
  <c r="L93" i="10"/>
  <c r="A93" i="10"/>
  <c r="BE92" i="10"/>
  <c r="AS92" i="10"/>
  <c r="AR92" i="10"/>
  <c r="AQ92" i="10"/>
  <c r="AP92" i="10"/>
  <c r="AO92" i="10"/>
  <c r="AN92" i="10"/>
  <c r="AM92" i="10"/>
  <c r="AF92" i="10"/>
  <c r="AE92" i="10"/>
  <c r="AD92" i="10"/>
  <c r="W92" i="10"/>
  <c r="V92" i="10"/>
  <c r="U92" i="10"/>
  <c r="N92" i="10"/>
  <c r="M92" i="10"/>
  <c r="L92" i="10"/>
  <c r="A92" i="10"/>
  <c r="BE91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A91" i="10"/>
  <c r="BE90" i="10"/>
  <c r="AS90" i="10"/>
  <c r="AR90" i="10"/>
  <c r="AQ90" i="10"/>
  <c r="AP90" i="10"/>
  <c r="AO90" i="10"/>
  <c r="AN90" i="10"/>
  <c r="AM90" i="10"/>
  <c r="AF90" i="10"/>
  <c r="AE90" i="10"/>
  <c r="AD90" i="10"/>
  <c r="W90" i="10"/>
  <c r="V90" i="10"/>
  <c r="U90" i="10"/>
  <c r="N90" i="10"/>
  <c r="M90" i="10"/>
  <c r="L90" i="10"/>
  <c r="A90" i="10"/>
  <c r="BE89" i="10"/>
  <c r="AS89" i="10"/>
  <c r="AR89" i="10"/>
  <c r="AQ89" i="10"/>
  <c r="AP89" i="10"/>
  <c r="AO89" i="10"/>
  <c r="AN89" i="10"/>
  <c r="AM89" i="10"/>
  <c r="AF89" i="10"/>
  <c r="AE89" i="10"/>
  <c r="AD89" i="10"/>
  <c r="W89" i="10"/>
  <c r="V89" i="10"/>
  <c r="U89" i="10"/>
  <c r="N89" i="10"/>
  <c r="M89" i="10"/>
  <c r="L89" i="10"/>
  <c r="A89" i="10"/>
  <c r="BE88" i="10"/>
  <c r="AS88" i="10"/>
  <c r="AR88" i="10"/>
  <c r="AQ88" i="10"/>
  <c r="AP88" i="10"/>
  <c r="AO88" i="10"/>
  <c r="AN88" i="10"/>
  <c r="AM88" i="10"/>
  <c r="AF88" i="10"/>
  <c r="AE88" i="10"/>
  <c r="AD88" i="10"/>
  <c r="W88" i="10"/>
  <c r="V88" i="10"/>
  <c r="U88" i="10"/>
  <c r="N88" i="10"/>
  <c r="M88" i="10"/>
  <c r="L88" i="10"/>
  <c r="A88" i="10"/>
  <c r="BE87" i="10"/>
  <c r="AS87" i="10"/>
  <c r="AR87" i="10"/>
  <c r="AQ87" i="10"/>
  <c r="AP87" i="10"/>
  <c r="AO87" i="10"/>
  <c r="AN87" i="10"/>
  <c r="AM87" i="10"/>
  <c r="AF87" i="10"/>
  <c r="AE87" i="10"/>
  <c r="AD87" i="10"/>
  <c r="W87" i="10"/>
  <c r="V87" i="10"/>
  <c r="U87" i="10"/>
  <c r="N87" i="10"/>
  <c r="M87" i="10"/>
  <c r="L87" i="10"/>
  <c r="A87" i="10"/>
  <c r="BE86" i="10"/>
  <c r="AS86" i="10"/>
  <c r="AR86" i="10"/>
  <c r="AQ86" i="10"/>
  <c r="AP86" i="10"/>
  <c r="AO86" i="10"/>
  <c r="AN86" i="10"/>
  <c r="AM86" i="10"/>
  <c r="AF86" i="10"/>
  <c r="AE86" i="10"/>
  <c r="AD86" i="10"/>
  <c r="W86" i="10"/>
  <c r="V86" i="10"/>
  <c r="U86" i="10"/>
  <c r="N86" i="10"/>
  <c r="M86" i="10"/>
  <c r="L86" i="10"/>
  <c r="A86" i="10"/>
  <c r="BE85" i="10"/>
  <c r="AS85" i="10"/>
  <c r="AR85" i="10"/>
  <c r="AQ85" i="10"/>
  <c r="AP85" i="10"/>
  <c r="AO85" i="10"/>
  <c r="AN85" i="10"/>
  <c r="AM85" i="10"/>
  <c r="AF85" i="10"/>
  <c r="AE85" i="10"/>
  <c r="AD85" i="10"/>
  <c r="W85" i="10"/>
  <c r="V85" i="10"/>
  <c r="U85" i="10"/>
  <c r="N85" i="10"/>
  <c r="M85" i="10"/>
  <c r="L85" i="10"/>
  <c r="A85" i="10"/>
  <c r="BE84" i="10"/>
  <c r="AS84" i="10"/>
  <c r="AR84" i="10"/>
  <c r="AQ84" i="10"/>
  <c r="AP84" i="10"/>
  <c r="AO84" i="10"/>
  <c r="AN84" i="10"/>
  <c r="AM84" i="10"/>
  <c r="AF84" i="10"/>
  <c r="AE84" i="10"/>
  <c r="AD84" i="10"/>
  <c r="W84" i="10"/>
  <c r="V84" i="10"/>
  <c r="U84" i="10"/>
  <c r="N84" i="10"/>
  <c r="M84" i="10"/>
  <c r="L84" i="10"/>
  <c r="A84" i="10"/>
  <c r="BE83" i="10"/>
  <c r="AS83" i="10"/>
  <c r="AR83" i="10"/>
  <c r="AQ83" i="10"/>
  <c r="AP83" i="10"/>
  <c r="AO83" i="10"/>
  <c r="AN83" i="10"/>
  <c r="AM83" i="10"/>
  <c r="AF83" i="10"/>
  <c r="AE83" i="10"/>
  <c r="AD83" i="10"/>
  <c r="W83" i="10"/>
  <c r="V83" i="10"/>
  <c r="U83" i="10"/>
  <c r="N83" i="10"/>
  <c r="M83" i="10"/>
  <c r="L83" i="10"/>
  <c r="A83" i="10"/>
  <c r="BE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A82" i="10"/>
  <c r="BE81" i="10"/>
  <c r="AS81" i="10"/>
  <c r="AR81" i="10"/>
  <c r="AQ81" i="10"/>
  <c r="AP81" i="10"/>
  <c r="AO81" i="10"/>
  <c r="AN81" i="10"/>
  <c r="AM81" i="10"/>
  <c r="AF81" i="10"/>
  <c r="AE81" i="10"/>
  <c r="AD81" i="10"/>
  <c r="W81" i="10"/>
  <c r="V81" i="10"/>
  <c r="U81" i="10"/>
  <c r="N81" i="10"/>
  <c r="M81" i="10"/>
  <c r="L81" i="10"/>
  <c r="A81" i="10"/>
  <c r="BE80" i="10"/>
  <c r="AS80" i="10"/>
  <c r="AR80" i="10"/>
  <c r="AQ80" i="10"/>
  <c r="AP80" i="10"/>
  <c r="AO80" i="10"/>
  <c r="AN80" i="10"/>
  <c r="AM80" i="10"/>
  <c r="AF80" i="10"/>
  <c r="AE80" i="10"/>
  <c r="AD80" i="10"/>
  <c r="W80" i="10"/>
  <c r="V80" i="10"/>
  <c r="U80" i="10"/>
  <c r="N80" i="10"/>
  <c r="M80" i="10"/>
  <c r="L80" i="10"/>
  <c r="A80" i="10"/>
  <c r="BE79" i="10"/>
  <c r="AS79" i="10"/>
  <c r="AR79" i="10"/>
  <c r="AQ79" i="10"/>
  <c r="AP79" i="10"/>
  <c r="AO79" i="10"/>
  <c r="AN79" i="10"/>
  <c r="AM79" i="10"/>
  <c r="AF79" i="10"/>
  <c r="AE79" i="10"/>
  <c r="AD79" i="10"/>
  <c r="W79" i="10"/>
  <c r="V79" i="10"/>
  <c r="U79" i="10"/>
  <c r="N79" i="10"/>
  <c r="M79" i="10"/>
  <c r="L79" i="10"/>
  <c r="A79" i="10"/>
  <c r="BE78" i="10"/>
  <c r="AS78" i="10"/>
  <c r="AR78" i="10"/>
  <c r="AQ78" i="10"/>
  <c r="AP78" i="10"/>
  <c r="AO78" i="10"/>
  <c r="AN78" i="10"/>
  <c r="AM78" i="10"/>
  <c r="AF78" i="10"/>
  <c r="AE78" i="10"/>
  <c r="AD78" i="10"/>
  <c r="W78" i="10"/>
  <c r="V78" i="10"/>
  <c r="U78" i="10"/>
  <c r="N78" i="10"/>
  <c r="M78" i="10"/>
  <c r="L78" i="10"/>
  <c r="A78" i="10"/>
  <c r="BE77" i="10"/>
  <c r="AS77" i="10"/>
  <c r="AR77" i="10"/>
  <c r="AQ77" i="10"/>
  <c r="AP77" i="10"/>
  <c r="AO77" i="10"/>
  <c r="AN77" i="10"/>
  <c r="AM77" i="10"/>
  <c r="AF77" i="10"/>
  <c r="AE77" i="10"/>
  <c r="AD77" i="10"/>
  <c r="W77" i="10"/>
  <c r="V77" i="10"/>
  <c r="U77" i="10"/>
  <c r="N77" i="10"/>
  <c r="M77" i="10"/>
  <c r="L77" i="10"/>
  <c r="A77" i="10"/>
  <c r="BE76" i="10"/>
  <c r="AS76" i="10"/>
  <c r="AR76" i="10"/>
  <c r="AQ76" i="10"/>
  <c r="AP76" i="10"/>
  <c r="AO76" i="10"/>
  <c r="AN76" i="10"/>
  <c r="AM76" i="10"/>
  <c r="AF76" i="10"/>
  <c r="AE76" i="10"/>
  <c r="AD76" i="10"/>
  <c r="W76" i="10"/>
  <c r="V76" i="10"/>
  <c r="U76" i="10"/>
  <c r="N76" i="10"/>
  <c r="M76" i="10"/>
  <c r="L76" i="10"/>
  <c r="A76" i="10"/>
  <c r="BE75" i="10"/>
  <c r="AS75" i="10"/>
  <c r="AR75" i="10"/>
  <c r="AQ75" i="10"/>
  <c r="AP75" i="10"/>
  <c r="AO75" i="10"/>
  <c r="AN75" i="10"/>
  <c r="AM75" i="10"/>
  <c r="AF75" i="10"/>
  <c r="AE75" i="10"/>
  <c r="AD75" i="10"/>
  <c r="W75" i="10"/>
  <c r="V75" i="10"/>
  <c r="U75" i="10"/>
  <c r="N75" i="10"/>
  <c r="M75" i="10"/>
  <c r="L75" i="10"/>
  <c r="A75" i="10"/>
  <c r="BE74" i="10"/>
  <c r="AS74" i="10"/>
  <c r="AR74" i="10"/>
  <c r="AQ74" i="10"/>
  <c r="AP74" i="10"/>
  <c r="AO74" i="10"/>
  <c r="AN74" i="10"/>
  <c r="AM74" i="10"/>
  <c r="AF74" i="10"/>
  <c r="AE74" i="10"/>
  <c r="AD74" i="10"/>
  <c r="W74" i="10"/>
  <c r="V74" i="10"/>
  <c r="U74" i="10"/>
  <c r="N74" i="10"/>
  <c r="M74" i="10"/>
  <c r="L74" i="10"/>
  <c r="A74" i="10"/>
  <c r="BE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A73" i="10"/>
  <c r="BE72" i="10"/>
  <c r="AS72" i="10"/>
  <c r="AR72" i="10"/>
  <c r="AQ72" i="10"/>
  <c r="AP72" i="10"/>
  <c r="AO72" i="10"/>
  <c r="AN72" i="10"/>
  <c r="AM72" i="10"/>
  <c r="AF72" i="10"/>
  <c r="AE72" i="10"/>
  <c r="AD72" i="10"/>
  <c r="W72" i="10"/>
  <c r="V72" i="10"/>
  <c r="U72" i="10"/>
  <c r="N72" i="10"/>
  <c r="M72" i="10"/>
  <c r="L72" i="10"/>
  <c r="A72" i="10"/>
  <c r="BE71" i="10"/>
  <c r="AS71" i="10"/>
  <c r="AR71" i="10"/>
  <c r="AQ71" i="10"/>
  <c r="AP71" i="10"/>
  <c r="AO71" i="10"/>
  <c r="AN71" i="10"/>
  <c r="AM71" i="10"/>
  <c r="AF71" i="10"/>
  <c r="AE71" i="10"/>
  <c r="AD71" i="10"/>
  <c r="W71" i="10"/>
  <c r="V71" i="10"/>
  <c r="U71" i="10"/>
  <c r="N71" i="10"/>
  <c r="M71" i="10"/>
  <c r="L71" i="10"/>
  <c r="A71" i="10"/>
  <c r="BE70" i="10"/>
  <c r="AS70" i="10"/>
  <c r="AR70" i="10"/>
  <c r="AQ70" i="10"/>
  <c r="AP70" i="10"/>
  <c r="AO70" i="10"/>
  <c r="AN70" i="10"/>
  <c r="AM70" i="10"/>
  <c r="AF70" i="10"/>
  <c r="AE70" i="10"/>
  <c r="AD70" i="10"/>
  <c r="W70" i="10"/>
  <c r="V70" i="10"/>
  <c r="U70" i="10"/>
  <c r="N70" i="10"/>
  <c r="M70" i="10"/>
  <c r="L70" i="10"/>
  <c r="A70" i="10"/>
  <c r="BE69" i="10"/>
  <c r="AS69" i="10"/>
  <c r="AR69" i="10"/>
  <c r="AQ69" i="10"/>
  <c r="AP69" i="10"/>
  <c r="AO69" i="10"/>
  <c r="AN69" i="10"/>
  <c r="AM69" i="10"/>
  <c r="AF69" i="10"/>
  <c r="AE69" i="10"/>
  <c r="AD69" i="10"/>
  <c r="W69" i="10"/>
  <c r="V69" i="10"/>
  <c r="U69" i="10"/>
  <c r="N69" i="10"/>
  <c r="M69" i="10"/>
  <c r="L69" i="10"/>
  <c r="A69" i="10"/>
  <c r="BE68" i="10"/>
  <c r="AS68" i="10"/>
  <c r="AR68" i="10"/>
  <c r="AQ68" i="10"/>
  <c r="AP68" i="10"/>
  <c r="AO68" i="10"/>
  <c r="AN68" i="10"/>
  <c r="AM68" i="10"/>
  <c r="AF68" i="10"/>
  <c r="AE68" i="10"/>
  <c r="AD68" i="10"/>
  <c r="W68" i="10"/>
  <c r="V68" i="10"/>
  <c r="U68" i="10"/>
  <c r="N68" i="10"/>
  <c r="M68" i="10"/>
  <c r="L68" i="10"/>
  <c r="A68" i="10"/>
  <c r="BE67" i="10"/>
  <c r="AS67" i="10"/>
  <c r="AR67" i="10"/>
  <c r="AQ67" i="10"/>
  <c r="AP67" i="10"/>
  <c r="AO67" i="10"/>
  <c r="AN67" i="10"/>
  <c r="AM67" i="10"/>
  <c r="AF67" i="10"/>
  <c r="AE67" i="10"/>
  <c r="AD67" i="10"/>
  <c r="W67" i="10"/>
  <c r="V67" i="10"/>
  <c r="U67" i="10"/>
  <c r="N67" i="10"/>
  <c r="M67" i="10"/>
  <c r="L67" i="10"/>
  <c r="A67" i="10"/>
  <c r="BE66" i="10"/>
  <c r="AS66" i="10"/>
  <c r="AR66" i="10"/>
  <c r="AQ66" i="10"/>
  <c r="AP66" i="10"/>
  <c r="AO66" i="10"/>
  <c r="AN66" i="10"/>
  <c r="AM66" i="10"/>
  <c r="AF66" i="10"/>
  <c r="AE66" i="10"/>
  <c r="AD66" i="10"/>
  <c r="W66" i="10"/>
  <c r="V66" i="10"/>
  <c r="U66" i="10"/>
  <c r="N66" i="10"/>
  <c r="M66" i="10"/>
  <c r="L66" i="10"/>
  <c r="A66" i="10"/>
  <c r="BE65" i="10"/>
  <c r="AS65" i="10"/>
  <c r="AR65" i="10"/>
  <c r="AQ65" i="10"/>
  <c r="AP65" i="10"/>
  <c r="AO65" i="10"/>
  <c r="AN65" i="10"/>
  <c r="AM65" i="10"/>
  <c r="AF65" i="10"/>
  <c r="AE65" i="10"/>
  <c r="AD65" i="10"/>
  <c r="W65" i="10"/>
  <c r="V65" i="10"/>
  <c r="U65" i="10"/>
  <c r="N65" i="10"/>
  <c r="M65" i="10"/>
  <c r="L65" i="10"/>
  <c r="A65" i="10"/>
  <c r="BE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A64" i="10"/>
  <c r="BE63" i="10"/>
  <c r="AS63" i="10"/>
  <c r="AR63" i="10"/>
  <c r="AQ63" i="10"/>
  <c r="AP63" i="10"/>
  <c r="AO63" i="10"/>
  <c r="AN63" i="10"/>
  <c r="AM63" i="10"/>
  <c r="AF63" i="10"/>
  <c r="AE63" i="10"/>
  <c r="AD63" i="10"/>
  <c r="W63" i="10"/>
  <c r="V63" i="10"/>
  <c r="U63" i="10"/>
  <c r="N63" i="10"/>
  <c r="M63" i="10"/>
  <c r="L63" i="10"/>
  <c r="A63" i="10"/>
  <c r="BE62" i="10"/>
  <c r="AS62" i="10"/>
  <c r="AR62" i="10"/>
  <c r="AQ62" i="10"/>
  <c r="AP62" i="10"/>
  <c r="AO62" i="10"/>
  <c r="AN62" i="10"/>
  <c r="AM62" i="10"/>
  <c r="AF62" i="10"/>
  <c r="AE62" i="10"/>
  <c r="AD62" i="10"/>
  <c r="W62" i="10"/>
  <c r="V62" i="10"/>
  <c r="U62" i="10"/>
  <c r="N62" i="10"/>
  <c r="M62" i="10"/>
  <c r="L62" i="10"/>
  <c r="A62" i="10"/>
  <c r="BE61" i="10"/>
  <c r="AS61" i="10"/>
  <c r="AR61" i="10"/>
  <c r="AQ61" i="10"/>
  <c r="AP61" i="10"/>
  <c r="AO61" i="10"/>
  <c r="AN61" i="10"/>
  <c r="AM61" i="10"/>
  <c r="AF61" i="10"/>
  <c r="AE61" i="10"/>
  <c r="AD61" i="10"/>
  <c r="W61" i="10"/>
  <c r="V61" i="10"/>
  <c r="U61" i="10"/>
  <c r="N61" i="10"/>
  <c r="M61" i="10"/>
  <c r="L61" i="10"/>
  <c r="A61" i="10"/>
  <c r="BE60" i="10"/>
  <c r="AS60" i="10"/>
  <c r="AR60" i="10"/>
  <c r="AQ60" i="10"/>
  <c r="AP60" i="10"/>
  <c r="AO60" i="10"/>
  <c r="AN60" i="10"/>
  <c r="AM60" i="10"/>
  <c r="AF60" i="10"/>
  <c r="AE60" i="10"/>
  <c r="AD60" i="10"/>
  <c r="W60" i="10"/>
  <c r="V60" i="10"/>
  <c r="U60" i="10"/>
  <c r="N60" i="10"/>
  <c r="M60" i="10"/>
  <c r="L60" i="10"/>
  <c r="A60" i="10"/>
  <c r="BE59" i="10"/>
  <c r="AS59" i="10"/>
  <c r="AR59" i="10"/>
  <c r="AQ59" i="10"/>
  <c r="AP59" i="10"/>
  <c r="AO59" i="10"/>
  <c r="AN59" i="10"/>
  <c r="AM59" i="10"/>
  <c r="AF59" i="10"/>
  <c r="AE59" i="10"/>
  <c r="AD59" i="10"/>
  <c r="W59" i="10"/>
  <c r="V59" i="10"/>
  <c r="U59" i="10"/>
  <c r="N59" i="10"/>
  <c r="M59" i="10"/>
  <c r="L59" i="10"/>
  <c r="A59" i="10"/>
  <c r="BE58" i="10"/>
  <c r="AS58" i="10"/>
  <c r="AR58" i="10"/>
  <c r="AQ58" i="10"/>
  <c r="AP58" i="10"/>
  <c r="AO58" i="10"/>
  <c r="AN58" i="10"/>
  <c r="AM58" i="10"/>
  <c r="AF58" i="10"/>
  <c r="AE58" i="10"/>
  <c r="AD58" i="10"/>
  <c r="W58" i="10"/>
  <c r="V58" i="10"/>
  <c r="U58" i="10"/>
  <c r="N58" i="10"/>
  <c r="M58" i="10"/>
  <c r="L58" i="10"/>
  <c r="A58" i="10"/>
  <c r="BE57" i="10"/>
  <c r="AS57" i="10"/>
  <c r="AR57" i="10"/>
  <c r="AQ57" i="10"/>
  <c r="AP57" i="10"/>
  <c r="AO57" i="10"/>
  <c r="AN57" i="10"/>
  <c r="AM57" i="10"/>
  <c r="AF57" i="10"/>
  <c r="AE57" i="10"/>
  <c r="AD57" i="10"/>
  <c r="W57" i="10"/>
  <c r="V57" i="10"/>
  <c r="U57" i="10"/>
  <c r="N57" i="10"/>
  <c r="M57" i="10"/>
  <c r="L57" i="10"/>
  <c r="A57" i="10"/>
  <c r="BE56" i="10"/>
  <c r="AS56" i="10"/>
  <c r="AR56" i="10"/>
  <c r="AQ56" i="10"/>
  <c r="AP56" i="10"/>
  <c r="AO56" i="10"/>
  <c r="AN56" i="10"/>
  <c r="AM56" i="10"/>
  <c r="AF56" i="10"/>
  <c r="AE56" i="10"/>
  <c r="AD56" i="10"/>
  <c r="W56" i="10"/>
  <c r="V56" i="10"/>
  <c r="U56" i="10"/>
  <c r="N56" i="10"/>
  <c r="M56" i="10"/>
  <c r="L56" i="10"/>
  <c r="A56" i="10"/>
  <c r="BE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A55" i="10"/>
  <c r="BE54" i="10"/>
  <c r="AS54" i="10"/>
  <c r="AR54" i="10"/>
  <c r="AQ54" i="10"/>
  <c r="AP54" i="10"/>
  <c r="AO54" i="10"/>
  <c r="AN54" i="10"/>
  <c r="AM54" i="10"/>
  <c r="AF54" i="10"/>
  <c r="AE54" i="10"/>
  <c r="AD54" i="10"/>
  <c r="W54" i="10"/>
  <c r="V54" i="10"/>
  <c r="U54" i="10"/>
  <c r="N54" i="10"/>
  <c r="M54" i="10"/>
  <c r="L54" i="10"/>
  <c r="A54" i="10"/>
  <c r="BE53" i="10"/>
  <c r="AS53" i="10"/>
  <c r="AR53" i="10"/>
  <c r="AQ53" i="10"/>
  <c r="AP53" i="10"/>
  <c r="AO53" i="10"/>
  <c r="AN53" i="10"/>
  <c r="AM53" i="10"/>
  <c r="AF53" i="10"/>
  <c r="AE53" i="10"/>
  <c r="AD53" i="10"/>
  <c r="W53" i="10"/>
  <c r="V53" i="10"/>
  <c r="U53" i="10"/>
  <c r="N53" i="10"/>
  <c r="M53" i="10"/>
  <c r="L53" i="10"/>
  <c r="A53" i="10"/>
  <c r="BE52" i="10"/>
  <c r="AS52" i="10"/>
  <c r="AR52" i="10"/>
  <c r="AQ52" i="10"/>
  <c r="AP52" i="10"/>
  <c r="AO52" i="10"/>
  <c r="AN52" i="10"/>
  <c r="AM52" i="10"/>
  <c r="AF52" i="10"/>
  <c r="AE52" i="10"/>
  <c r="AD52" i="10"/>
  <c r="W52" i="10"/>
  <c r="V52" i="10"/>
  <c r="U52" i="10"/>
  <c r="N52" i="10"/>
  <c r="M52" i="10"/>
  <c r="L52" i="10"/>
  <c r="A52" i="10"/>
  <c r="BE51" i="10"/>
  <c r="AS51" i="10"/>
  <c r="AR51" i="10"/>
  <c r="AQ51" i="10"/>
  <c r="AP51" i="10"/>
  <c r="AO51" i="10"/>
  <c r="AN51" i="10"/>
  <c r="AM51" i="10"/>
  <c r="AF51" i="10"/>
  <c r="AE51" i="10"/>
  <c r="AD51" i="10"/>
  <c r="W51" i="10"/>
  <c r="V51" i="10"/>
  <c r="U51" i="10"/>
  <c r="N51" i="10"/>
  <c r="M51" i="10"/>
  <c r="L51" i="10"/>
  <c r="A51" i="10"/>
  <c r="BE50" i="10"/>
  <c r="AS50" i="10"/>
  <c r="AR50" i="10"/>
  <c r="AQ50" i="10"/>
  <c r="AP50" i="10"/>
  <c r="AO50" i="10"/>
  <c r="AN50" i="10"/>
  <c r="AM50" i="10"/>
  <c r="AF50" i="10"/>
  <c r="AE50" i="10"/>
  <c r="AD50" i="10"/>
  <c r="W50" i="10"/>
  <c r="V50" i="10"/>
  <c r="U50" i="10"/>
  <c r="N50" i="10"/>
  <c r="M50" i="10"/>
  <c r="L50" i="10"/>
  <c r="A50" i="10"/>
  <c r="BE49" i="10"/>
  <c r="AS49" i="10"/>
  <c r="AR49" i="10"/>
  <c r="AQ49" i="10"/>
  <c r="AP49" i="10"/>
  <c r="AO49" i="10"/>
  <c r="AN49" i="10"/>
  <c r="AM49" i="10"/>
  <c r="AF49" i="10"/>
  <c r="AE49" i="10"/>
  <c r="AD49" i="10"/>
  <c r="W49" i="10"/>
  <c r="V49" i="10"/>
  <c r="U49" i="10"/>
  <c r="N49" i="10"/>
  <c r="M49" i="10"/>
  <c r="L49" i="10"/>
  <c r="A49" i="10"/>
  <c r="BE48" i="10"/>
  <c r="AS48" i="10"/>
  <c r="AR48" i="10"/>
  <c r="AQ48" i="10"/>
  <c r="AP48" i="10"/>
  <c r="AO48" i="10"/>
  <c r="AN48" i="10"/>
  <c r="AM48" i="10"/>
  <c r="AF48" i="10"/>
  <c r="AE48" i="10"/>
  <c r="AD48" i="10"/>
  <c r="W48" i="10"/>
  <c r="V48" i="10"/>
  <c r="U48" i="10"/>
  <c r="N48" i="10"/>
  <c r="M48" i="10"/>
  <c r="L48" i="10"/>
  <c r="A48" i="10"/>
  <c r="BE47" i="10"/>
  <c r="AS47" i="10"/>
  <c r="AR47" i="10"/>
  <c r="AQ47" i="10"/>
  <c r="AP47" i="10"/>
  <c r="AO47" i="10"/>
  <c r="AN47" i="10"/>
  <c r="AM47" i="10"/>
  <c r="AF47" i="10"/>
  <c r="AE47" i="10"/>
  <c r="AD47" i="10"/>
  <c r="W47" i="10"/>
  <c r="V47" i="10"/>
  <c r="U47" i="10"/>
  <c r="N47" i="10"/>
  <c r="M47" i="10"/>
  <c r="L47" i="10"/>
  <c r="A47" i="10"/>
  <c r="BE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A46" i="10"/>
  <c r="BE45" i="10"/>
  <c r="AS45" i="10"/>
  <c r="AR45" i="10"/>
  <c r="AQ45" i="10"/>
  <c r="AP45" i="10"/>
  <c r="AO45" i="10"/>
  <c r="AN45" i="10"/>
  <c r="AM45" i="10"/>
  <c r="AF45" i="10"/>
  <c r="AE45" i="10"/>
  <c r="AD45" i="10"/>
  <c r="W45" i="10"/>
  <c r="V45" i="10"/>
  <c r="U45" i="10"/>
  <c r="N45" i="10"/>
  <c r="M45" i="10"/>
  <c r="L45" i="10"/>
  <c r="A45" i="10"/>
  <c r="BE44" i="10"/>
  <c r="AS44" i="10"/>
  <c r="AR44" i="10"/>
  <c r="AQ44" i="10"/>
  <c r="AP44" i="10"/>
  <c r="AO44" i="10"/>
  <c r="AN44" i="10"/>
  <c r="AM44" i="10"/>
  <c r="AF44" i="10"/>
  <c r="AE44" i="10"/>
  <c r="AD44" i="10"/>
  <c r="W44" i="10"/>
  <c r="V44" i="10"/>
  <c r="U44" i="10"/>
  <c r="N44" i="10"/>
  <c r="M44" i="10"/>
  <c r="L44" i="10"/>
  <c r="A44" i="10"/>
  <c r="BE43" i="10"/>
  <c r="AS43" i="10"/>
  <c r="AR43" i="10"/>
  <c r="AQ43" i="10"/>
  <c r="AP43" i="10"/>
  <c r="AO43" i="10"/>
  <c r="AN43" i="10"/>
  <c r="AM43" i="10"/>
  <c r="AF43" i="10"/>
  <c r="AE43" i="10"/>
  <c r="AD43" i="10"/>
  <c r="W43" i="10"/>
  <c r="V43" i="10"/>
  <c r="U43" i="10"/>
  <c r="N43" i="10"/>
  <c r="M43" i="10"/>
  <c r="L43" i="10"/>
  <c r="A43" i="10"/>
  <c r="BE42" i="10"/>
  <c r="AS42" i="10"/>
  <c r="AR42" i="10"/>
  <c r="AQ42" i="10"/>
  <c r="AP42" i="10"/>
  <c r="AO42" i="10"/>
  <c r="AN42" i="10"/>
  <c r="AM42" i="10"/>
  <c r="AF42" i="10"/>
  <c r="AE42" i="10"/>
  <c r="AD42" i="10"/>
  <c r="W42" i="10"/>
  <c r="V42" i="10"/>
  <c r="U42" i="10"/>
  <c r="N42" i="10"/>
  <c r="M42" i="10"/>
  <c r="L42" i="10"/>
  <c r="A42" i="10"/>
  <c r="BE41" i="10"/>
  <c r="AS41" i="10"/>
  <c r="AR41" i="10"/>
  <c r="AQ41" i="10"/>
  <c r="AP41" i="10"/>
  <c r="AO41" i="10"/>
  <c r="AN41" i="10"/>
  <c r="AM41" i="10"/>
  <c r="AF41" i="10"/>
  <c r="AE41" i="10"/>
  <c r="AD41" i="10"/>
  <c r="W41" i="10"/>
  <c r="V41" i="10"/>
  <c r="U41" i="10"/>
  <c r="N41" i="10"/>
  <c r="M41" i="10"/>
  <c r="L41" i="10"/>
  <c r="A41" i="10"/>
  <c r="BE40" i="10"/>
  <c r="AS40" i="10"/>
  <c r="AR40" i="10"/>
  <c r="AQ40" i="10"/>
  <c r="AP40" i="10"/>
  <c r="AO40" i="10"/>
  <c r="AN40" i="10"/>
  <c r="AM40" i="10"/>
  <c r="AF40" i="10"/>
  <c r="AE40" i="10"/>
  <c r="AD40" i="10"/>
  <c r="W40" i="10"/>
  <c r="V40" i="10"/>
  <c r="U40" i="10"/>
  <c r="N40" i="10"/>
  <c r="M40" i="10"/>
  <c r="L40" i="10"/>
  <c r="A40" i="10"/>
  <c r="BE39" i="10"/>
  <c r="AS39" i="10"/>
  <c r="AR39" i="10"/>
  <c r="AQ39" i="10"/>
  <c r="AP39" i="10"/>
  <c r="AO39" i="10"/>
  <c r="AN39" i="10"/>
  <c r="AM39" i="10"/>
  <c r="AF39" i="10"/>
  <c r="AE39" i="10"/>
  <c r="AD39" i="10"/>
  <c r="W39" i="10"/>
  <c r="V39" i="10"/>
  <c r="U39" i="10"/>
  <c r="N39" i="10"/>
  <c r="M39" i="10"/>
  <c r="L39" i="10"/>
  <c r="A39" i="10"/>
  <c r="BE38" i="10"/>
  <c r="AS38" i="10"/>
  <c r="AR38" i="10"/>
  <c r="AQ38" i="10"/>
  <c r="AP38" i="10"/>
  <c r="AO38" i="10"/>
  <c r="AN38" i="10"/>
  <c r="AM38" i="10"/>
  <c r="AF38" i="10"/>
  <c r="AE38" i="10"/>
  <c r="AD38" i="10"/>
  <c r="W38" i="10"/>
  <c r="V38" i="10"/>
  <c r="U38" i="10"/>
  <c r="N38" i="10"/>
  <c r="M38" i="10"/>
  <c r="L38" i="10"/>
  <c r="A38" i="10"/>
  <c r="BE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A37" i="10"/>
  <c r="BE36" i="10"/>
  <c r="AS36" i="10"/>
  <c r="AR36" i="10"/>
  <c r="AQ36" i="10"/>
  <c r="AP36" i="10"/>
  <c r="AO36" i="10"/>
  <c r="AN36" i="10"/>
  <c r="AM36" i="10"/>
  <c r="AF36" i="10"/>
  <c r="AE36" i="10"/>
  <c r="AD36" i="10"/>
  <c r="W36" i="10"/>
  <c r="V36" i="10"/>
  <c r="U36" i="10"/>
  <c r="N36" i="10"/>
  <c r="M36" i="10"/>
  <c r="L36" i="10"/>
  <c r="A36" i="10"/>
  <c r="BE35" i="10"/>
  <c r="AS35" i="10"/>
  <c r="AR35" i="10"/>
  <c r="AQ35" i="10"/>
  <c r="AP35" i="10"/>
  <c r="AO35" i="10"/>
  <c r="AN35" i="10"/>
  <c r="AM35" i="10"/>
  <c r="AF35" i="10"/>
  <c r="AE35" i="10"/>
  <c r="AD35" i="10"/>
  <c r="W35" i="10"/>
  <c r="V35" i="10"/>
  <c r="U35" i="10"/>
  <c r="N35" i="10"/>
  <c r="M35" i="10"/>
  <c r="L35" i="10"/>
  <c r="A35" i="10"/>
  <c r="BE34" i="10"/>
  <c r="AS34" i="10"/>
  <c r="AR34" i="10"/>
  <c r="AQ34" i="10"/>
  <c r="AP34" i="10"/>
  <c r="AO34" i="10"/>
  <c r="AN34" i="10"/>
  <c r="AM34" i="10"/>
  <c r="AF34" i="10"/>
  <c r="AE34" i="10"/>
  <c r="AD34" i="10"/>
  <c r="W34" i="10"/>
  <c r="V34" i="10"/>
  <c r="U34" i="10"/>
  <c r="N34" i="10"/>
  <c r="M34" i="10"/>
  <c r="L34" i="10"/>
  <c r="A34" i="10"/>
  <c r="BE33" i="10"/>
  <c r="AS33" i="10"/>
  <c r="AR33" i="10"/>
  <c r="AQ33" i="10"/>
  <c r="AP33" i="10"/>
  <c r="AO33" i="10"/>
  <c r="AN33" i="10"/>
  <c r="AM33" i="10"/>
  <c r="AF33" i="10"/>
  <c r="AE33" i="10"/>
  <c r="AD33" i="10"/>
  <c r="W33" i="10"/>
  <c r="V33" i="10"/>
  <c r="U33" i="10"/>
  <c r="N33" i="10"/>
  <c r="M33" i="10"/>
  <c r="L33" i="10"/>
  <c r="A33" i="10"/>
  <c r="BE32" i="10"/>
  <c r="AS32" i="10"/>
  <c r="AR32" i="10"/>
  <c r="AQ32" i="10"/>
  <c r="AP32" i="10"/>
  <c r="AO32" i="10"/>
  <c r="AN32" i="10"/>
  <c r="AM32" i="10"/>
  <c r="AF32" i="10"/>
  <c r="AE32" i="10"/>
  <c r="AD32" i="10"/>
  <c r="W32" i="10"/>
  <c r="V32" i="10"/>
  <c r="U32" i="10"/>
  <c r="N32" i="10"/>
  <c r="M32" i="10"/>
  <c r="L32" i="10"/>
  <c r="A32" i="10"/>
  <c r="BE31" i="10"/>
  <c r="AS31" i="10"/>
  <c r="AR31" i="10"/>
  <c r="AQ31" i="10"/>
  <c r="AP31" i="10"/>
  <c r="AO31" i="10"/>
  <c r="AN31" i="10"/>
  <c r="AM31" i="10"/>
  <c r="AF31" i="10"/>
  <c r="AE31" i="10"/>
  <c r="AD31" i="10"/>
  <c r="W31" i="10"/>
  <c r="V31" i="10"/>
  <c r="U31" i="10"/>
  <c r="N31" i="10"/>
  <c r="M31" i="10"/>
  <c r="L31" i="10"/>
  <c r="A31" i="10"/>
  <c r="BE30" i="10"/>
  <c r="AS30" i="10"/>
  <c r="AR30" i="10"/>
  <c r="AQ30" i="10"/>
  <c r="AP30" i="10"/>
  <c r="AO30" i="10"/>
  <c r="AN30" i="10"/>
  <c r="AM30" i="10"/>
  <c r="AF30" i="10"/>
  <c r="AE30" i="10"/>
  <c r="AD30" i="10"/>
  <c r="W30" i="10"/>
  <c r="V30" i="10"/>
  <c r="U30" i="10"/>
  <c r="N30" i="10"/>
  <c r="M30" i="10"/>
  <c r="L30" i="10"/>
  <c r="A30" i="10"/>
  <c r="BE29" i="10"/>
  <c r="AS29" i="10"/>
  <c r="AR29" i="10"/>
  <c r="AQ29" i="10"/>
  <c r="AP29" i="10"/>
  <c r="AO29" i="10"/>
  <c r="AN29" i="10"/>
  <c r="AM29" i="10"/>
  <c r="AF29" i="10"/>
  <c r="AE29" i="10"/>
  <c r="AD29" i="10"/>
  <c r="W29" i="10"/>
  <c r="V29" i="10"/>
  <c r="U29" i="10"/>
  <c r="N29" i="10"/>
  <c r="M29" i="10"/>
  <c r="L29" i="10"/>
  <c r="A29" i="10"/>
  <c r="BE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K28" i="10"/>
  <c r="J28" i="10"/>
  <c r="I28" i="10"/>
  <c r="H28" i="10"/>
  <c r="H102" i="10" s="1"/>
  <c r="H104" i="10" s="1"/>
  <c r="G28" i="10"/>
  <c r="F28" i="10"/>
  <c r="F102" i="10" s="1"/>
  <c r="E28" i="10"/>
  <c r="BE27" i="10"/>
  <c r="AS27" i="10"/>
  <c r="AR27" i="10"/>
  <c r="AQ27" i="10"/>
  <c r="AP27" i="10"/>
  <c r="AO27" i="10"/>
  <c r="AN27" i="10"/>
  <c r="AM27" i="10"/>
  <c r="AF27" i="10"/>
  <c r="AE27" i="10"/>
  <c r="AD27" i="10"/>
  <c r="W27" i="10"/>
  <c r="V27" i="10"/>
  <c r="U27" i="10"/>
  <c r="N27" i="10"/>
  <c r="M27" i="10"/>
  <c r="L27" i="10"/>
  <c r="A27" i="10"/>
  <c r="BE26" i="10"/>
  <c r="AS26" i="10"/>
  <c r="AR26" i="10"/>
  <c r="AQ26" i="10"/>
  <c r="AP26" i="10"/>
  <c r="AO26" i="10"/>
  <c r="AN26" i="10"/>
  <c r="AM26" i="10"/>
  <c r="AF26" i="10"/>
  <c r="AE26" i="10"/>
  <c r="AD26" i="10"/>
  <c r="W26" i="10"/>
  <c r="V26" i="10"/>
  <c r="U26" i="10"/>
  <c r="N26" i="10"/>
  <c r="M26" i="10"/>
  <c r="L26" i="10"/>
  <c r="A26" i="10"/>
  <c r="BE25" i="10"/>
  <c r="AS25" i="10"/>
  <c r="AR25" i="10"/>
  <c r="AQ25" i="10"/>
  <c r="AP25" i="10"/>
  <c r="AO25" i="10"/>
  <c r="AN25" i="10"/>
  <c r="AM25" i="10"/>
  <c r="AF25" i="10"/>
  <c r="AE25" i="10"/>
  <c r="AD25" i="10"/>
  <c r="W25" i="10"/>
  <c r="V25" i="10"/>
  <c r="U25" i="10"/>
  <c r="N25" i="10"/>
  <c r="M25" i="10"/>
  <c r="L25" i="10"/>
  <c r="A25" i="10"/>
  <c r="BE24" i="10"/>
  <c r="AS24" i="10"/>
  <c r="AR24" i="10"/>
  <c r="AQ24" i="10"/>
  <c r="AP24" i="10"/>
  <c r="AO24" i="10"/>
  <c r="AN24" i="10"/>
  <c r="AM24" i="10"/>
  <c r="AF24" i="10"/>
  <c r="AE24" i="10"/>
  <c r="AD24" i="10"/>
  <c r="W24" i="10"/>
  <c r="V24" i="10"/>
  <c r="U24" i="10"/>
  <c r="N24" i="10"/>
  <c r="M24" i="10"/>
  <c r="L24" i="10"/>
  <c r="A24" i="10"/>
  <c r="BE23" i="10"/>
  <c r="AS23" i="10"/>
  <c r="AR23" i="10"/>
  <c r="AQ23" i="10"/>
  <c r="AP23" i="10"/>
  <c r="AO23" i="10"/>
  <c r="AN23" i="10"/>
  <c r="AM23" i="10"/>
  <c r="AF23" i="10"/>
  <c r="AE23" i="10"/>
  <c r="AD23" i="10"/>
  <c r="W23" i="10"/>
  <c r="V23" i="10"/>
  <c r="U23" i="10"/>
  <c r="N23" i="10"/>
  <c r="M23" i="10"/>
  <c r="L23" i="10"/>
  <c r="A23" i="10"/>
  <c r="BE22" i="10"/>
  <c r="AS22" i="10"/>
  <c r="AR22" i="10"/>
  <c r="AQ22" i="10"/>
  <c r="AP22" i="10"/>
  <c r="AO22" i="10"/>
  <c r="AN22" i="10"/>
  <c r="AM22" i="10"/>
  <c r="AF22" i="10"/>
  <c r="AE22" i="10"/>
  <c r="AD22" i="10"/>
  <c r="W22" i="10"/>
  <c r="V22" i="10"/>
  <c r="U22" i="10"/>
  <c r="N22" i="10"/>
  <c r="M22" i="10"/>
  <c r="L22" i="10"/>
  <c r="A22" i="10"/>
  <c r="BE21" i="10"/>
  <c r="AS21" i="10"/>
  <c r="AR21" i="10"/>
  <c r="AQ21" i="10"/>
  <c r="AP21" i="10"/>
  <c r="AO21" i="10"/>
  <c r="AN21" i="10"/>
  <c r="AM21" i="10"/>
  <c r="AF21" i="10"/>
  <c r="AE21" i="10"/>
  <c r="AD21" i="10"/>
  <c r="W21" i="10"/>
  <c r="V21" i="10"/>
  <c r="U21" i="10"/>
  <c r="N21" i="10"/>
  <c r="M21" i="10"/>
  <c r="L21" i="10"/>
  <c r="A21" i="10"/>
  <c r="BE20" i="10"/>
  <c r="AS20" i="10"/>
  <c r="AR20" i="10"/>
  <c r="AQ20" i="10"/>
  <c r="AP20" i="10"/>
  <c r="AO20" i="10"/>
  <c r="AN20" i="10"/>
  <c r="AM20" i="10"/>
  <c r="AF20" i="10"/>
  <c r="AE20" i="10"/>
  <c r="AD20" i="10"/>
  <c r="W20" i="10"/>
  <c r="V20" i="10"/>
  <c r="U20" i="10"/>
  <c r="M20" i="10"/>
  <c r="M28" i="10" s="1"/>
  <c r="M102" i="10" s="1"/>
  <c r="L20" i="10"/>
  <c r="N20" i="10" s="1"/>
  <c r="N28" i="10" s="1"/>
  <c r="N102" i="10" s="1"/>
  <c r="BE19" i="10"/>
  <c r="AS19" i="10"/>
  <c r="AR19" i="10"/>
  <c r="AQ19" i="10"/>
  <c r="AP19" i="10"/>
  <c r="AO19" i="10"/>
  <c r="AN19" i="10"/>
  <c r="AM19" i="10"/>
  <c r="AL19" i="10"/>
  <c r="AK19" i="10"/>
  <c r="AG19" i="10"/>
  <c r="AF19" i="10"/>
  <c r="AE19" i="10"/>
  <c r="AD19" i="10"/>
  <c r="AC19" i="10"/>
  <c r="AB19" i="10"/>
  <c r="X19" i="10"/>
  <c r="W19" i="10"/>
  <c r="V19" i="10"/>
  <c r="U19" i="10"/>
  <c r="T19" i="10"/>
  <c r="S19" i="10"/>
  <c r="O19" i="10"/>
  <c r="K19" i="10"/>
  <c r="J19" i="10"/>
  <c r="I19" i="10"/>
  <c r="I101" i="10" s="1"/>
  <c r="H19" i="10"/>
  <c r="G19" i="10"/>
  <c r="F19" i="10"/>
  <c r="F101" i="10" s="1"/>
  <c r="E19" i="10"/>
  <c r="BE18" i="10"/>
  <c r="AS18" i="10"/>
  <c r="AR18" i="10"/>
  <c r="AQ18" i="10"/>
  <c r="AP18" i="10"/>
  <c r="AO18" i="10"/>
  <c r="AN18" i="10"/>
  <c r="AM18" i="10"/>
  <c r="AF18" i="10"/>
  <c r="AE18" i="10"/>
  <c r="AD18" i="10"/>
  <c r="W18" i="10"/>
  <c r="V18" i="10"/>
  <c r="U18" i="10"/>
  <c r="N18" i="10"/>
  <c r="M18" i="10"/>
  <c r="L18" i="10"/>
  <c r="A18" i="10"/>
  <c r="BE17" i="10"/>
  <c r="AS17" i="10"/>
  <c r="AR17" i="10"/>
  <c r="AQ17" i="10"/>
  <c r="AP17" i="10"/>
  <c r="AO17" i="10"/>
  <c r="AN17" i="10"/>
  <c r="AM17" i="10"/>
  <c r="AF17" i="10"/>
  <c r="AE17" i="10"/>
  <c r="AD17" i="10"/>
  <c r="W17" i="10"/>
  <c r="V17" i="10"/>
  <c r="U17" i="10"/>
  <c r="M17" i="10"/>
  <c r="L17" i="10"/>
  <c r="A17" i="10" s="1"/>
  <c r="BE16" i="10"/>
  <c r="AS16" i="10"/>
  <c r="AR16" i="10"/>
  <c r="AQ16" i="10"/>
  <c r="AP16" i="10"/>
  <c r="AO16" i="10"/>
  <c r="AN16" i="10"/>
  <c r="AM16" i="10"/>
  <c r="AF16" i="10"/>
  <c r="AE16" i="10"/>
  <c r="AD16" i="10"/>
  <c r="W16" i="10"/>
  <c r="V16" i="10"/>
  <c r="U16" i="10"/>
  <c r="M16" i="10"/>
  <c r="M19" i="10" s="1"/>
  <c r="M101" i="10" s="1"/>
  <c r="L16" i="10"/>
  <c r="BE15" i="10"/>
  <c r="AS15" i="10"/>
  <c r="AR15" i="10"/>
  <c r="AQ15" i="10"/>
  <c r="AP15" i="10"/>
  <c r="AO15" i="10"/>
  <c r="AN15" i="10"/>
  <c r="AM15" i="10"/>
  <c r="AF15" i="10"/>
  <c r="AE15" i="10"/>
  <c r="AD15" i="10"/>
  <c r="W15" i="10"/>
  <c r="V15" i="10"/>
  <c r="U15" i="10"/>
  <c r="N15" i="10"/>
  <c r="M15" i="10"/>
  <c r="L15" i="10"/>
  <c r="A15" i="10"/>
  <c r="BE14" i="10"/>
  <c r="AS14" i="10"/>
  <c r="AR14" i="10"/>
  <c r="AQ14" i="10"/>
  <c r="AP14" i="10"/>
  <c r="AO14" i="10"/>
  <c r="AN14" i="10"/>
  <c r="AM14" i="10"/>
  <c r="AF14" i="10"/>
  <c r="AE14" i="10"/>
  <c r="AD14" i="10"/>
  <c r="W14" i="10"/>
  <c r="V14" i="10"/>
  <c r="U14" i="10"/>
  <c r="N14" i="10"/>
  <c r="M14" i="10"/>
  <c r="L14" i="10"/>
  <c r="A14" i="10"/>
  <c r="BE13" i="10"/>
  <c r="AS13" i="10"/>
  <c r="AR13" i="10"/>
  <c r="AQ13" i="10"/>
  <c r="AP13" i="10"/>
  <c r="AO13" i="10"/>
  <c r="AN13" i="10"/>
  <c r="AM13" i="10"/>
  <c r="AF13" i="10"/>
  <c r="AE13" i="10"/>
  <c r="AD13" i="10"/>
  <c r="W13" i="10"/>
  <c r="V13" i="10"/>
  <c r="U13" i="10"/>
  <c r="M13" i="10"/>
  <c r="M100" i="10" s="1"/>
  <c r="I100" i="10"/>
  <c r="BC11" i="10"/>
  <c r="D6" i="10"/>
  <c r="AU4" i="10"/>
  <c r="D4" i="10"/>
  <c r="D3" i="10"/>
  <c r="BF21" i="10" s="1"/>
  <c r="D2" i="10"/>
  <c r="BG1" i="10"/>
  <c r="X55" i="19"/>
  <c r="W55" i="19"/>
  <c r="V55" i="19"/>
  <c r="O55" i="19"/>
  <c r="L55" i="19"/>
  <c r="A55" i="19"/>
  <c r="X54" i="19"/>
  <c r="W54" i="19"/>
  <c r="V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A54" i="19"/>
  <c r="X53" i="19"/>
  <c r="W53" i="19"/>
  <c r="V53" i="19"/>
  <c r="O53" i="19"/>
  <c r="N53" i="19"/>
  <c r="L53" i="19"/>
  <c r="K53" i="19"/>
  <c r="I53" i="19"/>
  <c r="H53" i="19"/>
  <c r="A53" i="19"/>
  <c r="X52" i="19"/>
  <c r="W52" i="19"/>
  <c r="V52" i="19"/>
  <c r="O52" i="19"/>
  <c r="L52" i="19"/>
  <c r="I52" i="19"/>
  <c r="C18" i="21" s="1"/>
  <c r="E18" i="21" s="1"/>
  <c r="H52" i="19"/>
  <c r="H55" i="19" s="1"/>
  <c r="A52" i="19"/>
  <c r="A51" i="19"/>
  <c r="O50" i="19"/>
  <c r="N50" i="19"/>
  <c r="L50" i="19"/>
  <c r="K50" i="19"/>
  <c r="I50" i="19"/>
  <c r="H50" i="19"/>
  <c r="E50" i="19"/>
  <c r="D50" i="19"/>
  <c r="A50" i="19"/>
  <c r="O49" i="19"/>
  <c r="N49" i="19"/>
  <c r="L49" i="19"/>
  <c r="K49" i="19"/>
  <c r="I49" i="19"/>
  <c r="H49" i="19"/>
  <c r="E49" i="19"/>
  <c r="D49" i="19"/>
  <c r="A49" i="19"/>
  <c r="O48" i="19"/>
  <c r="N48" i="19"/>
  <c r="M48" i="19"/>
  <c r="L48" i="19"/>
  <c r="K48" i="19"/>
  <c r="I48" i="19"/>
  <c r="H48" i="19"/>
  <c r="F48" i="19"/>
  <c r="E48" i="19"/>
  <c r="D48" i="19"/>
  <c r="A48" i="19"/>
  <c r="A47" i="19"/>
  <c r="P46" i="19"/>
  <c r="O46" i="19"/>
  <c r="N46" i="19"/>
  <c r="M46" i="19"/>
  <c r="L46" i="19"/>
  <c r="K46" i="19"/>
  <c r="I46" i="19"/>
  <c r="H46" i="19"/>
  <c r="F46" i="19"/>
  <c r="E46" i="19"/>
  <c r="D46" i="19"/>
  <c r="A46" i="19"/>
  <c r="X45" i="19"/>
  <c r="W45" i="19"/>
  <c r="U45" i="19"/>
  <c r="P45" i="19"/>
  <c r="M45" i="19"/>
  <c r="J45" i="19"/>
  <c r="F45" i="19"/>
  <c r="A45" i="19"/>
  <c r="X44" i="19"/>
  <c r="W44" i="19"/>
  <c r="U44" i="19"/>
  <c r="P44" i="19"/>
  <c r="O44" i="19"/>
  <c r="N44" i="19"/>
  <c r="M44" i="19"/>
  <c r="L44" i="19"/>
  <c r="K44" i="19"/>
  <c r="J44" i="19"/>
  <c r="J46" i="19" s="1"/>
  <c r="G46" i="19"/>
  <c r="F44" i="19"/>
  <c r="E44" i="19"/>
  <c r="D44" i="19"/>
  <c r="A44" i="19"/>
  <c r="A43" i="19"/>
  <c r="P42" i="19"/>
  <c r="O42" i="19"/>
  <c r="N42" i="19"/>
  <c r="M42" i="19"/>
  <c r="L42" i="19"/>
  <c r="K42" i="19"/>
  <c r="I42" i="19"/>
  <c r="H42" i="19"/>
  <c r="F42" i="19"/>
  <c r="E42" i="19"/>
  <c r="D42" i="19"/>
  <c r="A42" i="19"/>
  <c r="X41" i="19"/>
  <c r="W41" i="19"/>
  <c r="U41" i="19"/>
  <c r="P41" i="19"/>
  <c r="M41" i="19"/>
  <c r="J41" i="19"/>
  <c r="F41" i="19"/>
  <c r="A41" i="19"/>
  <c r="X40" i="19"/>
  <c r="W40" i="19"/>
  <c r="U40" i="19"/>
  <c r="P40" i="19"/>
  <c r="O40" i="19"/>
  <c r="N40" i="19"/>
  <c r="M40" i="19"/>
  <c r="L40" i="19"/>
  <c r="K40" i="19"/>
  <c r="J40" i="19"/>
  <c r="F40" i="19"/>
  <c r="E40" i="19"/>
  <c r="D40" i="19"/>
  <c r="A40" i="19"/>
  <c r="A39" i="19"/>
  <c r="O38" i="19"/>
  <c r="N38" i="19"/>
  <c r="L38" i="19"/>
  <c r="K38" i="19"/>
  <c r="I38" i="19"/>
  <c r="H38" i="19"/>
  <c r="E38" i="19"/>
  <c r="D38" i="19"/>
  <c r="A38" i="19"/>
  <c r="X37" i="19"/>
  <c r="W37" i="19"/>
  <c r="U37" i="19"/>
  <c r="M37" i="19"/>
  <c r="M38" i="19" s="1"/>
  <c r="A37" i="19"/>
  <c r="X36" i="19"/>
  <c r="W36" i="19"/>
  <c r="U36" i="19"/>
  <c r="P36" i="19"/>
  <c r="O36" i="19"/>
  <c r="N36" i="19"/>
  <c r="M36" i="19"/>
  <c r="L36" i="19"/>
  <c r="K36" i="19"/>
  <c r="J36" i="19"/>
  <c r="F36" i="19"/>
  <c r="E36" i="19"/>
  <c r="D36" i="19"/>
  <c r="A36" i="19"/>
  <c r="A35" i="19"/>
  <c r="O34" i="19"/>
  <c r="N34" i="19"/>
  <c r="L34" i="19"/>
  <c r="K34" i="19"/>
  <c r="I34" i="19"/>
  <c r="H34" i="19"/>
  <c r="E34" i="19"/>
  <c r="D34" i="19"/>
  <c r="A34" i="19"/>
  <c r="X33" i="19"/>
  <c r="W33" i="19"/>
  <c r="U33" i="19"/>
  <c r="M33" i="19"/>
  <c r="F33" i="19"/>
  <c r="A33" i="19"/>
  <c r="X32" i="19"/>
  <c r="W32" i="19"/>
  <c r="U32" i="19"/>
  <c r="P32" i="19"/>
  <c r="O32" i="19"/>
  <c r="N32" i="19"/>
  <c r="M32" i="19"/>
  <c r="L32" i="19"/>
  <c r="K32" i="19"/>
  <c r="J32" i="19"/>
  <c r="F32" i="19"/>
  <c r="E32" i="19"/>
  <c r="D32" i="19"/>
  <c r="A32" i="19"/>
  <c r="A31" i="19"/>
  <c r="P30" i="19"/>
  <c r="O30" i="19"/>
  <c r="N30" i="19"/>
  <c r="M30" i="19"/>
  <c r="L30" i="19"/>
  <c r="K30" i="19"/>
  <c r="I30" i="19"/>
  <c r="H30" i="19"/>
  <c r="F30" i="19"/>
  <c r="E30" i="19"/>
  <c r="D30" i="19"/>
  <c r="A30" i="19"/>
  <c r="X29" i="19"/>
  <c r="W29" i="19"/>
  <c r="U29" i="19"/>
  <c r="P29" i="19"/>
  <c r="M29" i="19"/>
  <c r="J29" i="19"/>
  <c r="F29" i="19"/>
  <c r="A29" i="19"/>
  <c r="X28" i="19"/>
  <c r="W28" i="19"/>
  <c r="U28" i="19"/>
  <c r="P28" i="19"/>
  <c r="O28" i="19"/>
  <c r="N28" i="19"/>
  <c r="M28" i="19"/>
  <c r="L28" i="19"/>
  <c r="K28" i="19"/>
  <c r="J28" i="19"/>
  <c r="J30" i="19" s="1"/>
  <c r="G30" i="19"/>
  <c r="F28" i="19"/>
  <c r="E28" i="19"/>
  <c r="D28" i="19"/>
  <c r="A28" i="19"/>
  <c r="A27" i="19"/>
  <c r="O26" i="19"/>
  <c r="N26" i="19"/>
  <c r="M26" i="19"/>
  <c r="L26" i="19"/>
  <c r="K26" i="19"/>
  <c r="I26" i="19"/>
  <c r="H26" i="19"/>
  <c r="F26" i="19"/>
  <c r="E26" i="19"/>
  <c r="D26" i="19"/>
  <c r="A26" i="19"/>
  <c r="X25" i="19"/>
  <c r="W25" i="19"/>
  <c r="U25" i="19"/>
  <c r="P25" i="19"/>
  <c r="M25" i="19"/>
  <c r="J25" i="19"/>
  <c r="A25" i="19"/>
  <c r="X24" i="19"/>
  <c r="W24" i="19"/>
  <c r="U24" i="19"/>
  <c r="P24" i="19"/>
  <c r="O24" i="19"/>
  <c r="N24" i="19"/>
  <c r="M24" i="19"/>
  <c r="L24" i="19"/>
  <c r="K24" i="19"/>
  <c r="J24" i="19"/>
  <c r="E24" i="19"/>
  <c r="D24" i="19"/>
  <c r="A24" i="19"/>
  <c r="A23" i="19"/>
  <c r="A22" i="19"/>
  <c r="X21" i="19"/>
  <c r="W21" i="19"/>
  <c r="V21" i="19"/>
  <c r="O21" i="19"/>
  <c r="L21" i="19"/>
  <c r="H21" i="19"/>
  <c r="A21" i="19"/>
  <c r="X20" i="19"/>
  <c r="W20" i="19"/>
  <c r="V20" i="19"/>
  <c r="O20" i="19"/>
  <c r="L20" i="19"/>
  <c r="I20" i="19"/>
  <c r="I21" i="19" s="1"/>
  <c r="H20" i="19"/>
  <c r="E20" i="19"/>
  <c r="E52" i="19" s="1"/>
  <c r="E55" i="19" s="1"/>
  <c r="A20" i="19"/>
  <c r="X19" i="19"/>
  <c r="W19" i="19"/>
  <c r="U19" i="19"/>
  <c r="U54" i="19" s="1"/>
  <c r="J19" i="19"/>
  <c r="A19" i="19"/>
  <c r="A18" i="19"/>
  <c r="A17" i="19"/>
  <c r="P16" i="19"/>
  <c r="M16" i="19"/>
  <c r="J16" i="19"/>
  <c r="G16" i="19"/>
  <c r="F16" i="19"/>
  <c r="A16" i="19"/>
  <c r="X15" i="19"/>
  <c r="W15" i="19"/>
  <c r="U15" i="19"/>
  <c r="U53" i="19" s="1"/>
  <c r="A15" i="19"/>
  <c r="D14" i="19"/>
  <c r="A14" i="19"/>
  <c r="O13" i="19"/>
  <c r="L13" i="19"/>
  <c r="E13" i="19"/>
  <c r="A13" i="19"/>
  <c r="P12" i="19"/>
  <c r="N12" i="19"/>
  <c r="M12" i="19"/>
  <c r="K12" i="19"/>
  <c r="J12" i="19"/>
  <c r="G12" i="19"/>
  <c r="F12" i="19"/>
  <c r="D12" i="19"/>
  <c r="A12" i="19"/>
  <c r="X11" i="19"/>
  <c r="W11" i="19"/>
  <c r="U11" i="19"/>
  <c r="U20" i="19" s="1"/>
  <c r="U21" i="19" s="1"/>
  <c r="O11" i="19"/>
  <c r="L11" i="19"/>
  <c r="E11" i="19"/>
  <c r="A11" i="19"/>
  <c r="A1" i="19"/>
  <c r="E21" i="19" l="1"/>
  <c r="P26" i="19"/>
  <c r="P48" i="19"/>
  <c r="J42" i="19"/>
  <c r="AE15" i="7"/>
  <c r="AM15" i="7" s="1"/>
  <c r="A15" i="7"/>
  <c r="D13" i="19"/>
  <c r="J48" i="19"/>
  <c r="J26" i="19"/>
  <c r="G26" i="19"/>
  <c r="G42" i="19"/>
  <c r="G48" i="19"/>
  <c r="I195" i="25"/>
  <c r="AE15" i="25"/>
  <c r="AB195" i="25"/>
  <c r="AB351" i="25" s="1"/>
  <c r="AQ15" i="25"/>
  <c r="AQ195" i="25" s="1"/>
  <c r="AQ351" i="25" s="1"/>
  <c r="AQ352" i="25" s="1"/>
  <c r="C351" i="25"/>
  <c r="I104" i="10"/>
  <c r="L13" i="10"/>
  <c r="I55" i="19"/>
  <c r="F18" i="21" s="1"/>
  <c r="BF17" i="10"/>
  <c r="BF25" i="10"/>
  <c r="N17" i="10"/>
  <c r="L19" i="10"/>
  <c r="A19" i="10" s="1"/>
  <c r="U52" i="19"/>
  <c r="U55" i="19" s="1"/>
  <c r="BF13" i="10"/>
  <c r="AM24" i="8"/>
  <c r="AM28" i="8"/>
  <c r="AG17" i="8"/>
  <c r="AG44" i="8" s="1"/>
  <c r="AG26" i="8"/>
  <c r="AH26" i="8" s="1"/>
  <c r="AG31" i="8"/>
  <c r="AH31" i="8" s="1"/>
  <c r="AM31" i="8" s="1"/>
  <c r="AG37" i="8"/>
  <c r="AH37" i="8" s="1"/>
  <c r="AI37" i="8" s="1"/>
  <c r="AG41" i="8"/>
  <c r="AH41" i="8" s="1"/>
  <c r="AI41" i="8" s="1"/>
  <c r="AL24" i="8"/>
  <c r="AP24" i="8" s="1"/>
  <c r="AO24" i="8"/>
  <c r="AM25" i="8"/>
  <c r="AI25" i="8"/>
  <c r="AN25" i="8" s="1"/>
  <c r="AL28" i="8"/>
  <c r="AP28" i="8" s="1"/>
  <c r="AO28" i="8"/>
  <c r="AL17" i="8"/>
  <c r="AP17" i="8" s="1"/>
  <c r="BB6" i="17" s="1"/>
  <c r="AO17" i="8"/>
  <c r="BA6" i="17" s="1"/>
  <c r="AM18" i="8"/>
  <c r="AI18" i="8"/>
  <c r="AN18" i="8" s="1"/>
  <c r="AL26" i="8"/>
  <c r="AP26" i="8" s="1"/>
  <c r="AO26" i="8"/>
  <c r="AM27" i="8"/>
  <c r="AI27" i="8"/>
  <c r="AN27" i="8" s="1"/>
  <c r="AJ18" i="8"/>
  <c r="AK18" i="8" s="1"/>
  <c r="AM19" i="8"/>
  <c r="AI19" i="8"/>
  <c r="AN19" i="8" s="1"/>
  <c r="AM20" i="8"/>
  <c r="AM21" i="8"/>
  <c r="AI21" i="8"/>
  <c r="AN21" i="8" s="1"/>
  <c r="AO22" i="8"/>
  <c r="AJ25" i="8"/>
  <c r="AK25" i="8" s="1"/>
  <c r="AJ27" i="8"/>
  <c r="AK27" i="8" s="1"/>
  <c r="AO31" i="8"/>
  <c r="AM32" i="8"/>
  <c r="AI32" i="8"/>
  <c r="AN32" i="8" s="1"/>
  <c r="AO34" i="8"/>
  <c r="AJ19" i="8"/>
  <c r="AK19" i="8" s="1"/>
  <c r="AO19" i="8" s="1"/>
  <c r="AJ21" i="8"/>
  <c r="AK21" i="8" s="1"/>
  <c r="AI22" i="8"/>
  <c r="AN22" i="8" s="1"/>
  <c r="AI30" i="8"/>
  <c r="AN30" i="8" s="1"/>
  <c r="AI31" i="8"/>
  <c r="AN31" i="8" s="1"/>
  <c r="AJ32" i="8"/>
  <c r="AK32" i="8" s="1"/>
  <c r="AI33" i="8"/>
  <c r="AN33" i="8" s="1"/>
  <c r="AI34" i="8"/>
  <c r="AN34" i="8" s="1"/>
  <c r="AJ38" i="8"/>
  <c r="AK38" i="8" s="1"/>
  <c r="AL38" i="8" s="1"/>
  <c r="AJ40" i="8"/>
  <c r="AK40" i="8" s="1"/>
  <c r="AL40" i="8" s="1"/>
  <c r="AJ42" i="8"/>
  <c r="AK42" i="8" s="1"/>
  <c r="AL42" i="8" s="1"/>
  <c r="AL19" i="8"/>
  <c r="AP19" i="8" s="1"/>
  <c r="AO20" i="8"/>
  <c r="AL20" i="8"/>
  <c r="AP20" i="8" s="1"/>
  <c r="AD44" i="8"/>
  <c r="K14" i="19" s="1"/>
  <c r="N14" i="19" s="1"/>
  <c r="AO33" i="8"/>
  <c r="AL33" i="8"/>
  <c r="AP33" i="8" s="1"/>
  <c r="AJ30" i="8"/>
  <c r="F49" i="19"/>
  <c r="F50" i="19" s="1"/>
  <c r="M49" i="19"/>
  <c r="M50" i="19" s="1"/>
  <c r="P37" i="19"/>
  <c r="P38" i="19" s="1"/>
  <c r="G38" i="19"/>
  <c r="J33" i="19"/>
  <c r="P33" i="19"/>
  <c r="G34" i="19"/>
  <c r="M34" i="19"/>
  <c r="F34" i="19"/>
  <c r="P6" i="17"/>
  <c r="N6" i="17"/>
  <c r="L6" i="17"/>
  <c r="J6" i="17"/>
  <c r="F6" i="17"/>
  <c r="C6" i="17"/>
  <c r="D6" i="17" s="1"/>
  <c r="E6" i="17" s="1"/>
  <c r="A6" i="17"/>
  <c r="G6" i="17"/>
  <c r="M6" i="17"/>
  <c r="B7" i="17"/>
  <c r="B6" i="26"/>
  <c r="B6" i="15"/>
  <c r="B7" i="15"/>
  <c r="M104" i="10"/>
  <c r="L28" i="10"/>
  <c r="F104" i="10"/>
  <c r="D11" i="19" s="1"/>
  <c r="D20" i="19" s="1"/>
  <c r="D21" i="19" s="1"/>
  <c r="A16" i="10"/>
  <c r="A20" i="10" s="1"/>
  <c r="L101" i="10"/>
  <c r="N16" i="10"/>
  <c r="D5" i="26"/>
  <c r="D5" i="27"/>
  <c r="D5" i="17"/>
  <c r="D5" i="15"/>
  <c r="E3" i="18"/>
  <c r="C2" i="7"/>
  <c r="C3" i="6"/>
  <c r="D5" i="14"/>
  <c r="C2" i="9"/>
  <c r="D2" i="8"/>
  <c r="C2" i="25"/>
  <c r="D5" i="16"/>
  <c r="D2" i="21"/>
  <c r="D1" i="10"/>
  <c r="BF107" i="10"/>
  <c r="BF104" i="10"/>
  <c r="BF103" i="10"/>
  <c r="BF101" i="10"/>
  <c r="BF99" i="10"/>
  <c r="BF98" i="10"/>
  <c r="BF97" i="10"/>
  <c r="BF95" i="10"/>
  <c r="BF93" i="10"/>
  <c r="BF91" i="10"/>
  <c r="BF90" i="10"/>
  <c r="BF88" i="10"/>
  <c r="BF86" i="10"/>
  <c r="BF84" i="10"/>
  <c r="BF82" i="10"/>
  <c r="BF81" i="10"/>
  <c r="BF79" i="10"/>
  <c r="BF105" i="10"/>
  <c r="BF102" i="10"/>
  <c r="BF96" i="10"/>
  <c r="BF92" i="10"/>
  <c r="BF87" i="10"/>
  <c r="BF83" i="10"/>
  <c r="BF78" i="10"/>
  <c r="BF76" i="10"/>
  <c r="BF74" i="10"/>
  <c r="BF71" i="10"/>
  <c r="BF69" i="10"/>
  <c r="BF106" i="10"/>
  <c r="BF89" i="10"/>
  <c r="BF80" i="10"/>
  <c r="BF77" i="10"/>
  <c r="BF73" i="10"/>
  <c r="BF70" i="10"/>
  <c r="BF67" i="10"/>
  <c r="BF65" i="10"/>
  <c r="BF62" i="10"/>
  <c r="BF60" i="10"/>
  <c r="BF58" i="10"/>
  <c r="BF56" i="10"/>
  <c r="BF53" i="10"/>
  <c r="BF51" i="10"/>
  <c r="BF49" i="10"/>
  <c r="BF47" i="10"/>
  <c r="BF44" i="10"/>
  <c r="BF42" i="10"/>
  <c r="BF40" i="10"/>
  <c r="BF38" i="10"/>
  <c r="BF35" i="10"/>
  <c r="BF33" i="10"/>
  <c r="BF31" i="10"/>
  <c r="BF29" i="10"/>
  <c r="BF26" i="10"/>
  <c r="BF24" i="10"/>
  <c r="BF22" i="10"/>
  <c r="BF20" i="10"/>
  <c r="BF18" i="10"/>
  <c r="BF16" i="10"/>
  <c r="BF14" i="10"/>
  <c r="AV5" i="10"/>
  <c r="AV6" i="10" s="1"/>
  <c r="BF100" i="10"/>
  <c r="BF94" i="10"/>
  <c r="BF85" i="10"/>
  <c r="BF75" i="10"/>
  <c r="BF72" i="10"/>
  <c r="BF68" i="10"/>
  <c r="BF66" i="10"/>
  <c r="BF64" i="10"/>
  <c r="BF63" i="10"/>
  <c r="BF61" i="10"/>
  <c r="BF59" i="10"/>
  <c r="BF57" i="10"/>
  <c r="BF55" i="10"/>
  <c r="BF54" i="10"/>
  <c r="BF52" i="10"/>
  <c r="BF50" i="10"/>
  <c r="BF48" i="10"/>
  <c r="BF46" i="10"/>
  <c r="BF45" i="10"/>
  <c r="BF43" i="10"/>
  <c r="BF41" i="10"/>
  <c r="BF39" i="10"/>
  <c r="BF37" i="10"/>
  <c r="BF36" i="10"/>
  <c r="BF34" i="10"/>
  <c r="BF32" i="10"/>
  <c r="BF30" i="10"/>
  <c r="BF28" i="10"/>
  <c r="BF27" i="10"/>
  <c r="AU7" i="10"/>
  <c r="AV7" i="10" s="1"/>
  <c r="BF15" i="10"/>
  <c r="BF19" i="10"/>
  <c r="BF23" i="10"/>
  <c r="AP15" i="7" l="1"/>
  <c r="AR15" i="7" s="1"/>
  <c r="AV5" i="16" s="1"/>
  <c r="BA5" i="16" s="1"/>
  <c r="AQ15" i="7"/>
  <c r="AQ195" i="7" s="1"/>
  <c r="AQ351" i="7" s="1"/>
  <c r="AQ352" i="7" s="1"/>
  <c r="AJ15" i="7"/>
  <c r="AJ195" i="7" s="1"/>
  <c r="AJ351" i="7" s="1"/>
  <c r="AG15" i="7"/>
  <c r="AG195" i="7" s="1"/>
  <c r="AG351" i="7" s="1"/>
  <c r="AE195" i="7"/>
  <c r="AE351" i="7" s="1"/>
  <c r="AN15" i="7"/>
  <c r="AN195" i="7" s="1"/>
  <c r="AN351" i="7" s="1"/>
  <c r="AI15" i="7"/>
  <c r="AF15" i="7"/>
  <c r="AP195" i="7"/>
  <c r="AP351" i="7" s="1"/>
  <c r="AP352" i="7" s="1"/>
  <c r="D52" i="19"/>
  <c r="D55" i="19" s="1"/>
  <c r="AM195" i="7"/>
  <c r="AM351" i="7" s="1"/>
  <c r="AO15" i="7"/>
  <c r="AO195" i="7" s="1"/>
  <c r="AO351" i="7" s="1"/>
  <c r="AO352" i="7" s="1"/>
  <c r="AT5" i="16"/>
  <c r="AN5" i="16"/>
  <c r="AL5" i="16"/>
  <c r="AC5" i="16"/>
  <c r="AA5" i="16"/>
  <c r="Y5" i="16"/>
  <c r="W5" i="16"/>
  <c r="U5" i="16"/>
  <c r="S5" i="16"/>
  <c r="Q5" i="16"/>
  <c r="O5" i="16"/>
  <c r="M5" i="16"/>
  <c r="K5" i="16"/>
  <c r="I5" i="16"/>
  <c r="AU5" i="16"/>
  <c r="AS5" i="16"/>
  <c r="AO5" i="16"/>
  <c r="AM5" i="16"/>
  <c r="AD5" i="16"/>
  <c r="AB5" i="16"/>
  <c r="Z5" i="16"/>
  <c r="X5" i="16"/>
  <c r="V5" i="16"/>
  <c r="T5" i="16"/>
  <c r="R5" i="16"/>
  <c r="P5" i="16"/>
  <c r="N5" i="16"/>
  <c r="L5" i="16"/>
  <c r="J5" i="16"/>
  <c r="G5" i="16"/>
  <c r="A1" i="7"/>
  <c r="B1" i="16" s="1"/>
  <c r="B6" i="16" s="1"/>
  <c r="AU6" i="16" s="1"/>
  <c r="I351" i="25"/>
  <c r="K13" i="19"/>
  <c r="N13" i="19" s="1"/>
  <c r="AE195" i="25"/>
  <c r="AE351" i="25" s="1"/>
  <c r="AR15" i="25"/>
  <c r="AR195" i="25" s="1"/>
  <c r="AR351" i="25" s="1"/>
  <c r="AR352" i="25" s="1"/>
  <c r="AN15" i="25"/>
  <c r="AJ15" i="25"/>
  <c r="AG15" i="25"/>
  <c r="AO15" i="25"/>
  <c r="AK15" i="25"/>
  <c r="AK195" i="25" s="1"/>
  <c r="AK351" i="25" s="1"/>
  <c r="AH15" i="25"/>
  <c r="AZ13" i="10"/>
  <c r="AU13" i="10"/>
  <c r="AY13" i="10"/>
  <c r="AT13" i="10"/>
  <c r="N13" i="10"/>
  <c r="N100" i="10" s="1"/>
  <c r="A13" i="10"/>
  <c r="L100" i="10"/>
  <c r="A100" i="10" s="1"/>
  <c r="N19" i="10"/>
  <c r="N101" i="10" s="1"/>
  <c r="AH17" i="8"/>
  <c r="AH44" i="8" s="1"/>
  <c r="F14" i="19" s="1"/>
  <c r="AM26" i="8"/>
  <c r="AI26" i="8"/>
  <c r="AN26" i="8" s="1"/>
  <c r="AO27" i="8"/>
  <c r="AL27" i="8"/>
  <c r="AP27" i="8" s="1"/>
  <c r="AO18" i="8"/>
  <c r="AL18" i="8"/>
  <c r="AP18" i="8" s="1"/>
  <c r="AO32" i="8"/>
  <c r="AL32" i="8"/>
  <c r="AP32" i="8" s="1"/>
  <c r="AO21" i="8"/>
  <c r="AL21" i="8"/>
  <c r="AP21" i="8" s="1"/>
  <c r="AM17" i="8"/>
  <c r="AY7" i="17" s="1"/>
  <c r="AO25" i="8"/>
  <c r="AL25" i="8"/>
  <c r="AP25" i="8" s="1"/>
  <c r="AJ44" i="8"/>
  <c r="AK30" i="8"/>
  <c r="G49" i="19"/>
  <c r="G50" i="19" s="1"/>
  <c r="J37" i="19"/>
  <c r="J38" i="19" s="1"/>
  <c r="P49" i="19"/>
  <c r="P50" i="19" s="1"/>
  <c r="P34" i="19"/>
  <c r="J34" i="19"/>
  <c r="BA7" i="17"/>
  <c r="O7" i="17"/>
  <c r="M7" i="17"/>
  <c r="K7" i="17"/>
  <c r="G7" i="17"/>
  <c r="BB7" i="17"/>
  <c r="P7" i="17"/>
  <c r="L7" i="17"/>
  <c r="F7" i="17"/>
  <c r="A7" i="17"/>
  <c r="B8" i="17"/>
  <c r="N7" i="17"/>
  <c r="J7" i="17"/>
  <c r="C7" i="17"/>
  <c r="D7" i="17" s="1"/>
  <c r="E7" i="17" s="1"/>
  <c r="AW6" i="26"/>
  <c r="BB6" i="26" s="1"/>
  <c r="AU6" i="26"/>
  <c r="AS6" i="26"/>
  <c r="AQ6" i="26"/>
  <c r="AY6" i="26" s="1"/>
  <c r="AO6" i="26"/>
  <c r="AM6" i="26"/>
  <c r="AD6" i="26"/>
  <c r="AB6" i="26"/>
  <c r="Z6" i="26"/>
  <c r="X6" i="26"/>
  <c r="V6" i="26"/>
  <c r="T6" i="26"/>
  <c r="R6" i="26"/>
  <c r="P6" i="26"/>
  <c r="N6" i="26"/>
  <c r="L6" i="26"/>
  <c r="J6" i="26"/>
  <c r="G6" i="26"/>
  <c r="AX6" i="26"/>
  <c r="AV6" i="26"/>
  <c r="BA6" i="26" s="1"/>
  <c r="AT6" i="26"/>
  <c r="AR6" i="26"/>
  <c r="AZ6" i="26" s="1"/>
  <c r="AP6" i="26"/>
  <c r="AN6" i="26"/>
  <c r="AL6" i="26"/>
  <c r="AC6" i="26"/>
  <c r="AA6" i="26"/>
  <c r="Y6" i="26"/>
  <c r="W6" i="26"/>
  <c r="U6" i="26"/>
  <c r="S6" i="26"/>
  <c r="Q6" i="26"/>
  <c r="O6" i="26"/>
  <c r="M6" i="26"/>
  <c r="K6" i="26"/>
  <c r="I6" i="26"/>
  <c r="F6" i="26"/>
  <c r="C6" i="26"/>
  <c r="D6" i="26" s="1"/>
  <c r="E6" i="26" s="1"/>
  <c r="A6" i="26"/>
  <c r="B7" i="26"/>
  <c r="B8" i="26"/>
  <c r="AW7" i="15"/>
  <c r="AU7" i="15"/>
  <c r="AR7" i="15"/>
  <c r="AP7" i="15"/>
  <c r="P7" i="15"/>
  <c r="N7" i="15"/>
  <c r="L7" i="15"/>
  <c r="J7" i="15"/>
  <c r="G7" i="15"/>
  <c r="C7" i="15"/>
  <c r="D7" i="15" s="1"/>
  <c r="E7" i="15" s="1"/>
  <c r="A7" i="15"/>
  <c r="AS7" i="15"/>
  <c r="AN7" i="15"/>
  <c r="M7" i="15"/>
  <c r="I7" i="15"/>
  <c r="AV7" i="15"/>
  <c r="AQ7" i="15"/>
  <c r="O7" i="15"/>
  <c r="K7" i="15"/>
  <c r="F7" i="15"/>
  <c r="B8" i="15"/>
  <c r="AV6" i="15"/>
  <c r="AS6" i="15"/>
  <c r="AQ6" i="15"/>
  <c r="AN6" i="15"/>
  <c r="O6" i="15"/>
  <c r="M6" i="15"/>
  <c r="K6" i="15"/>
  <c r="I6" i="15"/>
  <c r="AU6" i="15"/>
  <c r="AP6" i="15"/>
  <c r="N6" i="15"/>
  <c r="J6" i="15"/>
  <c r="F6" i="15"/>
  <c r="C6" i="15"/>
  <c r="D6" i="15" s="1"/>
  <c r="E6" i="15" s="1"/>
  <c r="A6" i="15"/>
  <c r="AW6" i="15"/>
  <c r="AR6" i="15"/>
  <c r="P6" i="15"/>
  <c r="L6" i="15"/>
  <c r="G6" i="15"/>
  <c r="B9" i="15"/>
  <c r="L102" i="10"/>
  <c r="A102" i="10" s="1"/>
  <c r="A28" i="10"/>
  <c r="L104" i="10"/>
  <c r="A101" i="10"/>
  <c r="AY97" i="10"/>
  <c r="AU97" i="10"/>
  <c r="AZ96" i="10"/>
  <c r="AT96" i="10"/>
  <c r="AY95" i="10"/>
  <c r="AU95" i="10"/>
  <c r="AZ94" i="10"/>
  <c r="AT94" i="10"/>
  <c r="AY93" i="10"/>
  <c r="AU93" i="10"/>
  <c r="AZ92" i="10"/>
  <c r="AT92" i="10"/>
  <c r="AY90" i="10"/>
  <c r="AU90" i="10"/>
  <c r="AZ89" i="10"/>
  <c r="AT89" i="10"/>
  <c r="AY88" i="10"/>
  <c r="AU88" i="10"/>
  <c r="AZ87" i="10"/>
  <c r="AT87" i="10"/>
  <c r="AY86" i="10"/>
  <c r="AU86" i="10"/>
  <c r="AZ85" i="10"/>
  <c r="AT85" i="10"/>
  <c r="AY84" i="10"/>
  <c r="AU84" i="10"/>
  <c r="AZ83" i="10"/>
  <c r="AT83" i="10"/>
  <c r="AY81" i="10"/>
  <c r="AU81" i="10"/>
  <c r="AZ80" i="10"/>
  <c r="AT80" i="10"/>
  <c r="AY79" i="10"/>
  <c r="AT97" i="10"/>
  <c r="AV97" i="10" s="1"/>
  <c r="AW97" i="10" s="1"/>
  <c r="AX97" i="10" s="1"/>
  <c r="AY96" i="10"/>
  <c r="BA96" i="10" s="1"/>
  <c r="BB96" i="10" s="1"/>
  <c r="BC96" i="10" s="1"/>
  <c r="AU96" i="10"/>
  <c r="AZ95" i="10"/>
  <c r="AT93" i="10"/>
  <c r="AV93" i="10" s="1"/>
  <c r="AW93" i="10" s="1"/>
  <c r="AX93" i="10" s="1"/>
  <c r="AY92" i="10"/>
  <c r="AU92" i="10"/>
  <c r="AZ90" i="10"/>
  <c r="AT88" i="10"/>
  <c r="AV88" i="10" s="1"/>
  <c r="AW88" i="10" s="1"/>
  <c r="AX88" i="10" s="1"/>
  <c r="AY87" i="10"/>
  <c r="BA87" i="10" s="1"/>
  <c r="BB87" i="10" s="1"/>
  <c r="BC87" i="10" s="1"/>
  <c r="AU87" i="10"/>
  <c r="AZ86" i="10"/>
  <c r="AT84" i="10"/>
  <c r="AV84" i="10" s="1"/>
  <c r="AW84" i="10" s="1"/>
  <c r="AX84" i="10" s="1"/>
  <c r="AY83" i="10"/>
  <c r="AU83" i="10"/>
  <c r="AZ81" i="10"/>
  <c r="AT79" i="10"/>
  <c r="AY78" i="10"/>
  <c r="AU78" i="10"/>
  <c r="AZ77" i="10"/>
  <c r="AT77" i="10"/>
  <c r="AY76" i="10"/>
  <c r="AU76" i="10"/>
  <c r="AZ75" i="10"/>
  <c r="AT75" i="10"/>
  <c r="AY74" i="10"/>
  <c r="AU74" i="10"/>
  <c r="AZ72" i="10"/>
  <c r="AT72" i="10"/>
  <c r="AY71" i="10"/>
  <c r="AU71" i="10"/>
  <c r="AZ70" i="10"/>
  <c r="AT70" i="10"/>
  <c r="AY69" i="10"/>
  <c r="AU69" i="10"/>
  <c r="AZ68" i="10"/>
  <c r="AY94" i="10"/>
  <c r="AZ93" i="10"/>
  <c r="AT90" i="10"/>
  <c r="AV90" i="10" s="1"/>
  <c r="AW90" i="10" s="1"/>
  <c r="AX90" i="10" s="1"/>
  <c r="AU89" i="10"/>
  <c r="AY85" i="10"/>
  <c r="AZ84" i="10"/>
  <c r="AT81" i="10"/>
  <c r="AV81" i="10" s="1"/>
  <c r="AW81" i="10" s="1"/>
  <c r="AX81" i="10" s="1"/>
  <c r="AU80" i="10"/>
  <c r="AT78" i="10"/>
  <c r="AV78" i="10" s="1"/>
  <c r="AW78" i="10" s="1"/>
  <c r="AX78" i="10" s="1"/>
  <c r="AY77" i="10"/>
  <c r="BA77" i="10" s="1"/>
  <c r="BB77" i="10" s="1"/>
  <c r="BC77" i="10" s="1"/>
  <c r="AU77" i="10"/>
  <c r="AZ76" i="10"/>
  <c r="AT74" i="10"/>
  <c r="AT71" i="10"/>
  <c r="AY70" i="10"/>
  <c r="AU70" i="10"/>
  <c r="AZ69" i="10"/>
  <c r="AT68" i="10"/>
  <c r="AY67" i="10"/>
  <c r="AU67" i="10"/>
  <c r="AZ66" i="10"/>
  <c r="AT66" i="10"/>
  <c r="AY65" i="10"/>
  <c r="AU65" i="10"/>
  <c r="AZ63" i="10"/>
  <c r="AT63" i="10"/>
  <c r="AY62" i="10"/>
  <c r="AU62" i="10"/>
  <c r="AZ61" i="10"/>
  <c r="AT61" i="10"/>
  <c r="AY60" i="10"/>
  <c r="AU60" i="10"/>
  <c r="AZ59" i="10"/>
  <c r="AT59" i="10"/>
  <c r="AY58" i="10"/>
  <c r="AU58" i="10"/>
  <c r="AZ57" i="10"/>
  <c r="AT57" i="10"/>
  <c r="AY56" i="10"/>
  <c r="AU56" i="10"/>
  <c r="AZ54" i="10"/>
  <c r="AT54" i="10"/>
  <c r="AY53" i="10"/>
  <c r="AU53" i="10"/>
  <c r="AZ52" i="10"/>
  <c r="AT52" i="10"/>
  <c r="AY51" i="10"/>
  <c r="AU51" i="10"/>
  <c r="AZ50" i="10"/>
  <c r="AT50" i="10"/>
  <c r="AY49" i="10"/>
  <c r="AU49" i="10"/>
  <c r="AZ48" i="10"/>
  <c r="AT48" i="10"/>
  <c r="AY47" i="10"/>
  <c r="AU47" i="10"/>
  <c r="AZ45" i="10"/>
  <c r="AT45" i="10"/>
  <c r="AY44" i="10"/>
  <c r="AU44" i="10"/>
  <c r="AZ43" i="10"/>
  <c r="AT43" i="10"/>
  <c r="AY42" i="10"/>
  <c r="AU42" i="10"/>
  <c r="AZ41" i="10"/>
  <c r="AT41" i="10"/>
  <c r="AY40" i="10"/>
  <c r="AU40" i="10"/>
  <c r="AZ39" i="10"/>
  <c r="AT39" i="10"/>
  <c r="AY38" i="10"/>
  <c r="AU38" i="10"/>
  <c r="AZ36" i="10"/>
  <c r="AT36" i="10"/>
  <c r="AY35" i="10"/>
  <c r="AU35" i="10"/>
  <c r="AZ34" i="10"/>
  <c r="AT34" i="10"/>
  <c r="AY33" i="10"/>
  <c r="AU33" i="10"/>
  <c r="AZ32" i="10"/>
  <c r="AT32" i="10"/>
  <c r="AY31" i="10"/>
  <c r="AU31" i="10"/>
  <c r="AZ30" i="10"/>
  <c r="AT30" i="10"/>
  <c r="AY29" i="10"/>
  <c r="AU29" i="10"/>
  <c r="AZ27" i="10"/>
  <c r="AT27" i="10"/>
  <c r="AY26" i="10"/>
  <c r="AU26" i="10"/>
  <c r="AZ25" i="10"/>
  <c r="AT25" i="10"/>
  <c r="AY24" i="10"/>
  <c r="AU24" i="10"/>
  <c r="AZ23" i="10"/>
  <c r="AT23" i="10"/>
  <c r="AY22" i="10"/>
  <c r="AU22" i="10"/>
  <c r="AZ21" i="10"/>
  <c r="AT21" i="10"/>
  <c r="AY20" i="10"/>
  <c r="AU20" i="10"/>
  <c r="AY18" i="10"/>
  <c r="AU18" i="10"/>
  <c r="AZ17" i="10"/>
  <c r="AT17" i="10"/>
  <c r="AY16" i="10"/>
  <c r="AU16" i="10"/>
  <c r="AZ15" i="10"/>
  <c r="AT15" i="10"/>
  <c r="AY14" i="10"/>
  <c r="AU14" i="10"/>
  <c r="AZ97" i="10"/>
  <c r="AT95" i="10"/>
  <c r="AU94" i="10"/>
  <c r="AY89" i="10"/>
  <c r="BA89" i="10" s="1"/>
  <c r="BB89" i="10" s="1"/>
  <c r="BC89" i="10" s="1"/>
  <c r="AZ88" i="10"/>
  <c r="AT86" i="10"/>
  <c r="AU85" i="10"/>
  <c r="AY80" i="10"/>
  <c r="BA80" i="10" s="1"/>
  <c r="BB80" i="10" s="1"/>
  <c r="BC80" i="10" s="1"/>
  <c r="AZ79" i="10"/>
  <c r="AU79" i="10"/>
  <c r="AZ78" i="10"/>
  <c r="AT76" i="10"/>
  <c r="AY75" i="10"/>
  <c r="AU75" i="10"/>
  <c r="AZ74" i="10"/>
  <c r="AY72" i="10"/>
  <c r="BA72" i="10" s="1"/>
  <c r="BB72" i="10" s="1"/>
  <c r="BC72" i="10" s="1"/>
  <c r="AU72" i="10"/>
  <c r="AZ71" i="10"/>
  <c r="AT69" i="10"/>
  <c r="AV69" i="10" s="1"/>
  <c r="AW69" i="10" s="1"/>
  <c r="AX69" i="10" s="1"/>
  <c r="AY68" i="10"/>
  <c r="BA68" i="10" s="1"/>
  <c r="BB68" i="10" s="1"/>
  <c r="BC68" i="10" s="1"/>
  <c r="AU68" i="10"/>
  <c r="AZ67" i="10"/>
  <c r="AT67" i="10"/>
  <c r="AY66" i="10"/>
  <c r="AU66" i="10"/>
  <c r="AZ65" i="10"/>
  <c r="AT65" i="10"/>
  <c r="AY63" i="10"/>
  <c r="AU63" i="10"/>
  <c r="AZ62" i="10"/>
  <c r="AT62" i="10"/>
  <c r="AY61" i="10"/>
  <c r="AU61" i="10"/>
  <c r="AZ60" i="10"/>
  <c r="AT60" i="10"/>
  <c r="AY59" i="10"/>
  <c r="AU59" i="10"/>
  <c r="AZ58" i="10"/>
  <c r="AT58" i="10"/>
  <c r="AY57" i="10"/>
  <c r="AU57" i="10"/>
  <c r="AZ56" i="10"/>
  <c r="AT56" i="10"/>
  <c r="AY54" i="10"/>
  <c r="AU54" i="10"/>
  <c r="AZ53" i="10"/>
  <c r="AT53" i="10"/>
  <c r="AY52" i="10"/>
  <c r="AU52" i="10"/>
  <c r="AZ51" i="10"/>
  <c r="AT51" i="10"/>
  <c r="AY50" i="10"/>
  <c r="AU50" i="10"/>
  <c r="AZ49" i="10"/>
  <c r="AT49" i="10"/>
  <c r="AY48" i="10"/>
  <c r="AU48" i="10"/>
  <c r="AT47" i="10"/>
  <c r="AY45" i="10"/>
  <c r="BA45" i="10" s="1"/>
  <c r="BB45" i="10" s="1"/>
  <c r="BC45" i="10" s="1"/>
  <c r="AU45" i="10"/>
  <c r="AZ44" i="10"/>
  <c r="AT44" i="10"/>
  <c r="AV44" i="10" s="1"/>
  <c r="AW44" i="10" s="1"/>
  <c r="AX44" i="10" s="1"/>
  <c r="AY43" i="10"/>
  <c r="BA43" i="10" s="1"/>
  <c r="BB43" i="10" s="1"/>
  <c r="BC43" i="10" s="1"/>
  <c r="AU43" i="10"/>
  <c r="AZ42" i="10"/>
  <c r="AT42" i="10"/>
  <c r="AV42" i="10" s="1"/>
  <c r="AW42" i="10" s="1"/>
  <c r="AX42" i="10" s="1"/>
  <c r="AY41" i="10"/>
  <c r="BA41" i="10" s="1"/>
  <c r="BB41" i="10" s="1"/>
  <c r="BC41" i="10" s="1"/>
  <c r="AU41" i="10"/>
  <c r="AZ40" i="10"/>
  <c r="AT40" i="10"/>
  <c r="AV40" i="10" s="1"/>
  <c r="AW40" i="10" s="1"/>
  <c r="AX40" i="10" s="1"/>
  <c r="AY39" i="10"/>
  <c r="BA39" i="10" s="1"/>
  <c r="BB39" i="10" s="1"/>
  <c r="BC39" i="10" s="1"/>
  <c r="AU39" i="10"/>
  <c r="AZ38" i="10"/>
  <c r="AZ46" i="10" s="1"/>
  <c r="AT38" i="10"/>
  <c r="AY36" i="10"/>
  <c r="BA36" i="10" s="1"/>
  <c r="BB36" i="10" s="1"/>
  <c r="BC36" i="10" s="1"/>
  <c r="AU36" i="10"/>
  <c r="AZ35" i="10"/>
  <c r="AT35" i="10"/>
  <c r="AV35" i="10" s="1"/>
  <c r="AW35" i="10" s="1"/>
  <c r="AX35" i="10" s="1"/>
  <c r="AY34" i="10"/>
  <c r="BA34" i="10" s="1"/>
  <c r="BB34" i="10" s="1"/>
  <c r="BC34" i="10" s="1"/>
  <c r="AU34" i="10"/>
  <c r="AZ33" i="10"/>
  <c r="AT33" i="10"/>
  <c r="AV33" i="10" s="1"/>
  <c r="AW33" i="10" s="1"/>
  <c r="AX33" i="10" s="1"/>
  <c r="AY32" i="10"/>
  <c r="BA32" i="10" s="1"/>
  <c r="BB32" i="10" s="1"/>
  <c r="BC32" i="10" s="1"/>
  <c r="AU32" i="10"/>
  <c r="AZ31" i="10"/>
  <c r="AT31" i="10"/>
  <c r="AV31" i="10" s="1"/>
  <c r="AW31" i="10" s="1"/>
  <c r="AX31" i="10" s="1"/>
  <c r="AY30" i="10"/>
  <c r="BA30" i="10" s="1"/>
  <c r="BB30" i="10" s="1"/>
  <c r="BC30" i="10" s="1"/>
  <c r="AU30" i="10"/>
  <c r="AZ29" i="10"/>
  <c r="AZ37" i="10" s="1"/>
  <c r="AT29" i="10"/>
  <c r="AY27" i="10"/>
  <c r="BA27" i="10" s="1"/>
  <c r="BB27" i="10" s="1"/>
  <c r="BC27" i="10" s="1"/>
  <c r="AU27" i="10"/>
  <c r="AZ26" i="10"/>
  <c r="AT24" i="10"/>
  <c r="AV24" i="10" s="1"/>
  <c r="AW24" i="10" s="1"/>
  <c r="AX24" i="10" s="1"/>
  <c r="AY23" i="10"/>
  <c r="BA23" i="10" s="1"/>
  <c r="BB23" i="10" s="1"/>
  <c r="BC23" i="10" s="1"/>
  <c r="AU23" i="10"/>
  <c r="AZ22" i="10"/>
  <c r="AT20" i="10"/>
  <c r="AZ18" i="10"/>
  <c r="AT16" i="10"/>
  <c r="AY15" i="10"/>
  <c r="BA15" i="10" s="1"/>
  <c r="BB15" i="10" s="1"/>
  <c r="BC15" i="10" s="1"/>
  <c r="AU15" i="10"/>
  <c r="AZ14" i="10"/>
  <c r="AZ47" i="10"/>
  <c r="AT26" i="10"/>
  <c r="AY25" i="10"/>
  <c r="AU25" i="10"/>
  <c r="AZ24" i="10"/>
  <c r="AT22" i="10"/>
  <c r="AY21" i="10"/>
  <c r="AU21" i="10"/>
  <c r="AZ20" i="10"/>
  <c r="AT18" i="10"/>
  <c r="AY17" i="10"/>
  <c r="AU17" i="10"/>
  <c r="AZ16" i="10"/>
  <c r="AT14" i="10"/>
  <c r="J49" i="19" l="1"/>
  <c r="J50" i="19" s="1"/>
  <c r="I6" i="16"/>
  <c r="Q6" i="16"/>
  <c r="Y6" i="16"/>
  <c r="AN6" i="16"/>
  <c r="AV6" i="16"/>
  <c r="BA6" i="16" s="1"/>
  <c r="J6" i="16"/>
  <c r="R6" i="16"/>
  <c r="Z6" i="16"/>
  <c r="AO6" i="16"/>
  <c r="AW6" i="16"/>
  <c r="BB6" i="16" s="1"/>
  <c r="M6" i="16"/>
  <c r="U6" i="16"/>
  <c r="AC6" i="16"/>
  <c r="AR6" i="16"/>
  <c r="AZ6" i="16" s="1"/>
  <c r="C6" i="16"/>
  <c r="D6" i="16" s="1"/>
  <c r="E6" i="16" s="1"/>
  <c r="N6" i="16"/>
  <c r="V6" i="16"/>
  <c r="AD6" i="16"/>
  <c r="AS6" i="16"/>
  <c r="B7" i="16"/>
  <c r="AI195" i="7"/>
  <c r="AI351" i="7" s="1"/>
  <c r="AK15" i="7"/>
  <c r="AF195" i="7"/>
  <c r="AF351" i="7" s="1"/>
  <c r="AH15" i="7"/>
  <c r="F6" i="16"/>
  <c r="K6" i="16"/>
  <c r="O6" i="16"/>
  <c r="S6" i="16"/>
  <c r="W6" i="16"/>
  <c r="AA6" i="16"/>
  <c r="AL6" i="16"/>
  <c r="AP6" i="16"/>
  <c r="AT6" i="16"/>
  <c r="A6" i="16"/>
  <c r="G6" i="16"/>
  <c r="L6" i="16"/>
  <c r="P6" i="16"/>
  <c r="T6" i="16"/>
  <c r="X6" i="16"/>
  <c r="AB6" i="16"/>
  <c r="AM6" i="16"/>
  <c r="AQ6" i="16"/>
  <c r="AY6" i="16" s="1"/>
  <c r="B8" i="16"/>
  <c r="AS15" i="7"/>
  <c r="AR195" i="7"/>
  <c r="AR351" i="7" s="1"/>
  <c r="AR352" i="7" s="1"/>
  <c r="AO5" i="26"/>
  <c r="AH195" i="25"/>
  <c r="AH351" i="25" s="1"/>
  <c r="AT5" i="26"/>
  <c r="AO195" i="25"/>
  <c r="AO351" i="25" s="1"/>
  <c r="AJ195" i="25"/>
  <c r="AJ351" i="25" s="1"/>
  <c r="AL15" i="25"/>
  <c r="AS15" i="25"/>
  <c r="AN5" i="26"/>
  <c r="AI15" i="25"/>
  <c r="AG195" i="25"/>
  <c r="AG351" i="25" s="1"/>
  <c r="AN195" i="25"/>
  <c r="AN351" i="25" s="1"/>
  <c r="AP15" i="25"/>
  <c r="AS5" i="26"/>
  <c r="N104" i="10"/>
  <c r="AW90" i="14"/>
  <c r="BB90" i="14" s="1"/>
  <c r="AW89" i="14"/>
  <c r="BB89" i="14" s="1"/>
  <c r="AW88" i="14"/>
  <c r="BB88" i="14" s="1"/>
  <c r="AW87" i="14"/>
  <c r="BB87" i="14" s="1"/>
  <c r="AW86" i="14"/>
  <c r="BB86" i="14" s="1"/>
  <c r="AW85" i="14"/>
  <c r="BB85" i="14" s="1"/>
  <c r="AW84" i="14"/>
  <c r="BB84" i="14" s="1"/>
  <c r="AV18" i="10"/>
  <c r="AW18" i="10" s="1"/>
  <c r="AX18" i="10" s="1"/>
  <c r="AV22" i="10"/>
  <c r="AW22" i="10" s="1"/>
  <c r="AX22" i="10" s="1"/>
  <c r="AV26" i="10"/>
  <c r="AW26" i="10" s="1"/>
  <c r="AX26" i="10" s="1"/>
  <c r="AZ19" i="10"/>
  <c r="AZ101" i="10" s="1"/>
  <c r="AV49" i="10"/>
  <c r="AW49" i="10" s="1"/>
  <c r="AX49" i="10" s="1"/>
  <c r="AV51" i="10"/>
  <c r="AW51" i="10" s="1"/>
  <c r="AX51" i="10" s="1"/>
  <c r="AV53" i="10"/>
  <c r="AW53" i="10" s="1"/>
  <c r="AX53" i="10" s="1"/>
  <c r="AV58" i="10"/>
  <c r="AW58" i="10" s="1"/>
  <c r="AX58" i="10" s="1"/>
  <c r="AV60" i="10"/>
  <c r="AW60" i="10" s="1"/>
  <c r="AX60" i="10" s="1"/>
  <c r="AV62" i="10"/>
  <c r="AW62" i="10" s="1"/>
  <c r="AX62" i="10" s="1"/>
  <c r="AV67" i="10"/>
  <c r="AW67" i="10" s="1"/>
  <c r="AX67" i="10" s="1"/>
  <c r="AZ82" i="10"/>
  <c r="BA75" i="10"/>
  <c r="BB75" i="10" s="1"/>
  <c r="BC75" i="10" s="1"/>
  <c r="BA70" i="10"/>
  <c r="BB70" i="10" s="1"/>
  <c r="BC70" i="10" s="1"/>
  <c r="BA85" i="10"/>
  <c r="BB85" i="10" s="1"/>
  <c r="BC85" i="10" s="1"/>
  <c r="BA94" i="10"/>
  <c r="BB94" i="10" s="1"/>
  <c r="BC94" i="10" s="1"/>
  <c r="BA24" i="10"/>
  <c r="BB24" i="10" s="1"/>
  <c r="BC24" i="10" s="1"/>
  <c r="BA49" i="10"/>
  <c r="BB49" i="10" s="1"/>
  <c r="BC49" i="10" s="1"/>
  <c r="BA51" i="10"/>
  <c r="BB51" i="10" s="1"/>
  <c r="BC51" i="10" s="1"/>
  <c r="BA53" i="10"/>
  <c r="BB53" i="10" s="1"/>
  <c r="BC53" i="10" s="1"/>
  <c r="BA58" i="10"/>
  <c r="BB58" i="10" s="1"/>
  <c r="BC58" i="10" s="1"/>
  <c r="BA60" i="10"/>
  <c r="BB60" i="10" s="1"/>
  <c r="BC60" i="10" s="1"/>
  <c r="BA62" i="10"/>
  <c r="BB62" i="10" s="1"/>
  <c r="BC62" i="10" s="1"/>
  <c r="BA67" i="10"/>
  <c r="BB67" i="10" s="1"/>
  <c r="BC67" i="10" s="1"/>
  <c r="AV70" i="10"/>
  <c r="AW70" i="10" s="1"/>
  <c r="AX70" i="10" s="1"/>
  <c r="AV75" i="10"/>
  <c r="AW75" i="10" s="1"/>
  <c r="AX75" i="10" s="1"/>
  <c r="AV79" i="10"/>
  <c r="AW79" i="10" s="1"/>
  <c r="AX79" i="10" s="1"/>
  <c r="AV80" i="10"/>
  <c r="AW80" i="10" s="1"/>
  <c r="AX80" i="10" s="1"/>
  <c r="AV89" i="10"/>
  <c r="AW89" i="10" s="1"/>
  <c r="AX89" i="10" s="1"/>
  <c r="AI17" i="8"/>
  <c r="AN17" i="8" s="1"/>
  <c r="AZ8" i="17" s="1"/>
  <c r="AM44" i="8"/>
  <c r="AY6" i="17"/>
  <c r="AI44" i="8"/>
  <c r="F18" i="19" s="1"/>
  <c r="G14" i="19"/>
  <c r="J14" i="19"/>
  <c r="AL30" i="8"/>
  <c r="AK44" i="8"/>
  <c r="M14" i="19" s="1"/>
  <c r="P14" i="19" s="1"/>
  <c r="AO30" i="8"/>
  <c r="AO44" i="8" s="1"/>
  <c r="BB8" i="17"/>
  <c r="P8" i="17"/>
  <c r="N8" i="17"/>
  <c r="L8" i="17"/>
  <c r="J8" i="17"/>
  <c r="F8" i="17"/>
  <c r="C8" i="17"/>
  <c r="D8" i="17" s="1"/>
  <c r="E8" i="17" s="1"/>
  <c r="A8" i="17"/>
  <c r="BA8" i="17"/>
  <c r="O8" i="17"/>
  <c r="K8" i="17"/>
  <c r="AY8" i="17"/>
  <c r="M8" i="17"/>
  <c r="G8" i="17"/>
  <c r="B9" i="17"/>
  <c r="AX8" i="26"/>
  <c r="AV8" i="26"/>
  <c r="BA8" i="26" s="1"/>
  <c r="AT8" i="26"/>
  <c r="AR8" i="26"/>
  <c r="AZ8" i="26" s="1"/>
  <c r="AP8" i="26"/>
  <c r="AN8" i="26"/>
  <c r="AL8" i="26"/>
  <c r="AC8" i="26"/>
  <c r="AA8" i="26"/>
  <c r="Y8" i="26"/>
  <c r="W8" i="26"/>
  <c r="U8" i="26"/>
  <c r="S8" i="26"/>
  <c r="Q8" i="26"/>
  <c r="O8" i="26"/>
  <c r="M8" i="26"/>
  <c r="K8" i="26"/>
  <c r="I8" i="26"/>
  <c r="F8" i="26"/>
  <c r="C8" i="26"/>
  <c r="D8" i="26" s="1"/>
  <c r="E8" i="26" s="1"/>
  <c r="A8" i="26"/>
  <c r="AW8" i="26"/>
  <c r="BB8" i="26" s="1"/>
  <c r="AU8" i="26"/>
  <c r="AS8" i="26"/>
  <c r="AQ8" i="26"/>
  <c r="AY8" i="26" s="1"/>
  <c r="AO8" i="26"/>
  <c r="AM8" i="26"/>
  <c r="AD8" i="26"/>
  <c r="AB8" i="26"/>
  <c r="Z8" i="26"/>
  <c r="X8" i="26"/>
  <c r="V8" i="26"/>
  <c r="T8" i="26"/>
  <c r="R8" i="26"/>
  <c r="P8" i="26"/>
  <c r="N8" i="26"/>
  <c r="L8" i="26"/>
  <c r="J8" i="26"/>
  <c r="G8" i="26"/>
  <c r="B9" i="26"/>
  <c r="AW7" i="26"/>
  <c r="BB7" i="26" s="1"/>
  <c r="AU7" i="26"/>
  <c r="AS7" i="26"/>
  <c r="AQ7" i="26"/>
  <c r="AY7" i="26" s="1"/>
  <c r="AO7" i="26"/>
  <c r="AM7" i="26"/>
  <c r="AD7" i="26"/>
  <c r="AB7" i="26"/>
  <c r="Z7" i="26"/>
  <c r="X7" i="26"/>
  <c r="V7" i="26"/>
  <c r="T7" i="26"/>
  <c r="R7" i="26"/>
  <c r="P7" i="26"/>
  <c r="N7" i="26"/>
  <c r="L7" i="26"/>
  <c r="J7" i="26"/>
  <c r="G7" i="26"/>
  <c r="C7" i="26"/>
  <c r="D7" i="26" s="1"/>
  <c r="E7" i="26" s="1"/>
  <c r="A7" i="26"/>
  <c r="AX7" i="26"/>
  <c r="AV7" i="26"/>
  <c r="BA7" i="26" s="1"/>
  <c r="AT7" i="26"/>
  <c r="AR7" i="26"/>
  <c r="AZ7" i="26" s="1"/>
  <c r="AP7" i="26"/>
  <c r="AN7" i="26"/>
  <c r="AL7" i="26"/>
  <c r="AC7" i="26"/>
  <c r="AA7" i="26"/>
  <c r="Y7" i="26"/>
  <c r="W7" i="26"/>
  <c r="U7" i="26"/>
  <c r="S7" i="26"/>
  <c r="Q7" i="26"/>
  <c r="O7" i="26"/>
  <c r="M7" i="26"/>
  <c r="K7" i="26"/>
  <c r="I7" i="26"/>
  <c r="F7" i="26"/>
  <c r="B10" i="26"/>
  <c r="AV8" i="16"/>
  <c r="BA8" i="16" s="1"/>
  <c r="AT8" i="16"/>
  <c r="AR8" i="16"/>
  <c r="AZ8" i="16" s="1"/>
  <c r="AP8" i="16"/>
  <c r="AN8" i="16"/>
  <c r="AL8" i="16"/>
  <c r="AC8" i="16"/>
  <c r="AA8" i="16"/>
  <c r="Y8" i="16"/>
  <c r="W8" i="16"/>
  <c r="U8" i="16"/>
  <c r="S8" i="16"/>
  <c r="Q8" i="16"/>
  <c r="O8" i="16"/>
  <c r="M8" i="16"/>
  <c r="K8" i="16"/>
  <c r="I8" i="16"/>
  <c r="F8" i="16"/>
  <c r="AW8" i="16"/>
  <c r="BB8" i="16" s="1"/>
  <c r="AS8" i="16"/>
  <c r="AO8" i="16"/>
  <c r="AD8" i="16"/>
  <c r="Z8" i="16"/>
  <c r="V8" i="16"/>
  <c r="R8" i="16"/>
  <c r="N8" i="16"/>
  <c r="J8" i="16"/>
  <c r="C8" i="16"/>
  <c r="D8" i="16" s="1"/>
  <c r="E8" i="16" s="1"/>
  <c r="AU8" i="16"/>
  <c r="AQ8" i="16"/>
  <c r="AY8" i="16" s="1"/>
  <c r="AM8" i="16"/>
  <c r="AB8" i="16"/>
  <c r="X8" i="16"/>
  <c r="T8" i="16"/>
  <c r="P8" i="16"/>
  <c r="L8" i="16"/>
  <c r="G8" i="16"/>
  <c r="A8" i="16"/>
  <c r="AW7" i="16"/>
  <c r="BB7" i="16" s="1"/>
  <c r="AU7" i="16"/>
  <c r="AS7" i="16"/>
  <c r="AQ7" i="16"/>
  <c r="AY7" i="16" s="1"/>
  <c r="AO7" i="16"/>
  <c r="AM7" i="16"/>
  <c r="AD7" i="16"/>
  <c r="AB7" i="16"/>
  <c r="Z7" i="16"/>
  <c r="X7" i="16"/>
  <c r="V7" i="16"/>
  <c r="T7" i="16"/>
  <c r="R7" i="16"/>
  <c r="P7" i="16"/>
  <c r="N7" i="16"/>
  <c r="L7" i="16"/>
  <c r="J7" i="16"/>
  <c r="G7" i="16"/>
  <c r="AV7" i="16"/>
  <c r="BA7" i="16" s="1"/>
  <c r="AT7" i="16"/>
  <c r="AR7" i="16"/>
  <c r="AZ7" i="16" s="1"/>
  <c r="AP7" i="16"/>
  <c r="AN7" i="16"/>
  <c r="AL7" i="16"/>
  <c r="AC7" i="16"/>
  <c r="AA7" i="16"/>
  <c r="Y7" i="16"/>
  <c r="W7" i="16"/>
  <c r="U7" i="16"/>
  <c r="S7" i="16"/>
  <c r="Q7" i="16"/>
  <c r="O7" i="16"/>
  <c r="M7" i="16"/>
  <c r="K7" i="16"/>
  <c r="I7" i="16"/>
  <c r="F7" i="16"/>
  <c r="C7" i="16"/>
  <c r="D7" i="16" s="1"/>
  <c r="E7" i="16" s="1"/>
  <c r="A7" i="16"/>
  <c r="B9" i="16"/>
  <c r="AV9" i="15"/>
  <c r="AS9" i="15"/>
  <c r="AQ9" i="15"/>
  <c r="AN9" i="15"/>
  <c r="O9" i="15"/>
  <c r="M9" i="15"/>
  <c r="K9" i="15"/>
  <c r="I9" i="15"/>
  <c r="F9" i="15"/>
  <c r="AU9" i="15"/>
  <c r="AP9" i="15"/>
  <c r="N9" i="15"/>
  <c r="J9" i="15"/>
  <c r="C9" i="15"/>
  <c r="D9" i="15" s="1"/>
  <c r="E9" i="15" s="1"/>
  <c r="AW9" i="15"/>
  <c r="AR9" i="15"/>
  <c r="P9" i="15"/>
  <c r="L9" i="15"/>
  <c r="G9" i="15"/>
  <c r="A9" i="15"/>
  <c r="B10" i="15"/>
  <c r="AW8" i="15"/>
  <c r="AU8" i="15"/>
  <c r="AR8" i="15"/>
  <c r="AP8" i="15"/>
  <c r="P8" i="15"/>
  <c r="N8" i="15"/>
  <c r="L8" i="15"/>
  <c r="J8" i="15"/>
  <c r="G8" i="15"/>
  <c r="AV8" i="15"/>
  <c r="AQ8" i="15"/>
  <c r="O8" i="15"/>
  <c r="K8" i="15"/>
  <c r="F8" i="15"/>
  <c r="A8" i="15"/>
  <c r="AS8" i="15"/>
  <c r="AN8" i="15"/>
  <c r="M8" i="15"/>
  <c r="I8" i="15"/>
  <c r="C8" i="15"/>
  <c r="D8" i="15" s="1"/>
  <c r="E8" i="15" s="1"/>
  <c r="B11" i="15"/>
  <c r="AV16" i="10"/>
  <c r="BA16" i="10"/>
  <c r="A104" i="10"/>
  <c r="B1" i="14" s="1"/>
  <c r="K11" i="19"/>
  <c r="AT19" i="10"/>
  <c r="AT101" i="10" s="1"/>
  <c r="AV14" i="10"/>
  <c r="AO90" i="14"/>
  <c r="AO89" i="14"/>
  <c r="AO88" i="14"/>
  <c r="AO87" i="14"/>
  <c r="AO86" i="14"/>
  <c r="AO85" i="14"/>
  <c r="AO84" i="14"/>
  <c r="AU100" i="10"/>
  <c r="AT64" i="10"/>
  <c r="AV56" i="10"/>
  <c r="AT73" i="10"/>
  <c r="AV65" i="10"/>
  <c r="AS90" i="14"/>
  <c r="AS89" i="14"/>
  <c r="AS88" i="14"/>
  <c r="AS87" i="14"/>
  <c r="AS86" i="14"/>
  <c r="AS85" i="14"/>
  <c r="AS84" i="14"/>
  <c r="AY100" i="10"/>
  <c r="BA13" i="10"/>
  <c r="BA14" i="10"/>
  <c r="AY19" i="10"/>
  <c r="AY101" i="10" s="1"/>
  <c r="BA18" i="10"/>
  <c r="BB18" i="10" s="1"/>
  <c r="BC18" i="10" s="1"/>
  <c r="BA20" i="10"/>
  <c r="AY28" i="10"/>
  <c r="BA22" i="10"/>
  <c r="BB22" i="10" s="1"/>
  <c r="BC22" i="10" s="1"/>
  <c r="BA26" i="10"/>
  <c r="BB26" i="10" s="1"/>
  <c r="BC26" i="10" s="1"/>
  <c r="BA29" i="10"/>
  <c r="AY37" i="10"/>
  <c r="BA31" i="10"/>
  <c r="BB31" i="10" s="1"/>
  <c r="BC31" i="10" s="1"/>
  <c r="BA33" i="10"/>
  <c r="BB33" i="10" s="1"/>
  <c r="BC33" i="10" s="1"/>
  <c r="BA35" i="10"/>
  <c r="BB35" i="10" s="1"/>
  <c r="BC35" i="10" s="1"/>
  <c r="BA38" i="10"/>
  <c r="AY46" i="10"/>
  <c r="BA40" i="10"/>
  <c r="BB40" i="10" s="1"/>
  <c r="BC40" i="10" s="1"/>
  <c r="BA42" i="10"/>
  <c r="BB42" i="10" s="1"/>
  <c r="BC42" i="10" s="1"/>
  <c r="BA44" i="10"/>
  <c r="BB44" i="10" s="1"/>
  <c r="BC44" i="10" s="1"/>
  <c r="BA47" i="10"/>
  <c r="AY55" i="10"/>
  <c r="BA56" i="10"/>
  <c r="AY64" i="10"/>
  <c r="AY73" i="10"/>
  <c r="BA65" i="10"/>
  <c r="AT82" i="10"/>
  <c r="AV74" i="10"/>
  <c r="AV72" i="10"/>
  <c r="AW72" i="10" s="1"/>
  <c r="AX72" i="10" s="1"/>
  <c r="AU82" i="10"/>
  <c r="AV77" i="10"/>
  <c r="AW77" i="10" s="1"/>
  <c r="AX77" i="10" s="1"/>
  <c r="AU91" i="10"/>
  <c r="AU98" i="10"/>
  <c r="AU103" i="10" s="1"/>
  <c r="AV83" i="10"/>
  <c r="AT91" i="10"/>
  <c r="AV85" i="10"/>
  <c r="AW85" i="10" s="1"/>
  <c r="AX85" i="10" s="1"/>
  <c r="AV87" i="10"/>
  <c r="AW87" i="10" s="1"/>
  <c r="AX87" i="10" s="1"/>
  <c r="AV92" i="10"/>
  <c r="AT98" i="10"/>
  <c r="AV94" i="10"/>
  <c r="AW94" i="10" s="1"/>
  <c r="AX94" i="10" s="1"/>
  <c r="AV96" i="10"/>
  <c r="AW96" i="10" s="1"/>
  <c r="AX96" i="10" s="1"/>
  <c r="BA17" i="10"/>
  <c r="BB17" i="10" s="1"/>
  <c r="BC17" i="10" s="1"/>
  <c r="AZ28" i="10"/>
  <c r="BA21" i="10"/>
  <c r="BB21" i="10" s="1"/>
  <c r="BC21" i="10" s="1"/>
  <c r="BA25" i="10"/>
  <c r="BB25" i="10" s="1"/>
  <c r="BC25" i="10" s="1"/>
  <c r="AZ55" i="10"/>
  <c r="AT90" i="14"/>
  <c r="AT89" i="14"/>
  <c r="AT88" i="14"/>
  <c r="AT87" i="14"/>
  <c r="AT86" i="14"/>
  <c r="AT85" i="14"/>
  <c r="AT84" i="14"/>
  <c r="AZ100" i="10"/>
  <c r="AT28" i="10"/>
  <c r="AV20" i="10"/>
  <c r="AT37" i="10"/>
  <c r="AV29" i="10"/>
  <c r="AT46" i="10"/>
  <c r="AV38" i="10"/>
  <c r="AT55" i="10"/>
  <c r="AV47" i="10"/>
  <c r="BA48" i="10"/>
  <c r="BB48" i="10" s="1"/>
  <c r="BC48" i="10" s="1"/>
  <c r="BA50" i="10"/>
  <c r="BB50" i="10" s="1"/>
  <c r="BC50" i="10" s="1"/>
  <c r="BA52" i="10"/>
  <c r="BB52" i="10" s="1"/>
  <c r="BC52" i="10" s="1"/>
  <c r="BA54" i="10"/>
  <c r="BB54" i="10" s="1"/>
  <c r="BC54" i="10" s="1"/>
  <c r="AZ64" i="10"/>
  <c r="BA57" i="10"/>
  <c r="BB57" i="10" s="1"/>
  <c r="BC57" i="10" s="1"/>
  <c r="BA59" i="10"/>
  <c r="BB59" i="10" s="1"/>
  <c r="BC59" i="10" s="1"/>
  <c r="BA61" i="10"/>
  <c r="BB61" i="10" s="1"/>
  <c r="BC61" i="10" s="1"/>
  <c r="BA63" i="10"/>
  <c r="BB63" i="10" s="1"/>
  <c r="BC63" i="10" s="1"/>
  <c r="AZ73" i="10"/>
  <c r="BA66" i="10"/>
  <c r="BB66" i="10" s="1"/>
  <c r="BC66" i="10" s="1"/>
  <c r="AV76" i="10"/>
  <c r="AW76" i="10" s="1"/>
  <c r="AX76" i="10" s="1"/>
  <c r="AV86" i="10"/>
  <c r="AW86" i="10" s="1"/>
  <c r="AX86" i="10" s="1"/>
  <c r="AV95" i="10"/>
  <c r="AW95" i="10" s="1"/>
  <c r="AX95" i="10" s="1"/>
  <c r="AN90" i="14"/>
  <c r="AN89" i="14"/>
  <c r="AN88" i="14"/>
  <c r="AN87" i="14"/>
  <c r="AN86" i="14"/>
  <c r="AN85" i="14"/>
  <c r="AN84" i="14"/>
  <c r="AV13" i="10"/>
  <c r="AT100" i="10"/>
  <c r="AU19" i="10"/>
  <c r="AU101" i="10" s="1"/>
  <c r="AV15" i="10"/>
  <c r="AW15" i="10" s="1"/>
  <c r="AX15" i="10" s="1"/>
  <c r="AV17" i="10"/>
  <c r="AW17" i="10" s="1"/>
  <c r="AX17" i="10" s="1"/>
  <c r="AU28" i="10"/>
  <c r="AV21" i="10"/>
  <c r="AW21" i="10" s="1"/>
  <c r="AX21" i="10" s="1"/>
  <c r="AV23" i="10"/>
  <c r="AW23" i="10" s="1"/>
  <c r="AX23" i="10" s="1"/>
  <c r="AV25" i="10"/>
  <c r="AW25" i="10" s="1"/>
  <c r="AX25" i="10" s="1"/>
  <c r="AV27" i="10"/>
  <c r="AW27" i="10" s="1"/>
  <c r="AX27" i="10" s="1"/>
  <c r="AU37" i="10"/>
  <c r="AV30" i="10"/>
  <c r="AW30" i="10" s="1"/>
  <c r="AX30" i="10" s="1"/>
  <c r="AV32" i="10"/>
  <c r="AW32" i="10" s="1"/>
  <c r="AX32" i="10" s="1"/>
  <c r="AV34" i="10"/>
  <c r="AW34" i="10" s="1"/>
  <c r="AX34" i="10" s="1"/>
  <c r="AV36" i="10"/>
  <c r="AW36" i="10" s="1"/>
  <c r="AX36" i="10" s="1"/>
  <c r="AU46" i="10"/>
  <c r="AV39" i="10"/>
  <c r="AW39" i="10" s="1"/>
  <c r="AX39" i="10" s="1"/>
  <c r="AV41" i="10"/>
  <c r="AW41" i="10" s="1"/>
  <c r="AX41" i="10" s="1"/>
  <c r="AV43" i="10"/>
  <c r="AW43" i="10" s="1"/>
  <c r="AX43" i="10" s="1"/>
  <c r="AV45" i="10"/>
  <c r="AW45" i="10" s="1"/>
  <c r="AX45" i="10" s="1"/>
  <c r="AU55" i="10"/>
  <c r="AV48" i="10"/>
  <c r="AW48" i="10" s="1"/>
  <c r="AX48" i="10" s="1"/>
  <c r="AV50" i="10"/>
  <c r="AW50" i="10" s="1"/>
  <c r="AX50" i="10" s="1"/>
  <c r="AV52" i="10"/>
  <c r="AW52" i="10" s="1"/>
  <c r="AX52" i="10" s="1"/>
  <c r="AV54" i="10"/>
  <c r="AW54" i="10" s="1"/>
  <c r="AX54" i="10" s="1"/>
  <c r="AU64" i="10"/>
  <c r="AV57" i="10"/>
  <c r="AW57" i="10" s="1"/>
  <c r="AX57" i="10" s="1"/>
  <c r="AV59" i="10"/>
  <c r="AW59" i="10" s="1"/>
  <c r="AX59" i="10" s="1"/>
  <c r="AV61" i="10"/>
  <c r="AW61" i="10" s="1"/>
  <c r="AX61" i="10" s="1"/>
  <c r="AV63" i="10"/>
  <c r="AW63" i="10" s="1"/>
  <c r="AX63" i="10" s="1"/>
  <c r="AU73" i="10"/>
  <c r="AV66" i="10"/>
  <c r="AW66" i="10" s="1"/>
  <c r="AX66" i="10" s="1"/>
  <c r="AV68" i="10"/>
  <c r="AW68" i="10" s="1"/>
  <c r="AX68" i="10" s="1"/>
  <c r="AV71" i="10"/>
  <c r="AW71" i="10" s="1"/>
  <c r="AX71" i="10" s="1"/>
  <c r="BA69" i="10"/>
  <c r="BB69" i="10" s="1"/>
  <c r="BC69" i="10" s="1"/>
  <c r="BA71" i="10"/>
  <c r="BB71" i="10" s="1"/>
  <c r="BC71" i="10" s="1"/>
  <c r="AY82" i="10"/>
  <c r="BA74" i="10"/>
  <c r="BA76" i="10"/>
  <c r="BB76" i="10" s="1"/>
  <c r="BC76" i="10" s="1"/>
  <c r="BA78" i="10"/>
  <c r="BB78" i="10" s="1"/>
  <c r="BC78" i="10" s="1"/>
  <c r="AY91" i="10"/>
  <c r="BA83" i="10"/>
  <c r="AY98" i="10"/>
  <c r="AY103" i="10" s="1"/>
  <c r="BA92" i="10"/>
  <c r="BA79" i="10"/>
  <c r="BB79" i="10" s="1"/>
  <c r="BC79" i="10" s="1"/>
  <c r="BA81" i="10"/>
  <c r="BB81" i="10" s="1"/>
  <c r="BC81" i="10" s="1"/>
  <c r="AZ91" i="10"/>
  <c r="BA84" i="10"/>
  <c r="BB84" i="10" s="1"/>
  <c r="BC84" i="10" s="1"/>
  <c r="BA86" i="10"/>
  <c r="BB86" i="10" s="1"/>
  <c r="BC86" i="10" s="1"/>
  <c r="BA88" i="10"/>
  <c r="BB88" i="10" s="1"/>
  <c r="BC88" i="10" s="1"/>
  <c r="BA90" i="10"/>
  <c r="BB90" i="10" s="1"/>
  <c r="BC90" i="10" s="1"/>
  <c r="AZ98" i="10"/>
  <c r="AZ103" i="10" s="1"/>
  <c r="BA93" i="10"/>
  <c r="BB93" i="10" s="1"/>
  <c r="BC93" i="10" s="1"/>
  <c r="BA95" i="10"/>
  <c r="BB95" i="10" s="1"/>
  <c r="BC95" i="10" s="1"/>
  <c r="BA97" i="10"/>
  <c r="BB97" i="10" s="1"/>
  <c r="BC97" i="10" s="1"/>
  <c r="AH195" i="7" l="1"/>
  <c r="AH351" i="7" s="1"/>
  <c r="AH352" i="7" s="1"/>
  <c r="AP5" i="16"/>
  <c r="AL15" i="7"/>
  <c r="AK195" i="7"/>
  <c r="AK351" i="7" s="1"/>
  <c r="AK352" i="7" s="1"/>
  <c r="AQ5" i="16"/>
  <c r="AY5" i="16" s="1"/>
  <c r="AS195" i="7"/>
  <c r="AS351" i="7" s="1"/>
  <c r="AS352" i="7" s="1"/>
  <c r="AW5" i="16"/>
  <c r="BB5" i="16" s="1"/>
  <c r="AP5" i="26"/>
  <c r="AI195" i="25"/>
  <c r="AI351" i="25" s="1"/>
  <c r="AI352" i="25" s="1"/>
  <c r="AS195" i="25"/>
  <c r="AV5" i="26"/>
  <c r="BA5" i="26" s="1"/>
  <c r="AT15" i="25"/>
  <c r="AP195" i="25"/>
  <c r="AP351" i="25" s="1"/>
  <c r="AP352" i="25" s="1"/>
  <c r="AU5" i="26"/>
  <c r="AM15" i="25"/>
  <c r="AL195" i="25"/>
  <c r="AQ5" i="26"/>
  <c r="AY5" i="26" s="1"/>
  <c r="AS5" i="14"/>
  <c r="AN5" i="14"/>
  <c r="AE5" i="14"/>
  <c r="AB5" i="14"/>
  <c r="Q5" i="14"/>
  <c r="S5" i="14"/>
  <c r="R5" i="14"/>
  <c r="AH5" i="14"/>
  <c r="U5" i="14"/>
  <c r="W5" i="14"/>
  <c r="H5" i="14"/>
  <c r="X5" i="14"/>
  <c r="AT5" i="14"/>
  <c r="T5" i="14"/>
  <c r="Y5" i="14"/>
  <c r="AA5" i="14"/>
  <c r="N5" i="14"/>
  <c r="AD5" i="14"/>
  <c r="AO5" i="14"/>
  <c r="AC5" i="14"/>
  <c r="L5" i="14"/>
  <c r="AG5" i="14"/>
  <c r="AI5" i="14"/>
  <c r="J5" i="14"/>
  <c r="Z5" i="14"/>
  <c r="AK5" i="14"/>
  <c r="AM5" i="14"/>
  <c r="G5" i="14"/>
  <c r="P5" i="14"/>
  <c r="AF5" i="14"/>
  <c r="O5" i="14"/>
  <c r="AJ5" i="14"/>
  <c r="I5" i="14"/>
  <c r="K5" i="14"/>
  <c r="V5" i="14"/>
  <c r="AL5" i="14"/>
  <c r="M5" i="14"/>
  <c r="J18" i="19"/>
  <c r="G18" i="19"/>
  <c r="AN44" i="8"/>
  <c r="AZ6" i="17"/>
  <c r="AZ7" i="17"/>
  <c r="AL44" i="8"/>
  <c r="M18" i="19" s="1"/>
  <c r="P18" i="19" s="1"/>
  <c r="AP30" i="8"/>
  <c r="AP44" i="8" s="1"/>
  <c r="BA9" i="17"/>
  <c r="AY9" i="17"/>
  <c r="O9" i="17"/>
  <c r="M9" i="17"/>
  <c r="K9" i="17"/>
  <c r="G9" i="17"/>
  <c r="AZ9" i="17"/>
  <c r="N9" i="17"/>
  <c r="J9" i="17"/>
  <c r="C9" i="17"/>
  <c r="D9" i="17" s="1"/>
  <c r="E9" i="17" s="1"/>
  <c r="BB9" i="17"/>
  <c r="P9" i="17"/>
  <c r="L9" i="17"/>
  <c r="F9" i="17"/>
  <c r="A9" i="17"/>
  <c r="B10" i="17"/>
  <c r="AW10" i="26"/>
  <c r="BB10" i="26" s="1"/>
  <c r="AU10" i="26"/>
  <c r="AS10" i="26"/>
  <c r="AQ10" i="26"/>
  <c r="AY10" i="26" s="1"/>
  <c r="AO10" i="26"/>
  <c r="AM10" i="26"/>
  <c r="AD10" i="26"/>
  <c r="AB10" i="26"/>
  <c r="Z10" i="26"/>
  <c r="X10" i="26"/>
  <c r="V10" i="26"/>
  <c r="T10" i="26"/>
  <c r="R10" i="26"/>
  <c r="P10" i="26"/>
  <c r="N10" i="26"/>
  <c r="L10" i="26"/>
  <c r="J10" i="26"/>
  <c r="G10" i="26"/>
  <c r="AX10" i="26"/>
  <c r="AV10" i="26"/>
  <c r="BA10" i="26" s="1"/>
  <c r="AT10" i="26"/>
  <c r="AR10" i="26"/>
  <c r="AZ10" i="26" s="1"/>
  <c r="AP10" i="26"/>
  <c r="AN10" i="26"/>
  <c r="AL10" i="26"/>
  <c r="AC10" i="26"/>
  <c r="AA10" i="26"/>
  <c r="Y10" i="26"/>
  <c r="W10" i="26"/>
  <c r="U10" i="26"/>
  <c r="S10" i="26"/>
  <c r="Q10" i="26"/>
  <c r="O10" i="26"/>
  <c r="M10" i="26"/>
  <c r="K10" i="26"/>
  <c r="I10" i="26"/>
  <c r="F10" i="26"/>
  <c r="C10" i="26"/>
  <c r="D10" i="26" s="1"/>
  <c r="E10" i="26" s="1"/>
  <c r="A10" i="26"/>
  <c r="AX9" i="26"/>
  <c r="AV9" i="26"/>
  <c r="BA9" i="26" s="1"/>
  <c r="AT9" i="26"/>
  <c r="AR9" i="26"/>
  <c r="AZ9" i="26" s="1"/>
  <c r="AP9" i="26"/>
  <c r="AN9" i="26"/>
  <c r="AL9" i="26"/>
  <c r="AC9" i="26"/>
  <c r="AA9" i="26"/>
  <c r="Y9" i="26"/>
  <c r="W9" i="26"/>
  <c r="U9" i="26"/>
  <c r="S9" i="26"/>
  <c r="Q9" i="26"/>
  <c r="O9" i="26"/>
  <c r="M9" i="26"/>
  <c r="K9" i="26"/>
  <c r="I9" i="26"/>
  <c r="F9" i="26"/>
  <c r="AW9" i="26"/>
  <c r="BB9" i="26" s="1"/>
  <c r="AU9" i="26"/>
  <c r="AS9" i="26"/>
  <c r="AQ9" i="26"/>
  <c r="AY9" i="26" s="1"/>
  <c r="AO9" i="26"/>
  <c r="AM9" i="26"/>
  <c r="AD9" i="26"/>
  <c r="AB9" i="26"/>
  <c r="Z9" i="26"/>
  <c r="X9" i="26"/>
  <c r="V9" i="26"/>
  <c r="T9" i="26"/>
  <c r="R9" i="26"/>
  <c r="P9" i="26"/>
  <c r="N9" i="26"/>
  <c r="L9" i="26"/>
  <c r="J9" i="26"/>
  <c r="G9" i="26"/>
  <c r="C9" i="26"/>
  <c r="D9" i="26" s="1"/>
  <c r="E9" i="26" s="1"/>
  <c r="A9" i="26"/>
  <c r="B11" i="26"/>
  <c r="AV9" i="16"/>
  <c r="BA9" i="16" s="1"/>
  <c r="AT9" i="16"/>
  <c r="AR9" i="16"/>
  <c r="AZ9" i="16" s="1"/>
  <c r="AP9" i="16"/>
  <c r="AN9" i="16"/>
  <c r="AL9" i="16"/>
  <c r="AC9" i="16"/>
  <c r="AA9" i="16"/>
  <c r="Y9" i="16"/>
  <c r="W9" i="16"/>
  <c r="U9" i="16"/>
  <c r="S9" i="16"/>
  <c r="Q9" i="16"/>
  <c r="O9" i="16"/>
  <c r="M9" i="16"/>
  <c r="K9" i="16"/>
  <c r="I9" i="16"/>
  <c r="F9" i="16"/>
  <c r="C9" i="16"/>
  <c r="D9" i="16" s="1"/>
  <c r="E9" i="16" s="1"/>
  <c r="A9" i="16"/>
  <c r="AW9" i="16"/>
  <c r="BB9" i="16" s="1"/>
  <c r="AS9" i="16"/>
  <c r="AO9" i="16"/>
  <c r="AD9" i="16"/>
  <c r="Z9" i="16"/>
  <c r="V9" i="16"/>
  <c r="R9" i="16"/>
  <c r="N9" i="16"/>
  <c r="J9" i="16"/>
  <c r="AU9" i="16"/>
  <c r="AQ9" i="16"/>
  <c r="AY9" i="16" s="1"/>
  <c r="AM9" i="16"/>
  <c r="AB9" i="16"/>
  <c r="X9" i="16"/>
  <c r="T9" i="16"/>
  <c r="P9" i="16"/>
  <c r="L9" i="16"/>
  <c r="G9" i="16"/>
  <c r="B10" i="16"/>
  <c r="AW11" i="15"/>
  <c r="AU11" i="15"/>
  <c r="AR11" i="15"/>
  <c r="AP11" i="15"/>
  <c r="P11" i="15"/>
  <c r="N11" i="15"/>
  <c r="L11" i="15"/>
  <c r="J11" i="15"/>
  <c r="G11" i="15"/>
  <c r="C11" i="15"/>
  <c r="D11" i="15" s="1"/>
  <c r="E11" i="15" s="1"/>
  <c r="A11" i="15"/>
  <c r="AV11" i="15"/>
  <c r="AQ11" i="15"/>
  <c r="O11" i="15"/>
  <c r="K11" i="15"/>
  <c r="F11" i="15"/>
  <c r="AS11" i="15"/>
  <c r="M11" i="15"/>
  <c r="AN11" i="15"/>
  <c r="I11" i="15"/>
  <c r="AV10" i="15"/>
  <c r="AS10" i="15"/>
  <c r="AQ10" i="15"/>
  <c r="AN10" i="15"/>
  <c r="O10" i="15"/>
  <c r="M10" i="15"/>
  <c r="K10" i="15"/>
  <c r="I10" i="15"/>
  <c r="F10" i="15"/>
  <c r="AW10" i="15"/>
  <c r="AR10" i="15"/>
  <c r="P10" i="15"/>
  <c r="L10" i="15"/>
  <c r="G10" i="15"/>
  <c r="C10" i="15"/>
  <c r="D10" i="15" s="1"/>
  <c r="E10" i="15" s="1"/>
  <c r="A10" i="15"/>
  <c r="AP10" i="15"/>
  <c r="J10" i="15"/>
  <c r="AU10" i="15"/>
  <c r="N10" i="15"/>
  <c r="B12" i="15"/>
  <c r="B6" i="14"/>
  <c r="AP6" i="14" s="1"/>
  <c r="K20" i="19"/>
  <c r="K21" i="19" s="1"/>
  <c r="K52" i="19"/>
  <c r="K55" i="19" s="1"/>
  <c r="N11" i="19"/>
  <c r="A1" i="10"/>
  <c r="AW16" i="10"/>
  <c r="AP5" i="14"/>
  <c r="BB16" i="10"/>
  <c r="AU5" i="14"/>
  <c r="AP90" i="14"/>
  <c r="AP89" i="14"/>
  <c r="AP88" i="14"/>
  <c r="AP87" i="14"/>
  <c r="AP86" i="14"/>
  <c r="AP85" i="14"/>
  <c r="AP84" i="14"/>
  <c r="AV100" i="10"/>
  <c r="AW13" i="10"/>
  <c r="AX13" i="10" s="1"/>
  <c r="AV55" i="10"/>
  <c r="AW47" i="10"/>
  <c r="AV46" i="10"/>
  <c r="AW38" i="10"/>
  <c r="AV37" i="10"/>
  <c r="AW29" i="10"/>
  <c r="AV28" i="10"/>
  <c r="AW20" i="10"/>
  <c r="AV98" i="10"/>
  <c r="AV103" i="10" s="1"/>
  <c r="AW92" i="10"/>
  <c r="AV91" i="10"/>
  <c r="AW83" i="10"/>
  <c r="AV82" i="10"/>
  <c r="AW74" i="10"/>
  <c r="BA73" i="10"/>
  <c r="BB65" i="10"/>
  <c r="BA46" i="10"/>
  <c r="BB38" i="10"/>
  <c r="AY102" i="10"/>
  <c r="AY104" i="10" s="1"/>
  <c r="BA19" i="10"/>
  <c r="BA101" i="10" s="1"/>
  <c r="BB14" i="10"/>
  <c r="AV73" i="10"/>
  <c r="AW65" i="10"/>
  <c r="AV64" i="10"/>
  <c r="AW56" i="10"/>
  <c r="AV19" i="10"/>
  <c r="AV101" i="10" s="1"/>
  <c r="AW14" i="10"/>
  <c r="BA98" i="10"/>
  <c r="BA103" i="10" s="1"/>
  <c r="BB92" i="10"/>
  <c r="BA91" i="10"/>
  <c r="BB83" i="10"/>
  <c r="BA82" i="10"/>
  <c r="BB74" i="10"/>
  <c r="AU102" i="10"/>
  <c r="AT102" i="10"/>
  <c r="AZ102" i="10"/>
  <c r="AZ104" i="10" s="1"/>
  <c r="AV106" i="10"/>
  <c r="AT103" i="10"/>
  <c r="BA64" i="10"/>
  <c r="BB56" i="10"/>
  <c r="BA55" i="10"/>
  <c r="BB47" i="10"/>
  <c r="BA37" i="10"/>
  <c r="BB29" i="10"/>
  <c r="BA28" i="10"/>
  <c r="BB20" i="10"/>
  <c r="AU90" i="14"/>
  <c r="AU89" i="14"/>
  <c r="AU88" i="14"/>
  <c r="AU87" i="14"/>
  <c r="AU86" i="14"/>
  <c r="AU85" i="14"/>
  <c r="AU84" i="14"/>
  <c r="BA100" i="10"/>
  <c r="BB13" i="10"/>
  <c r="AU104" i="10"/>
  <c r="AL195" i="7" l="1"/>
  <c r="AL351" i="7" s="1"/>
  <c r="AL352" i="7" s="1"/>
  <c r="AR5" i="16"/>
  <c r="AZ5" i="16" s="1"/>
  <c r="F13" i="19"/>
  <c r="G13" i="19"/>
  <c r="AL351" i="25"/>
  <c r="AL352" i="25" s="1"/>
  <c r="AW5" i="26"/>
  <c r="BB5" i="26" s="1"/>
  <c r="AT195" i="25"/>
  <c r="AS351" i="25"/>
  <c r="AS352" i="25" s="1"/>
  <c r="M13" i="19"/>
  <c r="AR5" i="26"/>
  <c r="AZ5" i="26" s="1"/>
  <c r="AM195" i="25"/>
  <c r="AX100" i="10"/>
  <c r="AR90" i="14"/>
  <c r="AZ90" i="14" s="1"/>
  <c r="AR88" i="14"/>
  <c r="AZ88" i="14" s="1"/>
  <c r="AR86" i="14"/>
  <c r="AZ86" i="14" s="1"/>
  <c r="AR84" i="14"/>
  <c r="AZ84" i="14" s="1"/>
  <c r="AR89" i="14"/>
  <c r="AZ89" i="14" s="1"/>
  <c r="AR87" i="14"/>
  <c r="AZ87" i="14" s="1"/>
  <c r="AR85" i="14"/>
  <c r="AZ85" i="14" s="1"/>
  <c r="BA102" i="10"/>
  <c r="BA104" i="10" s="1"/>
  <c r="AT104" i="10"/>
  <c r="BB10" i="17"/>
  <c r="AZ10" i="17"/>
  <c r="P10" i="17"/>
  <c r="N10" i="17"/>
  <c r="L10" i="17"/>
  <c r="J10" i="17"/>
  <c r="F10" i="17"/>
  <c r="C10" i="17"/>
  <c r="D10" i="17" s="1"/>
  <c r="E10" i="17" s="1"/>
  <c r="A10" i="17"/>
  <c r="AY10" i="17"/>
  <c r="M10" i="17"/>
  <c r="G10" i="17"/>
  <c r="BA10" i="17"/>
  <c r="O10" i="17"/>
  <c r="K10" i="17"/>
  <c r="B11" i="17"/>
  <c r="AW11" i="26"/>
  <c r="BB11" i="26" s="1"/>
  <c r="AU11" i="26"/>
  <c r="AS11" i="26"/>
  <c r="AQ11" i="26"/>
  <c r="AY11" i="26" s="1"/>
  <c r="AO11" i="26"/>
  <c r="AM11" i="26"/>
  <c r="AD11" i="26"/>
  <c r="AB11" i="26"/>
  <c r="Z11" i="26"/>
  <c r="X11" i="26"/>
  <c r="V11" i="26"/>
  <c r="T11" i="26"/>
  <c r="R11" i="26"/>
  <c r="P11" i="26"/>
  <c r="N11" i="26"/>
  <c r="L11" i="26"/>
  <c r="J11" i="26"/>
  <c r="G11" i="26"/>
  <c r="C11" i="26"/>
  <c r="D11" i="26" s="1"/>
  <c r="E11" i="26" s="1"/>
  <c r="A11" i="26"/>
  <c r="AX11" i="26"/>
  <c r="AV11" i="26"/>
  <c r="BA11" i="26" s="1"/>
  <c r="AT11" i="26"/>
  <c r="AR11" i="26"/>
  <c r="AZ11" i="26" s="1"/>
  <c r="AP11" i="26"/>
  <c r="AN11" i="26"/>
  <c r="AL11" i="26"/>
  <c r="AC11" i="26"/>
  <c r="AA11" i="26"/>
  <c r="Y11" i="26"/>
  <c r="W11" i="26"/>
  <c r="U11" i="26"/>
  <c r="S11" i="26"/>
  <c r="Q11" i="26"/>
  <c r="O11" i="26"/>
  <c r="M11" i="26"/>
  <c r="K11" i="26"/>
  <c r="I11" i="26"/>
  <c r="F11" i="26"/>
  <c r="B12" i="26"/>
  <c r="B11" i="16"/>
  <c r="B12" i="16" s="1"/>
  <c r="B13" i="16" s="1"/>
  <c r="AW10" i="16"/>
  <c r="BB10" i="16" s="1"/>
  <c r="AU10" i="16"/>
  <c r="AS10" i="16"/>
  <c r="AQ10" i="16"/>
  <c r="AY10" i="16" s="1"/>
  <c r="AO10" i="16"/>
  <c r="AM10" i="16"/>
  <c r="AD10" i="16"/>
  <c r="AB10" i="16"/>
  <c r="Z10" i="16"/>
  <c r="X10" i="16"/>
  <c r="V10" i="16"/>
  <c r="T10" i="16"/>
  <c r="R10" i="16"/>
  <c r="P10" i="16"/>
  <c r="N10" i="16"/>
  <c r="L10" i="16"/>
  <c r="J10" i="16"/>
  <c r="G10" i="16"/>
  <c r="C10" i="16"/>
  <c r="D10" i="16" s="1"/>
  <c r="E10" i="16" s="1"/>
  <c r="A10" i="16"/>
  <c r="AT10" i="16"/>
  <c r="AP10" i="16"/>
  <c r="AL10" i="16"/>
  <c r="AA10" i="16"/>
  <c r="W10" i="16"/>
  <c r="S10" i="16"/>
  <c r="O10" i="16"/>
  <c r="K10" i="16"/>
  <c r="F10" i="16"/>
  <c r="AV10" i="16"/>
  <c r="BA10" i="16" s="1"/>
  <c r="AR10" i="16"/>
  <c r="AZ10" i="16" s="1"/>
  <c r="AN10" i="16"/>
  <c r="AC10" i="16"/>
  <c r="Y10" i="16"/>
  <c r="U10" i="16"/>
  <c r="Q10" i="16"/>
  <c r="M10" i="16"/>
  <c r="I10" i="16"/>
  <c r="AU6" i="14"/>
  <c r="AW12" i="15"/>
  <c r="AU12" i="15"/>
  <c r="AR12" i="15"/>
  <c r="AP12" i="15"/>
  <c r="P12" i="15"/>
  <c r="N12" i="15"/>
  <c r="L12" i="15"/>
  <c r="J12" i="15"/>
  <c r="G12" i="15"/>
  <c r="AS12" i="15"/>
  <c r="AN12" i="15"/>
  <c r="M12" i="15"/>
  <c r="I12" i="15"/>
  <c r="C12" i="15"/>
  <c r="D12" i="15" s="1"/>
  <c r="E12" i="15" s="1"/>
  <c r="AV12" i="15"/>
  <c r="O12" i="15"/>
  <c r="F12" i="15"/>
  <c r="AQ12" i="15"/>
  <c r="K12" i="15"/>
  <c r="A12" i="15"/>
  <c r="B13" i="15"/>
  <c r="AM6" i="14"/>
  <c r="AK6" i="14"/>
  <c r="AI6" i="14"/>
  <c r="AG6" i="14"/>
  <c r="AE6" i="14"/>
  <c r="AC6" i="14"/>
  <c r="AA6" i="14"/>
  <c r="Y6" i="14"/>
  <c r="W6" i="14"/>
  <c r="U6" i="14"/>
  <c r="S6" i="14"/>
  <c r="Q6" i="14"/>
  <c r="O6" i="14"/>
  <c r="M6" i="14"/>
  <c r="K6" i="14"/>
  <c r="I6" i="14"/>
  <c r="G6" i="14"/>
  <c r="AJ6" i="14"/>
  <c r="AF6" i="14"/>
  <c r="AB6" i="14"/>
  <c r="X6" i="14"/>
  <c r="T6" i="14"/>
  <c r="P6" i="14"/>
  <c r="L6" i="14"/>
  <c r="H6" i="14"/>
  <c r="C6" i="14"/>
  <c r="D6" i="14" s="1"/>
  <c r="E6" i="14" s="1"/>
  <c r="AL6" i="14"/>
  <c r="AH6" i="14"/>
  <c r="AD6" i="14"/>
  <c r="Z6" i="14"/>
  <c r="V6" i="14"/>
  <c r="R6" i="14"/>
  <c r="N6" i="14"/>
  <c r="J6" i="14"/>
  <c r="F6" i="14"/>
  <c r="A6" i="14"/>
  <c r="AT6" i="14"/>
  <c r="AN6" i="14"/>
  <c r="AO6" i="14"/>
  <c r="AS6" i="14"/>
  <c r="BC16" i="10"/>
  <c r="AW5" i="14" s="1"/>
  <c r="BB5" i="14" s="1"/>
  <c r="AV5" i="14"/>
  <c r="BA5" i="14" s="1"/>
  <c r="AX16" i="10"/>
  <c r="AR5" i="14" s="1"/>
  <c r="AZ5" i="14" s="1"/>
  <c r="AQ5" i="14"/>
  <c r="AY5" i="14" s="1"/>
  <c r="N20" i="19"/>
  <c r="N21" i="19" s="1"/>
  <c r="N52" i="19"/>
  <c r="N55" i="19" s="1"/>
  <c r="B7" i="14"/>
  <c r="AV7" i="14" s="1"/>
  <c r="BA7" i="14" s="1"/>
  <c r="AV6" i="14"/>
  <c r="BA6" i="14" s="1"/>
  <c r="AV90" i="14"/>
  <c r="BA90" i="14" s="1"/>
  <c r="AV89" i="14"/>
  <c r="BA89" i="14" s="1"/>
  <c r="AV88" i="14"/>
  <c r="BA88" i="14" s="1"/>
  <c r="AV87" i="14"/>
  <c r="BA87" i="14" s="1"/>
  <c r="AV86" i="14"/>
  <c r="BA86" i="14" s="1"/>
  <c r="AV85" i="14"/>
  <c r="BA85" i="14" s="1"/>
  <c r="AV84" i="14"/>
  <c r="BA84" i="14" s="1"/>
  <c r="BB100" i="10"/>
  <c r="BB46" i="10"/>
  <c r="BC38" i="10"/>
  <c r="BC46" i="10" s="1"/>
  <c r="BB73" i="10"/>
  <c r="BC65" i="10"/>
  <c r="BC73" i="10" s="1"/>
  <c r="AW82" i="10"/>
  <c r="AX74" i="10"/>
  <c r="AX82" i="10" s="1"/>
  <c r="AW91" i="10"/>
  <c r="AX83" i="10"/>
  <c r="AX91" i="10" s="1"/>
  <c r="AW98" i="10"/>
  <c r="AW103" i="10" s="1"/>
  <c r="AX92" i="10"/>
  <c r="AX98" i="10" s="1"/>
  <c r="AX103" i="10" s="1"/>
  <c r="AV102" i="10"/>
  <c r="AV104" i="10" s="1"/>
  <c r="BB28" i="10"/>
  <c r="BC20" i="10"/>
  <c r="BC28" i="10" s="1"/>
  <c r="BB37" i="10"/>
  <c r="BC29" i="10"/>
  <c r="BC37" i="10" s="1"/>
  <c r="BB55" i="10"/>
  <c r="BC47" i="10"/>
  <c r="BC55" i="10" s="1"/>
  <c r="BB64" i="10"/>
  <c r="BC56" i="10"/>
  <c r="BC64" i="10" s="1"/>
  <c r="BC74" i="10"/>
  <c r="BC82" i="10" s="1"/>
  <c r="BB82" i="10"/>
  <c r="BC83" i="10"/>
  <c r="BC91" i="10" s="1"/>
  <c r="BB91" i="10"/>
  <c r="BB98" i="10"/>
  <c r="BB103" i="10" s="1"/>
  <c r="BC92" i="10"/>
  <c r="BC98" i="10" s="1"/>
  <c r="BC103" i="10" s="1"/>
  <c r="AW19" i="10"/>
  <c r="AW101" i="10" s="1"/>
  <c r="AX14" i="10"/>
  <c r="AW64" i="10"/>
  <c r="AX56" i="10"/>
  <c r="AX64" i="10" s="1"/>
  <c r="AW73" i="10"/>
  <c r="AX65" i="10"/>
  <c r="AX73" i="10" s="1"/>
  <c r="BB19" i="10"/>
  <c r="BB101" i="10" s="1"/>
  <c r="BC14" i="10"/>
  <c r="AW28" i="10"/>
  <c r="AX20" i="10"/>
  <c r="AX28" i="10" s="1"/>
  <c r="AW37" i="10"/>
  <c r="AX29" i="10"/>
  <c r="AX37" i="10" s="1"/>
  <c r="AW46" i="10"/>
  <c r="AX38" i="10"/>
  <c r="AX46" i="10" s="1"/>
  <c r="AW55" i="10"/>
  <c r="AX47" i="10"/>
  <c r="AX55" i="10" s="1"/>
  <c r="AQ90" i="14"/>
  <c r="AY90" i="14" s="1"/>
  <c r="AQ89" i="14"/>
  <c r="AY89" i="14" s="1"/>
  <c r="AQ88" i="14"/>
  <c r="AY88" i="14" s="1"/>
  <c r="AQ87" i="14"/>
  <c r="AY87" i="14" s="1"/>
  <c r="AQ86" i="14"/>
  <c r="AY86" i="14" s="1"/>
  <c r="AQ85" i="14"/>
  <c r="AY85" i="14" s="1"/>
  <c r="AQ84" i="14"/>
  <c r="AY84" i="14" s="1"/>
  <c r="AW100" i="10"/>
  <c r="AQ6" i="14"/>
  <c r="AY6" i="14" s="1"/>
  <c r="F17" i="19" l="1"/>
  <c r="G17" i="19"/>
  <c r="P13" i="19"/>
  <c r="AM351" i="25"/>
  <c r="AM352" i="25" s="1"/>
  <c r="AT351" i="25"/>
  <c r="AT352" i="25" s="1"/>
  <c r="M17" i="19"/>
  <c r="J13" i="19"/>
  <c r="AQ7" i="14"/>
  <c r="AY7" i="14" s="1"/>
  <c r="BC19" i="10"/>
  <c r="BC101" i="10" s="1"/>
  <c r="AX19" i="10"/>
  <c r="AX101" i="10" s="1"/>
  <c r="BA11" i="17"/>
  <c r="AY11" i="17"/>
  <c r="O11" i="17"/>
  <c r="M11" i="17"/>
  <c r="K11" i="17"/>
  <c r="G11" i="17"/>
  <c r="BB11" i="17"/>
  <c r="P11" i="17"/>
  <c r="L11" i="17"/>
  <c r="F11" i="17"/>
  <c r="A11" i="17"/>
  <c r="AZ11" i="17"/>
  <c r="N11" i="17"/>
  <c r="J11" i="17"/>
  <c r="C11" i="17"/>
  <c r="D11" i="17" s="1"/>
  <c r="E11" i="17" s="1"/>
  <c r="B12" i="17"/>
  <c r="B13" i="17"/>
  <c r="AX12" i="26"/>
  <c r="AV12" i="26"/>
  <c r="BA12" i="26" s="1"/>
  <c r="AT12" i="26"/>
  <c r="AR12" i="26"/>
  <c r="AZ12" i="26" s="1"/>
  <c r="AP12" i="26"/>
  <c r="AN12" i="26"/>
  <c r="AL12" i="26"/>
  <c r="AC12" i="26"/>
  <c r="AA12" i="26"/>
  <c r="Y12" i="26"/>
  <c r="W12" i="26"/>
  <c r="U12" i="26"/>
  <c r="S12" i="26"/>
  <c r="Q12" i="26"/>
  <c r="O12" i="26"/>
  <c r="M12" i="26"/>
  <c r="K12" i="26"/>
  <c r="I12" i="26"/>
  <c r="F12" i="26"/>
  <c r="C12" i="26"/>
  <c r="D12" i="26" s="1"/>
  <c r="E12" i="26" s="1"/>
  <c r="A12" i="26"/>
  <c r="AW12" i="26"/>
  <c r="BB12" i="26" s="1"/>
  <c r="AU12" i="26"/>
  <c r="AS12" i="26"/>
  <c r="AQ12" i="26"/>
  <c r="AY12" i="26" s="1"/>
  <c r="AO12" i="26"/>
  <c r="AM12" i="26"/>
  <c r="AD12" i="26"/>
  <c r="AB12" i="26"/>
  <c r="Z12" i="26"/>
  <c r="X12" i="26"/>
  <c r="V12" i="26"/>
  <c r="T12" i="26"/>
  <c r="R12" i="26"/>
  <c r="P12" i="26"/>
  <c r="N12" i="26"/>
  <c r="L12" i="26"/>
  <c r="J12" i="26"/>
  <c r="G12" i="26"/>
  <c r="B13" i="26"/>
  <c r="AV13" i="16"/>
  <c r="BA13" i="16" s="1"/>
  <c r="AT13" i="16"/>
  <c r="AR13" i="16"/>
  <c r="AZ13" i="16" s="1"/>
  <c r="AP13" i="16"/>
  <c r="AN13" i="16"/>
  <c r="AL13" i="16"/>
  <c r="AC13" i="16"/>
  <c r="AA13" i="16"/>
  <c r="Y13" i="16"/>
  <c r="W13" i="16"/>
  <c r="U13" i="16"/>
  <c r="S13" i="16"/>
  <c r="Q13" i="16"/>
  <c r="O13" i="16"/>
  <c r="M13" i="16"/>
  <c r="K13" i="16"/>
  <c r="I13" i="16"/>
  <c r="F13" i="16"/>
  <c r="C13" i="16"/>
  <c r="D13" i="16" s="1"/>
  <c r="E13" i="16" s="1"/>
  <c r="A13" i="16"/>
  <c r="AU13" i="16"/>
  <c r="AQ13" i="16"/>
  <c r="AY13" i="16" s="1"/>
  <c r="AM13" i="16"/>
  <c r="AB13" i="16"/>
  <c r="X13" i="16"/>
  <c r="T13" i="16"/>
  <c r="P13" i="16"/>
  <c r="L13" i="16"/>
  <c r="G13" i="16"/>
  <c r="AW13" i="16"/>
  <c r="BB13" i="16" s="1"/>
  <c r="AS13" i="16"/>
  <c r="AO13" i="16"/>
  <c r="AD13" i="16"/>
  <c r="Z13" i="16"/>
  <c r="V13" i="16"/>
  <c r="R13" i="16"/>
  <c r="N13" i="16"/>
  <c r="J13" i="16"/>
  <c r="AV12" i="16"/>
  <c r="BA12" i="16" s="1"/>
  <c r="AT12" i="16"/>
  <c r="AR12" i="16"/>
  <c r="AZ12" i="16" s="1"/>
  <c r="AP12" i="16"/>
  <c r="AN12" i="16"/>
  <c r="AL12" i="16"/>
  <c r="AC12" i="16"/>
  <c r="AA12" i="16"/>
  <c r="Y12" i="16"/>
  <c r="W12" i="16"/>
  <c r="U12" i="16"/>
  <c r="S12" i="16"/>
  <c r="Q12" i="16"/>
  <c r="O12" i="16"/>
  <c r="M12" i="16"/>
  <c r="K12" i="16"/>
  <c r="I12" i="16"/>
  <c r="F12" i="16"/>
  <c r="AU12" i="16"/>
  <c r="AQ12" i="16"/>
  <c r="AY12" i="16" s="1"/>
  <c r="AM12" i="16"/>
  <c r="AB12" i="16"/>
  <c r="X12" i="16"/>
  <c r="T12" i="16"/>
  <c r="P12" i="16"/>
  <c r="L12" i="16"/>
  <c r="G12" i="16"/>
  <c r="A12" i="16"/>
  <c r="AW12" i="16"/>
  <c r="BB12" i="16" s="1"/>
  <c r="AS12" i="16"/>
  <c r="AO12" i="16"/>
  <c r="AD12" i="16"/>
  <c r="Z12" i="16"/>
  <c r="V12" i="16"/>
  <c r="R12" i="16"/>
  <c r="N12" i="16"/>
  <c r="J12" i="16"/>
  <c r="C12" i="16"/>
  <c r="D12" i="16" s="1"/>
  <c r="E12" i="16" s="1"/>
  <c r="B14" i="16"/>
  <c r="AW11" i="16"/>
  <c r="BB11" i="16" s="1"/>
  <c r="AU11" i="16"/>
  <c r="AS11" i="16"/>
  <c r="AQ11" i="16"/>
  <c r="AY11" i="16" s="1"/>
  <c r="AO11" i="16"/>
  <c r="AM11" i="16"/>
  <c r="AD11" i="16"/>
  <c r="AB11" i="16"/>
  <c r="Z11" i="16"/>
  <c r="X11" i="16"/>
  <c r="V11" i="16"/>
  <c r="T11" i="16"/>
  <c r="R11" i="16"/>
  <c r="P11" i="16"/>
  <c r="N11" i="16"/>
  <c r="L11" i="16"/>
  <c r="J11" i="16"/>
  <c r="G11" i="16"/>
  <c r="AT11" i="16"/>
  <c r="AP11" i="16"/>
  <c r="AL11" i="16"/>
  <c r="AA11" i="16"/>
  <c r="W11" i="16"/>
  <c r="S11" i="16"/>
  <c r="O11" i="16"/>
  <c r="K11" i="16"/>
  <c r="F11" i="16"/>
  <c r="A11" i="16"/>
  <c r="AV11" i="16"/>
  <c r="BA11" i="16" s="1"/>
  <c r="AR11" i="16"/>
  <c r="AZ11" i="16" s="1"/>
  <c r="AN11" i="16"/>
  <c r="AC11" i="16"/>
  <c r="Y11" i="16"/>
  <c r="U11" i="16"/>
  <c r="Q11" i="16"/>
  <c r="M11" i="16"/>
  <c r="I11" i="16"/>
  <c r="C11" i="16"/>
  <c r="D11" i="16" s="1"/>
  <c r="E11" i="16" s="1"/>
  <c r="AW13" i="15"/>
  <c r="AU13" i="15"/>
  <c r="AR13" i="15"/>
  <c r="AP13" i="15"/>
  <c r="P13" i="15"/>
  <c r="N13" i="15"/>
  <c r="L13" i="15"/>
  <c r="J13" i="15"/>
  <c r="G13" i="15"/>
  <c r="AV13" i="15"/>
  <c r="AQ13" i="15"/>
  <c r="O13" i="15"/>
  <c r="K13" i="15"/>
  <c r="F13" i="15"/>
  <c r="A13" i="15"/>
  <c r="AN13" i="15"/>
  <c r="I13" i="15"/>
  <c r="AS13" i="15"/>
  <c r="M13" i="15"/>
  <c r="C13" i="15"/>
  <c r="D13" i="15" s="1"/>
  <c r="E13" i="15" s="1"/>
  <c r="B14" i="15"/>
  <c r="B15" i="15"/>
  <c r="AR6" i="14"/>
  <c r="AZ6" i="14" s="1"/>
  <c r="AW6" i="14"/>
  <c r="BB6" i="14" s="1"/>
  <c r="AW7" i="14"/>
  <c r="BB7" i="14" s="1"/>
  <c r="AM7" i="14"/>
  <c r="AK7" i="14"/>
  <c r="AI7" i="14"/>
  <c r="AG7" i="14"/>
  <c r="AE7" i="14"/>
  <c r="AC7" i="14"/>
  <c r="AA7" i="14"/>
  <c r="Y7" i="14"/>
  <c r="W7" i="14"/>
  <c r="U7" i="14"/>
  <c r="S7" i="14"/>
  <c r="Q7" i="14"/>
  <c r="O7" i="14"/>
  <c r="M7" i="14"/>
  <c r="K7" i="14"/>
  <c r="I7" i="14"/>
  <c r="G7" i="14"/>
  <c r="AR7" i="14"/>
  <c r="AZ7" i="14" s="1"/>
  <c r="AJ7" i="14"/>
  <c r="AF7" i="14"/>
  <c r="AB7" i="14"/>
  <c r="X7" i="14"/>
  <c r="T7" i="14"/>
  <c r="P7" i="14"/>
  <c r="L7" i="14"/>
  <c r="H7" i="14"/>
  <c r="C7" i="14"/>
  <c r="D7" i="14" s="1"/>
  <c r="E7" i="14" s="1"/>
  <c r="AL7" i="14"/>
  <c r="AH7" i="14"/>
  <c r="AD7" i="14"/>
  <c r="Z7" i="14"/>
  <c r="V7" i="14"/>
  <c r="R7" i="14"/>
  <c r="N7" i="14"/>
  <c r="J7" i="14"/>
  <c r="F7" i="14"/>
  <c r="A7" i="14"/>
  <c r="AT7" i="14"/>
  <c r="AN7" i="14"/>
  <c r="AO7" i="14"/>
  <c r="AS7" i="14"/>
  <c r="AP7" i="14"/>
  <c r="AU7" i="14"/>
  <c r="B8" i="14"/>
  <c r="B9" i="14" s="1"/>
  <c r="AX102" i="10"/>
  <c r="AX104" i="10" s="1"/>
  <c r="F15" i="19" s="1"/>
  <c r="BC102" i="10"/>
  <c r="BC104" i="10" s="1"/>
  <c r="M15" i="19" s="1"/>
  <c r="AW102" i="10"/>
  <c r="AW104" i="10" s="1"/>
  <c r="F11" i="19" s="1"/>
  <c r="BB102" i="10"/>
  <c r="BB104" i="10" s="1"/>
  <c r="M11" i="19" s="1"/>
  <c r="P17" i="19" l="1"/>
  <c r="J17" i="19"/>
  <c r="BA13" i="17"/>
  <c r="AY13" i="17"/>
  <c r="O13" i="17"/>
  <c r="M13" i="17"/>
  <c r="K13" i="17"/>
  <c r="G13" i="17"/>
  <c r="AZ13" i="17"/>
  <c r="N13" i="17"/>
  <c r="J13" i="17"/>
  <c r="C13" i="17"/>
  <c r="D13" i="17" s="1"/>
  <c r="E13" i="17" s="1"/>
  <c r="BB13" i="17"/>
  <c r="P13" i="17"/>
  <c r="L13" i="17"/>
  <c r="F13" i="17"/>
  <c r="A13" i="17"/>
  <c r="BB12" i="17"/>
  <c r="AZ12" i="17"/>
  <c r="P12" i="17"/>
  <c r="N12" i="17"/>
  <c r="L12" i="17"/>
  <c r="J12" i="17"/>
  <c r="F12" i="17"/>
  <c r="C12" i="17"/>
  <c r="D12" i="17" s="1"/>
  <c r="E12" i="17" s="1"/>
  <c r="A12" i="17"/>
  <c r="BA12" i="17"/>
  <c r="O12" i="17"/>
  <c r="K12" i="17"/>
  <c r="AY12" i="17"/>
  <c r="M12" i="17"/>
  <c r="G12" i="17"/>
  <c r="B14" i="17"/>
  <c r="AX13" i="26"/>
  <c r="AV13" i="26"/>
  <c r="BA13" i="26" s="1"/>
  <c r="AT13" i="26"/>
  <c r="AR13" i="26"/>
  <c r="AZ13" i="26" s="1"/>
  <c r="AP13" i="26"/>
  <c r="AN13" i="26"/>
  <c r="AL13" i="26"/>
  <c r="AC13" i="26"/>
  <c r="AA13" i="26"/>
  <c r="Y13" i="26"/>
  <c r="W13" i="26"/>
  <c r="U13" i="26"/>
  <c r="S13" i="26"/>
  <c r="Q13" i="26"/>
  <c r="O13" i="26"/>
  <c r="M13" i="26"/>
  <c r="K13" i="26"/>
  <c r="I13" i="26"/>
  <c r="F13" i="26"/>
  <c r="AW13" i="26"/>
  <c r="BB13" i="26" s="1"/>
  <c r="AU13" i="26"/>
  <c r="AS13" i="26"/>
  <c r="AQ13" i="26"/>
  <c r="AY13" i="26" s="1"/>
  <c r="AO13" i="26"/>
  <c r="AM13" i="26"/>
  <c r="AD13" i="26"/>
  <c r="AB13" i="26"/>
  <c r="Z13" i="26"/>
  <c r="X13" i="26"/>
  <c r="V13" i="26"/>
  <c r="T13" i="26"/>
  <c r="R13" i="26"/>
  <c r="P13" i="26"/>
  <c r="N13" i="26"/>
  <c r="L13" i="26"/>
  <c r="J13" i="26"/>
  <c r="G13" i="26"/>
  <c r="C13" i="26"/>
  <c r="D13" i="26" s="1"/>
  <c r="E13" i="26" s="1"/>
  <c r="A13" i="26"/>
  <c r="B14" i="26"/>
  <c r="AW14" i="16"/>
  <c r="BB14" i="16" s="1"/>
  <c r="AU14" i="16"/>
  <c r="AS14" i="16"/>
  <c r="AQ14" i="16"/>
  <c r="AY14" i="16" s="1"/>
  <c r="AO14" i="16"/>
  <c r="AM14" i="16"/>
  <c r="AD14" i="16"/>
  <c r="AB14" i="16"/>
  <c r="Z14" i="16"/>
  <c r="X14" i="16"/>
  <c r="V14" i="16"/>
  <c r="T14" i="16"/>
  <c r="R14" i="16"/>
  <c r="P14" i="16"/>
  <c r="N14" i="16"/>
  <c r="L14" i="16"/>
  <c r="J14" i="16"/>
  <c r="G14" i="16"/>
  <c r="C14" i="16"/>
  <c r="D14" i="16" s="1"/>
  <c r="E14" i="16" s="1"/>
  <c r="A14" i="16"/>
  <c r="AV14" i="16"/>
  <c r="BA14" i="16" s="1"/>
  <c r="AR14" i="16"/>
  <c r="AZ14" i="16" s="1"/>
  <c r="AN14" i="16"/>
  <c r="AC14" i="16"/>
  <c r="Y14" i="16"/>
  <c r="U14" i="16"/>
  <c r="Q14" i="16"/>
  <c r="M14" i="16"/>
  <c r="I14" i="16"/>
  <c r="AT14" i="16"/>
  <c r="AP14" i="16"/>
  <c r="AL14" i="16"/>
  <c r="AA14" i="16"/>
  <c r="W14" i="16"/>
  <c r="S14" i="16"/>
  <c r="O14" i="16"/>
  <c r="K14" i="16"/>
  <c r="F14" i="16"/>
  <c r="B15" i="16"/>
  <c r="B16" i="16" s="1"/>
  <c r="AW15" i="15"/>
  <c r="AU15" i="15"/>
  <c r="AR15" i="15"/>
  <c r="AP15" i="15"/>
  <c r="P15" i="15"/>
  <c r="N15" i="15"/>
  <c r="L15" i="15"/>
  <c r="J15" i="15"/>
  <c r="G15" i="15"/>
  <c r="AV15" i="15"/>
  <c r="AQ15" i="15"/>
  <c r="O15" i="15"/>
  <c r="K15" i="15"/>
  <c r="F15" i="15"/>
  <c r="A15" i="15"/>
  <c r="AS15" i="15"/>
  <c r="M15" i="15"/>
  <c r="C15" i="15"/>
  <c r="D15" i="15" s="1"/>
  <c r="E15" i="15" s="1"/>
  <c r="AN15" i="15"/>
  <c r="I15" i="15"/>
  <c r="B16" i="15"/>
  <c r="AW14" i="15"/>
  <c r="AU14" i="15"/>
  <c r="AR14" i="15"/>
  <c r="AP14" i="15"/>
  <c r="P14" i="15"/>
  <c r="N14" i="15"/>
  <c r="L14" i="15"/>
  <c r="J14" i="15"/>
  <c r="G14" i="15"/>
  <c r="AS14" i="15"/>
  <c r="AN14" i="15"/>
  <c r="M14" i="15"/>
  <c r="I14" i="15"/>
  <c r="C14" i="15"/>
  <c r="D14" i="15" s="1"/>
  <c r="E14" i="15" s="1"/>
  <c r="AQ14" i="15"/>
  <c r="K14" i="15"/>
  <c r="A14" i="15"/>
  <c r="AV14" i="15"/>
  <c r="O14" i="15"/>
  <c r="F14" i="15"/>
  <c r="AW9" i="14"/>
  <c r="BB9" i="14" s="1"/>
  <c r="AM9" i="14"/>
  <c r="AK9" i="14"/>
  <c r="AI9" i="14"/>
  <c r="AG9" i="14"/>
  <c r="AE9" i="14"/>
  <c r="AC9" i="14"/>
  <c r="AA9" i="14"/>
  <c r="Y9" i="14"/>
  <c r="W9" i="14"/>
  <c r="U9" i="14"/>
  <c r="S9" i="14"/>
  <c r="Q9" i="14"/>
  <c r="O9" i="14"/>
  <c r="M9" i="14"/>
  <c r="K9" i="14"/>
  <c r="I9" i="14"/>
  <c r="G9" i="14"/>
  <c r="AR9" i="14"/>
  <c r="AZ9" i="14" s="1"/>
  <c r="AJ9" i="14"/>
  <c r="AF9" i="14"/>
  <c r="AB9" i="14"/>
  <c r="X9" i="14"/>
  <c r="T9" i="14"/>
  <c r="P9" i="14"/>
  <c r="L9" i="14"/>
  <c r="H9" i="14"/>
  <c r="C9" i="14"/>
  <c r="D9" i="14" s="1"/>
  <c r="E9" i="14" s="1"/>
  <c r="AL9" i="14"/>
  <c r="AH9" i="14"/>
  <c r="AD9" i="14"/>
  <c r="Z9" i="14"/>
  <c r="V9" i="14"/>
  <c r="R9" i="14"/>
  <c r="N9" i="14"/>
  <c r="J9" i="14"/>
  <c r="F9" i="14"/>
  <c r="A9" i="14"/>
  <c r="AO9" i="14"/>
  <c r="AS9" i="14"/>
  <c r="AT9" i="14"/>
  <c r="AN9" i="14"/>
  <c r="AU9" i="14"/>
  <c r="AP9" i="14"/>
  <c r="AV9" i="14"/>
  <c r="BA9" i="14" s="1"/>
  <c r="AQ9" i="14"/>
  <c r="AY9" i="14" s="1"/>
  <c r="AW8" i="14"/>
  <c r="BB8" i="14" s="1"/>
  <c r="AM8" i="14"/>
  <c r="AK8" i="14"/>
  <c r="AI8" i="14"/>
  <c r="AG8" i="14"/>
  <c r="AR8" i="14"/>
  <c r="AZ8" i="14" s="1"/>
  <c r="AJ8" i="14"/>
  <c r="AL8" i="14"/>
  <c r="AH8" i="14"/>
  <c r="AE8" i="14"/>
  <c r="AC8" i="14"/>
  <c r="AA8" i="14"/>
  <c r="Y8" i="14"/>
  <c r="W8" i="14"/>
  <c r="U8" i="14"/>
  <c r="S8" i="14"/>
  <c r="Q8" i="14"/>
  <c r="O8" i="14"/>
  <c r="M8" i="14"/>
  <c r="K8" i="14"/>
  <c r="I8" i="14"/>
  <c r="G8" i="14"/>
  <c r="AF8" i="14"/>
  <c r="AB8" i="14"/>
  <c r="X8" i="14"/>
  <c r="T8" i="14"/>
  <c r="P8" i="14"/>
  <c r="L8" i="14"/>
  <c r="H8" i="14"/>
  <c r="C8" i="14"/>
  <c r="D8" i="14" s="1"/>
  <c r="E8" i="14" s="1"/>
  <c r="AD8" i="14"/>
  <c r="Z8" i="14"/>
  <c r="V8" i="14"/>
  <c r="R8" i="14"/>
  <c r="N8" i="14"/>
  <c r="J8" i="14"/>
  <c r="F8" i="14"/>
  <c r="A8" i="14"/>
  <c r="AO8" i="14"/>
  <c r="AS8" i="14"/>
  <c r="AT8" i="14"/>
  <c r="AN8" i="14"/>
  <c r="AU8" i="14"/>
  <c r="AP8" i="14"/>
  <c r="AV8" i="14"/>
  <c r="BA8" i="14" s="1"/>
  <c r="AQ8" i="14"/>
  <c r="AY8" i="14" s="1"/>
  <c r="B10" i="14"/>
  <c r="M20" i="19"/>
  <c r="M21" i="19" s="1"/>
  <c r="P11" i="19"/>
  <c r="M52" i="19"/>
  <c r="P15" i="19"/>
  <c r="M53" i="19"/>
  <c r="F52" i="19"/>
  <c r="F20" i="19"/>
  <c r="F21" i="19" s="1"/>
  <c r="G11" i="19"/>
  <c r="F53" i="19"/>
  <c r="G15" i="19"/>
  <c r="G53" i="19" s="1"/>
  <c r="P53" i="19" l="1"/>
  <c r="D15" i="21"/>
  <c r="D20" i="21" s="1"/>
  <c r="BB14" i="17"/>
  <c r="AZ14" i="17"/>
  <c r="P14" i="17"/>
  <c r="N14" i="17"/>
  <c r="L14" i="17"/>
  <c r="J14" i="17"/>
  <c r="F14" i="17"/>
  <c r="C14" i="17"/>
  <c r="D14" i="17" s="1"/>
  <c r="E14" i="17" s="1"/>
  <c r="A14" i="17"/>
  <c r="AY14" i="17"/>
  <c r="M14" i="17"/>
  <c r="G14" i="17"/>
  <c r="BA14" i="17"/>
  <c r="O14" i="17"/>
  <c r="K14" i="17"/>
  <c r="B15" i="17"/>
  <c r="AW14" i="26"/>
  <c r="BB14" i="26" s="1"/>
  <c r="AU14" i="26"/>
  <c r="AS14" i="26"/>
  <c r="AQ14" i="26"/>
  <c r="AY14" i="26" s="1"/>
  <c r="AO14" i="26"/>
  <c r="AM14" i="26"/>
  <c r="AD14" i="26"/>
  <c r="AB14" i="26"/>
  <c r="Z14" i="26"/>
  <c r="X14" i="26"/>
  <c r="V14" i="26"/>
  <c r="T14" i="26"/>
  <c r="R14" i="26"/>
  <c r="P14" i="26"/>
  <c r="N14" i="26"/>
  <c r="L14" i="26"/>
  <c r="J14" i="26"/>
  <c r="G14" i="26"/>
  <c r="AX14" i="26"/>
  <c r="AV14" i="26"/>
  <c r="BA14" i="26" s="1"/>
  <c r="AT14" i="26"/>
  <c r="AR14" i="26"/>
  <c r="AZ14" i="26" s="1"/>
  <c r="AP14" i="26"/>
  <c r="AN14" i="26"/>
  <c r="AL14" i="26"/>
  <c r="AC14" i="26"/>
  <c r="AA14" i="26"/>
  <c r="Y14" i="26"/>
  <c r="W14" i="26"/>
  <c r="U14" i="26"/>
  <c r="S14" i="26"/>
  <c r="Q14" i="26"/>
  <c r="O14" i="26"/>
  <c r="M14" i="26"/>
  <c r="K14" i="26"/>
  <c r="I14" i="26"/>
  <c r="F14" i="26"/>
  <c r="C14" i="26"/>
  <c r="D14" i="26" s="1"/>
  <c r="E14" i="26" s="1"/>
  <c r="A14" i="26"/>
  <c r="B15" i="26"/>
  <c r="AV16" i="16"/>
  <c r="BA16" i="16" s="1"/>
  <c r="AT16" i="16"/>
  <c r="AR16" i="16"/>
  <c r="AZ16" i="16" s="1"/>
  <c r="AP16" i="16"/>
  <c r="AN16" i="16"/>
  <c r="AL16" i="16"/>
  <c r="AC16" i="16"/>
  <c r="AA16" i="16"/>
  <c r="Y16" i="16"/>
  <c r="W16" i="16"/>
  <c r="U16" i="16"/>
  <c r="S16" i="16"/>
  <c r="Q16" i="16"/>
  <c r="O16" i="16"/>
  <c r="M16" i="16"/>
  <c r="K16" i="16"/>
  <c r="I16" i="16"/>
  <c r="F16" i="16"/>
  <c r="AW16" i="16"/>
  <c r="BB16" i="16" s="1"/>
  <c r="AS16" i="16"/>
  <c r="AO16" i="16"/>
  <c r="AD16" i="16"/>
  <c r="Z16" i="16"/>
  <c r="V16" i="16"/>
  <c r="R16" i="16"/>
  <c r="N16" i="16"/>
  <c r="J16" i="16"/>
  <c r="C16" i="16"/>
  <c r="D16" i="16" s="1"/>
  <c r="E16" i="16" s="1"/>
  <c r="AU16" i="16"/>
  <c r="AQ16" i="16"/>
  <c r="AY16" i="16" s="1"/>
  <c r="AM16" i="16"/>
  <c r="AB16" i="16"/>
  <c r="X16" i="16"/>
  <c r="T16" i="16"/>
  <c r="P16" i="16"/>
  <c r="L16" i="16"/>
  <c r="G16" i="16"/>
  <c r="A16" i="16"/>
  <c r="B17" i="16"/>
  <c r="AW15" i="16"/>
  <c r="BB15" i="16" s="1"/>
  <c r="AU15" i="16"/>
  <c r="AS15" i="16"/>
  <c r="AQ15" i="16"/>
  <c r="AY15" i="16" s="1"/>
  <c r="AO15" i="16"/>
  <c r="AM15" i="16"/>
  <c r="AD15" i="16"/>
  <c r="AB15" i="16"/>
  <c r="Z15" i="16"/>
  <c r="X15" i="16"/>
  <c r="V15" i="16"/>
  <c r="T15" i="16"/>
  <c r="R15" i="16"/>
  <c r="P15" i="16"/>
  <c r="N15" i="16"/>
  <c r="L15" i="16"/>
  <c r="J15" i="16"/>
  <c r="G15" i="16"/>
  <c r="AV15" i="16"/>
  <c r="BA15" i="16" s="1"/>
  <c r="AR15" i="16"/>
  <c r="AZ15" i="16" s="1"/>
  <c r="AN15" i="16"/>
  <c r="AC15" i="16"/>
  <c r="Y15" i="16"/>
  <c r="U15" i="16"/>
  <c r="Q15" i="16"/>
  <c r="M15" i="16"/>
  <c r="I15" i="16"/>
  <c r="C15" i="16"/>
  <c r="D15" i="16" s="1"/>
  <c r="E15" i="16" s="1"/>
  <c r="AT15" i="16"/>
  <c r="AP15" i="16"/>
  <c r="AL15" i="16"/>
  <c r="AA15" i="16"/>
  <c r="W15" i="16"/>
  <c r="S15" i="16"/>
  <c r="O15" i="16"/>
  <c r="K15" i="16"/>
  <c r="F15" i="16"/>
  <c r="A15" i="16"/>
  <c r="AW16" i="15"/>
  <c r="AU16" i="15"/>
  <c r="AR16" i="15"/>
  <c r="AP16" i="15"/>
  <c r="P16" i="15"/>
  <c r="N16" i="15"/>
  <c r="L16" i="15"/>
  <c r="J16" i="15"/>
  <c r="G16" i="15"/>
  <c r="AS16" i="15"/>
  <c r="AN16" i="15"/>
  <c r="M16" i="15"/>
  <c r="I16" i="15"/>
  <c r="C16" i="15"/>
  <c r="D16" i="15" s="1"/>
  <c r="E16" i="15" s="1"/>
  <c r="AV16" i="15"/>
  <c r="O16" i="15"/>
  <c r="F16" i="15"/>
  <c r="AQ16" i="15"/>
  <c r="K16" i="15"/>
  <c r="A16" i="15"/>
  <c r="B17" i="15"/>
  <c r="B11" i="14"/>
  <c r="B12" i="14" s="1"/>
  <c r="B13" i="14" s="1"/>
  <c r="AW10" i="14"/>
  <c r="BB10" i="14" s="1"/>
  <c r="AM10" i="14"/>
  <c r="AK10" i="14"/>
  <c r="AI10" i="14"/>
  <c r="AG10" i="14"/>
  <c r="AE10" i="14"/>
  <c r="AC10" i="14"/>
  <c r="AA10" i="14"/>
  <c r="Y10" i="14"/>
  <c r="W10" i="14"/>
  <c r="U10" i="14"/>
  <c r="S10" i="14"/>
  <c r="Q10" i="14"/>
  <c r="O10" i="14"/>
  <c r="M10" i="14"/>
  <c r="K10" i="14"/>
  <c r="I10" i="14"/>
  <c r="G10" i="14"/>
  <c r="AR10" i="14"/>
  <c r="AZ10" i="14" s="1"/>
  <c r="AJ10" i="14"/>
  <c r="AF10" i="14"/>
  <c r="AB10" i="14"/>
  <c r="X10" i="14"/>
  <c r="T10" i="14"/>
  <c r="P10" i="14"/>
  <c r="L10" i="14"/>
  <c r="H10" i="14"/>
  <c r="C10" i="14"/>
  <c r="D10" i="14" s="1"/>
  <c r="E10" i="14" s="1"/>
  <c r="AL10" i="14"/>
  <c r="AH10" i="14"/>
  <c r="AD10" i="14"/>
  <c r="Z10" i="14"/>
  <c r="V10" i="14"/>
  <c r="R10" i="14"/>
  <c r="N10" i="14"/>
  <c r="J10" i="14"/>
  <c r="F10" i="14"/>
  <c r="A10" i="14"/>
  <c r="AT10" i="14"/>
  <c r="AN10" i="14"/>
  <c r="AO10" i="14"/>
  <c r="AS10" i="14"/>
  <c r="AP10" i="14"/>
  <c r="AU10" i="14"/>
  <c r="AQ10" i="14"/>
  <c r="AY10" i="14" s="1"/>
  <c r="AV10" i="14"/>
  <c r="BA10" i="14" s="1"/>
  <c r="J15" i="19"/>
  <c r="J53" i="19" s="1"/>
  <c r="F55" i="19"/>
  <c r="P52" i="19"/>
  <c r="P20" i="19"/>
  <c r="P21" i="19" s="1"/>
  <c r="G20" i="19"/>
  <c r="G21" i="19" s="1"/>
  <c r="G52" i="19"/>
  <c r="C15" i="21" s="1"/>
  <c r="J11" i="19"/>
  <c r="M55" i="19"/>
  <c r="P55" i="19" l="1"/>
  <c r="E15" i="21"/>
  <c r="A15" i="21" s="1"/>
  <c r="G55" i="19"/>
  <c r="F15" i="21" s="1"/>
  <c r="C20" i="21"/>
  <c r="BA15" i="17"/>
  <c r="AY15" i="17"/>
  <c r="O15" i="17"/>
  <c r="M15" i="17"/>
  <c r="K15" i="17"/>
  <c r="G15" i="17"/>
  <c r="BB15" i="17"/>
  <c r="P15" i="17"/>
  <c r="L15" i="17"/>
  <c r="F15" i="17"/>
  <c r="A15" i="17"/>
  <c r="AZ15" i="17"/>
  <c r="N15" i="17"/>
  <c r="J15" i="17"/>
  <c r="C15" i="17"/>
  <c r="D15" i="17" s="1"/>
  <c r="E15" i="17" s="1"/>
  <c r="B16" i="17"/>
  <c r="AW15" i="26"/>
  <c r="BB15" i="26" s="1"/>
  <c r="AU15" i="26"/>
  <c r="AS15" i="26"/>
  <c r="AQ15" i="26"/>
  <c r="AY15" i="26" s="1"/>
  <c r="AO15" i="26"/>
  <c r="AM15" i="26"/>
  <c r="AD15" i="26"/>
  <c r="AB15" i="26"/>
  <c r="Z15" i="26"/>
  <c r="X15" i="26"/>
  <c r="V15" i="26"/>
  <c r="T15" i="26"/>
  <c r="R15" i="26"/>
  <c r="P15" i="26"/>
  <c r="N15" i="26"/>
  <c r="L15" i="26"/>
  <c r="J15" i="26"/>
  <c r="G15" i="26"/>
  <c r="C15" i="26"/>
  <c r="D15" i="26" s="1"/>
  <c r="E15" i="26" s="1"/>
  <c r="A15" i="26"/>
  <c r="AX15" i="26"/>
  <c r="AV15" i="26"/>
  <c r="BA15" i="26" s="1"/>
  <c r="AT15" i="26"/>
  <c r="AR15" i="26"/>
  <c r="AZ15" i="26" s="1"/>
  <c r="AP15" i="26"/>
  <c r="AN15" i="26"/>
  <c r="AL15" i="26"/>
  <c r="AC15" i="26"/>
  <c r="AA15" i="26"/>
  <c r="Y15" i="26"/>
  <c r="W15" i="26"/>
  <c r="U15" i="26"/>
  <c r="S15" i="26"/>
  <c r="Q15" i="26"/>
  <c r="O15" i="26"/>
  <c r="M15" i="26"/>
  <c r="K15" i="26"/>
  <c r="I15" i="26"/>
  <c r="F15" i="26"/>
  <c r="B16" i="26"/>
  <c r="AV17" i="16"/>
  <c r="BA17" i="16" s="1"/>
  <c r="AT17" i="16"/>
  <c r="AR17" i="16"/>
  <c r="AZ17" i="16" s="1"/>
  <c r="AP17" i="16"/>
  <c r="AN17" i="16"/>
  <c r="AL17" i="16"/>
  <c r="AC17" i="16"/>
  <c r="AA17" i="16"/>
  <c r="Y17" i="16"/>
  <c r="W17" i="16"/>
  <c r="U17" i="16"/>
  <c r="S17" i="16"/>
  <c r="Q17" i="16"/>
  <c r="O17" i="16"/>
  <c r="M17" i="16"/>
  <c r="K17" i="16"/>
  <c r="I17" i="16"/>
  <c r="F17" i="16"/>
  <c r="C17" i="16"/>
  <c r="D17" i="16" s="1"/>
  <c r="E17" i="16" s="1"/>
  <c r="A17" i="16"/>
  <c r="AW17" i="16"/>
  <c r="BB17" i="16" s="1"/>
  <c r="AS17" i="16"/>
  <c r="AO17" i="16"/>
  <c r="AD17" i="16"/>
  <c r="Z17" i="16"/>
  <c r="V17" i="16"/>
  <c r="R17" i="16"/>
  <c r="N17" i="16"/>
  <c r="J17" i="16"/>
  <c r="AU17" i="16"/>
  <c r="AQ17" i="16"/>
  <c r="AY17" i="16" s="1"/>
  <c r="AM17" i="16"/>
  <c r="AB17" i="16"/>
  <c r="X17" i="16"/>
  <c r="T17" i="16"/>
  <c r="P17" i="16"/>
  <c r="L17" i="16"/>
  <c r="G17" i="16"/>
  <c r="B18" i="16"/>
  <c r="AV17" i="15"/>
  <c r="AS17" i="15"/>
  <c r="AS1" i="15" s="1"/>
  <c r="AQ17" i="15"/>
  <c r="AN17" i="15"/>
  <c r="AN1" i="15" s="1"/>
  <c r="O17" i="15"/>
  <c r="M17" i="15"/>
  <c r="K17" i="15"/>
  <c r="I17" i="15"/>
  <c r="AW17" i="15"/>
  <c r="AR17" i="15"/>
  <c r="P17" i="15"/>
  <c r="L17" i="15"/>
  <c r="G17" i="15"/>
  <c r="A17" i="15"/>
  <c r="AP17" i="15"/>
  <c r="AP1" i="15" s="1"/>
  <c r="J17" i="15"/>
  <c r="AU17" i="15"/>
  <c r="AU1" i="15" s="1"/>
  <c r="N17" i="15"/>
  <c r="C17" i="15"/>
  <c r="D17" i="15" s="1"/>
  <c r="E17" i="15" s="1"/>
  <c r="AW1" i="15"/>
  <c r="AW13" i="14"/>
  <c r="BB13" i="14" s="1"/>
  <c r="AM13" i="14"/>
  <c r="AK13" i="14"/>
  <c r="AI13" i="14"/>
  <c r="AG13" i="14"/>
  <c r="AE13" i="14"/>
  <c r="AC13" i="14"/>
  <c r="AA13" i="14"/>
  <c r="Y13" i="14"/>
  <c r="W13" i="14"/>
  <c r="U13" i="14"/>
  <c r="S13" i="14"/>
  <c r="Q13" i="14"/>
  <c r="O13" i="14"/>
  <c r="M13" i="14"/>
  <c r="K13" i="14"/>
  <c r="I13" i="14"/>
  <c r="G13" i="14"/>
  <c r="AR13" i="14"/>
  <c r="AZ13" i="14" s="1"/>
  <c r="AJ13" i="14"/>
  <c r="AF13" i="14"/>
  <c r="AB13" i="14"/>
  <c r="X13" i="14"/>
  <c r="T13" i="14"/>
  <c r="P13" i="14"/>
  <c r="L13" i="14"/>
  <c r="H13" i="14"/>
  <c r="C13" i="14"/>
  <c r="D13" i="14" s="1"/>
  <c r="E13" i="14" s="1"/>
  <c r="AL13" i="14"/>
  <c r="AH13" i="14"/>
  <c r="AD13" i="14"/>
  <c r="Z13" i="14"/>
  <c r="V13" i="14"/>
  <c r="R13" i="14"/>
  <c r="N13" i="14"/>
  <c r="J13" i="14"/>
  <c r="F13" i="14"/>
  <c r="A13" i="14"/>
  <c r="AO13" i="14"/>
  <c r="AS13" i="14"/>
  <c r="AT13" i="14"/>
  <c r="AN13" i="14"/>
  <c r="AU13" i="14"/>
  <c r="AP13" i="14"/>
  <c r="AV13" i="14"/>
  <c r="BA13" i="14" s="1"/>
  <c r="AQ13" i="14"/>
  <c r="AY13" i="14" s="1"/>
  <c r="B14" i="14"/>
  <c r="AW11" i="14"/>
  <c r="BB11" i="14" s="1"/>
  <c r="AM11" i="14"/>
  <c r="AK11" i="14"/>
  <c r="AI11" i="14"/>
  <c r="AG11" i="14"/>
  <c r="AE11" i="14"/>
  <c r="AC11" i="14"/>
  <c r="AA11" i="14"/>
  <c r="Y11" i="14"/>
  <c r="W11" i="14"/>
  <c r="U11" i="14"/>
  <c r="S11" i="14"/>
  <c r="Q11" i="14"/>
  <c r="O11" i="14"/>
  <c r="M11" i="14"/>
  <c r="K11" i="14"/>
  <c r="I11" i="14"/>
  <c r="G11" i="14"/>
  <c r="AR11" i="14"/>
  <c r="AZ11" i="14" s="1"/>
  <c r="AJ11" i="14"/>
  <c r="AF11" i="14"/>
  <c r="AB11" i="14"/>
  <c r="X11" i="14"/>
  <c r="T11" i="14"/>
  <c r="P11" i="14"/>
  <c r="L11" i="14"/>
  <c r="H11" i="14"/>
  <c r="C11" i="14"/>
  <c r="D11" i="14" s="1"/>
  <c r="E11" i="14" s="1"/>
  <c r="AL11" i="14"/>
  <c r="AH11" i="14"/>
  <c r="AD11" i="14"/>
  <c r="Z11" i="14"/>
  <c r="V11" i="14"/>
  <c r="R11" i="14"/>
  <c r="N11" i="14"/>
  <c r="J11" i="14"/>
  <c r="F11" i="14"/>
  <c r="A11" i="14"/>
  <c r="AT11" i="14"/>
  <c r="AN11" i="14"/>
  <c r="AO11" i="14"/>
  <c r="AS11" i="14"/>
  <c r="AP11" i="14"/>
  <c r="AU11" i="14"/>
  <c r="AQ11" i="14"/>
  <c r="AY11" i="14" s="1"/>
  <c r="AV11" i="14"/>
  <c r="BA11" i="14" s="1"/>
  <c r="AW12" i="14"/>
  <c r="BB12" i="14" s="1"/>
  <c r="AM12" i="14"/>
  <c r="AK12" i="14"/>
  <c r="AI12" i="14"/>
  <c r="AG12" i="14"/>
  <c r="AE12" i="14"/>
  <c r="AC12" i="14"/>
  <c r="AA12" i="14"/>
  <c r="Y12" i="14"/>
  <c r="W12" i="14"/>
  <c r="U12" i="14"/>
  <c r="S12" i="14"/>
  <c r="Q12" i="14"/>
  <c r="O12" i="14"/>
  <c r="M12" i="14"/>
  <c r="K12" i="14"/>
  <c r="I12" i="14"/>
  <c r="G12" i="14"/>
  <c r="AR12" i="14"/>
  <c r="AZ12" i="14" s="1"/>
  <c r="AJ12" i="14"/>
  <c r="AF12" i="14"/>
  <c r="AB12" i="14"/>
  <c r="X12" i="14"/>
  <c r="T12" i="14"/>
  <c r="P12" i="14"/>
  <c r="L12" i="14"/>
  <c r="H12" i="14"/>
  <c r="C12" i="14"/>
  <c r="D12" i="14" s="1"/>
  <c r="E12" i="14" s="1"/>
  <c r="AL12" i="14"/>
  <c r="AH12" i="14"/>
  <c r="AD12" i="14"/>
  <c r="Z12" i="14"/>
  <c r="V12" i="14"/>
  <c r="R12" i="14"/>
  <c r="N12" i="14"/>
  <c r="J12" i="14"/>
  <c r="F12" i="14"/>
  <c r="A12" i="14"/>
  <c r="AO12" i="14"/>
  <c r="AS12" i="14"/>
  <c r="AT12" i="14"/>
  <c r="AN12" i="14"/>
  <c r="AU12" i="14"/>
  <c r="AP12" i="14"/>
  <c r="AV12" i="14"/>
  <c r="BA12" i="14" s="1"/>
  <c r="AQ12" i="14"/>
  <c r="AY12" i="14" s="1"/>
  <c r="J52" i="19"/>
  <c r="J55" i="19" s="1"/>
  <c r="J20" i="19"/>
  <c r="J21" i="19" s="1"/>
  <c r="A18" i="21" l="1"/>
  <c r="I5" i="27" s="1"/>
  <c r="E20" i="21"/>
  <c r="F20" i="21"/>
  <c r="BB16" i="17"/>
  <c r="AZ16" i="17"/>
  <c r="P16" i="17"/>
  <c r="N16" i="17"/>
  <c r="L16" i="17"/>
  <c r="J16" i="17"/>
  <c r="F16" i="17"/>
  <c r="C16" i="17"/>
  <c r="D16" i="17" s="1"/>
  <c r="E16" i="17" s="1"/>
  <c r="A16" i="17"/>
  <c r="BA16" i="17"/>
  <c r="O16" i="17"/>
  <c r="K16" i="17"/>
  <c r="AY16" i="17"/>
  <c r="M16" i="17"/>
  <c r="G16" i="17"/>
  <c r="B17" i="17"/>
  <c r="AX16" i="26"/>
  <c r="AV16" i="26"/>
  <c r="BA16" i="26" s="1"/>
  <c r="AT16" i="26"/>
  <c r="AR16" i="26"/>
  <c r="AZ16" i="26" s="1"/>
  <c r="AP16" i="26"/>
  <c r="AN16" i="26"/>
  <c r="AL16" i="26"/>
  <c r="AC16" i="26"/>
  <c r="AA16" i="26"/>
  <c r="Y16" i="26"/>
  <c r="W16" i="26"/>
  <c r="U16" i="26"/>
  <c r="S16" i="26"/>
  <c r="Q16" i="26"/>
  <c r="O16" i="26"/>
  <c r="M16" i="26"/>
  <c r="K16" i="26"/>
  <c r="I16" i="26"/>
  <c r="F16" i="26"/>
  <c r="C16" i="26"/>
  <c r="D16" i="26" s="1"/>
  <c r="E16" i="26" s="1"/>
  <c r="A16" i="26"/>
  <c r="AW16" i="26"/>
  <c r="BB16" i="26" s="1"/>
  <c r="AU16" i="26"/>
  <c r="AS16" i="26"/>
  <c r="AQ16" i="26"/>
  <c r="AY16" i="26" s="1"/>
  <c r="AO16" i="26"/>
  <c r="AM16" i="26"/>
  <c r="AD16" i="26"/>
  <c r="AB16" i="26"/>
  <c r="Z16" i="26"/>
  <c r="X16" i="26"/>
  <c r="V16" i="26"/>
  <c r="T16" i="26"/>
  <c r="R16" i="26"/>
  <c r="P16" i="26"/>
  <c r="N16" i="26"/>
  <c r="L16" i="26"/>
  <c r="J16" i="26"/>
  <c r="G16" i="26"/>
  <c r="B17" i="26"/>
  <c r="AW18" i="16"/>
  <c r="BB18" i="16" s="1"/>
  <c r="AU18" i="16"/>
  <c r="AS18" i="16"/>
  <c r="AQ18" i="16"/>
  <c r="AY18" i="16" s="1"/>
  <c r="AO18" i="16"/>
  <c r="AM18" i="16"/>
  <c r="AD18" i="16"/>
  <c r="AB18" i="16"/>
  <c r="Z18" i="16"/>
  <c r="X18" i="16"/>
  <c r="V18" i="16"/>
  <c r="T18" i="16"/>
  <c r="R18" i="16"/>
  <c r="P18" i="16"/>
  <c r="N18" i="16"/>
  <c r="L18" i="16"/>
  <c r="J18" i="16"/>
  <c r="G18" i="16"/>
  <c r="C18" i="16"/>
  <c r="D18" i="16" s="1"/>
  <c r="E18" i="16" s="1"/>
  <c r="A18" i="16"/>
  <c r="AT18" i="16"/>
  <c r="AP18" i="16"/>
  <c r="AL18" i="16"/>
  <c r="AA18" i="16"/>
  <c r="W18" i="16"/>
  <c r="S18" i="16"/>
  <c r="O18" i="16"/>
  <c r="K18" i="16"/>
  <c r="F18" i="16"/>
  <c r="AV18" i="16"/>
  <c r="BA18" i="16" s="1"/>
  <c r="AR18" i="16"/>
  <c r="AZ18" i="16" s="1"/>
  <c r="AN18" i="16"/>
  <c r="AC18" i="16"/>
  <c r="Y18" i="16"/>
  <c r="U18" i="16"/>
  <c r="Q18" i="16"/>
  <c r="M18" i="16"/>
  <c r="I18" i="16"/>
  <c r="B19" i="16"/>
  <c r="AR1" i="15"/>
  <c r="AQ1" i="15"/>
  <c r="AV1" i="15"/>
  <c r="AW14" i="14"/>
  <c r="BB14" i="14" s="1"/>
  <c r="AM14" i="14"/>
  <c r="AK14" i="14"/>
  <c r="AI14" i="14"/>
  <c r="AG14" i="14"/>
  <c r="AE14" i="14"/>
  <c r="AC14" i="14"/>
  <c r="AA14" i="14"/>
  <c r="Y14" i="14"/>
  <c r="W14" i="14"/>
  <c r="U14" i="14"/>
  <c r="S14" i="14"/>
  <c r="Q14" i="14"/>
  <c r="O14" i="14"/>
  <c r="M14" i="14"/>
  <c r="K14" i="14"/>
  <c r="I14" i="14"/>
  <c r="G14" i="14"/>
  <c r="AR14" i="14"/>
  <c r="AZ14" i="14" s="1"/>
  <c r="AJ14" i="14"/>
  <c r="AF14" i="14"/>
  <c r="AB14" i="14"/>
  <c r="X14" i="14"/>
  <c r="T14" i="14"/>
  <c r="P14" i="14"/>
  <c r="L14" i="14"/>
  <c r="H14" i="14"/>
  <c r="C14" i="14"/>
  <c r="D14" i="14" s="1"/>
  <c r="E14" i="14" s="1"/>
  <c r="AL14" i="14"/>
  <c r="AH14" i="14"/>
  <c r="AD14" i="14"/>
  <c r="Z14" i="14"/>
  <c r="V14" i="14"/>
  <c r="R14" i="14"/>
  <c r="N14" i="14"/>
  <c r="J14" i="14"/>
  <c r="F14" i="14"/>
  <c r="A14" i="14"/>
  <c r="AT14" i="14"/>
  <c r="AN14" i="14"/>
  <c r="AO14" i="14"/>
  <c r="AS14" i="14"/>
  <c r="AP14" i="14"/>
  <c r="AU14" i="14"/>
  <c r="AQ14" i="14"/>
  <c r="AY14" i="14" s="1"/>
  <c r="AV14" i="14"/>
  <c r="BA14" i="14" s="1"/>
  <c r="B15" i="14"/>
  <c r="A1" i="21" l="1"/>
  <c r="B1" i="27" s="1"/>
  <c r="B6" i="27" s="1"/>
  <c r="E6" i="27" s="1"/>
  <c r="G5" i="27"/>
  <c r="H5" i="27"/>
  <c r="J5" i="27" s="1"/>
  <c r="K5" i="27"/>
  <c r="BA17" i="17"/>
  <c r="AY17" i="17"/>
  <c r="O17" i="17"/>
  <c r="M17" i="17"/>
  <c r="K17" i="17"/>
  <c r="G17" i="17"/>
  <c r="AZ17" i="17"/>
  <c r="N17" i="17"/>
  <c r="J17" i="17"/>
  <c r="C17" i="17"/>
  <c r="D17" i="17" s="1"/>
  <c r="E17" i="17" s="1"/>
  <c r="BB17" i="17"/>
  <c r="P17" i="17"/>
  <c r="L17" i="17"/>
  <c r="F17" i="17"/>
  <c r="A17" i="17"/>
  <c r="B18" i="17"/>
  <c r="AX17" i="26"/>
  <c r="AV17" i="26"/>
  <c r="BA17" i="26" s="1"/>
  <c r="AT17" i="26"/>
  <c r="AR17" i="26"/>
  <c r="AZ17" i="26" s="1"/>
  <c r="AP17" i="26"/>
  <c r="AN17" i="26"/>
  <c r="AL17" i="26"/>
  <c r="AC17" i="26"/>
  <c r="AA17" i="26"/>
  <c r="Y17" i="26"/>
  <c r="W17" i="26"/>
  <c r="U17" i="26"/>
  <c r="S17" i="26"/>
  <c r="Q17" i="26"/>
  <c r="O17" i="26"/>
  <c r="M17" i="26"/>
  <c r="K17" i="26"/>
  <c r="I17" i="26"/>
  <c r="F17" i="26"/>
  <c r="AW17" i="26"/>
  <c r="BB17" i="26" s="1"/>
  <c r="AU17" i="26"/>
  <c r="AS17" i="26"/>
  <c r="AQ17" i="26"/>
  <c r="AY17" i="26" s="1"/>
  <c r="AO17" i="26"/>
  <c r="AM17" i="26"/>
  <c r="AD17" i="26"/>
  <c r="AB17" i="26"/>
  <c r="Z17" i="26"/>
  <c r="X17" i="26"/>
  <c r="V17" i="26"/>
  <c r="T17" i="26"/>
  <c r="R17" i="26"/>
  <c r="P17" i="26"/>
  <c r="N17" i="26"/>
  <c r="L17" i="26"/>
  <c r="J17" i="26"/>
  <c r="G17" i="26"/>
  <c r="C17" i="26"/>
  <c r="D17" i="26" s="1"/>
  <c r="E17" i="26" s="1"/>
  <c r="A17" i="26"/>
  <c r="B18" i="26"/>
  <c r="AW19" i="16"/>
  <c r="BB19" i="16" s="1"/>
  <c r="AU19" i="16"/>
  <c r="AS19" i="16"/>
  <c r="AQ19" i="16"/>
  <c r="AY19" i="16" s="1"/>
  <c r="AO19" i="16"/>
  <c r="AM19" i="16"/>
  <c r="AD19" i="16"/>
  <c r="AB19" i="16"/>
  <c r="Z19" i="16"/>
  <c r="X19" i="16"/>
  <c r="V19" i="16"/>
  <c r="T19" i="16"/>
  <c r="R19" i="16"/>
  <c r="P19" i="16"/>
  <c r="N19" i="16"/>
  <c r="L19" i="16"/>
  <c r="J19" i="16"/>
  <c r="G19" i="16"/>
  <c r="AT19" i="16"/>
  <c r="AP19" i="16"/>
  <c r="AL19" i="16"/>
  <c r="AA19" i="16"/>
  <c r="W19" i="16"/>
  <c r="S19" i="16"/>
  <c r="O19" i="16"/>
  <c r="K19" i="16"/>
  <c r="F19" i="16"/>
  <c r="A19" i="16"/>
  <c r="AV19" i="16"/>
  <c r="BA19" i="16" s="1"/>
  <c r="AR19" i="16"/>
  <c r="AZ19" i="16" s="1"/>
  <c r="AN19" i="16"/>
  <c r="AC19" i="16"/>
  <c r="Y19" i="16"/>
  <c r="U19" i="16"/>
  <c r="Q19" i="16"/>
  <c r="M19" i="16"/>
  <c r="I19" i="16"/>
  <c r="C19" i="16"/>
  <c r="D19" i="16" s="1"/>
  <c r="E19" i="16" s="1"/>
  <c r="B20" i="16"/>
  <c r="AW15" i="14"/>
  <c r="BB15" i="14" s="1"/>
  <c r="AM15" i="14"/>
  <c r="AK15" i="14"/>
  <c r="AI15" i="14"/>
  <c r="AG15" i="14"/>
  <c r="AE15" i="14"/>
  <c r="AC15" i="14"/>
  <c r="AA15" i="14"/>
  <c r="Y15" i="14"/>
  <c r="W15" i="14"/>
  <c r="U15" i="14"/>
  <c r="S15" i="14"/>
  <c r="Q15" i="14"/>
  <c r="O15" i="14"/>
  <c r="M15" i="14"/>
  <c r="K15" i="14"/>
  <c r="I15" i="14"/>
  <c r="G15" i="14"/>
  <c r="AR15" i="14"/>
  <c r="AZ15" i="14" s="1"/>
  <c r="AJ15" i="14"/>
  <c r="AF15" i="14"/>
  <c r="AB15" i="14"/>
  <c r="X15" i="14"/>
  <c r="T15" i="14"/>
  <c r="P15" i="14"/>
  <c r="L15" i="14"/>
  <c r="H15" i="14"/>
  <c r="C15" i="14"/>
  <c r="D15" i="14" s="1"/>
  <c r="E15" i="14" s="1"/>
  <c r="AL15" i="14"/>
  <c r="AH15" i="14"/>
  <c r="AD15" i="14"/>
  <c r="Z15" i="14"/>
  <c r="V15" i="14"/>
  <c r="R15" i="14"/>
  <c r="N15" i="14"/>
  <c r="J15" i="14"/>
  <c r="F15" i="14"/>
  <c r="A15" i="14"/>
  <c r="AT15" i="14"/>
  <c r="AN15" i="14"/>
  <c r="AO15" i="14"/>
  <c r="AS15" i="14"/>
  <c r="AP15" i="14"/>
  <c r="AU15" i="14"/>
  <c r="AQ15" i="14"/>
  <c r="AY15" i="14" s="1"/>
  <c r="AV15" i="14"/>
  <c r="BA15" i="14" s="1"/>
  <c r="B16" i="14"/>
  <c r="I6" i="27" l="1"/>
  <c r="F6" i="27"/>
  <c r="D6" i="27"/>
  <c r="C6" i="27"/>
  <c r="A6" i="27"/>
  <c r="B7" i="27"/>
  <c r="C7" i="27" s="1"/>
  <c r="K6" i="27"/>
  <c r="G6" i="27"/>
  <c r="H6" i="27"/>
  <c r="J6" i="27" s="1"/>
  <c r="G7" i="27"/>
  <c r="BB18" i="17"/>
  <c r="AZ18" i="17"/>
  <c r="P18" i="17"/>
  <c r="N18" i="17"/>
  <c r="L18" i="17"/>
  <c r="J18" i="17"/>
  <c r="F18" i="17"/>
  <c r="C18" i="17"/>
  <c r="D18" i="17" s="1"/>
  <c r="E18" i="17" s="1"/>
  <c r="A18" i="17"/>
  <c r="AY18" i="17"/>
  <c r="M18" i="17"/>
  <c r="G18" i="17"/>
  <c r="BA18" i="17"/>
  <c r="O18" i="17"/>
  <c r="K18" i="17"/>
  <c r="B19" i="17"/>
  <c r="AW18" i="26"/>
  <c r="BB18" i="26" s="1"/>
  <c r="AU18" i="26"/>
  <c r="AS18" i="26"/>
  <c r="AQ18" i="26"/>
  <c r="AY18" i="26" s="1"/>
  <c r="AO18" i="26"/>
  <c r="AM18" i="26"/>
  <c r="AD18" i="26"/>
  <c r="AB18" i="26"/>
  <c r="Z18" i="26"/>
  <c r="X18" i="26"/>
  <c r="V18" i="26"/>
  <c r="T18" i="26"/>
  <c r="R18" i="26"/>
  <c r="P18" i="26"/>
  <c r="N18" i="26"/>
  <c r="L18" i="26"/>
  <c r="J18" i="26"/>
  <c r="G18" i="26"/>
  <c r="AX18" i="26"/>
  <c r="AV18" i="26"/>
  <c r="BA18" i="26" s="1"/>
  <c r="AT18" i="26"/>
  <c r="AR18" i="26"/>
  <c r="AZ18" i="26" s="1"/>
  <c r="AP18" i="26"/>
  <c r="AN18" i="26"/>
  <c r="AL18" i="26"/>
  <c r="AC18" i="26"/>
  <c r="AA18" i="26"/>
  <c r="Y18" i="26"/>
  <c r="W18" i="26"/>
  <c r="U18" i="26"/>
  <c r="S18" i="26"/>
  <c r="Q18" i="26"/>
  <c r="O18" i="26"/>
  <c r="M18" i="26"/>
  <c r="K18" i="26"/>
  <c r="I18" i="26"/>
  <c r="F18" i="26"/>
  <c r="C18" i="26"/>
  <c r="D18" i="26" s="1"/>
  <c r="E18" i="26" s="1"/>
  <c r="A18" i="26"/>
  <c r="B19" i="26"/>
  <c r="AV20" i="16"/>
  <c r="BA20" i="16" s="1"/>
  <c r="AT20" i="16"/>
  <c r="AR20" i="16"/>
  <c r="AZ20" i="16" s="1"/>
  <c r="AP20" i="16"/>
  <c r="AN20" i="16"/>
  <c r="AL20" i="16"/>
  <c r="AC20" i="16"/>
  <c r="AA20" i="16"/>
  <c r="Y20" i="16"/>
  <c r="W20" i="16"/>
  <c r="U20" i="16"/>
  <c r="S20" i="16"/>
  <c r="Q20" i="16"/>
  <c r="O20" i="16"/>
  <c r="M20" i="16"/>
  <c r="K20" i="16"/>
  <c r="I20" i="16"/>
  <c r="F20" i="16"/>
  <c r="AU20" i="16"/>
  <c r="AQ20" i="16"/>
  <c r="AY20" i="16" s="1"/>
  <c r="AM20" i="16"/>
  <c r="AB20" i="16"/>
  <c r="X20" i="16"/>
  <c r="T20" i="16"/>
  <c r="P20" i="16"/>
  <c r="L20" i="16"/>
  <c r="G20" i="16"/>
  <c r="A20" i="16"/>
  <c r="AW20" i="16"/>
  <c r="BB20" i="16" s="1"/>
  <c r="AS20" i="16"/>
  <c r="AO20" i="16"/>
  <c r="AD20" i="16"/>
  <c r="Z20" i="16"/>
  <c r="V20" i="16"/>
  <c r="R20" i="16"/>
  <c r="N20" i="16"/>
  <c r="J20" i="16"/>
  <c r="C20" i="16"/>
  <c r="D20" i="16" s="1"/>
  <c r="E20" i="16" s="1"/>
  <c r="B21" i="16"/>
  <c r="AW16" i="14"/>
  <c r="BB16" i="14" s="1"/>
  <c r="AM16" i="14"/>
  <c r="AK16" i="14"/>
  <c r="AI16" i="14"/>
  <c r="AG16" i="14"/>
  <c r="AE16" i="14"/>
  <c r="AC16" i="14"/>
  <c r="AA16" i="14"/>
  <c r="Y16" i="14"/>
  <c r="W16" i="14"/>
  <c r="U16" i="14"/>
  <c r="S16" i="14"/>
  <c r="Q16" i="14"/>
  <c r="O16" i="14"/>
  <c r="M16" i="14"/>
  <c r="K16" i="14"/>
  <c r="I16" i="14"/>
  <c r="G16" i="14"/>
  <c r="AR16" i="14"/>
  <c r="AZ16" i="14" s="1"/>
  <c r="AJ16" i="14"/>
  <c r="AF16" i="14"/>
  <c r="AB16" i="14"/>
  <c r="X16" i="14"/>
  <c r="T16" i="14"/>
  <c r="P16" i="14"/>
  <c r="L16" i="14"/>
  <c r="H16" i="14"/>
  <c r="C16" i="14"/>
  <c r="D16" i="14" s="1"/>
  <c r="E16" i="14" s="1"/>
  <c r="AL16" i="14"/>
  <c r="AH16" i="14"/>
  <c r="AD16" i="14"/>
  <c r="Z16" i="14"/>
  <c r="V16" i="14"/>
  <c r="R16" i="14"/>
  <c r="N16" i="14"/>
  <c r="J16" i="14"/>
  <c r="F16" i="14"/>
  <c r="A16" i="14"/>
  <c r="AO16" i="14"/>
  <c r="AS16" i="14"/>
  <c r="AT16" i="14"/>
  <c r="AN16" i="14"/>
  <c r="AU16" i="14"/>
  <c r="AP16" i="14"/>
  <c r="AV16" i="14"/>
  <c r="BA16" i="14" s="1"/>
  <c r="AQ16" i="14"/>
  <c r="AY16" i="14" s="1"/>
  <c r="B17" i="14"/>
  <c r="D7" i="27" l="1"/>
  <c r="I7" i="27"/>
  <c r="A7" i="27"/>
  <c r="K7" i="27"/>
  <c r="B8" i="27"/>
  <c r="G8" i="27" s="1"/>
  <c r="H7" i="27"/>
  <c r="J7" i="27" s="1"/>
  <c r="E7" i="27"/>
  <c r="F7" i="27"/>
  <c r="BA19" i="17"/>
  <c r="AY19" i="17"/>
  <c r="O19" i="17"/>
  <c r="M19" i="17"/>
  <c r="K19" i="17"/>
  <c r="G19" i="17"/>
  <c r="BB19" i="17"/>
  <c r="P19" i="17"/>
  <c r="L19" i="17"/>
  <c r="F19" i="17"/>
  <c r="A19" i="17"/>
  <c r="AZ19" i="17"/>
  <c r="N19" i="17"/>
  <c r="J19" i="17"/>
  <c r="C19" i="17"/>
  <c r="D19" i="17" s="1"/>
  <c r="E19" i="17" s="1"/>
  <c r="B20" i="17"/>
  <c r="AW19" i="26"/>
  <c r="BB19" i="26" s="1"/>
  <c r="AU19" i="26"/>
  <c r="AS19" i="26"/>
  <c r="AQ19" i="26"/>
  <c r="AY19" i="26" s="1"/>
  <c r="AO19" i="26"/>
  <c r="AM19" i="26"/>
  <c r="AD19" i="26"/>
  <c r="AB19" i="26"/>
  <c r="Z19" i="26"/>
  <c r="X19" i="26"/>
  <c r="V19" i="26"/>
  <c r="T19" i="26"/>
  <c r="R19" i="26"/>
  <c r="P19" i="26"/>
  <c r="N19" i="26"/>
  <c r="L19" i="26"/>
  <c r="J19" i="26"/>
  <c r="G19" i="26"/>
  <c r="C19" i="26"/>
  <c r="D19" i="26" s="1"/>
  <c r="E19" i="26" s="1"/>
  <c r="A19" i="26"/>
  <c r="AX19" i="26"/>
  <c r="AV19" i="26"/>
  <c r="BA19" i="26" s="1"/>
  <c r="AT19" i="26"/>
  <c r="AR19" i="26"/>
  <c r="AZ19" i="26" s="1"/>
  <c r="AP19" i="26"/>
  <c r="AN19" i="26"/>
  <c r="AL19" i="26"/>
  <c r="AC19" i="26"/>
  <c r="AA19" i="26"/>
  <c r="Y19" i="26"/>
  <c r="W19" i="26"/>
  <c r="U19" i="26"/>
  <c r="S19" i="26"/>
  <c r="Q19" i="26"/>
  <c r="O19" i="26"/>
  <c r="M19" i="26"/>
  <c r="K19" i="26"/>
  <c r="I19" i="26"/>
  <c r="F19" i="26"/>
  <c r="B20" i="26"/>
  <c r="AV21" i="16"/>
  <c r="BA21" i="16" s="1"/>
  <c r="AT21" i="16"/>
  <c r="AR21" i="16"/>
  <c r="AZ21" i="16" s="1"/>
  <c r="AP21" i="16"/>
  <c r="AN21" i="16"/>
  <c r="AL21" i="16"/>
  <c r="AC21" i="16"/>
  <c r="AA21" i="16"/>
  <c r="Y21" i="16"/>
  <c r="W21" i="16"/>
  <c r="U21" i="16"/>
  <c r="S21" i="16"/>
  <c r="Q21" i="16"/>
  <c r="O21" i="16"/>
  <c r="M21" i="16"/>
  <c r="K21" i="16"/>
  <c r="I21" i="16"/>
  <c r="F21" i="16"/>
  <c r="C21" i="16"/>
  <c r="D21" i="16" s="1"/>
  <c r="E21" i="16" s="1"/>
  <c r="A21" i="16"/>
  <c r="AU21" i="16"/>
  <c r="AQ21" i="16"/>
  <c r="AY21" i="16" s="1"/>
  <c r="AM21" i="16"/>
  <c r="AB21" i="16"/>
  <c r="X21" i="16"/>
  <c r="T21" i="16"/>
  <c r="P21" i="16"/>
  <c r="L21" i="16"/>
  <c r="G21" i="16"/>
  <c r="AW21" i="16"/>
  <c r="BB21" i="16" s="1"/>
  <c r="AS21" i="16"/>
  <c r="AO21" i="16"/>
  <c r="AD21" i="16"/>
  <c r="Z21" i="16"/>
  <c r="V21" i="16"/>
  <c r="R21" i="16"/>
  <c r="N21" i="16"/>
  <c r="J21" i="16"/>
  <c r="B22" i="16"/>
  <c r="AW17" i="14"/>
  <c r="BB17" i="14" s="1"/>
  <c r="AM17" i="14"/>
  <c r="AK17" i="14"/>
  <c r="AI17" i="14"/>
  <c r="AG17" i="14"/>
  <c r="AE17" i="14"/>
  <c r="AC17" i="14"/>
  <c r="AA17" i="14"/>
  <c r="Y17" i="14"/>
  <c r="W17" i="14"/>
  <c r="U17" i="14"/>
  <c r="S17" i="14"/>
  <c r="Q17" i="14"/>
  <c r="O17" i="14"/>
  <c r="M17" i="14"/>
  <c r="K17" i="14"/>
  <c r="I17" i="14"/>
  <c r="G17" i="14"/>
  <c r="AR17" i="14"/>
  <c r="AZ17" i="14" s="1"/>
  <c r="AJ17" i="14"/>
  <c r="AF17" i="14"/>
  <c r="AB17" i="14"/>
  <c r="X17" i="14"/>
  <c r="T17" i="14"/>
  <c r="P17" i="14"/>
  <c r="L17" i="14"/>
  <c r="H17" i="14"/>
  <c r="C17" i="14"/>
  <c r="D17" i="14" s="1"/>
  <c r="E17" i="14" s="1"/>
  <c r="AL17" i="14"/>
  <c r="AH17" i="14"/>
  <c r="AD17" i="14"/>
  <c r="Z17" i="14"/>
  <c r="V17" i="14"/>
  <c r="R17" i="14"/>
  <c r="N17" i="14"/>
  <c r="J17" i="14"/>
  <c r="F17" i="14"/>
  <c r="A17" i="14"/>
  <c r="AO17" i="14"/>
  <c r="AS17" i="14"/>
  <c r="AT17" i="14"/>
  <c r="AN17" i="14"/>
  <c r="AU17" i="14"/>
  <c r="AP17" i="14"/>
  <c r="AV17" i="14"/>
  <c r="BA17" i="14" s="1"/>
  <c r="AQ17" i="14"/>
  <c r="AY17" i="14" s="1"/>
  <c r="B18" i="14"/>
  <c r="E8" i="27" l="1"/>
  <c r="H8" i="27"/>
  <c r="B9" i="27"/>
  <c r="C9" i="27" s="1"/>
  <c r="C8" i="27"/>
  <c r="I8" i="27"/>
  <c r="K8" i="27"/>
  <c r="A8" i="27"/>
  <c r="F8" i="27"/>
  <c r="D8" i="27"/>
  <c r="BB20" i="17"/>
  <c r="AZ20" i="17"/>
  <c r="P20" i="17"/>
  <c r="N20" i="17"/>
  <c r="L20" i="17"/>
  <c r="J20" i="17"/>
  <c r="F20" i="17"/>
  <c r="C20" i="17"/>
  <c r="D20" i="17" s="1"/>
  <c r="E20" i="17" s="1"/>
  <c r="A20" i="17"/>
  <c r="BA20" i="17"/>
  <c r="O20" i="17"/>
  <c r="K20" i="17"/>
  <c r="AY20" i="17"/>
  <c r="M20" i="17"/>
  <c r="G20" i="17"/>
  <c r="B21" i="17"/>
  <c r="AX20" i="26"/>
  <c r="AV20" i="26"/>
  <c r="BA20" i="26" s="1"/>
  <c r="AT20" i="26"/>
  <c r="AR20" i="26"/>
  <c r="AZ20" i="26" s="1"/>
  <c r="AP20" i="26"/>
  <c r="AN20" i="26"/>
  <c r="AL20" i="26"/>
  <c r="AC20" i="26"/>
  <c r="AA20" i="26"/>
  <c r="Y20" i="26"/>
  <c r="W20" i="26"/>
  <c r="U20" i="26"/>
  <c r="S20" i="26"/>
  <c r="Q20" i="26"/>
  <c r="O20" i="26"/>
  <c r="M20" i="26"/>
  <c r="K20" i="26"/>
  <c r="I20" i="26"/>
  <c r="F20" i="26"/>
  <c r="C20" i="26"/>
  <c r="D20" i="26" s="1"/>
  <c r="E20" i="26" s="1"/>
  <c r="A20" i="26"/>
  <c r="AW20" i="26"/>
  <c r="BB20" i="26" s="1"/>
  <c r="AU20" i="26"/>
  <c r="AS20" i="26"/>
  <c r="AQ20" i="26"/>
  <c r="AY20" i="26" s="1"/>
  <c r="AO20" i="26"/>
  <c r="AM20" i="26"/>
  <c r="AD20" i="26"/>
  <c r="AB20" i="26"/>
  <c r="Z20" i="26"/>
  <c r="X20" i="26"/>
  <c r="V20" i="26"/>
  <c r="T20" i="26"/>
  <c r="R20" i="26"/>
  <c r="P20" i="26"/>
  <c r="N20" i="26"/>
  <c r="L20" i="26"/>
  <c r="J20" i="26"/>
  <c r="G20" i="26"/>
  <c r="B21" i="26"/>
  <c r="AW22" i="16"/>
  <c r="BB22" i="16" s="1"/>
  <c r="AU22" i="16"/>
  <c r="AS22" i="16"/>
  <c r="AQ22" i="16"/>
  <c r="AY22" i="16" s="1"/>
  <c r="AO22" i="16"/>
  <c r="AM22" i="16"/>
  <c r="AD22" i="16"/>
  <c r="AB22" i="16"/>
  <c r="Z22" i="16"/>
  <c r="X22" i="16"/>
  <c r="V22" i="16"/>
  <c r="T22" i="16"/>
  <c r="R22" i="16"/>
  <c r="P22" i="16"/>
  <c r="N22" i="16"/>
  <c r="L22" i="16"/>
  <c r="J22" i="16"/>
  <c r="G22" i="16"/>
  <c r="C22" i="16"/>
  <c r="D22" i="16" s="1"/>
  <c r="E22" i="16" s="1"/>
  <c r="A22" i="16"/>
  <c r="AV22" i="16"/>
  <c r="BA22" i="16" s="1"/>
  <c r="AR22" i="16"/>
  <c r="AZ22" i="16" s="1"/>
  <c r="AN22" i="16"/>
  <c r="AC22" i="16"/>
  <c r="Y22" i="16"/>
  <c r="U22" i="16"/>
  <c r="Q22" i="16"/>
  <c r="M22" i="16"/>
  <c r="I22" i="16"/>
  <c r="AT22" i="16"/>
  <c r="AP22" i="16"/>
  <c r="AL22" i="16"/>
  <c r="AA22" i="16"/>
  <c r="W22" i="16"/>
  <c r="S22" i="16"/>
  <c r="O22" i="16"/>
  <c r="K22" i="16"/>
  <c r="F22" i="16"/>
  <c r="B23" i="16"/>
  <c r="AW18" i="14"/>
  <c r="BB18" i="14" s="1"/>
  <c r="AM18" i="14"/>
  <c r="AK18" i="14"/>
  <c r="AI18" i="14"/>
  <c r="AG18" i="14"/>
  <c r="AE18" i="14"/>
  <c r="AC18" i="14"/>
  <c r="AA18" i="14"/>
  <c r="Y18" i="14"/>
  <c r="W18" i="14"/>
  <c r="U18" i="14"/>
  <c r="S18" i="14"/>
  <c r="Q18" i="14"/>
  <c r="O18" i="14"/>
  <c r="M18" i="14"/>
  <c r="K18" i="14"/>
  <c r="I18" i="14"/>
  <c r="G18" i="14"/>
  <c r="AR18" i="14"/>
  <c r="AZ18" i="14" s="1"/>
  <c r="AJ18" i="14"/>
  <c r="AF18" i="14"/>
  <c r="AB18" i="14"/>
  <c r="X18" i="14"/>
  <c r="T18" i="14"/>
  <c r="P18" i="14"/>
  <c r="L18" i="14"/>
  <c r="H18" i="14"/>
  <c r="C18" i="14"/>
  <c r="D18" i="14" s="1"/>
  <c r="E18" i="14" s="1"/>
  <c r="AL18" i="14"/>
  <c r="AH18" i="14"/>
  <c r="AD18" i="14"/>
  <c r="Z18" i="14"/>
  <c r="V18" i="14"/>
  <c r="R18" i="14"/>
  <c r="N18" i="14"/>
  <c r="J18" i="14"/>
  <c r="F18" i="14"/>
  <c r="A18" i="14"/>
  <c r="AT18" i="14"/>
  <c r="AN18" i="14"/>
  <c r="AO18" i="14"/>
  <c r="AS18" i="14"/>
  <c r="AP18" i="14"/>
  <c r="AU18" i="14"/>
  <c r="AQ18" i="14"/>
  <c r="AY18" i="14" s="1"/>
  <c r="AV18" i="14"/>
  <c r="BA18" i="14" s="1"/>
  <c r="B19" i="14"/>
  <c r="K9" i="27" l="1"/>
  <c r="F9" i="27"/>
  <c r="A9" i="27"/>
  <c r="H9" i="27"/>
  <c r="B10" i="27"/>
  <c r="B11" i="27" s="1"/>
  <c r="E11" i="27" s="1"/>
  <c r="J8" i="27"/>
  <c r="D9" i="27"/>
  <c r="I9" i="27"/>
  <c r="J9" i="27" s="1"/>
  <c r="G9" i="27"/>
  <c r="E9" i="27"/>
  <c r="B12" i="27"/>
  <c r="E12" i="27" s="1"/>
  <c r="BA21" i="17"/>
  <c r="AY21" i="17"/>
  <c r="O21" i="17"/>
  <c r="M21" i="17"/>
  <c r="K21" i="17"/>
  <c r="G21" i="17"/>
  <c r="AZ21" i="17"/>
  <c r="N21" i="17"/>
  <c r="J21" i="17"/>
  <c r="C21" i="17"/>
  <c r="D21" i="17" s="1"/>
  <c r="E21" i="17" s="1"/>
  <c r="BB21" i="17"/>
  <c r="P21" i="17"/>
  <c r="L21" i="17"/>
  <c r="F21" i="17"/>
  <c r="A21" i="17"/>
  <c r="B22" i="17"/>
  <c r="AX21" i="26"/>
  <c r="AV21" i="26"/>
  <c r="BA21" i="26" s="1"/>
  <c r="AT21" i="26"/>
  <c r="AR21" i="26"/>
  <c r="AZ21" i="26" s="1"/>
  <c r="AP21" i="26"/>
  <c r="AN21" i="26"/>
  <c r="AL21" i="26"/>
  <c r="AC21" i="26"/>
  <c r="AA21" i="26"/>
  <c r="Y21" i="26"/>
  <c r="W21" i="26"/>
  <c r="U21" i="26"/>
  <c r="S21" i="26"/>
  <c r="Q21" i="26"/>
  <c r="O21" i="26"/>
  <c r="M21" i="26"/>
  <c r="K21" i="26"/>
  <c r="I21" i="26"/>
  <c r="F21" i="26"/>
  <c r="AW21" i="26"/>
  <c r="BB21" i="26" s="1"/>
  <c r="AU21" i="26"/>
  <c r="AS21" i="26"/>
  <c r="AQ21" i="26"/>
  <c r="AY21" i="26" s="1"/>
  <c r="AO21" i="26"/>
  <c r="AM21" i="26"/>
  <c r="AD21" i="26"/>
  <c r="AB21" i="26"/>
  <c r="Z21" i="26"/>
  <c r="X21" i="26"/>
  <c r="V21" i="26"/>
  <c r="T21" i="26"/>
  <c r="R21" i="26"/>
  <c r="P21" i="26"/>
  <c r="N21" i="26"/>
  <c r="L21" i="26"/>
  <c r="J21" i="26"/>
  <c r="G21" i="26"/>
  <c r="C21" i="26"/>
  <c r="D21" i="26" s="1"/>
  <c r="E21" i="26" s="1"/>
  <c r="A21" i="26"/>
  <c r="B22" i="26"/>
  <c r="AW23" i="16"/>
  <c r="BB23" i="16" s="1"/>
  <c r="AU23" i="16"/>
  <c r="AS23" i="16"/>
  <c r="AQ23" i="16"/>
  <c r="AY23" i="16" s="1"/>
  <c r="AO23" i="16"/>
  <c r="AM23" i="16"/>
  <c r="AD23" i="16"/>
  <c r="AB23" i="16"/>
  <c r="Z23" i="16"/>
  <c r="X23" i="16"/>
  <c r="V23" i="16"/>
  <c r="T23" i="16"/>
  <c r="R23" i="16"/>
  <c r="P23" i="16"/>
  <c r="N23" i="16"/>
  <c r="L23" i="16"/>
  <c r="J23" i="16"/>
  <c r="G23" i="16"/>
  <c r="AV23" i="16"/>
  <c r="BA23" i="16" s="1"/>
  <c r="AR23" i="16"/>
  <c r="AZ23" i="16" s="1"/>
  <c r="AN23" i="16"/>
  <c r="AC23" i="16"/>
  <c r="Y23" i="16"/>
  <c r="U23" i="16"/>
  <c r="Q23" i="16"/>
  <c r="M23" i="16"/>
  <c r="I23" i="16"/>
  <c r="C23" i="16"/>
  <c r="D23" i="16" s="1"/>
  <c r="E23" i="16" s="1"/>
  <c r="AT23" i="16"/>
  <c r="AP23" i="16"/>
  <c r="AL23" i="16"/>
  <c r="AA23" i="16"/>
  <c r="W23" i="16"/>
  <c r="S23" i="16"/>
  <c r="O23" i="16"/>
  <c r="K23" i="16"/>
  <c r="F23" i="16"/>
  <c r="A23" i="16"/>
  <c r="B24" i="16"/>
  <c r="AW19" i="14"/>
  <c r="BB19" i="14" s="1"/>
  <c r="AM19" i="14"/>
  <c r="AK19" i="14"/>
  <c r="AI19" i="14"/>
  <c r="AG19" i="14"/>
  <c r="AE19" i="14"/>
  <c r="AC19" i="14"/>
  <c r="AA19" i="14"/>
  <c r="Y19" i="14"/>
  <c r="W19" i="14"/>
  <c r="U19" i="14"/>
  <c r="S19" i="14"/>
  <c r="Q19" i="14"/>
  <c r="O19" i="14"/>
  <c r="M19" i="14"/>
  <c r="K19" i="14"/>
  <c r="I19" i="14"/>
  <c r="G19" i="14"/>
  <c r="AR19" i="14"/>
  <c r="AZ19" i="14" s="1"/>
  <c r="AJ19" i="14"/>
  <c r="AF19" i="14"/>
  <c r="AB19" i="14"/>
  <c r="X19" i="14"/>
  <c r="T19" i="14"/>
  <c r="P19" i="14"/>
  <c r="L19" i="14"/>
  <c r="H19" i="14"/>
  <c r="C19" i="14"/>
  <c r="D19" i="14" s="1"/>
  <c r="E19" i="14" s="1"/>
  <c r="AL19" i="14"/>
  <c r="AH19" i="14"/>
  <c r="AD19" i="14"/>
  <c r="Z19" i="14"/>
  <c r="V19" i="14"/>
  <c r="R19" i="14"/>
  <c r="N19" i="14"/>
  <c r="J19" i="14"/>
  <c r="F19" i="14"/>
  <c r="A19" i="14"/>
  <c r="AT19" i="14"/>
  <c r="AN19" i="14"/>
  <c r="AO19" i="14"/>
  <c r="AS19" i="14"/>
  <c r="AP19" i="14"/>
  <c r="AU19" i="14"/>
  <c r="AQ19" i="14"/>
  <c r="AY19" i="14" s="1"/>
  <c r="AV19" i="14"/>
  <c r="BA19" i="14" s="1"/>
  <c r="B20" i="14"/>
  <c r="H10" i="27" l="1"/>
  <c r="C11" i="27"/>
  <c r="D10" i="27"/>
  <c r="K11" i="27"/>
  <c r="K10" i="27"/>
  <c r="F10" i="27"/>
  <c r="I10" i="27"/>
  <c r="J10" i="27" s="1"/>
  <c r="A11" i="27"/>
  <c r="H11" i="27"/>
  <c r="C12" i="27"/>
  <c r="G10" i="27"/>
  <c r="E10" i="27"/>
  <c r="C10" i="27"/>
  <c r="A10" i="27"/>
  <c r="F11" i="27"/>
  <c r="D11" i="27"/>
  <c r="I11" i="27"/>
  <c r="G11" i="27"/>
  <c r="K12" i="27"/>
  <c r="A12" i="27"/>
  <c r="H12" i="27"/>
  <c r="F12" i="27"/>
  <c r="D12" i="27"/>
  <c r="I12" i="27"/>
  <c r="G12" i="27"/>
  <c r="BB22" i="17"/>
  <c r="AZ22" i="17"/>
  <c r="P22" i="17"/>
  <c r="N22" i="17"/>
  <c r="L22" i="17"/>
  <c r="J22" i="17"/>
  <c r="F22" i="17"/>
  <c r="C22" i="17"/>
  <c r="D22" i="17" s="1"/>
  <c r="E22" i="17" s="1"/>
  <c r="A22" i="17"/>
  <c r="AY22" i="17"/>
  <c r="M22" i="17"/>
  <c r="G22" i="17"/>
  <c r="BA22" i="17"/>
  <c r="O22" i="17"/>
  <c r="K22" i="17"/>
  <c r="B23" i="17"/>
  <c r="AW22" i="26"/>
  <c r="BB22" i="26" s="1"/>
  <c r="AU22" i="26"/>
  <c r="AS22" i="26"/>
  <c r="AQ22" i="26"/>
  <c r="AY22" i="26" s="1"/>
  <c r="AO22" i="26"/>
  <c r="AM22" i="26"/>
  <c r="AD22" i="26"/>
  <c r="AB22" i="26"/>
  <c r="Z22" i="26"/>
  <c r="X22" i="26"/>
  <c r="V22" i="26"/>
  <c r="T22" i="26"/>
  <c r="R22" i="26"/>
  <c r="P22" i="26"/>
  <c r="N22" i="26"/>
  <c r="L22" i="26"/>
  <c r="J22" i="26"/>
  <c r="G22" i="26"/>
  <c r="AX22" i="26"/>
  <c r="AV22" i="26"/>
  <c r="BA22" i="26" s="1"/>
  <c r="AT22" i="26"/>
  <c r="AR22" i="26"/>
  <c r="AZ22" i="26" s="1"/>
  <c r="AP22" i="26"/>
  <c r="AN22" i="26"/>
  <c r="AL22" i="26"/>
  <c r="AC22" i="26"/>
  <c r="AA22" i="26"/>
  <c r="Y22" i="26"/>
  <c r="W22" i="26"/>
  <c r="U22" i="26"/>
  <c r="S22" i="26"/>
  <c r="Q22" i="26"/>
  <c r="O22" i="26"/>
  <c r="M22" i="26"/>
  <c r="K22" i="26"/>
  <c r="I22" i="26"/>
  <c r="F22" i="26"/>
  <c r="C22" i="26"/>
  <c r="D22" i="26" s="1"/>
  <c r="E22" i="26" s="1"/>
  <c r="A22" i="26"/>
  <c r="B23" i="26"/>
  <c r="AV24" i="16"/>
  <c r="BA24" i="16" s="1"/>
  <c r="AT24" i="16"/>
  <c r="AR24" i="16"/>
  <c r="AZ24" i="16" s="1"/>
  <c r="AP24" i="16"/>
  <c r="AN24" i="16"/>
  <c r="AL24" i="16"/>
  <c r="AC24" i="16"/>
  <c r="AA24" i="16"/>
  <c r="Y24" i="16"/>
  <c r="W24" i="16"/>
  <c r="U24" i="16"/>
  <c r="S24" i="16"/>
  <c r="Q24" i="16"/>
  <c r="O24" i="16"/>
  <c r="M24" i="16"/>
  <c r="K24" i="16"/>
  <c r="I24" i="16"/>
  <c r="F24" i="16"/>
  <c r="AW24" i="16"/>
  <c r="BB24" i="16" s="1"/>
  <c r="AS24" i="16"/>
  <c r="AO24" i="16"/>
  <c r="AD24" i="16"/>
  <c r="Z24" i="16"/>
  <c r="V24" i="16"/>
  <c r="R24" i="16"/>
  <c r="N24" i="16"/>
  <c r="J24" i="16"/>
  <c r="C24" i="16"/>
  <c r="D24" i="16" s="1"/>
  <c r="E24" i="16" s="1"/>
  <c r="AU24" i="16"/>
  <c r="AQ24" i="16"/>
  <c r="AY24" i="16" s="1"/>
  <c r="AM24" i="16"/>
  <c r="AB24" i="16"/>
  <c r="X24" i="16"/>
  <c r="T24" i="16"/>
  <c r="P24" i="16"/>
  <c r="L24" i="16"/>
  <c r="G24" i="16"/>
  <c r="A24" i="16"/>
  <c r="B25" i="16"/>
  <c r="AW20" i="14"/>
  <c r="BB20" i="14" s="1"/>
  <c r="AM20" i="14"/>
  <c r="AK20" i="14"/>
  <c r="AI20" i="14"/>
  <c r="AG20" i="14"/>
  <c r="AE20" i="14"/>
  <c r="AC20" i="14"/>
  <c r="AA20" i="14"/>
  <c r="Y20" i="14"/>
  <c r="W20" i="14"/>
  <c r="U20" i="14"/>
  <c r="S20" i="14"/>
  <c r="Q20" i="14"/>
  <c r="O20" i="14"/>
  <c r="M20" i="14"/>
  <c r="K20" i="14"/>
  <c r="I20" i="14"/>
  <c r="G20" i="14"/>
  <c r="AR20" i="14"/>
  <c r="AZ20" i="14" s="1"/>
  <c r="AJ20" i="14"/>
  <c r="AF20" i="14"/>
  <c r="AB20" i="14"/>
  <c r="X20" i="14"/>
  <c r="T20" i="14"/>
  <c r="P20" i="14"/>
  <c r="L20" i="14"/>
  <c r="H20" i="14"/>
  <c r="C20" i="14"/>
  <c r="D20" i="14" s="1"/>
  <c r="E20" i="14" s="1"/>
  <c r="AL20" i="14"/>
  <c r="AH20" i="14"/>
  <c r="AD20" i="14"/>
  <c r="Z20" i="14"/>
  <c r="V20" i="14"/>
  <c r="R20" i="14"/>
  <c r="N20" i="14"/>
  <c r="J20" i="14"/>
  <c r="F20" i="14"/>
  <c r="A20" i="14"/>
  <c r="AO20" i="14"/>
  <c r="AS20" i="14"/>
  <c r="AT20" i="14"/>
  <c r="AN20" i="14"/>
  <c r="AU20" i="14"/>
  <c r="AP20" i="14"/>
  <c r="AV20" i="14"/>
  <c r="BA20" i="14" s="1"/>
  <c r="AQ20" i="14"/>
  <c r="AY20" i="14" s="1"/>
  <c r="B21" i="14"/>
  <c r="J11" i="27" l="1"/>
  <c r="J12" i="27"/>
  <c r="BA23" i="17"/>
  <c r="AY23" i="17"/>
  <c r="O23" i="17"/>
  <c r="M23" i="17"/>
  <c r="K23" i="17"/>
  <c r="G23" i="17"/>
  <c r="BB23" i="17"/>
  <c r="P23" i="17"/>
  <c r="L23" i="17"/>
  <c r="F23" i="17"/>
  <c r="A23" i="17"/>
  <c r="AZ23" i="17"/>
  <c r="N23" i="17"/>
  <c r="J23" i="17"/>
  <c r="C23" i="17"/>
  <c r="D23" i="17" s="1"/>
  <c r="E23" i="17" s="1"/>
  <c r="B24" i="17"/>
  <c r="AW23" i="26"/>
  <c r="BB23" i="26" s="1"/>
  <c r="AU23" i="26"/>
  <c r="AS23" i="26"/>
  <c r="AQ23" i="26"/>
  <c r="AY23" i="26" s="1"/>
  <c r="AO23" i="26"/>
  <c r="AM23" i="26"/>
  <c r="AD23" i="26"/>
  <c r="AB23" i="26"/>
  <c r="Z23" i="26"/>
  <c r="X23" i="26"/>
  <c r="V23" i="26"/>
  <c r="T23" i="26"/>
  <c r="R23" i="26"/>
  <c r="P23" i="26"/>
  <c r="N23" i="26"/>
  <c r="L23" i="26"/>
  <c r="J23" i="26"/>
  <c r="G23" i="26"/>
  <c r="C23" i="26"/>
  <c r="D23" i="26" s="1"/>
  <c r="E23" i="26" s="1"/>
  <c r="A23" i="26"/>
  <c r="AX23" i="26"/>
  <c r="AV23" i="26"/>
  <c r="BA23" i="26" s="1"/>
  <c r="AT23" i="26"/>
  <c r="AR23" i="26"/>
  <c r="AZ23" i="26" s="1"/>
  <c r="AP23" i="26"/>
  <c r="AN23" i="26"/>
  <c r="AL23" i="26"/>
  <c r="AC23" i="26"/>
  <c r="AA23" i="26"/>
  <c r="Y23" i="26"/>
  <c r="W23" i="26"/>
  <c r="U23" i="26"/>
  <c r="S23" i="26"/>
  <c r="Q23" i="26"/>
  <c r="O23" i="26"/>
  <c r="M23" i="26"/>
  <c r="K23" i="26"/>
  <c r="I23" i="26"/>
  <c r="F23" i="26"/>
  <c r="B24" i="26"/>
  <c r="AV25" i="16"/>
  <c r="BA25" i="16" s="1"/>
  <c r="AT25" i="16"/>
  <c r="AR25" i="16"/>
  <c r="AZ25" i="16" s="1"/>
  <c r="AP25" i="16"/>
  <c r="AN25" i="16"/>
  <c r="AL25" i="16"/>
  <c r="AC25" i="16"/>
  <c r="AA25" i="16"/>
  <c r="Y25" i="16"/>
  <c r="W25" i="16"/>
  <c r="U25" i="16"/>
  <c r="S25" i="16"/>
  <c r="Q25" i="16"/>
  <c r="O25" i="16"/>
  <c r="M25" i="16"/>
  <c r="K25" i="16"/>
  <c r="I25" i="16"/>
  <c r="F25" i="16"/>
  <c r="C25" i="16"/>
  <c r="D25" i="16" s="1"/>
  <c r="E25" i="16" s="1"/>
  <c r="A25" i="16"/>
  <c r="AW25" i="16"/>
  <c r="BB25" i="16" s="1"/>
  <c r="AS25" i="16"/>
  <c r="AO25" i="16"/>
  <c r="AD25" i="16"/>
  <c r="Z25" i="16"/>
  <c r="V25" i="16"/>
  <c r="R25" i="16"/>
  <c r="N25" i="16"/>
  <c r="J25" i="16"/>
  <c r="AU25" i="16"/>
  <c r="AQ25" i="16"/>
  <c r="AY25" i="16" s="1"/>
  <c r="AM25" i="16"/>
  <c r="AB25" i="16"/>
  <c r="X25" i="16"/>
  <c r="T25" i="16"/>
  <c r="P25" i="16"/>
  <c r="L25" i="16"/>
  <c r="G25" i="16"/>
  <c r="B26" i="16"/>
  <c r="AW21" i="14"/>
  <c r="BB21" i="14" s="1"/>
  <c r="AM21" i="14"/>
  <c r="AK21" i="14"/>
  <c r="AI21" i="14"/>
  <c r="AG21" i="14"/>
  <c r="AE21" i="14"/>
  <c r="AC21" i="14"/>
  <c r="AA21" i="14"/>
  <c r="Y21" i="14"/>
  <c r="W21" i="14"/>
  <c r="U21" i="14"/>
  <c r="S21" i="14"/>
  <c r="Q21" i="14"/>
  <c r="O21" i="14"/>
  <c r="M21" i="14"/>
  <c r="K21" i="14"/>
  <c r="I21" i="14"/>
  <c r="G21" i="14"/>
  <c r="AR21" i="14"/>
  <c r="AZ21" i="14" s="1"/>
  <c r="AJ21" i="14"/>
  <c r="AF21" i="14"/>
  <c r="AB21" i="14"/>
  <c r="X21" i="14"/>
  <c r="T21" i="14"/>
  <c r="P21" i="14"/>
  <c r="L21" i="14"/>
  <c r="H21" i="14"/>
  <c r="C21" i="14"/>
  <c r="D21" i="14" s="1"/>
  <c r="E21" i="14" s="1"/>
  <c r="AL21" i="14"/>
  <c r="AH21" i="14"/>
  <c r="AD21" i="14"/>
  <c r="Z21" i="14"/>
  <c r="V21" i="14"/>
  <c r="R21" i="14"/>
  <c r="N21" i="14"/>
  <c r="J21" i="14"/>
  <c r="F21" i="14"/>
  <c r="A21" i="14"/>
  <c r="AO21" i="14"/>
  <c r="AS21" i="14"/>
  <c r="AT21" i="14"/>
  <c r="AN21" i="14"/>
  <c r="AU21" i="14"/>
  <c r="AP21" i="14"/>
  <c r="AV21" i="14"/>
  <c r="BA21" i="14" s="1"/>
  <c r="AQ21" i="14"/>
  <c r="AY21" i="14" s="1"/>
  <c r="B22" i="14"/>
  <c r="BB24" i="17" l="1"/>
  <c r="AZ24" i="17"/>
  <c r="P24" i="17"/>
  <c r="N24" i="17"/>
  <c r="L24" i="17"/>
  <c r="J24" i="17"/>
  <c r="F24" i="17"/>
  <c r="C24" i="17"/>
  <c r="D24" i="17" s="1"/>
  <c r="E24" i="17" s="1"/>
  <c r="A24" i="17"/>
  <c r="BA24" i="17"/>
  <c r="O24" i="17"/>
  <c r="K24" i="17"/>
  <c r="AY24" i="17"/>
  <c r="M24" i="17"/>
  <c r="G24" i="17"/>
  <c r="B25" i="17"/>
  <c r="AX24" i="26"/>
  <c r="AV24" i="26"/>
  <c r="BA24" i="26" s="1"/>
  <c r="AT24" i="26"/>
  <c r="AR24" i="26"/>
  <c r="AZ24" i="26" s="1"/>
  <c r="AP24" i="26"/>
  <c r="AN24" i="26"/>
  <c r="AL24" i="26"/>
  <c r="AC24" i="26"/>
  <c r="AA24" i="26"/>
  <c r="Y24" i="26"/>
  <c r="W24" i="26"/>
  <c r="U24" i="26"/>
  <c r="S24" i="26"/>
  <c r="Q24" i="26"/>
  <c r="O24" i="26"/>
  <c r="M24" i="26"/>
  <c r="K24" i="26"/>
  <c r="I24" i="26"/>
  <c r="F24" i="26"/>
  <c r="C24" i="26"/>
  <c r="D24" i="26" s="1"/>
  <c r="E24" i="26" s="1"/>
  <c r="A24" i="26"/>
  <c r="AW24" i="26"/>
  <c r="BB24" i="26" s="1"/>
  <c r="AU24" i="26"/>
  <c r="AS24" i="26"/>
  <c r="AQ24" i="26"/>
  <c r="AY24" i="26" s="1"/>
  <c r="AO24" i="26"/>
  <c r="AM24" i="26"/>
  <c r="AD24" i="26"/>
  <c r="AB24" i="26"/>
  <c r="Z24" i="26"/>
  <c r="X24" i="26"/>
  <c r="V24" i="26"/>
  <c r="T24" i="26"/>
  <c r="R24" i="26"/>
  <c r="P24" i="26"/>
  <c r="N24" i="26"/>
  <c r="L24" i="26"/>
  <c r="J24" i="26"/>
  <c r="G24" i="26"/>
  <c r="B25" i="26"/>
  <c r="AW26" i="16"/>
  <c r="BB26" i="16" s="1"/>
  <c r="AU26" i="16"/>
  <c r="AS26" i="16"/>
  <c r="AQ26" i="16"/>
  <c r="AY26" i="16" s="1"/>
  <c r="AO26" i="16"/>
  <c r="AM26" i="16"/>
  <c r="AD26" i="16"/>
  <c r="AB26" i="16"/>
  <c r="Z26" i="16"/>
  <c r="X26" i="16"/>
  <c r="V26" i="16"/>
  <c r="T26" i="16"/>
  <c r="R26" i="16"/>
  <c r="P26" i="16"/>
  <c r="N26" i="16"/>
  <c r="L26" i="16"/>
  <c r="J26" i="16"/>
  <c r="G26" i="16"/>
  <c r="C26" i="16"/>
  <c r="D26" i="16" s="1"/>
  <c r="E26" i="16" s="1"/>
  <c r="A26" i="16"/>
  <c r="AT26" i="16"/>
  <c r="AP26" i="16"/>
  <c r="AL26" i="16"/>
  <c r="AA26" i="16"/>
  <c r="W26" i="16"/>
  <c r="S26" i="16"/>
  <c r="O26" i="16"/>
  <c r="K26" i="16"/>
  <c r="F26" i="16"/>
  <c r="AV26" i="16"/>
  <c r="BA26" i="16" s="1"/>
  <c r="AR26" i="16"/>
  <c r="AZ26" i="16" s="1"/>
  <c r="AN26" i="16"/>
  <c r="AC26" i="16"/>
  <c r="Y26" i="16"/>
  <c r="U26" i="16"/>
  <c r="Q26" i="16"/>
  <c r="M26" i="16"/>
  <c r="I26" i="16"/>
  <c r="B27" i="16"/>
  <c r="AW22" i="14"/>
  <c r="BB22" i="14" s="1"/>
  <c r="AM22" i="14"/>
  <c r="AK22" i="14"/>
  <c r="AI22" i="14"/>
  <c r="AG22" i="14"/>
  <c r="AE22" i="14"/>
  <c r="AC22" i="14"/>
  <c r="AA22" i="14"/>
  <c r="Y22" i="14"/>
  <c r="W22" i="14"/>
  <c r="U22" i="14"/>
  <c r="S22" i="14"/>
  <c r="Q22" i="14"/>
  <c r="O22" i="14"/>
  <c r="M22" i="14"/>
  <c r="K22" i="14"/>
  <c r="I22" i="14"/>
  <c r="G22" i="14"/>
  <c r="AR22" i="14"/>
  <c r="AZ22" i="14" s="1"/>
  <c r="AJ22" i="14"/>
  <c r="AF22" i="14"/>
  <c r="AB22" i="14"/>
  <c r="X22" i="14"/>
  <c r="T22" i="14"/>
  <c r="P22" i="14"/>
  <c r="L22" i="14"/>
  <c r="H22" i="14"/>
  <c r="C22" i="14"/>
  <c r="D22" i="14" s="1"/>
  <c r="E22" i="14" s="1"/>
  <c r="AL22" i="14"/>
  <c r="AH22" i="14"/>
  <c r="AD22" i="14"/>
  <c r="Z22" i="14"/>
  <c r="V22" i="14"/>
  <c r="R22" i="14"/>
  <c r="N22" i="14"/>
  <c r="J22" i="14"/>
  <c r="F22" i="14"/>
  <c r="A22" i="14"/>
  <c r="AT22" i="14"/>
  <c r="AN22" i="14"/>
  <c r="AO22" i="14"/>
  <c r="AS22" i="14"/>
  <c r="AP22" i="14"/>
  <c r="AU22" i="14"/>
  <c r="AQ22" i="14"/>
  <c r="AY22" i="14" s="1"/>
  <c r="AV22" i="14"/>
  <c r="BA22" i="14" s="1"/>
  <c r="B23" i="14"/>
  <c r="BA25" i="17" l="1"/>
  <c r="AY25" i="17"/>
  <c r="O25" i="17"/>
  <c r="M25" i="17"/>
  <c r="K25" i="17"/>
  <c r="G25" i="17"/>
  <c r="AZ25" i="17"/>
  <c r="N25" i="17"/>
  <c r="J25" i="17"/>
  <c r="C25" i="17"/>
  <c r="D25" i="17" s="1"/>
  <c r="E25" i="17" s="1"/>
  <c r="BB25" i="17"/>
  <c r="P25" i="17"/>
  <c r="L25" i="17"/>
  <c r="F25" i="17"/>
  <c r="A25" i="17"/>
  <c r="B26" i="17"/>
  <c r="AX25" i="26"/>
  <c r="AV25" i="26"/>
  <c r="BA25" i="26" s="1"/>
  <c r="AT25" i="26"/>
  <c r="AR25" i="26"/>
  <c r="AZ25" i="26" s="1"/>
  <c r="AP25" i="26"/>
  <c r="AN25" i="26"/>
  <c r="AL25" i="26"/>
  <c r="AC25" i="26"/>
  <c r="AA25" i="26"/>
  <c r="Y25" i="26"/>
  <c r="W25" i="26"/>
  <c r="U25" i="26"/>
  <c r="S25" i="26"/>
  <c r="Q25" i="26"/>
  <c r="O25" i="26"/>
  <c r="M25" i="26"/>
  <c r="K25" i="26"/>
  <c r="I25" i="26"/>
  <c r="F25" i="26"/>
  <c r="AW25" i="26"/>
  <c r="BB25" i="26" s="1"/>
  <c r="AU25" i="26"/>
  <c r="AS25" i="26"/>
  <c r="AQ25" i="26"/>
  <c r="AY25" i="26" s="1"/>
  <c r="AO25" i="26"/>
  <c r="AM25" i="26"/>
  <c r="AD25" i="26"/>
  <c r="AB25" i="26"/>
  <c r="Z25" i="26"/>
  <c r="X25" i="26"/>
  <c r="V25" i="26"/>
  <c r="T25" i="26"/>
  <c r="R25" i="26"/>
  <c r="P25" i="26"/>
  <c r="N25" i="26"/>
  <c r="L25" i="26"/>
  <c r="J25" i="26"/>
  <c r="G25" i="26"/>
  <c r="C25" i="26"/>
  <c r="D25" i="26" s="1"/>
  <c r="E25" i="26" s="1"/>
  <c r="A25" i="26"/>
  <c r="B26" i="26"/>
  <c r="AV27" i="16"/>
  <c r="BA27" i="16" s="1"/>
  <c r="AT27" i="16"/>
  <c r="AR27" i="16"/>
  <c r="AZ27" i="16" s="1"/>
  <c r="AP27" i="16"/>
  <c r="AN27" i="16"/>
  <c r="AL27" i="16"/>
  <c r="AC27" i="16"/>
  <c r="AA27" i="16"/>
  <c r="Y27" i="16"/>
  <c r="W27" i="16"/>
  <c r="U27" i="16"/>
  <c r="S27" i="16"/>
  <c r="Q27" i="16"/>
  <c r="O27" i="16"/>
  <c r="M27" i="16"/>
  <c r="K27" i="16"/>
  <c r="I27" i="16"/>
  <c r="F27" i="16"/>
  <c r="C27" i="16"/>
  <c r="D27" i="16" s="1"/>
  <c r="E27" i="16" s="1"/>
  <c r="AW27" i="16"/>
  <c r="BB27" i="16" s="1"/>
  <c r="AU27" i="16"/>
  <c r="AS27" i="16"/>
  <c r="AQ27" i="16"/>
  <c r="AY27" i="16" s="1"/>
  <c r="AO27" i="16"/>
  <c r="AM27" i="16"/>
  <c r="AD27" i="16"/>
  <c r="AB27" i="16"/>
  <c r="Z27" i="16"/>
  <c r="X27" i="16"/>
  <c r="V27" i="16"/>
  <c r="T27" i="16"/>
  <c r="R27" i="16"/>
  <c r="P27" i="16"/>
  <c r="N27" i="16"/>
  <c r="L27" i="16"/>
  <c r="J27" i="16"/>
  <c r="G27" i="16"/>
  <c r="A27" i="16"/>
  <c r="B28" i="16"/>
  <c r="AW23" i="14"/>
  <c r="BB23" i="14" s="1"/>
  <c r="AM23" i="14"/>
  <c r="AK23" i="14"/>
  <c r="AI23" i="14"/>
  <c r="AG23" i="14"/>
  <c r="AE23" i="14"/>
  <c r="AC23" i="14"/>
  <c r="AA23" i="14"/>
  <c r="Y23" i="14"/>
  <c r="W23" i="14"/>
  <c r="U23" i="14"/>
  <c r="S23" i="14"/>
  <c r="Q23" i="14"/>
  <c r="O23" i="14"/>
  <c r="M23" i="14"/>
  <c r="K23" i="14"/>
  <c r="I23" i="14"/>
  <c r="G23" i="14"/>
  <c r="AR23" i="14"/>
  <c r="AZ23" i="14" s="1"/>
  <c r="AJ23" i="14"/>
  <c r="AF23" i="14"/>
  <c r="AB23" i="14"/>
  <c r="X23" i="14"/>
  <c r="T23" i="14"/>
  <c r="P23" i="14"/>
  <c r="L23" i="14"/>
  <c r="H23" i="14"/>
  <c r="C23" i="14"/>
  <c r="D23" i="14" s="1"/>
  <c r="E23" i="14" s="1"/>
  <c r="AL23" i="14"/>
  <c r="AH23" i="14"/>
  <c r="AD23" i="14"/>
  <c r="Z23" i="14"/>
  <c r="V23" i="14"/>
  <c r="R23" i="14"/>
  <c r="N23" i="14"/>
  <c r="J23" i="14"/>
  <c r="F23" i="14"/>
  <c r="A23" i="14"/>
  <c r="AT23" i="14"/>
  <c r="AN23" i="14"/>
  <c r="AO23" i="14"/>
  <c r="AS23" i="14"/>
  <c r="AP23" i="14"/>
  <c r="AU23" i="14"/>
  <c r="AQ23" i="14"/>
  <c r="AY23" i="14" s="1"/>
  <c r="AV23" i="14"/>
  <c r="BA23" i="14" s="1"/>
  <c r="B24" i="14"/>
  <c r="BB26" i="17" l="1"/>
  <c r="AZ26" i="17"/>
  <c r="P26" i="17"/>
  <c r="N26" i="17"/>
  <c r="L26" i="17"/>
  <c r="J26" i="17"/>
  <c r="F26" i="17"/>
  <c r="C26" i="17"/>
  <c r="D26" i="17" s="1"/>
  <c r="E26" i="17" s="1"/>
  <c r="A26" i="17"/>
  <c r="AY26" i="17"/>
  <c r="M26" i="17"/>
  <c r="G26" i="17"/>
  <c r="BA26" i="17"/>
  <c r="O26" i="17"/>
  <c r="K26" i="17"/>
  <c r="B27" i="17"/>
  <c r="AW26" i="26"/>
  <c r="BB26" i="26" s="1"/>
  <c r="AU26" i="26"/>
  <c r="AS26" i="26"/>
  <c r="AQ26" i="26"/>
  <c r="AY26" i="26" s="1"/>
  <c r="AO26" i="26"/>
  <c r="AM26" i="26"/>
  <c r="AD26" i="26"/>
  <c r="AB26" i="26"/>
  <c r="Z26" i="26"/>
  <c r="X26" i="26"/>
  <c r="V26" i="26"/>
  <c r="T26" i="26"/>
  <c r="R26" i="26"/>
  <c r="P26" i="26"/>
  <c r="N26" i="26"/>
  <c r="L26" i="26"/>
  <c r="J26" i="26"/>
  <c r="G26" i="26"/>
  <c r="AX26" i="26"/>
  <c r="AV26" i="26"/>
  <c r="BA26" i="26" s="1"/>
  <c r="AT26" i="26"/>
  <c r="AR26" i="26"/>
  <c r="AZ26" i="26" s="1"/>
  <c r="AP26" i="26"/>
  <c r="AN26" i="26"/>
  <c r="AL26" i="26"/>
  <c r="AC26" i="26"/>
  <c r="AA26" i="26"/>
  <c r="Y26" i="26"/>
  <c r="W26" i="26"/>
  <c r="U26" i="26"/>
  <c r="S26" i="26"/>
  <c r="Q26" i="26"/>
  <c r="O26" i="26"/>
  <c r="M26" i="26"/>
  <c r="K26" i="26"/>
  <c r="I26" i="26"/>
  <c r="F26" i="26"/>
  <c r="C26" i="26"/>
  <c r="D26" i="26" s="1"/>
  <c r="E26" i="26" s="1"/>
  <c r="A26" i="26"/>
  <c r="B27" i="26"/>
  <c r="AW28" i="16"/>
  <c r="BB28" i="16" s="1"/>
  <c r="AU28" i="16"/>
  <c r="AS28" i="16"/>
  <c r="AQ28" i="16"/>
  <c r="AY28" i="16" s="1"/>
  <c r="AO28" i="16"/>
  <c r="AM28" i="16"/>
  <c r="AD28" i="16"/>
  <c r="AB28" i="16"/>
  <c r="Z28" i="16"/>
  <c r="X28" i="16"/>
  <c r="V28" i="16"/>
  <c r="T28" i="16"/>
  <c r="R28" i="16"/>
  <c r="P28" i="16"/>
  <c r="N28" i="16"/>
  <c r="L28" i="16"/>
  <c r="J28" i="16"/>
  <c r="G28" i="16"/>
  <c r="C28" i="16"/>
  <c r="D28" i="16" s="1"/>
  <c r="E28" i="16" s="1"/>
  <c r="A28" i="16"/>
  <c r="AV28" i="16"/>
  <c r="BA28" i="16" s="1"/>
  <c r="AT28" i="16"/>
  <c r="AR28" i="16"/>
  <c r="AZ28" i="16" s="1"/>
  <c r="AP28" i="16"/>
  <c r="AN28" i="16"/>
  <c r="AL28" i="16"/>
  <c r="AC28" i="16"/>
  <c r="AA28" i="16"/>
  <c r="Y28" i="16"/>
  <c r="W28" i="16"/>
  <c r="U28" i="16"/>
  <c r="S28" i="16"/>
  <c r="Q28" i="16"/>
  <c r="O28" i="16"/>
  <c r="M28" i="16"/>
  <c r="K28" i="16"/>
  <c r="I28" i="16"/>
  <c r="F28" i="16"/>
  <c r="B29" i="16"/>
  <c r="AW24" i="14"/>
  <c r="BB24" i="14" s="1"/>
  <c r="AM24" i="14"/>
  <c r="AK24" i="14"/>
  <c r="AI24" i="14"/>
  <c r="AG24" i="14"/>
  <c r="AE24" i="14"/>
  <c r="AC24" i="14"/>
  <c r="AA24" i="14"/>
  <c r="Y24" i="14"/>
  <c r="W24" i="14"/>
  <c r="U24" i="14"/>
  <c r="S24" i="14"/>
  <c r="Q24" i="14"/>
  <c r="O24" i="14"/>
  <c r="M24" i="14"/>
  <c r="K24" i="14"/>
  <c r="I24" i="14"/>
  <c r="G24" i="14"/>
  <c r="AR24" i="14"/>
  <c r="AZ24" i="14" s="1"/>
  <c r="AJ24" i="14"/>
  <c r="AF24" i="14"/>
  <c r="AB24" i="14"/>
  <c r="X24" i="14"/>
  <c r="T24" i="14"/>
  <c r="P24" i="14"/>
  <c r="L24" i="14"/>
  <c r="H24" i="14"/>
  <c r="C24" i="14"/>
  <c r="D24" i="14" s="1"/>
  <c r="E24" i="14" s="1"/>
  <c r="AL24" i="14"/>
  <c r="AH24" i="14"/>
  <c r="AD24" i="14"/>
  <c r="Z24" i="14"/>
  <c r="V24" i="14"/>
  <c r="R24" i="14"/>
  <c r="N24" i="14"/>
  <c r="J24" i="14"/>
  <c r="F24" i="14"/>
  <c r="A24" i="14"/>
  <c r="AO24" i="14"/>
  <c r="AS24" i="14"/>
  <c r="AT24" i="14"/>
  <c r="AN24" i="14"/>
  <c r="AU24" i="14"/>
  <c r="AP24" i="14"/>
  <c r="AV24" i="14"/>
  <c r="BA24" i="14" s="1"/>
  <c r="AQ24" i="14"/>
  <c r="AY24" i="14" s="1"/>
  <c r="B25" i="14"/>
  <c r="BA27" i="17" l="1"/>
  <c r="AY27" i="17"/>
  <c r="O27" i="17"/>
  <c r="M27" i="17"/>
  <c r="K27" i="17"/>
  <c r="G27" i="17"/>
  <c r="BB27" i="17"/>
  <c r="P27" i="17"/>
  <c r="L27" i="17"/>
  <c r="F27" i="17"/>
  <c r="A27" i="17"/>
  <c r="AZ27" i="17"/>
  <c r="N27" i="17"/>
  <c r="J27" i="17"/>
  <c r="C27" i="17"/>
  <c r="D27" i="17" s="1"/>
  <c r="E27" i="17" s="1"/>
  <c r="B28" i="17"/>
  <c r="AW27" i="26"/>
  <c r="BB27" i="26" s="1"/>
  <c r="AU27" i="26"/>
  <c r="AS27" i="26"/>
  <c r="AQ27" i="26"/>
  <c r="AY27" i="26" s="1"/>
  <c r="AO27" i="26"/>
  <c r="AM27" i="26"/>
  <c r="AD27" i="26"/>
  <c r="AB27" i="26"/>
  <c r="Z27" i="26"/>
  <c r="X27" i="26"/>
  <c r="V27" i="26"/>
  <c r="T27" i="26"/>
  <c r="R27" i="26"/>
  <c r="P27" i="26"/>
  <c r="N27" i="26"/>
  <c r="L27" i="26"/>
  <c r="J27" i="26"/>
  <c r="G27" i="26"/>
  <c r="C27" i="26"/>
  <c r="D27" i="26" s="1"/>
  <c r="E27" i="26" s="1"/>
  <c r="A27" i="26"/>
  <c r="AX27" i="26"/>
  <c r="AV27" i="26"/>
  <c r="BA27" i="26" s="1"/>
  <c r="AT27" i="26"/>
  <c r="AR27" i="26"/>
  <c r="AZ27" i="26" s="1"/>
  <c r="AP27" i="26"/>
  <c r="AN27" i="26"/>
  <c r="AL27" i="26"/>
  <c r="AC27" i="26"/>
  <c r="AA27" i="26"/>
  <c r="Y27" i="26"/>
  <c r="W27" i="26"/>
  <c r="U27" i="26"/>
  <c r="S27" i="26"/>
  <c r="Q27" i="26"/>
  <c r="O27" i="26"/>
  <c r="M27" i="26"/>
  <c r="K27" i="26"/>
  <c r="I27" i="26"/>
  <c r="F27" i="26"/>
  <c r="B28" i="26"/>
  <c r="AW29" i="16"/>
  <c r="BB29" i="16" s="1"/>
  <c r="AU29" i="16"/>
  <c r="AS29" i="16"/>
  <c r="AQ29" i="16"/>
  <c r="AY29" i="16" s="1"/>
  <c r="AO29" i="16"/>
  <c r="AM29" i="16"/>
  <c r="AD29" i="16"/>
  <c r="AB29" i="16"/>
  <c r="Z29" i="16"/>
  <c r="X29" i="16"/>
  <c r="V29" i="16"/>
  <c r="T29" i="16"/>
  <c r="R29" i="16"/>
  <c r="P29" i="16"/>
  <c r="N29" i="16"/>
  <c r="L29" i="16"/>
  <c r="J29" i="16"/>
  <c r="G29" i="16"/>
  <c r="AV29" i="16"/>
  <c r="BA29" i="16" s="1"/>
  <c r="AT29" i="16"/>
  <c r="AR29" i="16"/>
  <c r="AZ29" i="16" s="1"/>
  <c r="AP29" i="16"/>
  <c r="AN29" i="16"/>
  <c r="AL29" i="16"/>
  <c r="AC29" i="16"/>
  <c r="AA29" i="16"/>
  <c r="Y29" i="16"/>
  <c r="W29" i="16"/>
  <c r="U29" i="16"/>
  <c r="S29" i="16"/>
  <c r="Q29" i="16"/>
  <c r="O29" i="16"/>
  <c r="M29" i="16"/>
  <c r="K29" i="16"/>
  <c r="I29" i="16"/>
  <c r="F29" i="16"/>
  <c r="C29" i="16"/>
  <c r="D29" i="16" s="1"/>
  <c r="E29" i="16" s="1"/>
  <c r="A29" i="16"/>
  <c r="B30" i="16"/>
  <c r="AW25" i="14"/>
  <c r="BB25" i="14" s="1"/>
  <c r="AM25" i="14"/>
  <c r="AK25" i="14"/>
  <c r="AI25" i="14"/>
  <c r="AG25" i="14"/>
  <c r="AE25" i="14"/>
  <c r="AC25" i="14"/>
  <c r="AA25" i="14"/>
  <c r="Y25" i="14"/>
  <c r="W25" i="14"/>
  <c r="U25" i="14"/>
  <c r="S25" i="14"/>
  <c r="Q25" i="14"/>
  <c r="O25" i="14"/>
  <c r="M25" i="14"/>
  <c r="K25" i="14"/>
  <c r="I25" i="14"/>
  <c r="G25" i="14"/>
  <c r="AR25" i="14"/>
  <c r="AZ25" i="14" s="1"/>
  <c r="AJ25" i="14"/>
  <c r="AF25" i="14"/>
  <c r="AB25" i="14"/>
  <c r="X25" i="14"/>
  <c r="T25" i="14"/>
  <c r="P25" i="14"/>
  <c r="L25" i="14"/>
  <c r="H25" i="14"/>
  <c r="C25" i="14"/>
  <c r="D25" i="14" s="1"/>
  <c r="E25" i="14" s="1"/>
  <c r="AL25" i="14"/>
  <c r="AH25" i="14"/>
  <c r="AD25" i="14"/>
  <c r="Z25" i="14"/>
  <c r="V25" i="14"/>
  <c r="R25" i="14"/>
  <c r="N25" i="14"/>
  <c r="J25" i="14"/>
  <c r="F25" i="14"/>
  <c r="A25" i="14"/>
  <c r="AO25" i="14"/>
  <c r="AS25" i="14"/>
  <c r="AT25" i="14"/>
  <c r="AN25" i="14"/>
  <c r="AU25" i="14"/>
  <c r="AP25" i="14"/>
  <c r="AV25" i="14"/>
  <c r="BA25" i="14" s="1"/>
  <c r="AQ25" i="14"/>
  <c r="AY25" i="14" s="1"/>
  <c r="B26" i="14"/>
  <c r="BB28" i="17" l="1"/>
  <c r="AZ28" i="17"/>
  <c r="P28" i="17"/>
  <c r="N28" i="17"/>
  <c r="L28" i="17"/>
  <c r="J28" i="17"/>
  <c r="F28" i="17"/>
  <c r="C28" i="17"/>
  <c r="D28" i="17" s="1"/>
  <c r="E28" i="17" s="1"/>
  <c r="A28" i="17"/>
  <c r="BA28" i="17"/>
  <c r="O28" i="17"/>
  <c r="K28" i="17"/>
  <c r="AY28" i="17"/>
  <c r="M28" i="17"/>
  <c r="G28" i="17"/>
  <c r="B29" i="17"/>
  <c r="AX28" i="26"/>
  <c r="AV28" i="26"/>
  <c r="BA28" i="26" s="1"/>
  <c r="AT28" i="26"/>
  <c r="AR28" i="26"/>
  <c r="AZ28" i="26" s="1"/>
  <c r="AP28" i="26"/>
  <c r="AN28" i="26"/>
  <c r="AL28" i="26"/>
  <c r="AC28" i="26"/>
  <c r="AA28" i="26"/>
  <c r="Y28" i="26"/>
  <c r="W28" i="26"/>
  <c r="U28" i="26"/>
  <c r="S28" i="26"/>
  <c r="Q28" i="26"/>
  <c r="O28" i="26"/>
  <c r="M28" i="26"/>
  <c r="K28" i="26"/>
  <c r="I28" i="26"/>
  <c r="F28" i="26"/>
  <c r="C28" i="26"/>
  <c r="D28" i="26" s="1"/>
  <c r="E28" i="26" s="1"/>
  <c r="A28" i="26"/>
  <c r="AW28" i="26"/>
  <c r="BB28" i="26" s="1"/>
  <c r="AU28" i="26"/>
  <c r="AS28" i="26"/>
  <c r="AQ28" i="26"/>
  <c r="AY28" i="26" s="1"/>
  <c r="AO28" i="26"/>
  <c r="AM28" i="26"/>
  <c r="AD28" i="26"/>
  <c r="AB28" i="26"/>
  <c r="Z28" i="26"/>
  <c r="X28" i="26"/>
  <c r="V28" i="26"/>
  <c r="T28" i="26"/>
  <c r="R28" i="26"/>
  <c r="P28" i="26"/>
  <c r="N28" i="26"/>
  <c r="L28" i="26"/>
  <c r="J28" i="26"/>
  <c r="G28" i="26"/>
  <c r="B29" i="26"/>
  <c r="AV30" i="16"/>
  <c r="BA30" i="16" s="1"/>
  <c r="AT30" i="16"/>
  <c r="AR30" i="16"/>
  <c r="AZ30" i="16" s="1"/>
  <c r="AP30" i="16"/>
  <c r="AN30" i="16"/>
  <c r="AL30" i="16"/>
  <c r="AC30" i="16"/>
  <c r="AA30" i="16"/>
  <c r="Y30" i="16"/>
  <c r="W30" i="16"/>
  <c r="U30" i="16"/>
  <c r="S30" i="16"/>
  <c r="Q30" i="16"/>
  <c r="O30" i="16"/>
  <c r="M30" i="16"/>
  <c r="K30" i="16"/>
  <c r="I30" i="16"/>
  <c r="F30" i="16"/>
  <c r="AW30" i="16"/>
  <c r="BB30" i="16" s="1"/>
  <c r="AU30" i="16"/>
  <c r="AS30" i="16"/>
  <c r="AQ30" i="16"/>
  <c r="AY30" i="16" s="1"/>
  <c r="AO30" i="16"/>
  <c r="AM30" i="16"/>
  <c r="AD30" i="16"/>
  <c r="AB30" i="16"/>
  <c r="Z30" i="16"/>
  <c r="X30" i="16"/>
  <c r="V30" i="16"/>
  <c r="T30" i="16"/>
  <c r="R30" i="16"/>
  <c r="P30" i="16"/>
  <c r="N30" i="16"/>
  <c r="L30" i="16"/>
  <c r="J30" i="16"/>
  <c r="G30" i="16"/>
  <c r="C30" i="16"/>
  <c r="D30" i="16" s="1"/>
  <c r="E30" i="16" s="1"/>
  <c r="A30" i="16"/>
  <c r="B31" i="16"/>
  <c r="AW26" i="14"/>
  <c r="BB26" i="14" s="1"/>
  <c r="AM26" i="14"/>
  <c r="AK26" i="14"/>
  <c r="AI26" i="14"/>
  <c r="AG26" i="14"/>
  <c r="AE26" i="14"/>
  <c r="AC26" i="14"/>
  <c r="AA26" i="14"/>
  <c r="Y26" i="14"/>
  <c r="W26" i="14"/>
  <c r="U26" i="14"/>
  <c r="S26" i="14"/>
  <c r="Q26" i="14"/>
  <c r="O26" i="14"/>
  <c r="M26" i="14"/>
  <c r="K26" i="14"/>
  <c r="I26" i="14"/>
  <c r="G26" i="14"/>
  <c r="AR26" i="14"/>
  <c r="AZ26" i="14" s="1"/>
  <c r="AJ26" i="14"/>
  <c r="AF26" i="14"/>
  <c r="AB26" i="14"/>
  <c r="X26" i="14"/>
  <c r="T26" i="14"/>
  <c r="P26" i="14"/>
  <c r="L26" i="14"/>
  <c r="H26" i="14"/>
  <c r="C26" i="14"/>
  <c r="D26" i="14" s="1"/>
  <c r="E26" i="14" s="1"/>
  <c r="AL26" i="14"/>
  <c r="AH26" i="14"/>
  <c r="AD26" i="14"/>
  <c r="Z26" i="14"/>
  <c r="V26" i="14"/>
  <c r="R26" i="14"/>
  <c r="N26" i="14"/>
  <c r="J26" i="14"/>
  <c r="F26" i="14"/>
  <c r="A26" i="14"/>
  <c r="AT26" i="14"/>
  <c r="AN26" i="14"/>
  <c r="AO26" i="14"/>
  <c r="AS26" i="14"/>
  <c r="AP26" i="14"/>
  <c r="AU26" i="14"/>
  <c r="AQ26" i="14"/>
  <c r="AY26" i="14" s="1"/>
  <c r="AV26" i="14"/>
  <c r="BA26" i="14" s="1"/>
  <c r="B27" i="14"/>
  <c r="BA29" i="17" l="1"/>
  <c r="AY29" i="17"/>
  <c r="O29" i="17"/>
  <c r="M29" i="17"/>
  <c r="K29" i="17"/>
  <c r="G29" i="17"/>
  <c r="AZ29" i="17"/>
  <c r="N29" i="17"/>
  <c r="J29" i="17"/>
  <c r="C29" i="17"/>
  <c r="D29" i="17" s="1"/>
  <c r="E29" i="17" s="1"/>
  <c r="BB29" i="17"/>
  <c r="P29" i="17"/>
  <c r="L29" i="17"/>
  <c r="F29" i="17"/>
  <c r="A29" i="17"/>
  <c r="B30" i="17"/>
  <c r="AX29" i="26"/>
  <c r="AV29" i="26"/>
  <c r="BA29" i="26" s="1"/>
  <c r="AT29" i="26"/>
  <c r="AR29" i="26"/>
  <c r="AZ29" i="26" s="1"/>
  <c r="AP29" i="26"/>
  <c r="AN29" i="26"/>
  <c r="AL29" i="26"/>
  <c r="AC29" i="26"/>
  <c r="AA29" i="26"/>
  <c r="Y29" i="26"/>
  <c r="W29" i="26"/>
  <c r="U29" i="26"/>
  <c r="S29" i="26"/>
  <c r="Q29" i="26"/>
  <c r="O29" i="26"/>
  <c r="M29" i="26"/>
  <c r="K29" i="26"/>
  <c r="I29" i="26"/>
  <c r="F29" i="26"/>
  <c r="AW29" i="26"/>
  <c r="BB29" i="26" s="1"/>
  <c r="AU29" i="26"/>
  <c r="AS29" i="26"/>
  <c r="AQ29" i="26"/>
  <c r="AY29" i="26" s="1"/>
  <c r="AO29" i="26"/>
  <c r="AM29" i="26"/>
  <c r="AD29" i="26"/>
  <c r="AB29" i="26"/>
  <c r="Z29" i="26"/>
  <c r="X29" i="26"/>
  <c r="V29" i="26"/>
  <c r="T29" i="26"/>
  <c r="R29" i="26"/>
  <c r="P29" i="26"/>
  <c r="N29" i="26"/>
  <c r="L29" i="26"/>
  <c r="J29" i="26"/>
  <c r="G29" i="26"/>
  <c r="C29" i="26"/>
  <c r="D29" i="26" s="1"/>
  <c r="E29" i="26" s="1"/>
  <c r="A29" i="26"/>
  <c r="B30" i="26"/>
  <c r="AV31" i="16"/>
  <c r="BA31" i="16" s="1"/>
  <c r="AT31" i="16"/>
  <c r="AR31" i="16"/>
  <c r="AZ31" i="16" s="1"/>
  <c r="AP31" i="16"/>
  <c r="AN31" i="16"/>
  <c r="AL31" i="16"/>
  <c r="AC31" i="16"/>
  <c r="AA31" i="16"/>
  <c r="Y31" i="16"/>
  <c r="W31" i="16"/>
  <c r="U31" i="16"/>
  <c r="S31" i="16"/>
  <c r="Q31" i="16"/>
  <c r="O31" i="16"/>
  <c r="M31" i="16"/>
  <c r="K31" i="16"/>
  <c r="I31" i="16"/>
  <c r="F31" i="16"/>
  <c r="C31" i="16"/>
  <c r="D31" i="16" s="1"/>
  <c r="E31" i="16" s="1"/>
  <c r="A31" i="16"/>
  <c r="AW31" i="16"/>
  <c r="BB31" i="16" s="1"/>
  <c r="AU31" i="16"/>
  <c r="AS31" i="16"/>
  <c r="AQ31" i="16"/>
  <c r="AY31" i="16" s="1"/>
  <c r="AO31" i="16"/>
  <c r="AM31" i="16"/>
  <c r="AD31" i="16"/>
  <c r="AB31" i="16"/>
  <c r="Z31" i="16"/>
  <c r="X31" i="16"/>
  <c r="V31" i="16"/>
  <c r="T31" i="16"/>
  <c r="R31" i="16"/>
  <c r="P31" i="16"/>
  <c r="N31" i="16"/>
  <c r="L31" i="16"/>
  <c r="J31" i="16"/>
  <c r="G31" i="16"/>
  <c r="B32" i="16"/>
  <c r="AW27" i="14"/>
  <c r="BB27" i="14" s="1"/>
  <c r="AM27" i="14"/>
  <c r="AK27" i="14"/>
  <c r="AI27" i="14"/>
  <c r="AG27" i="14"/>
  <c r="AE27" i="14"/>
  <c r="AC27" i="14"/>
  <c r="AA27" i="14"/>
  <c r="Y27" i="14"/>
  <c r="W27" i="14"/>
  <c r="U27" i="14"/>
  <c r="S27" i="14"/>
  <c r="Q27" i="14"/>
  <c r="O27" i="14"/>
  <c r="M27" i="14"/>
  <c r="K27" i="14"/>
  <c r="I27" i="14"/>
  <c r="G27" i="14"/>
  <c r="AR27" i="14"/>
  <c r="AZ27" i="14" s="1"/>
  <c r="AJ27" i="14"/>
  <c r="AF27" i="14"/>
  <c r="AB27" i="14"/>
  <c r="X27" i="14"/>
  <c r="T27" i="14"/>
  <c r="P27" i="14"/>
  <c r="L27" i="14"/>
  <c r="H27" i="14"/>
  <c r="C27" i="14"/>
  <c r="D27" i="14" s="1"/>
  <c r="E27" i="14" s="1"/>
  <c r="AL27" i="14"/>
  <c r="AH27" i="14"/>
  <c r="AD27" i="14"/>
  <c r="Z27" i="14"/>
  <c r="V27" i="14"/>
  <c r="R27" i="14"/>
  <c r="N27" i="14"/>
  <c r="J27" i="14"/>
  <c r="F27" i="14"/>
  <c r="A27" i="14"/>
  <c r="AT27" i="14"/>
  <c r="AN27" i="14"/>
  <c r="AO27" i="14"/>
  <c r="AS27" i="14"/>
  <c r="AP27" i="14"/>
  <c r="AU27" i="14"/>
  <c r="AQ27" i="14"/>
  <c r="AY27" i="14" s="1"/>
  <c r="AV27" i="14"/>
  <c r="BA27" i="14" s="1"/>
  <c r="B28" i="14"/>
  <c r="BB30" i="17" l="1"/>
  <c r="AZ30" i="17"/>
  <c r="P30" i="17"/>
  <c r="N30" i="17"/>
  <c r="L30" i="17"/>
  <c r="J30" i="17"/>
  <c r="F30" i="17"/>
  <c r="C30" i="17"/>
  <c r="D30" i="17" s="1"/>
  <c r="E30" i="17" s="1"/>
  <c r="A30" i="17"/>
  <c r="AY30" i="17"/>
  <c r="M30" i="17"/>
  <c r="G30" i="17"/>
  <c r="BA30" i="17"/>
  <c r="O30" i="17"/>
  <c r="K30" i="17"/>
  <c r="B31" i="17"/>
  <c r="AW30" i="26"/>
  <c r="BB30" i="26" s="1"/>
  <c r="AU30" i="26"/>
  <c r="AS30" i="26"/>
  <c r="AQ30" i="26"/>
  <c r="AY30" i="26" s="1"/>
  <c r="AO30" i="26"/>
  <c r="AM30" i="26"/>
  <c r="AD30" i="26"/>
  <c r="AB30" i="26"/>
  <c r="Z30" i="26"/>
  <c r="X30" i="26"/>
  <c r="V30" i="26"/>
  <c r="T30" i="26"/>
  <c r="R30" i="26"/>
  <c r="P30" i="26"/>
  <c r="N30" i="26"/>
  <c r="L30" i="26"/>
  <c r="J30" i="26"/>
  <c r="G30" i="26"/>
  <c r="AX30" i="26"/>
  <c r="AV30" i="26"/>
  <c r="BA30" i="26" s="1"/>
  <c r="AT30" i="26"/>
  <c r="AR30" i="26"/>
  <c r="AZ30" i="26" s="1"/>
  <c r="AP30" i="26"/>
  <c r="AN30" i="26"/>
  <c r="AL30" i="26"/>
  <c r="AC30" i="26"/>
  <c r="AA30" i="26"/>
  <c r="Y30" i="26"/>
  <c r="W30" i="26"/>
  <c r="U30" i="26"/>
  <c r="S30" i="26"/>
  <c r="Q30" i="26"/>
  <c r="O30" i="26"/>
  <c r="M30" i="26"/>
  <c r="K30" i="26"/>
  <c r="I30" i="26"/>
  <c r="F30" i="26"/>
  <c r="C30" i="26"/>
  <c r="D30" i="26" s="1"/>
  <c r="E30" i="26" s="1"/>
  <c r="A30" i="26"/>
  <c r="B31" i="26"/>
  <c r="AW32" i="16"/>
  <c r="BB32" i="16" s="1"/>
  <c r="AU32" i="16"/>
  <c r="AS32" i="16"/>
  <c r="AQ32" i="16"/>
  <c r="AY32" i="16" s="1"/>
  <c r="AO32" i="16"/>
  <c r="AM32" i="16"/>
  <c r="AD32" i="16"/>
  <c r="AB32" i="16"/>
  <c r="Z32" i="16"/>
  <c r="X32" i="16"/>
  <c r="V32" i="16"/>
  <c r="T32" i="16"/>
  <c r="R32" i="16"/>
  <c r="P32" i="16"/>
  <c r="N32" i="16"/>
  <c r="L32" i="16"/>
  <c r="J32" i="16"/>
  <c r="G32" i="16"/>
  <c r="C32" i="16"/>
  <c r="D32" i="16" s="1"/>
  <c r="E32" i="16" s="1"/>
  <c r="A32" i="16"/>
  <c r="AV32" i="16"/>
  <c r="BA32" i="16" s="1"/>
  <c r="AT32" i="16"/>
  <c r="AR32" i="16"/>
  <c r="AZ32" i="16" s="1"/>
  <c r="AP32" i="16"/>
  <c r="AN32" i="16"/>
  <c r="AL32" i="16"/>
  <c r="AC32" i="16"/>
  <c r="AA32" i="16"/>
  <c r="Y32" i="16"/>
  <c r="W32" i="16"/>
  <c r="U32" i="16"/>
  <c r="S32" i="16"/>
  <c r="Q32" i="16"/>
  <c r="O32" i="16"/>
  <c r="M32" i="16"/>
  <c r="K32" i="16"/>
  <c r="I32" i="16"/>
  <c r="F32" i="16"/>
  <c r="B33" i="16"/>
  <c r="AW28" i="14"/>
  <c r="BB28" i="14" s="1"/>
  <c r="AM28" i="14"/>
  <c r="AK28" i="14"/>
  <c r="AI28" i="14"/>
  <c r="AG28" i="14"/>
  <c r="AE28" i="14"/>
  <c r="AC28" i="14"/>
  <c r="AA28" i="14"/>
  <c r="Y28" i="14"/>
  <c r="W28" i="14"/>
  <c r="U28" i="14"/>
  <c r="S28" i="14"/>
  <c r="Q28" i="14"/>
  <c r="O28" i="14"/>
  <c r="M28" i="14"/>
  <c r="K28" i="14"/>
  <c r="I28" i="14"/>
  <c r="G28" i="14"/>
  <c r="AR28" i="14"/>
  <c r="AZ28" i="14" s="1"/>
  <c r="AJ28" i="14"/>
  <c r="AF28" i="14"/>
  <c r="AB28" i="14"/>
  <c r="X28" i="14"/>
  <c r="T28" i="14"/>
  <c r="P28" i="14"/>
  <c r="L28" i="14"/>
  <c r="H28" i="14"/>
  <c r="C28" i="14"/>
  <c r="D28" i="14" s="1"/>
  <c r="E28" i="14" s="1"/>
  <c r="AL28" i="14"/>
  <c r="AH28" i="14"/>
  <c r="AD28" i="14"/>
  <c r="Z28" i="14"/>
  <c r="V28" i="14"/>
  <c r="R28" i="14"/>
  <c r="N28" i="14"/>
  <c r="J28" i="14"/>
  <c r="F28" i="14"/>
  <c r="A28" i="14"/>
  <c r="AO28" i="14"/>
  <c r="AS28" i="14"/>
  <c r="AT28" i="14"/>
  <c r="AN28" i="14"/>
  <c r="AU28" i="14"/>
  <c r="AP28" i="14"/>
  <c r="AV28" i="14"/>
  <c r="BA28" i="14" s="1"/>
  <c r="AQ28" i="14"/>
  <c r="AY28" i="14" s="1"/>
  <c r="B29" i="14"/>
  <c r="BA31" i="17" l="1"/>
  <c r="AY31" i="17"/>
  <c r="O31" i="17"/>
  <c r="M31" i="17"/>
  <c r="K31" i="17"/>
  <c r="G31" i="17"/>
  <c r="BB31" i="17"/>
  <c r="P31" i="17"/>
  <c r="L31" i="17"/>
  <c r="F31" i="17"/>
  <c r="A31" i="17"/>
  <c r="AZ31" i="17"/>
  <c r="N31" i="17"/>
  <c r="J31" i="17"/>
  <c r="C31" i="17"/>
  <c r="D31" i="17" s="1"/>
  <c r="E31" i="17" s="1"/>
  <c r="B32" i="17"/>
  <c r="AW31" i="26"/>
  <c r="BB31" i="26" s="1"/>
  <c r="AU31" i="26"/>
  <c r="AS31" i="26"/>
  <c r="AQ31" i="26"/>
  <c r="AY31" i="26" s="1"/>
  <c r="AO31" i="26"/>
  <c r="AM31" i="26"/>
  <c r="AD31" i="26"/>
  <c r="AB31" i="26"/>
  <c r="Z31" i="26"/>
  <c r="X31" i="26"/>
  <c r="V31" i="26"/>
  <c r="T31" i="26"/>
  <c r="R31" i="26"/>
  <c r="P31" i="26"/>
  <c r="N31" i="26"/>
  <c r="L31" i="26"/>
  <c r="J31" i="26"/>
  <c r="G31" i="26"/>
  <c r="C31" i="26"/>
  <c r="D31" i="26" s="1"/>
  <c r="E31" i="26" s="1"/>
  <c r="A31" i="26"/>
  <c r="AX31" i="26"/>
  <c r="AV31" i="26"/>
  <c r="BA31" i="26" s="1"/>
  <c r="AT31" i="26"/>
  <c r="AR31" i="26"/>
  <c r="AZ31" i="26" s="1"/>
  <c r="AP31" i="26"/>
  <c r="AN31" i="26"/>
  <c r="AL31" i="26"/>
  <c r="AC31" i="26"/>
  <c r="AA31" i="26"/>
  <c r="Y31" i="26"/>
  <c r="W31" i="26"/>
  <c r="U31" i="26"/>
  <c r="S31" i="26"/>
  <c r="Q31" i="26"/>
  <c r="O31" i="26"/>
  <c r="M31" i="26"/>
  <c r="K31" i="26"/>
  <c r="I31" i="26"/>
  <c r="F31" i="26"/>
  <c r="B32" i="26"/>
  <c r="AW33" i="16"/>
  <c r="BB33" i="16" s="1"/>
  <c r="AU33" i="16"/>
  <c r="AS33" i="16"/>
  <c r="AQ33" i="16"/>
  <c r="AY33" i="16" s="1"/>
  <c r="AO33" i="16"/>
  <c r="AM33" i="16"/>
  <c r="AD33" i="16"/>
  <c r="AB33" i="16"/>
  <c r="Z33" i="16"/>
  <c r="X33" i="16"/>
  <c r="V33" i="16"/>
  <c r="T33" i="16"/>
  <c r="R33" i="16"/>
  <c r="P33" i="16"/>
  <c r="N33" i="16"/>
  <c r="L33" i="16"/>
  <c r="J33" i="16"/>
  <c r="G33" i="16"/>
  <c r="AV33" i="16"/>
  <c r="BA33" i="16" s="1"/>
  <c r="AT33" i="16"/>
  <c r="AR33" i="16"/>
  <c r="AZ33" i="16" s="1"/>
  <c r="AP33" i="16"/>
  <c r="AN33" i="16"/>
  <c r="AL33" i="16"/>
  <c r="AC33" i="16"/>
  <c r="AA33" i="16"/>
  <c r="Y33" i="16"/>
  <c r="W33" i="16"/>
  <c r="U33" i="16"/>
  <c r="S33" i="16"/>
  <c r="Q33" i="16"/>
  <c r="O33" i="16"/>
  <c r="M33" i="16"/>
  <c r="K33" i="16"/>
  <c r="I33" i="16"/>
  <c r="F33" i="16"/>
  <c r="C33" i="16"/>
  <c r="D33" i="16" s="1"/>
  <c r="E33" i="16" s="1"/>
  <c r="A33" i="16"/>
  <c r="B34" i="16"/>
  <c r="AW29" i="14"/>
  <c r="BB29" i="14" s="1"/>
  <c r="AM29" i="14"/>
  <c r="AK29" i="14"/>
  <c r="AI29" i="14"/>
  <c r="AG29" i="14"/>
  <c r="AE29" i="14"/>
  <c r="AC29" i="14"/>
  <c r="AA29" i="14"/>
  <c r="Y29" i="14"/>
  <c r="W29" i="14"/>
  <c r="U29" i="14"/>
  <c r="S29" i="14"/>
  <c r="Q29" i="14"/>
  <c r="O29" i="14"/>
  <c r="M29" i="14"/>
  <c r="K29" i="14"/>
  <c r="I29" i="14"/>
  <c r="G29" i="14"/>
  <c r="AR29" i="14"/>
  <c r="AZ29" i="14" s="1"/>
  <c r="AJ29" i="14"/>
  <c r="AF29" i="14"/>
  <c r="AB29" i="14"/>
  <c r="X29" i="14"/>
  <c r="T29" i="14"/>
  <c r="P29" i="14"/>
  <c r="L29" i="14"/>
  <c r="H29" i="14"/>
  <c r="C29" i="14"/>
  <c r="D29" i="14" s="1"/>
  <c r="E29" i="14" s="1"/>
  <c r="AL29" i="14"/>
  <c r="AH29" i="14"/>
  <c r="AD29" i="14"/>
  <c r="Z29" i="14"/>
  <c r="V29" i="14"/>
  <c r="R29" i="14"/>
  <c r="N29" i="14"/>
  <c r="J29" i="14"/>
  <c r="F29" i="14"/>
  <c r="A29" i="14"/>
  <c r="AO29" i="14"/>
  <c r="AS29" i="14"/>
  <c r="AT29" i="14"/>
  <c r="AN29" i="14"/>
  <c r="AU29" i="14"/>
  <c r="AP29" i="14"/>
  <c r="AV29" i="14"/>
  <c r="BA29" i="14" s="1"/>
  <c r="AQ29" i="14"/>
  <c r="AY29" i="14" s="1"/>
  <c r="B30" i="14"/>
  <c r="BB32" i="17" l="1"/>
  <c r="AZ32" i="17"/>
  <c r="P32" i="17"/>
  <c r="N32" i="17"/>
  <c r="L32" i="17"/>
  <c r="J32" i="17"/>
  <c r="F32" i="17"/>
  <c r="C32" i="17"/>
  <c r="D32" i="17" s="1"/>
  <c r="E32" i="17" s="1"/>
  <c r="A32" i="17"/>
  <c r="BA32" i="17"/>
  <c r="O32" i="17"/>
  <c r="K32" i="17"/>
  <c r="AY32" i="17"/>
  <c r="M32" i="17"/>
  <c r="G32" i="17"/>
  <c r="B33" i="17"/>
  <c r="AW32" i="26"/>
  <c r="BB32" i="26" s="1"/>
  <c r="AU32" i="26"/>
  <c r="AS32" i="26"/>
  <c r="AQ32" i="26"/>
  <c r="AY32" i="26" s="1"/>
  <c r="AO32" i="26"/>
  <c r="AM32" i="26"/>
  <c r="AD32" i="26"/>
  <c r="AB32" i="26"/>
  <c r="Z32" i="26"/>
  <c r="AX32" i="26"/>
  <c r="AV32" i="26"/>
  <c r="BA32" i="26" s="1"/>
  <c r="AT32" i="26"/>
  <c r="AR32" i="26"/>
  <c r="AZ32" i="26" s="1"/>
  <c r="AP32" i="26"/>
  <c r="AN32" i="26"/>
  <c r="AL32" i="26"/>
  <c r="AC32" i="26"/>
  <c r="AA32" i="26"/>
  <c r="Y32" i="26"/>
  <c r="W32" i="26"/>
  <c r="U32" i="26"/>
  <c r="S32" i="26"/>
  <c r="Q32" i="26"/>
  <c r="O32" i="26"/>
  <c r="M32" i="26"/>
  <c r="K32" i="26"/>
  <c r="I32" i="26"/>
  <c r="F32" i="26"/>
  <c r="C32" i="26"/>
  <c r="D32" i="26" s="1"/>
  <c r="E32" i="26" s="1"/>
  <c r="A32" i="26"/>
  <c r="X32" i="26"/>
  <c r="V32" i="26"/>
  <c r="T32" i="26"/>
  <c r="R32" i="26"/>
  <c r="P32" i="26"/>
  <c r="N32" i="26"/>
  <c r="L32" i="26"/>
  <c r="J32" i="26"/>
  <c r="G32" i="26"/>
  <c r="B33" i="26"/>
  <c r="AV34" i="16"/>
  <c r="BA34" i="16" s="1"/>
  <c r="AT34" i="16"/>
  <c r="AR34" i="16"/>
  <c r="AZ34" i="16" s="1"/>
  <c r="AP34" i="16"/>
  <c r="AN34" i="16"/>
  <c r="AL34" i="16"/>
  <c r="AC34" i="16"/>
  <c r="AA34" i="16"/>
  <c r="Y34" i="16"/>
  <c r="W34" i="16"/>
  <c r="U34" i="16"/>
  <c r="S34" i="16"/>
  <c r="Q34" i="16"/>
  <c r="O34" i="16"/>
  <c r="M34" i="16"/>
  <c r="K34" i="16"/>
  <c r="I34" i="16"/>
  <c r="F34" i="16"/>
  <c r="AW34" i="16"/>
  <c r="BB34" i="16" s="1"/>
  <c r="AU34" i="16"/>
  <c r="AS34" i="16"/>
  <c r="AQ34" i="16"/>
  <c r="AY34" i="16" s="1"/>
  <c r="AO34" i="16"/>
  <c r="AM34" i="16"/>
  <c r="AD34" i="16"/>
  <c r="AB34" i="16"/>
  <c r="Z34" i="16"/>
  <c r="X34" i="16"/>
  <c r="V34" i="16"/>
  <c r="T34" i="16"/>
  <c r="R34" i="16"/>
  <c r="P34" i="16"/>
  <c r="N34" i="16"/>
  <c r="L34" i="16"/>
  <c r="J34" i="16"/>
  <c r="G34" i="16"/>
  <c r="C34" i="16"/>
  <c r="D34" i="16" s="1"/>
  <c r="E34" i="16" s="1"/>
  <c r="A34" i="16"/>
  <c r="B35" i="16"/>
  <c r="AW30" i="14"/>
  <c r="BB30" i="14" s="1"/>
  <c r="AM30" i="14"/>
  <c r="AK30" i="14"/>
  <c r="AI30" i="14"/>
  <c r="AG30" i="14"/>
  <c r="AE30" i="14"/>
  <c r="AC30" i="14"/>
  <c r="AA30" i="14"/>
  <c r="Y30" i="14"/>
  <c r="W30" i="14"/>
  <c r="U30" i="14"/>
  <c r="S30" i="14"/>
  <c r="Q30" i="14"/>
  <c r="O30" i="14"/>
  <c r="M30" i="14"/>
  <c r="K30" i="14"/>
  <c r="I30" i="14"/>
  <c r="G30" i="14"/>
  <c r="AR30" i="14"/>
  <c r="AZ30" i="14" s="1"/>
  <c r="AJ30" i="14"/>
  <c r="AF30" i="14"/>
  <c r="AB30" i="14"/>
  <c r="X30" i="14"/>
  <c r="T30" i="14"/>
  <c r="P30" i="14"/>
  <c r="L30" i="14"/>
  <c r="H30" i="14"/>
  <c r="C30" i="14"/>
  <c r="D30" i="14" s="1"/>
  <c r="E30" i="14" s="1"/>
  <c r="AL30" i="14"/>
  <c r="AH30" i="14"/>
  <c r="AD30" i="14"/>
  <c r="Z30" i="14"/>
  <c r="V30" i="14"/>
  <c r="R30" i="14"/>
  <c r="N30" i="14"/>
  <c r="J30" i="14"/>
  <c r="F30" i="14"/>
  <c r="A30" i="14"/>
  <c r="AT30" i="14"/>
  <c r="AN30" i="14"/>
  <c r="AO30" i="14"/>
  <c r="AS30" i="14"/>
  <c r="AP30" i="14"/>
  <c r="AU30" i="14"/>
  <c r="AQ30" i="14"/>
  <c r="AY30" i="14" s="1"/>
  <c r="AV30" i="14"/>
  <c r="BA30" i="14" s="1"/>
  <c r="B31" i="14"/>
  <c r="BA33" i="17" l="1"/>
  <c r="AY33" i="17"/>
  <c r="O33" i="17"/>
  <c r="M33" i="17"/>
  <c r="K33" i="17"/>
  <c r="G33" i="17"/>
  <c r="AZ33" i="17"/>
  <c r="N33" i="17"/>
  <c r="J33" i="17"/>
  <c r="C33" i="17"/>
  <c r="D33" i="17" s="1"/>
  <c r="E33" i="17" s="1"/>
  <c r="BB33" i="17"/>
  <c r="P33" i="17"/>
  <c r="L33" i="17"/>
  <c r="F33" i="17"/>
  <c r="A33" i="17"/>
  <c r="B34" i="17"/>
  <c r="AW33" i="26"/>
  <c r="BB33" i="26" s="1"/>
  <c r="AU33" i="26"/>
  <c r="AS33" i="26"/>
  <c r="AQ33" i="26"/>
  <c r="AY33" i="26" s="1"/>
  <c r="AO33" i="26"/>
  <c r="AM33" i="26"/>
  <c r="AD33" i="26"/>
  <c r="AB33" i="26"/>
  <c r="Z33" i="26"/>
  <c r="X33" i="26"/>
  <c r="V33" i="26"/>
  <c r="T33" i="26"/>
  <c r="R33" i="26"/>
  <c r="P33" i="26"/>
  <c r="N33" i="26"/>
  <c r="L33" i="26"/>
  <c r="J33" i="26"/>
  <c r="G33" i="26"/>
  <c r="C33" i="26"/>
  <c r="D33" i="26" s="1"/>
  <c r="E33" i="26" s="1"/>
  <c r="A33" i="26"/>
  <c r="AX33" i="26"/>
  <c r="AV33" i="26"/>
  <c r="BA33" i="26" s="1"/>
  <c r="AT33" i="26"/>
  <c r="AR33" i="26"/>
  <c r="AZ33" i="26" s="1"/>
  <c r="AP33" i="26"/>
  <c r="AN33" i="26"/>
  <c r="AL33" i="26"/>
  <c r="AC33" i="26"/>
  <c r="AA33" i="26"/>
  <c r="Y33" i="26"/>
  <c r="W33" i="26"/>
  <c r="U33" i="26"/>
  <c r="S33" i="26"/>
  <c r="Q33" i="26"/>
  <c r="O33" i="26"/>
  <c r="M33" i="26"/>
  <c r="K33" i="26"/>
  <c r="I33" i="26"/>
  <c r="F33" i="26"/>
  <c r="B34" i="26"/>
  <c r="AV35" i="16"/>
  <c r="BA35" i="16" s="1"/>
  <c r="AT35" i="16"/>
  <c r="AR35" i="16"/>
  <c r="AZ35" i="16" s="1"/>
  <c r="AP35" i="16"/>
  <c r="AN35" i="16"/>
  <c r="AL35" i="16"/>
  <c r="AC35" i="16"/>
  <c r="AA35" i="16"/>
  <c r="Y35" i="16"/>
  <c r="W35" i="16"/>
  <c r="U35" i="16"/>
  <c r="S35" i="16"/>
  <c r="Q35" i="16"/>
  <c r="O35" i="16"/>
  <c r="M35" i="16"/>
  <c r="K35" i="16"/>
  <c r="I35" i="16"/>
  <c r="F35" i="16"/>
  <c r="C35" i="16"/>
  <c r="D35" i="16" s="1"/>
  <c r="E35" i="16" s="1"/>
  <c r="A35" i="16"/>
  <c r="AW35" i="16"/>
  <c r="BB35" i="16" s="1"/>
  <c r="AU35" i="16"/>
  <c r="AS35" i="16"/>
  <c r="AQ35" i="16"/>
  <c r="AY35" i="16" s="1"/>
  <c r="AO35" i="16"/>
  <c r="AM35" i="16"/>
  <c r="AD35" i="16"/>
  <c r="AB35" i="16"/>
  <c r="Z35" i="16"/>
  <c r="X35" i="16"/>
  <c r="V35" i="16"/>
  <c r="T35" i="16"/>
  <c r="R35" i="16"/>
  <c r="P35" i="16"/>
  <c r="N35" i="16"/>
  <c r="L35" i="16"/>
  <c r="J35" i="16"/>
  <c r="G35" i="16"/>
  <c r="B36" i="16"/>
  <c r="AW31" i="14"/>
  <c r="BB31" i="14" s="1"/>
  <c r="AM31" i="14"/>
  <c r="AK31" i="14"/>
  <c r="AI31" i="14"/>
  <c r="AG31" i="14"/>
  <c r="AE31" i="14"/>
  <c r="AC31" i="14"/>
  <c r="AA31" i="14"/>
  <c r="Y31" i="14"/>
  <c r="W31" i="14"/>
  <c r="U31" i="14"/>
  <c r="S31" i="14"/>
  <c r="Q31" i="14"/>
  <c r="O31" i="14"/>
  <c r="M31" i="14"/>
  <c r="K31" i="14"/>
  <c r="I31" i="14"/>
  <c r="G31" i="14"/>
  <c r="AR31" i="14"/>
  <c r="AZ31" i="14" s="1"/>
  <c r="AJ31" i="14"/>
  <c r="AF31" i="14"/>
  <c r="AB31" i="14"/>
  <c r="X31" i="14"/>
  <c r="T31" i="14"/>
  <c r="P31" i="14"/>
  <c r="L31" i="14"/>
  <c r="H31" i="14"/>
  <c r="C31" i="14"/>
  <c r="D31" i="14" s="1"/>
  <c r="E31" i="14" s="1"/>
  <c r="AL31" i="14"/>
  <c r="AH31" i="14"/>
  <c r="AD31" i="14"/>
  <c r="Z31" i="14"/>
  <c r="V31" i="14"/>
  <c r="R31" i="14"/>
  <c r="N31" i="14"/>
  <c r="J31" i="14"/>
  <c r="F31" i="14"/>
  <c r="A31" i="14"/>
  <c r="AT31" i="14"/>
  <c r="AN31" i="14"/>
  <c r="AO31" i="14"/>
  <c r="AS31" i="14"/>
  <c r="AP31" i="14"/>
  <c r="AU31" i="14"/>
  <c r="AQ31" i="14"/>
  <c r="AY31" i="14" s="1"/>
  <c r="AV31" i="14"/>
  <c r="BA31" i="14" s="1"/>
  <c r="B32" i="14"/>
  <c r="BB34" i="17" l="1"/>
  <c r="AZ34" i="17"/>
  <c r="P34" i="17"/>
  <c r="N34" i="17"/>
  <c r="L34" i="17"/>
  <c r="J34" i="17"/>
  <c r="F34" i="17"/>
  <c r="C34" i="17"/>
  <c r="D34" i="17" s="1"/>
  <c r="E34" i="17" s="1"/>
  <c r="A34" i="17"/>
  <c r="AY34" i="17"/>
  <c r="M34" i="17"/>
  <c r="G34" i="17"/>
  <c r="BA34" i="17"/>
  <c r="O34" i="17"/>
  <c r="K34" i="17"/>
  <c r="B35" i="17"/>
  <c r="AX34" i="26"/>
  <c r="AV34" i="26"/>
  <c r="BA34" i="26" s="1"/>
  <c r="AT34" i="26"/>
  <c r="AR34" i="26"/>
  <c r="AZ34" i="26" s="1"/>
  <c r="AP34" i="26"/>
  <c r="AN34" i="26"/>
  <c r="AL34" i="26"/>
  <c r="AC34" i="26"/>
  <c r="AA34" i="26"/>
  <c r="Y34" i="26"/>
  <c r="W34" i="26"/>
  <c r="U34" i="26"/>
  <c r="S34" i="26"/>
  <c r="Q34" i="26"/>
  <c r="O34" i="26"/>
  <c r="M34" i="26"/>
  <c r="K34" i="26"/>
  <c r="I34" i="26"/>
  <c r="F34" i="26"/>
  <c r="C34" i="26"/>
  <c r="D34" i="26" s="1"/>
  <c r="E34" i="26" s="1"/>
  <c r="A34" i="26"/>
  <c r="AW34" i="26"/>
  <c r="BB34" i="26" s="1"/>
  <c r="AU34" i="26"/>
  <c r="AS34" i="26"/>
  <c r="AQ34" i="26"/>
  <c r="AY34" i="26" s="1"/>
  <c r="AO34" i="26"/>
  <c r="AM34" i="26"/>
  <c r="AD34" i="26"/>
  <c r="AB34" i="26"/>
  <c r="Z34" i="26"/>
  <c r="X34" i="26"/>
  <c r="V34" i="26"/>
  <c r="T34" i="26"/>
  <c r="R34" i="26"/>
  <c r="P34" i="26"/>
  <c r="N34" i="26"/>
  <c r="L34" i="26"/>
  <c r="J34" i="26"/>
  <c r="G34" i="26"/>
  <c r="B35" i="26"/>
  <c r="AW36" i="16"/>
  <c r="BB36" i="16" s="1"/>
  <c r="AU36" i="16"/>
  <c r="AS36" i="16"/>
  <c r="AQ36" i="16"/>
  <c r="AY36" i="16" s="1"/>
  <c r="AO36" i="16"/>
  <c r="AM36" i="16"/>
  <c r="AD36" i="16"/>
  <c r="AB36" i="16"/>
  <c r="Z36" i="16"/>
  <c r="X36" i="16"/>
  <c r="V36" i="16"/>
  <c r="T36" i="16"/>
  <c r="R36" i="16"/>
  <c r="P36" i="16"/>
  <c r="N36" i="16"/>
  <c r="L36" i="16"/>
  <c r="J36" i="16"/>
  <c r="G36" i="16"/>
  <c r="C36" i="16"/>
  <c r="D36" i="16" s="1"/>
  <c r="E36" i="16" s="1"/>
  <c r="A36" i="16"/>
  <c r="AV36" i="16"/>
  <c r="BA36" i="16" s="1"/>
  <c r="AT36" i="16"/>
  <c r="AR36" i="16"/>
  <c r="AZ36" i="16" s="1"/>
  <c r="AP36" i="16"/>
  <c r="AN36" i="16"/>
  <c r="AL36" i="16"/>
  <c r="AC36" i="16"/>
  <c r="AA36" i="16"/>
  <c r="Y36" i="16"/>
  <c r="W36" i="16"/>
  <c r="U36" i="16"/>
  <c r="S36" i="16"/>
  <c r="Q36" i="16"/>
  <c r="O36" i="16"/>
  <c r="M36" i="16"/>
  <c r="K36" i="16"/>
  <c r="I36" i="16"/>
  <c r="F36" i="16"/>
  <c r="B37" i="16"/>
  <c r="AW32" i="14"/>
  <c r="BB32" i="14" s="1"/>
  <c r="AM32" i="14"/>
  <c r="AK32" i="14"/>
  <c r="AI32" i="14"/>
  <c r="AG32" i="14"/>
  <c r="AE32" i="14"/>
  <c r="AC32" i="14"/>
  <c r="AA32" i="14"/>
  <c r="Y32" i="14"/>
  <c r="W32" i="14"/>
  <c r="U32" i="14"/>
  <c r="S32" i="14"/>
  <c r="Q32" i="14"/>
  <c r="O32" i="14"/>
  <c r="M32" i="14"/>
  <c r="K32" i="14"/>
  <c r="I32" i="14"/>
  <c r="G32" i="14"/>
  <c r="AR32" i="14"/>
  <c r="AZ32" i="14" s="1"/>
  <c r="AJ32" i="14"/>
  <c r="AF32" i="14"/>
  <c r="AB32" i="14"/>
  <c r="X32" i="14"/>
  <c r="T32" i="14"/>
  <c r="P32" i="14"/>
  <c r="L32" i="14"/>
  <c r="H32" i="14"/>
  <c r="C32" i="14"/>
  <c r="D32" i="14" s="1"/>
  <c r="E32" i="14" s="1"/>
  <c r="AL32" i="14"/>
  <c r="AH32" i="14"/>
  <c r="AD32" i="14"/>
  <c r="Z32" i="14"/>
  <c r="V32" i="14"/>
  <c r="R32" i="14"/>
  <c r="N32" i="14"/>
  <c r="J32" i="14"/>
  <c r="F32" i="14"/>
  <c r="A32" i="14"/>
  <c r="AO32" i="14"/>
  <c r="AS32" i="14"/>
  <c r="AT32" i="14"/>
  <c r="AN32" i="14"/>
  <c r="AU32" i="14"/>
  <c r="AP32" i="14"/>
  <c r="AV32" i="14"/>
  <c r="BA32" i="14" s="1"/>
  <c r="AQ32" i="14"/>
  <c r="AY32" i="14" s="1"/>
  <c r="B33" i="14"/>
  <c r="BA35" i="17" l="1"/>
  <c r="AY35" i="17"/>
  <c r="O35" i="17"/>
  <c r="M35" i="17"/>
  <c r="K35" i="17"/>
  <c r="G35" i="17"/>
  <c r="BB35" i="17"/>
  <c r="P35" i="17"/>
  <c r="L35" i="17"/>
  <c r="F35" i="17"/>
  <c r="A35" i="17"/>
  <c r="AZ35" i="17"/>
  <c r="N35" i="17"/>
  <c r="J35" i="17"/>
  <c r="C35" i="17"/>
  <c r="D35" i="17" s="1"/>
  <c r="E35" i="17" s="1"/>
  <c r="B36" i="17"/>
  <c r="AX35" i="26"/>
  <c r="AV35" i="26"/>
  <c r="BA35" i="26" s="1"/>
  <c r="AT35" i="26"/>
  <c r="AR35" i="26"/>
  <c r="AZ35" i="26" s="1"/>
  <c r="AP35" i="26"/>
  <c r="AN35" i="26"/>
  <c r="AL35" i="26"/>
  <c r="AC35" i="26"/>
  <c r="AA35" i="26"/>
  <c r="Y35" i="26"/>
  <c r="W35" i="26"/>
  <c r="U35" i="26"/>
  <c r="S35" i="26"/>
  <c r="Q35" i="26"/>
  <c r="O35" i="26"/>
  <c r="M35" i="26"/>
  <c r="K35" i="26"/>
  <c r="I35" i="26"/>
  <c r="F35" i="26"/>
  <c r="AW35" i="26"/>
  <c r="BB35" i="26" s="1"/>
  <c r="AU35" i="26"/>
  <c r="AS35" i="26"/>
  <c r="AQ35" i="26"/>
  <c r="AY35" i="26" s="1"/>
  <c r="AO35" i="26"/>
  <c r="AM35" i="26"/>
  <c r="AD35" i="26"/>
  <c r="AB35" i="26"/>
  <c r="Z35" i="26"/>
  <c r="X35" i="26"/>
  <c r="V35" i="26"/>
  <c r="T35" i="26"/>
  <c r="R35" i="26"/>
  <c r="P35" i="26"/>
  <c r="N35" i="26"/>
  <c r="L35" i="26"/>
  <c r="J35" i="26"/>
  <c r="G35" i="26"/>
  <c r="C35" i="26"/>
  <c r="D35" i="26" s="1"/>
  <c r="E35" i="26" s="1"/>
  <c r="A35" i="26"/>
  <c r="B36" i="26"/>
  <c r="AW37" i="16"/>
  <c r="BB37" i="16" s="1"/>
  <c r="AU37" i="16"/>
  <c r="AS37" i="16"/>
  <c r="AQ37" i="16"/>
  <c r="AY37" i="16" s="1"/>
  <c r="AO37" i="16"/>
  <c r="AM37" i="16"/>
  <c r="AD37" i="16"/>
  <c r="AB37" i="16"/>
  <c r="Z37" i="16"/>
  <c r="X37" i="16"/>
  <c r="V37" i="16"/>
  <c r="T37" i="16"/>
  <c r="R37" i="16"/>
  <c r="P37" i="16"/>
  <c r="N37" i="16"/>
  <c r="L37" i="16"/>
  <c r="J37" i="16"/>
  <c r="G37" i="16"/>
  <c r="AV37" i="16"/>
  <c r="BA37" i="16" s="1"/>
  <c r="AT37" i="16"/>
  <c r="AR37" i="16"/>
  <c r="AZ37" i="16" s="1"/>
  <c r="AP37" i="16"/>
  <c r="AN37" i="16"/>
  <c r="AL37" i="16"/>
  <c r="AC37" i="16"/>
  <c r="AA37" i="16"/>
  <c r="Y37" i="16"/>
  <c r="W37" i="16"/>
  <c r="U37" i="16"/>
  <c r="S37" i="16"/>
  <c r="Q37" i="16"/>
  <c r="O37" i="16"/>
  <c r="M37" i="16"/>
  <c r="K37" i="16"/>
  <c r="I37" i="16"/>
  <c r="F37" i="16"/>
  <c r="C37" i="16"/>
  <c r="D37" i="16" s="1"/>
  <c r="E37" i="16" s="1"/>
  <c r="A37" i="16"/>
  <c r="B38" i="16"/>
  <c r="AW33" i="14"/>
  <c r="BB33" i="14" s="1"/>
  <c r="AM33" i="14"/>
  <c r="AK33" i="14"/>
  <c r="AI33" i="14"/>
  <c r="AG33" i="14"/>
  <c r="AE33" i="14"/>
  <c r="AC33" i="14"/>
  <c r="AA33" i="14"/>
  <c r="Y33" i="14"/>
  <c r="W33" i="14"/>
  <c r="U33" i="14"/>
  <c r="S33" i="14"/>
  <c r="Q33" i="14"/>
  <c r="O33" i="14"/>
  <c r="M33" i="14"/>
  <c r="K33" i="14"/>
  <c r="I33" i="14"/>
  <c r="G33" i="14"/>
  <c r="AR33" i="14"/>
  <c r="AZ33" i="14" s="1"/>
  <c r="AJ33" i="14"/>
  <c r="AF33" i="14"/>
  <c r="AB33" i="14"/>
  <c r="X33" i="14"/>
  <c r="T33" i="14"/>
  <c r="P33" i="14"/>
  <c r="L33" i="14"/>
  <c r="H33" i="14"/>
  <c r="C33" i="14"/>
  <c r="D33" i="14" s="1"/>
  <c r="E33" i="14" s="1"/>
  <c r="AL33" i="14"/>
  <c r="AH33" i="14"/>
  <c r="AD33" i="14"/>
  <c r="Z33" i="14"/>
  <c r="V33" i="14"/>
  <c r="R33" i="14"/>
  <c r="N33" i="14"/>
  <c r="J33" i="14"/>
  <c r="F33" i="14"/>
  <c r="A33" i="14"/>
  <c r="AO33" i="14"/>
  <c r="AS33" i="14"/>
  <c r="AT33" i="14"/>
  <c r="AN33" i="14"/>
  <c r="AU33" i="14"/>
  <c r="AP33" i="14"/>
  <c r="AV33" i="14"/>
  <c r="BA33" i="14" s="1"/>
  <c r="AQ33" i="14"/>
  <c r="AY33" i="14" s="1"/>
  <c r="B34" i="14"/>
  <c r="BB36" i="17" l="1"/>
  <c r="AZ36" i="17"/>
  <c r="P36" i="17"/>
  <c r="N36" i="17"/>
  <c r="L36" i="17"/>
  <c r="J36" i="17"/>
  <c r="F36" i="17"/>
  <c r="C36" i="17"/>
  <c r="D36" i="17" s="1"/>
  <c r="E36" i="17" s="1"/>
  <c r="A36" i="17"/>
  <c r="BA36" i="17"/>
  <c r="O36" i="17"/>
  <c r="K36" i="17"/>
  <c r="AY36" i="17"/>
  <c r="M36" i="17"/>
  <c r="G36" i="17"/>
  <c r="B37" i="17"/>
  <c r="AW36" i="26"/>
  <c r="BB36" i="26" s="1"/>
  <c r="AU36" i="26"/>
  <c r="AS36" i="26"/>
  <c r="AQ36" i="26"/>
  <c r="AY36" i="26" s="1"/>
  <c r="AO36" i="26"/>
  <c r="AM36" i="26"/>
  <c r="AD36" i="26"/>
  <c r="AB36" i="26"/>
  <c r="Z36" i="26"/>
  <c r="X36" i="26"/>
  <c r="V36" i="26"/>
  <c r="T36" i="26"/>
  <c r="R36" i="26"/>
  <c r="P36" i="26"/>
  <c r="N36" i="26"/>
  <c r="L36" i="26"/>
  <c r="J36" i="26"/>
  <c r="G36" i="26"/>
  <c r="AX36" i="26"/>
  <c r="AV36" i="26"/>
  <c r="BA36" i="26" s="1"/>
  <c r="AT36" i="26"/>
  <c r="AR36" i="26"/>
  <c r="AZ36" i="26" s="1"/>
  <c r="AP36" i="26"/>
  <c r="AN36" i="26"/>
  <c r="AL36" i="26"/>
  <c r="AC36" i="26"/>
  <c r="AA36" i="26"/>
  <c r="Y36" i="26"/>
  <c r="W36" i="26"/>
  <c r="U36" i="26"/>
  <c r="S36" i="26"/>
  <c r="Q36" i="26"/>
  <c r="O36" i="26"/>
  <c r="M36" i="26"/>
  <c r="K36" i="26"/>
  <c r="I36" i="26"/>
  <c r="F36" i="26"/>
  <c r="C36" i="26"/>
  <c r="D36" i="26" s="1"/>
  <c r="E36" i="26" s="1"/>
  <c r="A36" i="26"/>
  <c r="B37" i="26"/>
  <c r="AV38" i="16"/>
  <c r="BA38" i="16" s="1"/>
  <c r="AT38" i="16"/>
  <c r="AR38" i="16"/>
  <c r="AZ38" i="16" s="1"/>
  <c r="AP38" i="16"/>
  <c r="AN38" i="16"/>
  <c r="AL38" i="16"/>
  <c r="AC38" i="16"/>
  <c r="AA38" i="16"/>
  <c r="Y38" i="16"/>
  <c r="W38" i="16"/>
  <c r="U38" i="16"/>
  <c r="S38" i="16"/>
  <c r="Q38" i="16"/>
  <c r="O38" i="16"/>
  <c r="M38" i="16"/>
  <c r="K38" i="16"/>
  <c r="I38" i="16"/>
  <c r="F38" i="16"/>
  <c r="AW38" i="16"/>
  <c r="BB38" i="16" s="1"/>
  <c r="AU38" i="16"/>
  <c r="AS38" i="16"/>
  <c r="AQ38" i="16"/>
  <c r="AY38" i="16" s="1"/>
  <c r="AO38" i="16"/>
  <c r="AM38" i="16"/>
  <c r="AD38" i="16"/>
  <c r="AB38" i="16"/>
  <c r="Z38" i="16"/>
  <c r="X38" i="16"/>
  <c r="V38" i="16"/>
  <c r="T38" i="16"/>
  <c r="R38" i="16"/>
  <c r="P38" i="16"/>
  <c r="N38" i="16"/>
  <c r="L38" i="16"/>
  <c r="J38" i="16"/>
  <c r="G38" i="16"/>
  <c r="C38" i="16"/>
  <c r="D38" i="16" s="1"/>
  <c r="E38" i="16" s="1"/>
  <c r="A38" i="16"/>
  <c r="B39" i="16"/>
  <c r="AW34" i="14"/>
  <c r="BB34" i="14" s="1"/>
  <c r="AM34" i="14"/>
  <c r="AK34" i="14"/>
  <c r="AI34" i="14"/>
  <c r="AG34" i="14"/>
  <c r="AE34" i="14"/>
  <c r="AC34" i="14"/>
  <c r="AA34" i="14"/>
  <c r="Y34" i="14"/>
  <c r="W34" i="14"/>
  <c r="U34" i="14"/>
  <c r="S34" i="14"/>
  <c r="Q34" i="14"/>
  <c r="O34" i="14"/>
  <c r="M34" i="14"/>
  <c r="K34" i="14"/>
  <c r="I34" i="14"/>
  <c r="G34" i="14"/>
  <c r="AR34" i="14"/>
  <c r="AZ34" i="14" s="1"/>
  <c r="AJ34" i="14"/>
  <c r="AF34" i="14"/>
  <c r="AB34" i="14"/>
  <c r="X34" i="14"/>
  <c r="T34" i="14"/>
  <c r="P34" i="14"/>
  <c r="L34" i="14"/>
  <c r="H34" i="14"/>
  <c r="C34" i="14"/>
  <c r="D34" i="14" s="1"/>
  <c r="E34" i="14" s="1"/>
  <c r="AL34" i="14"/>
  <c r="AH34" i="14"/>
  <c r="AD34" i="14"/>
  <c r="Z34" i="14"/>
  <c r="V34" i="14"/>
  <c r="R34" i="14"/>
  <c r="N34" i="14"/>
  <c r="J34" i="14"/>
  <c r="F34" i="14"/>
  <c r="A34" i="14"/>
  <c r="AT34" i="14"/>
  <c r="AN34" i="14"/>
  <c r="AO34" i="14"/>
  <c r="AS34" i="14"/>
  <c r="AP34" i="14"/>
  <c r="AU34" i="14"/>
  <c r="AQ34" i="14"/>
  <c r="AY34" i="14" s="1"/>
  <c r="AV34" i="14"/>
  <c r="BA34" i="14" s="1"/>
  <c r="B35" i="14"/>
  <c r="BA37" i="17" l="1"/>
  <c r="AY37" i="17"/>
  <c r="O37" i="17"/>
  <c r="M37" i="17"/>
  <c r="K37" i="17"/>
  <c r="G37" i="17"/>
  <c r="AZ37" i="17"/>
  <c r="N37" i="17"/>
  <c r="J37" i="17"/>
  <c r="C37" i="17"/>
  <c r="D37" i="17" s="1"/>
  <c r="E37" i="17" s="1"/>
  <c r="BB37" i="17"/>
  <c r="P37" i="17"/>
  <c r="L37" i="17"/>
  <c r="F37" i="17"/>
  <c r="A37" i="17"/>
  <c r="B38" i="17"/>
  <c r="AW37" i="26"/>
  <c r="BB37" i="26" s="1"/>
  <c r="AU37" i="26"/>
  <c r="AS37" i="26"/>
  <c r="AQ37" i="26"/>
  <c r="AY37" i="26" s="1"/>
  <c r="AO37" i="26"/>
  <c r="AM37" i="26"/>
  <c r="AD37" i="26"/>
  <c r="AB37" i="26"/>
  <c r="Z37" i="26"/>
  <c r="X37" i="26"/>
  <c r="V37" i="26"/>
  <c r="T37" i="26"/>
  <c r="R37" i="26"/>
  <c r="P37" i="26"/>
  <c r="N37" i="26"/>
  <c r="L37" i="26"/>
  <c r="J37" i="26"/>
  <c r="G37" i="26"/>
  <c r="C37" i="26"/>
  <c r="D37" i="26" s="1"/>
  <c r="E37" i="26" s="1"/>
  <c r="A37" i="26"/>
  <c r="AX37" i="26"/>
  <c r="AV37" i="26"/>
  <c r="BA37" i="26" s="1"/>
  <c r="AT37" i="26"/>
  <c r="AR37" i="26"/>
  <c r="AZ37" i="26" s="1"/>
  <c r="AP37" i="26"/>
  <c r="AN37" i="26"/>
  <c r="AL37" i="26"/>
  <c r="AC37" i="26"/>
  <c r="AA37" i="26"/>
  <c r="Y37" i="26"/>
  <c r="W37" i="26"/>
  <c r="U37" i="26"/>
  <c r="S37" i="26"/>
  <c r="Q37" i="26"/>
  <c r="O37" i="26"/>
  <c r="M37" i="26"/>
  <c r="K37" i="26"/>
  <c r="I37" i="26"/>
  <c r="F37" i="26"/>
  <c r="B38" i="26"/>
  <c r="AV39" i="16"/>
  <c r="BA39" i="16" s="1"/>
  <c r="AT39" i="16"/>
  <c r="AR39" i="16"/>
  <c r="AZ39" i="16" s="1"/>
  <c r="AP39" i="16"/>
  <c r="AN39" i="16"/>
  <c r="AL39" i="16"/>
  <c r="AC39" i="16"/>
  <c r="AA39" i="16"/>
  <c r="Y39" i="16"/>
  <c r="W39" i="16"/>
  <c r="U39" i="16"/>
  <c r="S39" i="16"/>
  <c r="Q39" i="16"/>
  <c r="O39" i="16"/>
  <c r="M39" i="16"/>
  <c r="K39" i="16"/>
  <c r="I39" i="16"/>
  <c r="F39" i="16"/>
  <c r="C39" i="16"/>
  <c r="D39" i="16" s="1"/>
  <c r="E39" i="16" s="1"/>
  <c r="A39" i="16"/>
  <c r="AW39" i="16"/>
  <c r="BB39" i="16" s="1"/>
  <c r="AU39" i="16"/>
  <c r="AS39" i="16"/>
  <c r="AQ39" i="16"/>
  <c r="AY39" i="16" s="1"/>
  <c r="AO39" i="16"/>
  <c r="AM39" i="16"/>
  <c r="AD39" i="16"/>
  <c r="AB39" i="16"/>
  <c r="Z39" i="16"/>
  <c r="X39" i="16"/>
  <c r="V39" i="16"/>
  <c r="T39" i="16"/>
  <c r="R39" i="16"/>
  <c r="P39" i="16"/>
  <c r="N39" i="16"/>
  <c r="L39" i="16"/>
  <c r="J39" i="16"/>
  <c r="G39" i="16"/>
  <c r="B40" i="16"/>
  <c r="AW35" i="14"/>
  <c r="BB35" i="14" s="1"/>
  <c r="AM35" i="14"/>
  <c r="AK35" i="14"/>
  <c r="AI35" i="14"/>
  <c r="AG35" i="14"/>
  <c r="AE35" i="14"/>
  <c r="AC35" i="14"/>
  <c r="AA35" i="14"/>
  <c r="Y35" i="14"/>
  <c r="W35" i="14"/>
  <c r="U35" i="14"/>
  <c r="S35" i="14"/>
  <c r="Q35" i="14"/>
  <c r="O35" i="14"/>
  <c r="M35" i="14"/>
  <c r="K35" i="14"/>
  <c r="I35" i="14"/>
  <c r="G35" i="14"/>
  <c r="AR35" i="14"/>
  <c r="AZ35" i="14" s="1"/>
  <c r="AJ35" i="14"/>
  <c r="AF35" i="14"/>
  <c r="AB35" i="14"/>
  <c r="X35" i="14"/>
  <c r="T35" i="14"/>
  <c r="P35" i="14"/>
  <c r="L35" i="14"/>
  <c r="H35" i="14"/>
  <c r="C35" i="14"/>
  <c r="D35" i="14" s="1"/>
  <c r="E35" i="14" s="1"/>
  <c r="AL35" i="14"/>
  <c r="AH35" i="14"/>
  <c r="AD35" i="14"/>
  <c r="Z35" i="14"/>
  <c r="V35" i="14"/>
  <c r="R35" i="14"/>
  <c r="N35" i="14"/>
  <c r="J35" i="14"/>
  <c r="F35" i="14"/>
  <c r="A35" i="14"/>
  <c r="AT35" i="14"/>
  <c r="AN35" i="14"/>
  <c r="AO35" i="14"/>
  <c r="AS35" i="14"/>
  <c r="AP35" i="14"/>
  <c r="AU35" i="14"/>
  <c r="AQ35" i="14"/>
  <c r="AY35" i="14" s="1"/>
  <c r="AV35" i="14"/>
  <c r="BA35" i="14" s="1"/>
  <c r="B36" i="14"/>
  <c r="BB38" i="17" l="1"/>
  <c r="AZ38" i="17"/>
  <c r="P38" i="17"/>
  <c r="N38" i="17"/>
  <c r="L38" i="17"/>
  <c r="J38" i="17"/>
  <c r="F38" i="17"/>
  <c r="C38" i="17"/>
  <c r="D38" i="17" s="1"/>
  <c r="E38" i="17" s="1"/>
  <c r="A38" i="17"/>
  <c r="AY38" i="17"/>
  <c r="M38" i="17"/>
  <c r="G38" i="17"/>
  <c r="BA38" i="17"/>
  <c r="O38" i="17"/>
  <c r="K38" i="17"/>
  <c r="B39" i="17"/>
  <c r="AX38" i="26"/>
  <c r="AV38" i="26"/>
  <c r="BA38" i="26" s="1"/>
  <c r="AT38" i="26"/>
  <c r="AR38" i="26"/>
  <c r="AZ38" i="26" s="1"/>
  <c r="AP38" i="26"/>
  <c r="AN38" i="26"/>
  <c r="AL38" i="26"/>
  <c r="AC38" i="26"/>
  <c r="AA38" i="26"/>
  <c r="Y38" i="26"/>
  <c r="W38" i="26"/>
  <c r="U38" i="26"/>
  <c r="S38" i="26"/>
  <c r="Q38" i="26"/>
  <c r="O38" i="26"/>
  <c r="M38" i="26"/>
  <c r="K38" i="26"/>
  <c r="I38" i="26"/>
  <c r="F38" i="26"/>
  <c r="C38" i="26"/>
  <c r="D38" i="26" s="1"/>
  <c r="E38" i="26" s="1"/>
  <c r="A38" i="26"/>
  <c r="AW38" i="26"/>
  <c r="BB38" i="26" s="1"/>
  <c r="AU38" i="26"/>
  <c r="AS38" i="26"/>
  <c r="AQ38" i="26"/>
  <c r="AY38" i="26" s="1"/>
  <c r="AO38" i="26"/>
  <c r="AM38" i="26"/>
  <c r="AD38" i="26"/>
  <c r="AB38" i="26"/>
  <c r="Z38" i="26"/>
  <c r="X38" i="26"/>
  <c r="V38" i="26"/>
  <c r="T38" i="26"/>
  <c r="R38" i="26"/>
  <c r="P38" i="26"/>
  <c r="N38" i="26"/>
  <c r="L38" i="26"/>
  <c r="J38" i="26"/>
  <c r="G38" i="26"/>
  <c r="B39" i="26"/>
  <c r="AW40" i="16"/>
  <c r="BB40" i="16" s="1"/>
  <c r="AU40" i="16"/>
  <c r="AS40" i="16"/>
  <c r="AQ40" i="16"/>
  <c r="AY40" i="16" s="1"/>
  <c r="AO40" i="16"/>
  <c r="AM40" i="16"/>
  <c r="AD40" i="16"/>
  <c r="AB40" i="16"/>
  <c r="Z40" i="16"/>
  <c r="X40" i="16"/>
  <c r="V40" i="16"/>
  <c r="T40" i="16"/>
  <c r="R40" i="16"/>
  <c r="P40" i="16"/>
  <c r="N40" i="16"/>
  <c r="L40" i="16"/>
  <c r="J40" i="16"/>
  <c r="G40" i="16"/>
  <c r="C40" i="16"/>
  <c r="D40" i="16" s="1"/>
  <c r="E40" i="16" s="1"/>
  <c r="A40" i="16"/>
  <c r="AV40" i="16"/>
  <c r="BA40" i="16" s="1"/>
  <c r="AT40" i="16"/>
  <c r="AR40" i="16"/>
  <c r="AZ40" i="16" s="1"/>
  <c r="AP40" i="16"/>
  <c r="AN40" i="16"/>
  <c r="AL40" i="16"/>
  <c r="AC40" i="16"/>
  <c r="AA40" i="16"/>
  <c r="Y40" i="16"/>
  <c r="W40" i="16"/>
  <c r="U40" i="16"/>
  <c r="S40" i="16"/>
  <c r="Q40" i="16"/>
  <c r="O40" i="16"/>
  <c r="M40" i="16"/>
  <c r="K40" i="16"/>
  <c r="I40" i="16"/>
  <c r="F40" i="16"/>
  <c r="B41" i="16"/>
  <c r="AW36" i="14"/>
  <c r="BB36" i="14" s="1"/>
  <c r="AM36" i="14"/>
  <c r="AK36" i="14"/>
  <c r="AI36" i="14"/>
  <c r="AG36" i="14"/>
  <c r="AE36" i="14"/>
  <c r="AC36" i="14"/>
  <c r="AA36" i="14"/>
  <c r="Y36" i="14"/>
  <c r="W36" i="14"/>
  <c r="U36" i="14"/>
  <c r="S36" i="14"/>
  <c r="Q36" i="14"/>
  <c r="O36" i="14"/>
  <c r="M36" i="14"/>
  <c r="K36" i="14"/>
  <c r="I36" i="14"/>
  <c r="G36" i="14"/>
  <c r="AR36" i="14"/>
  <c r="AZ36" i="14" s="1"/>
  <c r="AJ36" i="14"/>
  <c r="AF36" i="14"/>
  <c r="AB36" i="14"/>
  <c r="X36" i="14"/>
  <c r="T36" i="14"/>
  <c r="P36" i="14"/>
  <c r="L36" i="14"/>
  <c r="H36" i="14"/>
  <c r="C36" i="14"/>
  <c r="D36" i="14" s="1"/>
  <c r="E36" i="14" s="1"/>
  <c r="AL36" i="14"/>
  <c r="AH36" i="14"/>
  <c r="AD36" i="14"/>
  <c r="Z36" i="14"/>
  <c r="V36" i="14"/>
  <c r="R36" i="14"/>
  <c r="N36" i="14"/>
  <c r="J36" i="14"/>
  <c r="F36" i="14"/>
  <c r="A36" i="14"/>
  <c r="AO36" i="14"/>
  <c r="AS36" i="14"/>
  <c r="AT36" i="14"/>
  <c r="AN36" i="14"/>
  <c r="AU36" i="14"/>
  <c r="AP36" i="14"/>
  <c r="AV36" i="14"/>
  <c r="BA36" i="14" s="1"/>
  <c r="AQ36" i="14"/>
  <c r="AY36" i="14" s="1"/>
  <c r="B37" i="14"/>
  <c r="BA39" i="17" l="1"/>
  <c r="AY39" i="17"/>
  <c r="O39" i="17"/>
  <c r="M39" i="17"/>
  <c r="K39" i="17"/>
  <c r="G39" i="17"/>
  <c r="BB39" i="17"/>
  <c r="P39" i="17"/>
  <c r="L39" i="17"/>
  <c r="F39" i="17"/>
  <c r="A39" i="17"/>
  <c r="AZ39" i="17"/>
  <c r="N39" i="17"/>
  <c r="J39" i="17"/>
  <c r="C39" i="17"/>
  <c r="D39" i="17" s="1"/>
  <c r="E39" i="17" s="1"/>
  <c r="B40" i="17"/>
  <c r="AX39" i="26"/>
  <c r="AV39" i="26"/>
  <c r="BA39" i="26" s="1"/>
  <c r="AT39" i="26"/>
  <c r="AR39" i="26"/>
  <c r="AZ39" i="26" s="1"/>
  <c r="AP39" i="26"/>
  <c r="AN39" i="26"/>
  <c r="AL39" i="26"/>
  <c r="AC39" i="26"/>
  <c r="AA39" i="26"/>
  <c r="Y39" i="26"/>
  <c r="W39" i="26"/>
  <c r="U39" i="26"/>
  <c r="S39" i="26"/>
  <c r="Q39" i="26"/>
  <c r="O39" i="26"/>
  <c r="M39" i="26"/>
  <c r="K39" i="26"/>
  <c r="I39" i="26"/>
  <c r="F39" i="26"/>
  <c r="AW39" i="26"/>
  <c r="BB39" i="26" s="1"/>
  <c r="AU39" i="26"/>
  <c r="AS39" i="26"/>
  <c r="AQ39" i="26"/>
  <c r="AY39" i="26" s="1"/>
  <c r="AO39" i="26"/>
  <c r="AM39" i="26"/>
  <c r="AD39" i="26"/>
  <c r="AB39" i="26"/>
  <c r="Z39" i="26"/>
  <c r="X39" i="26"/>
  <c r="V39" i="26"/>
  <c r="T39" i="26"/>
  <c r="R39" i="26"/>
  <c r="P39" i="26"/>
  <c r="N39" i="26"/>
  <c r="L39" i="26"/>
  <c r="J39" i="26"/>
  <c r="G39" i="26"/>
  <c r="C39" i="26"/>
  <c r="D39" i="26" s="1"/>
  <c r="E39" i="26" s="1"/>
  <c r="A39" i="26"/>
  <c r="B40" i="26"/>
  <c r="AW41" i="16"/>
  <c r="BB41" i="16" s="1"/>
  <c r="AU41" i="16"/>
  <c r="AS41" i="16"/>
  <c r="AQ41" i="16"/>
  <c r="AY41" i="16" s="1"/>
  <c r="AO41" i="16"/>
  <c r="AM41" i="16"/>
  <c r="AD41" i="16"/>
  <c r="AB41" i="16"/>
  <c r="Z41" i="16"/>
  <c r="X41" i="16"/>
  <c r="V41" i="16"/>
  <c r="T41" i="16"/>
  <c r="R41" i="16"/>
  <c r="P41" i="16"/>
  <c r="N41" i="16"/>
  <c r="L41" i="16"/>
  <c r="J41" i="16"/>
  <c r="G41" i="16"/>
  <c r="AV41" i="16"/>
  <c r="BA41" i="16" s="1"/>
  <c r="AT41" i="16"/>
  <c r="AR41" i="16"/>
  <c r="AZ41" i="16" s="1"/>
  <c r="AP41" i="16"/>
  <c r="AN41" i="16"/>
  <c r="AL41" i="16"/>
  <c r="AC41" i="16"/>
  <c r="AA41" i="16"/>
  <c r="Y41" i="16"/>
  <c r="W41" i="16"/>
  <c r="U41" i="16"/>
  <c r="S41" i="16"/>
  <c r="Q41" i="16"/>
  <c r="O41" i="16"/>
  <c r="M41" i="16"/>
  <c r="K41" i="16"/>
  <c r="I41" i="16"/>
  <c r="F41" i="16"/>
  <c r="C41" i="16"/>
  <c r="D41" i="16" s="1"/>
  <c r="E41" i="16" s="1"/>
  <c r="A41" i="16"/>
  <c r="B42" i="16"/>
  <c r="AW37" i="14"/>
  <c r="BB37" i="14" s="1"/>
  <c r="AM37" i="14"/>
  <c r="AK37" i="14"/>
  <c r="AI37" i="14"/>
  <c r="AG37" i="14"/>
  <c r="AE37" i="14"/>
  <c r="AC37" i="14"/>
  <c r="AA37" i="14"/>
  <c r="Y37" i="14"/>
  <c r="W37" i="14"/>
  <c r="U37" i="14"/>
  <c r="S37" i="14"/>
  <c r="Q37" i="14"/>
  <c r="O37" i="14"/>
  <c r="M37" i="14"/>
  <c r="K37" i="14"/>
  <c r="I37" i="14"/>
  <c r="G37" i="14"/>
  <c r="AR37" i="14"/>
  <c r="AZ37" i="14" s="1"/>
  <c r="AJ37" i="14"/>
  <c r="AF37" i="14"/>
  <c r="AB37" i="14"/>
  <c r="X37" i="14"/>
  <c r="T37" i="14"/>
  <c r="P37" i="14"/>
  <c r="L37" i="14"/>
  <c r="H37" i="14"/>
  <c r="C37" i="14"/>
  <c r="D37" i="14" s="1"/>
  <c r="E37" i="14" s="1"/>
  <c r="AL37" i="14"/>
  <c r="AH37" i="14"/>
  <c r="AD37" i="14"/>
  <c r="Z37" i="14"/>
  <c r="V37" i="14"/>
  <c r="R37" i="14"/>
  <c r="N37" i="14"/>
  <c r="J37" i="14"/>
  <c r="F37" i="14"/>
  <c r="A37" i="14"/>
  <c r="AO37" i="14"/>
  <c r="AS37" i="14"/>
  <c r="AT37" i="14"/>
  <c r="AN37" i="14"/>
  <c r="AU37" i="14"/>
  <c r="AP37" i="14"/>
  <c r="AV37" i="14"/>
  <c r="BA37" i="14" s="1"/>
  <c r="AQ37" i="14"/>
  <c r="AY37" i="14" s="1"/>
  <c r="B38" i="14"/>
  <c r="BB40" i="17" l="1"/>
  <c r="AZ40" i="17"/>
  <c r="P40" i="17"/>
  <c r="N40" i="17"/>
  <c r="L40" i="17"/>
  <c r="J40" i="17"/>
  <c r="F40" i="17"/>
  <c r="C40" i="17"/>
  <c r="D40" i="17" s="1"/>
  <c r="E40" i="17" s="1"/>
  <c r="A40" i="17"/>
  <c r="BA40" i="17"/>
  <c r="O40" i="17"/>
  <c r="K40" i="17"/>
  <c r="AY40" i="17"/>
  <c r="M40" i="17"/>
  <c r="G40" i="17"/>
  <c r="B41" i="17"/>
  <c r="AW40" i="26"/>
  <c r="BB40" i="26" s="1"/>
  <c r="AU40" i="26"/>
  <c r="AS40" i="26"/>
  <c r="AQ40" i="26"/>
  <c r="AY40" i="26" s="1"/>
  <c r="AO40" i="26"/>
  <c r="AM40" i="26"/>
  <c r="AD40" i="26"/>
  <c r="AB40" i="26"/>
  <c r="Z40" i="26"/>
  <c r="X40" i="26"/>
  <c r="V40" i="26"/>
  <c r="T40" i="26"/>
  <c r="R40" i="26"/>
  <c r="P40" i="26"/>
  <c r="N40" i="26"/>
  <c r="L40" i="26"/>
  <c r="J40" i="26"/>
  <c r="G40" i="26"/>
  <c r="AX40" i="26"/>
  <c r="AV40" i="26"/>
  <c r="BA40" i="26" s="1"/>
  <c r="AT40" i="26"/>
  <c r="AR40" i="26"/>
  <c r="AZ40" i="26" s="1"/>
  <c r="AP40" i="26"/>
  <c r="AN40" i="26"/>
  <c r="AL40" i="26"/>
  <c r="AC40" i="26"/>
  <c r="AA40" i="26"/>
  <c r="Y40" i="26"/>
  <c r="W40" i="26"/>
  <c r="U40" i="26"/>
  <c r="S40" i="26"/>
  <c r="Q40" i="26"/>
  <c r="O40" i="26"/>
  <c r="M40" i="26"/>
  <c r="K40" i="26"/>
  <c r="I40" i="26"/>
  <c r="F40" i="26"/>
  <c r="C40" i="26"/>
  <c r="D40" i="26" s="1"/>
  <c r="E40" i="26" s="1"/>
  <c r="A40" i="26"/>
  <c r="B41" i="26"/>
  <c r="AV42" i="16"/>
  <c r="BA42" i="16" s="1"/>
  <c r="AT42" i="16"/>
  <c r="AR42" i="16"/>
  <c r="AZ42" i="16" s="1"/>
  <c r="AP42" i="16"/>
  <c r="AN42" i="16"/>
  <c r="AL42" i="16"/>
  <c r="AC42" i="16"/>
  <c r="AA42" i="16"/>
  <c r="Y42" i="16"/>
  <c r="W42" i="16"/>
  <c r="U42" i="16"/>
  <c r="S42" i="16"/>
  <c r="Q42" i="16"/>
  <c r="O42" i="16"/>
  <c r="M42" i="16"/>
  <c r="K42" i="16"/>
  <c r="I42" i="16"/>
  <c r="F42" i="16"/>
  <c r="AW42" i="16"/>
  <c r="BB42" i="16" s="1"/>
  <c r="AU42" i="16"/>
  <c r="AS42" i="16"/>
  <c r="AQ42" i="16"/>
  <c r="AY42" i="16" s="1"/>
  <c r="AO42" i="16"/>
  <c r="AM42" i="16"/>
  <c r="AD42" i="16"/>
  <c r="AB42" i="16"/>
  <c r="Z42" i="16"/>
  <c r="X42" i="16"/>
  <c r="V42" i="16"/>
  <c r="T42" i="16"/>
  <c r="R42" i="16"/>
  <c r="P42" i="16"/>
  <c r="N42" i="16"/>
  <c r="L42" i="16"/>
  <c r="J42" i="16"/>
  <c r="G42" i="16"/>
  <c r="C42" i="16"/>
  <c r="D42" i="16" s="1"/>
  <c r="E42" i="16" s="1"/>
  <c r="A42" i="16"/>
  <c r="B43" i="16"/>
  <c r="AW38" i="14"/>
  <c r="BB38" i="14" s="1"/>
  <c r="AM38" i="14"/>
  <c r="AK38" i="14"/>
  <c r="AI38" i="14"/>
  <c r="AG38" i="14"/>
  <c r="AE38" i="14"/>
  <c r="AC38" i="14"/>
  <c r="AA38" i="14"/>
  <c r="Y38" i="14"/>
  <c r="W38" i="14"/>
  <c r="U38" i="14"/>
  <c r="S38" i="14"/>
  <c r="Q38" i="14"/>
  <c r="O38" i="14"/>
  <c r="M38" i="14"/>
  <c r="K38" i="14"/>
  <c r="I38" i="14"/>
  <c r="G38" i="14"/>
  <c r="AR38" i="14"/>
  <c r="AZ38" i="14" s="1"/>
  <c r="AJ38" i="14"/>
  <c r="AF38" i="14"/>
  <c r="AB38" i="14"/>
  <c r="X38" i="14"/>
  <c r="T38" i="14"/>
  <c r="P38" i="14"/>
  <c r="L38" i="14"/>
  <c r="H38" i="14"/>
  <c r="C38" i="14"/>
  <c r="D38" i="14" s="1"/>
  <c r="E38" i="14" s="1"/>
  <c r="AL38" i="14"/>
  <c r="AH38" i="14"/>
  <c r="AD38" i="14"/>
  <c r="Z38" i="14"/>
  <c r="V38" i="14"/>
  <c r="R38" i="14"/>
  <c r="N38" i="14"/>
  <c r="J38" i="14"/>
  <c r="F38" i="14"/>
  <c r="A38" i="14"/>
  <c r="AT38" i="14"/>
  <c r="AN38" i="14"/>
  <c r="AO38" i="14"/>
  <c r="AS38" i="14"/>
  <c r="AP38" i="14"/>
  <c r="AU38" i="14"/>
  <c r="AQ38" i="14"/>
  <c r="AY38" i="14" s="1"/>
  <c r="AV38" i="14"/>
  <c r="BA38" i="14" s="1"/>
  <c r="B39" i="14"/>
  <c r="BA41" i="17" l="1"/>
  <c r="AY41" i="17"/>
  <c r="O41" i="17"/>
  <c r="M41" i="17"/>
  <c r="K41" i="17"/>
  <c r="G41" i="17"/>
  <c r="BB41" i="17"/>
  <c r="AZ41" i="17"/>
  <c r="N41" i="17"/>
  <c r="J41" i="17"/>
  <c r="C41" i="17"/>
  <c r="D41" i="17" s="1"/>
  <c r="E41" i="17" s="1"/>
  <c r="P41" i="17"/>
  <c r="L41" i="17"/>
  <c r="F41" i="17"/>
  <c r="A41" i="17"/>
  <c r="B42" i="17"/>
  <c r="AW41" i="26"/>
  <c r="BB41" i="26" s="1"/>
  <c r="AU41" i="26"/>
  <c r="AS41" i="26"/>
  <c r="AQ41" i="26"/>
  <c r="AY41" i="26" s="1"/>
  <c r="AO41" i="26"/>
  <c r="AM41" i="26"/>
  <c r="AD41" i="26"/>
  <c r="AB41" i="26"/>
  <c r="Z41" i="26"/>
  <c r="X41" i="26"/>
  <c r="V41" i="26"/>
  <c r="T41" i="26"/>
  <c r="R41" i="26"/>
  <c r="P41" i="26"/>
  <c r="N41" i="26"/>
  <c r="L41" i="26"/>
  <c r="J41" i="26"/>
  <c r="G41" i="26"/>
  <c r="C41" i="26"/>
  <c r="D41" i="26" s="1"/>
  <c r="E41" i="26" s="1"/>
  <c r="A41" i="26"/>
  <c r="AX41" i="26"/>
  <c r="AV41" i="26"/>
  <c r="BA41" i="26" s="1"/>
  <c r="AT41" i="26"/>
  <c r="AR41" i="26"/>
  <c r="AZ41" i="26" s="1"/>
  <c r="AP41" i="26"/>
  <c r="AN41" i="26"/>
  <c r="AL41" i="26"/>
  <c r="AC41" i="26"/>
  <c r="AA41" i="26"/>
  <c r="Y41" i="26"/>
  <c r="W41" i="26"/>
  <c r="U41" i="26"/>
  <c r="S41" i="26"/>
  <c r="Q41" i="26"/>
  <c r="O41" i="26"/>
  <c r="M41" i="26"/>
  <c r="K41" i="26"/>
  <c r="I41" i="26"/>
  <c r="F41" i="26"/>
  <c r="B42" i="26"/>
  <c r="AV43" i="16"/>
  <c r="BA43" i="16" s="1"/>
  <c r="AT43" i="16"/>
  <c r="AR43" i="16"/>
  <c r="AZ43" i="16" s="1"/>
  <c r="AP43" i="16"/>
  <c r="AN43" i="16"/>
  <c r="AL43" i="16"/>
  <c r="AC43" i="16"/>
  <c r="AA43" i="16"/>
  <c r="Y43" i="16"/>
  <c r="W43" i="16"/>
  <c r="U43" i="16"/>
  <c r="S43" i="16"/>
  <c r="Q43" i="16"/>
  <c r="O43" i="16"/>
  <c r="M43" i="16"/>
  <c r="K43" i="16"/>
  <c r="I43" i="16"/>
  <c r="F43" i="16"/>
  <c r="C43" i="16"/>
  <c r="D43" i="16" s="1"/>
  <c r="E43" i="16" s="1"/>
  <c r="A43" i="16"/>
  <c r="AW43" i="16"/>
  <c r="BB43" i="16" s="1"/>
  <c r="AU43" i="16"/>
  <c r="AS43" i="16"/>
  <c r="AQ43" i="16"/>
  <c r="AY43" i="16" s="1"/>
  <c r="AO43" i="16"/>
  <c r="AM43" i="16"/>
  <c r="AD43" i="16"/>
  <c r="AB43" i="16"/>
  <c r="Z43" i="16"/>
  <c r="X43" i="16"/>
  <c r="V43" i="16"/>
  <c r="T43" i="16"/>
  <c r="R43" i="16"/>
  <c r="P43" i="16"/>
  <c r="N43" i="16"/>
  <c r="L43" i="16"/>
  <c r="J43" i="16"/>
  <c r="G43" i="16"/>
  <c r="B44" i="16"/>
  <c r="AW39" i="14"/>
  <c r="BB39" i="14" s="1"/>
  <c r="AM39" i="14"/>
  <c r="AK39" i="14"/>
  <c r="AI39" i="14"/>
  <c r="AG39" i="14"/>
  <c r="AE39" i="14"/>
  <c r="AC39" i="14"/>
  <c r="AA39" i="14"/>
  <c r="Y39" i="14"/>
  <c r="W39" i="14"/>
  <c r="U39" i="14"/>
  <c r="S39" i="14"/>
  <c r="Q39" i="14"/>
  <c r="O39" i="14"/>
  <c r="M39" i="14"/>
  <c r="K39" i="14"/>
  <c r="I39" i="14"/>
  <c r="G39" i="14"/>
  <c r="AR39" i="14"/>
  <c r="AZ39" i="14" s="1"/>
  <c r="AJ39" i="14"/>
  <c r="AF39" i="14"/>
  <c r="AB39" i="14"/>
  <c r="X39" i="14"/>
  <c r="T39" i="14"/>
  <c r="P39" i="14"/>
  <c r="L39" i="14"/>
  <c r="H39" i="14"/>
  <c r="C39" i="14"/>
  <c r="D39" i="14" s="1"/>
  <c r="E39" i="14" s="1"/>
  <c r="AL39" i="14"/>
  <c r="AH39" i="14"/>
  <c r="AD39" i="14"/>
  <c r="Z39" i="14"/>
  <c r="V39" i="14"/>
  <c r="R39" i="14"/>
  <c r="N39" i="14"/>
  <c r="J39" i="14"/>
  <c r="F39" i="14"/>
  <c r="A39" i="14"/>
  <c r="AT39" i="14"/>
  <c r="AN39" i="14"/>
  <c r="AO39" i="14"/>
  <c r="AS39" i="14"/>
  <c r="AP39" i="14"/>
  <c r="AU39" i="14"/>
  <c r="AQ39" i="14"/>
  <c r="AY39" i="14" s="1"/>
  <c r="AV39" i="14"/>
  <c r="BA39" i="14" s="1"/>
  <c r="B40" i="14"/>
  <c r="BB42" i="17" l="1"/>
  <c r="AZ42" i="17"/>
  <c r="P42" i="17"/>
  <c r="N42" i="17"/>
  <c r="L42" i="17"/>
  <c r="J42" i="17"/>
  <c r="F42" i="17"/>
  <c r="C42" i="17"/>
  <c r="D42" i="17" s="1"/>
  <c r="E42" i="17" s="1"/>
  <c r="A42" i="17"/>
  <c r="BA42" i="17"/>
  <c r="AY42" i="17"/>
  <c r="O42" i="17"/>
  <c r="M42" i="17"/>
  <c r="K42" i="17"/>
  <c r="G42" i="17"/>
  <c r="B43" i="17"/>
  <c r="AX42" i="26"/>
  <c r="AV42" i="26"/>
  <c r="BA42" i="26" s="1"/>
  <c r="AT42" i="26"/>
  <c r="AR42" i="26"/>
  <c r="AZ42" i="26" s="1"/>
  <c r="AP42" i="26"/>
  <c r="AN42" i="26"/>
  <c r="AL42" i="26"/>
  <c r="AC42" i="26"/>
  <c r="AA42" i="26"/>
  <c r="Y42" i="26"/>
  <c r="W42" i="26"/>
  <c r="U42" i="26"/>
  <c r="S42" i="26"/>
  <c r="Q42" i="26"/>
  <c r="O42" i="26"/>
  <c r="M42" i="26"/>
  <c r="K42" i="26"/>
  <c r="I42" i="26"/>
  <c r="F42" i="26"/>
  <c r="C42" i="26"/>
  <c r="D42" i="26" s="1"/>
  <c r="E42" i="26" s="1"/>
  <c r="A42" i="26"/>
  <c r="AW42" i="26"/>
  <c r="BB42" i="26" s="1"/>
  <c r="AU42" i="26"/>
  <c r="AS42" i="26"/>
  <c r="AQ42" i="26"/>
  <c r="AY42" i="26" s="1"/>
  <c r="AO42" i="26"/>
  <c r="AM42" i="26"/>
  <c r="AD42" i="26"/>
  <c r="AB42" i="26"/>
  <c r="Z42" i="26"/>
  <c r="X42" i="26"/>
  <c r="V42" i="26"/>
  <c r="T42" i="26"/>
  <c r="R42" i="26"/>
  <c r="P42" i="26"/>
  <c r="N42" i="26"/>
  <c r="L42" i="26"/>
  <c r="J42" i="26"/>
  <c r="G42" i="26"/>
  <c r="B43" i="26"/>
  <c r="AW44" i="16"/>
  <c r="BB44" i="16" s="1"/>
  <c r="AU44" i="16"/>
  <c r="AS44" i="16"/>
  <c r="AQ44" i="16"/>
  <c r="AY44" i="16" s="1"/>
  <c r="AO44" i="16"/>
  <c r="AM44" i="16"/>
  <c r="AD44" i="16"/>
  <c r="AB44" i="16"/>
  <c r="Z44" i="16"/>
  <c r="X44" i="16"/>
  <c r="V44" i="16"/>
  <c r="T44" i="16"/>
  <c r="R44" i="16"/>
  <c r="P44" i="16"/>
  <c r="N44" i="16"/>
  <c r="L44" i="16"/>
  <c r="J44" i="16"/>
  <c r="G44" i="16"/>
  <c r="C44" i="16"/>
  <c r="D44" i="16" s="1"/>
  <c r="E44" i="16" s="1"/>
  <c r="A44" i="16"/>
  <c r="AV44" i="16"/>
  <c r="BA44" i="16" s="1"/>
  <c r="AT44" i="16"/>
  <c r="AR44" i="16"/>
  <c r="AZ44" i="16" s="1"/>
  <c r="AP44" i="16"/>
  <c r="AN44" i="16"/>
  <c r="AL44" i="16"/>
  <c r="AC44" i="16"/>
  <c r="AA44" i="16"/>
  <c r="Y44" i="16"/>
  <c r="W44" i="16"/>
  <c r="U44" i="16"/>
  <c r="S44" i="16"/>
  <c r="Q44" i="16"/>
  <c r="O44" i="16"/>
  <c r="M44" i="16"/>
  <c r="K44" i="16"/>
  <c r="I44" i="16"/>
  <c r="F44" i="16"/>
  <c r="B45" i="16"/>
  <c r="AW40" i="14"/>
  <c r="BB40" i="14" s="1"/>
  <c r="AM40" i="14"/>
  <c r="AK40" i="14"/>
  <c r="AI40" i="14"/>
  <c r="AG40" i="14"/>
  <c r="AE40" i="14"/>
  <c r="AC40" i="14"/>
  <c r="AA40" i="14"/>
  <c r="Y40" i="14"/>
  <c r="W40" i="14"/>
  <c r="U40" i="14"/>
  <c r="S40" i="14"/>
  <c r="Q40" i="14"/>
  <c r="O40" i="14"/>
  <c r="M40" i="14"/>
  <c r="K40" i="14"/>
  <c r="I40" i="14"/>
  <c r="G40" i="14"/>
  <c r="AR40" i="14"/>
  <c r="AZ40" i="14" s="1"/>
  <c r="AJ40" i="14"/>
  <c r="AF40" i="14"/>
  <c r="AB40" i="14"/>
  <c r="X40" i="14"/>
  <c r="T40" i="14"/>
  <c r="P40" i="14"/>
  <c r="L40" i="14"/>
  <c r="H40" i="14"/>
  <c r="C40" i="14"/>
  <c r="D40" i="14" s="1"/>
  <c r="E40" i="14" s="1"/>
  <c r="AL40" i="14"/>
  <c r="AH40" i="14"/>
  <c r="AD40" i="14"/>
  <c r="Z40" i="14"/>
  <c r="V40" i="14"/>
  <c r="R40" i="14"/>
  <c r="N40" i="14"/>
  <c r="J40" i="14"/>
  <c r="F40" i="14"/>
  <c r="A40" i="14"/>
  <c r="AO40" i="14"/>
  <c r="AS40" i="14"/>
  <c r="AT40" i="14"/>
  <c r="AN40" i="14"/>
  <c r="AU40" i="14"/>
  <c r="AP40" i="14"/>
  <c r="AV40" i="14"/>
  <c r="BA40" i="14" s="1"/>
  <c r="AQ40" i="14"/>
  <c r="AY40" i="14" s="1"/>
  <c r="B41" i="14"/>
  <c r="BB43" i="17" l="1"/>
  <c r="BA43" i="17"/>
  <c r="AY43" i="17"/>
  <c r="O43" i="17"/>
  <c r="M43" i="17"/>
  <c r="K43" i="17"/>
  <c r="G43" i="17"/>
  <c r="AZ43" i="17"/>
  <c r="P43" i="17"/>
  <c r="N43" i="17"/>
  <c r="L43" i="17"/>
  <c r="J43" i="17"/>
  <c r="F43" i="17"/>
  <c r="C43" i="17"/>
  <c r="D43" i="17" s="1"/>
  <c r="E43" i="17" s="1"/>
  <c r="A43" i="17"/>
  <c r="B44" i="17"/>
  <c r="AX43" i="26"/>
  <c r="AV43" i="26"/>
  <c r="BA43" i="26" s="1"/>
  <c r="AT43" i="26"/>
  <c r="AR43" i="26"/>
  <c r="AZ43" i="26" s="1"/>
  <c r="AP43" i="26"/>
  <c r="AN43" i="26"/>
  <c r="AL43" i="26"/>
  <c r="AC43" i="26"/>
  <c r="AA43" i="26"/>
  <c r="Y43" i="26"/>
  <c r="W43" i="26"/>
  <c r="U43" i="26"/>
  <c r="S43" i="26"/>
  <c r="Q43" i="26"/>
  <c r="O43" i="26"/>
  <c r="M43" i="26"/>
  <c r="K43" i="26"/>
  <c r="I43" i="26"/>
  <c r="F43" i="26"/>
  <c r="AW43" i="26"/>
  <c r="BB43" i="26" s="1"/>
  <c r="AU43" i="26"/>
  <c r="AS43" i="26"/>
  <c r="AQ43" i="26"/>
  <c r="AY43" i="26" s="1"/>
  <c r="AO43" i="26"/>
  <c r="AM43" i="26"/>
  <c r="AD43" i="26"/>
  <c r="AB43" i="26"/>
  <c r="Z43" i="26"/>
  <c r="X43" i="26"/>
  <c r="V43" i="26"/>
  <c r="T43" i="26"/>
  <c r="R43" i="26"/>
  <c r="P43" i="26"/>
  <c r="N43" i="26"/>
  <c r="L43" i="26"/>
  <c r="J43" i="26"/>
  <c r="G43" i="26"/>
  <c r="C43" i="26"/>
  <c r="D43" i="26" s="1"/>
  <c r="E43" i="26" s="1"/>
  <c r="A43" i="26"/>
  <c r="B44" i="26"/>
  <c r="AW45" i="16"/>
  <c r="BB45" i="16" s="1"/>
  <c r="AU45" i="16"/>
  <c r="AS45" i="16"/>
  <c r="AQ45" i="16"/>
  <c r="AY45" i="16" s="1"/>
  <c r="AO45" i="16"/>
  <c r="AM45" i="16"/>
  <c r="AD45" i="16"/>
  <c r="AB45" i="16"/>
  <c r="Z45" i="16"/>
  <c r="X45" i="16"/>
  <c r="V45" i="16"/>
  <c r="T45" i="16"/>
  <c r="R45" i="16"/>
  <c r="P45" i="16"/>
  <c r="N45" i="16"/>
  <c r="L45" i="16"/>
  <c r="J45" i="16"/>
  <c r="G45" i="16"/>
  <c r="AV45" i="16"/>
  <c r="BA45" i="16" s="1"/>
  <c r="AT45" i="16"/>
  <c r="AR45" i="16"/>
  <c r="AZ45" i="16" s="1"/>
  <c r="AP45" i="16"/>
  <c r="AN45" i="16"/>
  <c r="AL45" i="16"/>
  <c r="AC45" i="16"/>
  <c r="AA45" i="16"/>
  <c r="Y45" i="16"/>
  <c r="W45" i="16"/>
  <c r="U45" i="16"/>
  <c r="S45" i="16"/>
  <c r="Q45" i="16"/>
  <c r="O45" i="16"/>
  <c r="M45" i="16"/>
  <c r="K45" i="16"/>
  <c r="I45" i="16"/>
  <c r="F45" i="16"/>
  <c r="C45" i="16"/>
  <c r="D45" i="16" s="1"/>
  <c r="E45" i="16" s="1"/>
  <c r="A45" i="16"/>
  <c r="B46" i="16"/>
  <c r="AR41" i="14"/>
  <c r="AZ41" i="14" s="1"/>
  <c r="AL41" i="14"/>
  <c r="AJ41" i="14"/>
  <c r="AH41" i="14"/>
  <c r="AF41" i="14"/>
  <c r="AD41" i="14"/>
  <c r="AB41" i="14"/>
  <c r="Z41" i="14"/>
  <c r="X41" i="14"/>
  <c r="V41" i="14"/>
  <c r="T41" i="14"/>
  <c r="R41" i="14"/>
  <c r="AW41" i="14"/>
  <c r="BB41" i="14" s="1"/>
  <c r="AK41" i="14"/>
  <c r="AG41" i="14"/>
  <c r="AC41" i="14"/>
  <c r="Y41" i="14"/>
  <c r="U41" i="14"/>
  <c r="Q41" i="14"/>
  <c r="O41" i="14"/>
  <c r="M41" i="14"/>
  <c r="K41" i="14"/>
  <c r="I41" i="14"/>
  <c r="G41" i="14"/>
  <c r="AM41" i="14"/>
  <c r="AE41" i="14"/>
  <c r="W41" i="14"/>
  <c r="P41" i="14"/>
  <c r="L41" i="14"/>
  <c r="H41" i="14"/>
  <c r="C41" i="14"/>
  <c r="D41" i="14" s="1"/>
  <c r="E41" i="14" s="1"/>
  <c r="AI41" i="14"/>
  <c r="AA41" i="14"/>
  <c r="S41" i="14"/>
  <c r="N41" i="14"/>
  <c r="J41" i="14"/>
  <c r="F41" i="14"/>
  <c r="A41" i="14"/>
  <c r="AO41" i="14"/>
  <c r="AS41" i="14"/>
  <c r="AT41" i="14"/>
  <c r="AN41" i="14"/>
  <c r="AU41" i="14"/>
  <c r="AP41" i="14"/>
  <c r="AV41" i="14"/>
  <c r="BA41" i="14" s="1"/>
  <c r="AQ41" i="14"/>
  <c r="AY41" i="14" s="1"/>
  <c r="B42" i="14"/>
  <c r="BA44" i="17" l="1"/>
  <c r="AY44" i="17"/>
  <c r="O44" i="17"/>
  <c r="M44" i="17"/>
  <c r="K44" i="17"/>
  <c r="G44" i="17"/>
  <c r="AZ44" i="17"/>
  <c r="N44" i="17"/>
  <c r="J44" i="17"/>
  <c r="C44" i="17"/>
  <c r="D44" i="17" s="1"/>
  <c r="E44" i="17" s="1"/>
  <c r="BB44" i="17"/>
  <c r="P44" i="17"/>
  <c r="L44" i="17"/>
  <c r="F44" i="17"/>
  <c r="A44" i="17"/>
  <c r="B45" i="17"/>
  <c r="AW44" i="26"/>
  <c r="BB44" i="26" s="1"/>
  <c r="AU44" i="26"/>
  <c r="AS44" i="26"/>
  <c r="AQ44" i="26"/>
  <c r="AY44" i="26" s="1"/>
  <c r="AO44" i="26"/>
  <c r="AM44" i="26"/>
  <c r="AD44" i="26"/>
  <c r="AB44" i="26"/>
  <c r="Z44" i="26"/>
  <c r="X44" i="26"/>
  <c r="V44" i="26"/>
  <c r="T44" i="26"/>
  <c r="R44" i="26"/>
  <c r="P44" i="26"/>
  <c r="N44" i="26"/>
  <c r="L44" i="26"/>
  <c r="J44" i="26"/>
  <c r="G44" i="26"/>
  <c r="AX44" i="26"/>
  <c r="AV44" i="26"/>
  <c r="BA44" i="26" s="1"/>
  <c r="AT44" i="26"/>
  <c r="AR44" i="26"/>
  <c r="AZ44" i="26" s="1"/>
  <c r="AP44" i="26"/>
  <c r="AN44" i="26"/>
  <c r="AL44" i="26"/>
  <c r="AC44" i="26"/>
  <c r="AA44" i="26"/>
  <c r="Y44" i="26"/>
  <c r="W44" i="26"/>
  <c r="U44" i="26"/>
  <c r="S44" i="26"/>
  <c r="Q44" i="26"/>
  <c r="O44" i="26"/>
  <c r="M44" i="26"/>
  <c r="K44" i="26"/>
  <c r="I44" i="26"/>
  <c r="F44" i="26"/>
  <c r="C44" i="26"/>
  <c r="D44" i="26" s="1"/>
  <c r="E44" i="26" s="1"/>
  <c r="A44" i="26"/>
  <c r="B45" i="26"/>
  <c r="AV46" i="16"/>
  <c r="BA46" i="16" s="1"/>
  <c r="AT46" i="16"/>
  <c r="AR46" i="16"/>
  <c r="AZ46" i="16" s="1"/>
  <c r="AP46" i="16"/>
  <c r="AN46" i="16"/>
  <c r="AL46" i="16"/>
  <c r="AC46" i="16"/>
  <c r="AA46" i="16"/>
  <c r="Y46" i="16"/>
  <c r="W46" i="16"/>
  <c r="U46" i="16"/>
  <c r="S46" i="16"/>
  <c r="Q46" i="16"/>
  <c r="O46" i="16"/>
  <c r="M46" i="16"/>
  <c r="K46" i="16"/>
  <c r="I46" i="16"/>
  <c r="F46" i="16"/>
  <c r="AW46" i="16"/>
  <c r="BB46" i="16" s="1"/>
  <c r="AU46" i="16"/>
  <c r="AS46" i="16"/>
  <c r="AQ46" i="16"/>
  <c r="AY46" i="16" s="1"/>
  <c r="AO46" i="16"/>
  <c r="AM46" i="16"/>
  <c r="AD46" i="16"/>
  <c r="AB46" i="16"/>
  <c r="Z46" i="16"/>
  <c r="X46" i="16"/>
  <c r="V46" i="16"/>
  <c r="T46" i="16"/>
  <c r="R46" i="16"/>
  <c r="P46" i="16"/>
  <c r="N46" i="16"/>
  <c r="L46" i="16"/>
  <c r="J46" i="16"/>
  <c r="G46" i="16"/>
  <c r="C46" i="16"/>
  <c r="D46" i="16" s="1"/>
  <c r="E46" i="16" s="1"/>
  <c r="A46" i="16"/>
  <c r="B47" i="16"/>
  <c r="AR42" i="14"/>
  <c r="AZ42" i="14" s="1"/>
  <c r="AL42" i="14"/>
  <c r="AJ42" i="14"/>
  <c r="AH42" i="14"/>
  <c r="AF42" i="14"/>
  <c r="AD42" i="14"/>
  <c r="AB42" i="14"/>
  <c r="Z42" i="14"/>
  <c r="X42" i="14"/>
  <c r="V42" i="14"/>
  <c r="T42" i="14"/>
  <c r="R42" i="14"/>
  <c r="P42" i="14"/>
  <c r="N42" i="14"/>
  <c r="L42" i="14"/>
  <c r="J42" i="14"/>
  <c r="H42" i="14"/>
  <c r="F42" i="14"/>
  <c r="C42" i="14"/>
  <c r="D42" i="14" s="1"/>
  <c r="E42" i="14" s="1"/>
  <c r="A42" i="14"/>
  <c r="AW42" i="14"/>
  <c r="BB42" i="14" s="1"/>
  <c r="AK42" i="14"/>
  <c r="AG42" i="14"/>
  <c r="AC42" i="14"/>
  <c r="Y42" i="14"/>
  <c r="U42" i="14"/>
  <c r="Q42" i="14"/>
  <c r="M42" i="14"/>
  <c r="I42" i="14"/>
  <c r="AM42" i="14"/>
  <c r="AE42" i="14"/>
  <c r="W42" i="14"/>
  <c r="O42" i="14"/>
  <c r="G42" i="14"/>
  <c r="AI42" i="14"/>
  <c r="AA42" i="14"/>
  <c r="S42" i="14"/>
  <c r="K42" i="14"/>
  <c r="AT42" i="14"/>
  <c r="AN42" i="14"/>
  <c r="AO42" i="14"/>
  <c r="AS42" i="14"/>
  <c r="AP42" i="14"/>
  <c r="AU42" i="14"/>
  <c r="AQ42" i="14"/>
  <c r="AY42" i="14" s="1"/>
  <c r="AV42" i="14"/>
  <c r="BA42" i="14" s="1"/>
  <c r="B43" i="14"/>
  <c r="BB45" i="17" l="1"/>
  <c r="AZ45" i="17"/>
  <c r="P45" i="17"/>
  <c r="N45" i="17"/>
  <c r="L45" i="17"/>
  <c r="J45" i="17"/>
  <c r="F45" i="17"/>
  <c r="C45" i="17"/>
  <c r="D45" i="17" s="1"/>
  <c r="E45" i="17" s="1"/>
  <c r="A45" i="17"/>
  <c r="AY45" i="17"/>
  <c r="M45" i="17"/>
  <c r="G45" i="17"/>
  <c r="BA45" i="17"/>
  <c r="O45" i="17"/>
  <c r="K45" i="17"/>
  <c r="B46" i="17"/>
  <c r="AW45" i="26"/>
  <c r="BB45" i="26" s="1"/>
  <c r="AU45" i="26"/>
  <c r="AS45" i="26"/>
  <c r="AQ45" i="26"/>
  <c r="AY45" i="26" s="1"/>
  <c r="AO45" i="26"/>
  <c r="AM45" i="26"/>
  <c r="AD45" i="26"/>
  <c r="AB45" i="26"/>
  <c r="Z45" i="26"/>
  <c r="X45" i="26"/>
  <c r="V45" i="26"/>
  <c r="T45" i="26"/>
  <c r="R45" i="26"/>
  <c r="P45" i="26"/>
  <c r="N45" i="26"/>
  <c r="L45" i="26"/>
  <c r="J45" i="26"/>
  <c r="G45" i="26"/>
  <c r="C45" i="26"/>
  <c r="D45" i="26" s="1"/>
  <c r="E45" i="26" s="1"/>
  <c r="A45" i="26"/>
  <c r="AX45" i="26"/>
  <c r="AV45" i="26"/>
  <c r="BA45" i="26" s="1"/>
  <c r="AT45" i="26"/>
  <c r="AR45" i="26"/>
  <c r="AZ45" i="26" s="1"/>
  <c r="AP45" i="26"/>
  <c r="AN45" i="26"/>
  <c r="AL45" i="26"/>
  <c r="AC45" i="26"/>
  <c r="AA45" i="26"/>
  <c r="Y45" i="26"/>
  <c r="W45" i="26"/>
  <c r="U45" i="26"/>
  <c r="S45" i="26"/>
  <c r="Q45" i="26"/>
  <c r="O45" i="26"/>
  <c r="M45" i="26"/>
  <c r="K45" i="26"/>
  <c r="I45" i="26"/>
  <c r="F45" i="26"/>
  <c r="B46" i="26"/>
  <c r="AV47" i="16"/>
  <c r="BA47" i="16" s="1"/>
  <c r="AT47" i="16"/>
  <c r="AR47" i="16"/>
  <c r="AZ47" i="16" s="1"/>
  <c r="AP47" i="16"/>
  <c r="AN47" i="16"/>
  <c r="AL47" i="16"/>
  <c r="AC47" i="16"/>
  <c r="AA47" i="16"/>
  <c r="Y47" i="16"/>
  <c r="W47" i="16"/>
  <c r="U47" i="16"/>
  <c r="S47" i="16"/>
  <c r="Q47" i="16"/>
  <c r="O47" i="16"/>
  <c r="M47" i="16"/>
  <c r="K47" i="16"/>
  <c r="I47" i="16"/>
  <c r="F47" i="16"/>
  <c r="C47" i="16"/>
  <c r="D47" i="16" s="1"/>
  <c r="E47" i="16" s="1"/>
  <c r="A47" i="16"/>
  <c r="AW47" i="16"/>
  <c r="BB47" i="16" s="1"/>
  <c r="AU47" i="16"/>
  <c r="AS47" i="16"/>
  <c r="AQ47" i="16"/>
  <c r="AY47" i="16" s="1"/>
  <c r="AO47" i="16"/>
  <c r="AM47" i="16"/>
  <c r="AD47" i="16"/>
  <c r="AB47" i="16"/>
  <c r="Z47" i="16"/>
  <c r="X47" i="16"/>
  <c r="V47" i="16"/>
  <c r="T47" i="16"/>
  <c r="R47" i="16"/>
  <c r="P47" i="16"/>
  <c r="N47" i="16"/>
  <c r="L47" i="16"/>
  <c r="J47" i="16"/>
  <c r="G47" i="16"/>
  <c r="B48" i="16"/>
  <c r="AR43" i="14"/>
  <c r="AZ43" i="14" s="1"/>
  <c r="AL43" i="14"/>
  <c r="AJ43" i="14"/>
  <c r="AH43" i="14"/>
  <c r="AF43" i="14"/>
  <c r="AD43" i="14"/>
  <c r="AB43" i="14"/>
  <c r="Z43" i="14"/>
  <c r="X43" i="14"/>
  <c r="V43" i="14"/>
  <c r="T43" i="14"/>
  <c r="R43" i="14"/>
  <c r="P43" i="14"/>
  <c r="N43" i="14"/>
  <c r="L43" i="14"/>
  <c r="J43" i="14"/>
  <c r="H43" i="14"/>
  <c r="F43" i="14"/>
  <c r="C43" i="14"/>
  <c r="D43" i="14" s="1"/>
  <c r="E43" i="14" s="1"/>
  <c r="A43" i="14"/>
  <c r="AW43" i="14"/>
  <c r="BB43" i="14" s="1"/>
  <c r="AK43" i="14"/>
  <c r="AG43" i="14"/>
  <c r="AC43" i="14"/>
  <c r="Y43" i="14"/>
  <c r="U43" i="14"/>
  <c r="Q43" i="14"/>
  <c r="M43" i="14"/>
  <c r="I43" i="14"/>
  <c r="AM43" i="14"/>
  <c r="AE43" i="14"/>
  <c r="W43" i="14"/>
  <c r="O43" i="14"/>
  <c r="G43" i="14"/>
  <c r="AI43" i="14"/>
  <c r="AA43" i="14"/>
  <c r="S43" i="14"/>
  <c r="K43" i="14"/>
  <c r="AT43" i="14"/>
  <c r="AN43" i="14"/>
  <c r="AO43" i="14"/>
  <c r="AS43" i="14"/>
  <c r="AP43" i="14"/>
  <c r="AU43" i="14"/>
  <c r="AQ43" i="14"/>
  <c r="AY43" i="14" s="1"/>
  <c r="AV43" i="14"/>
  <c r="BA43" i="14" s="1"/>
  <c r="B44" i="14"/>
  <c r="BA46" i="17" l="1"/>
  <c r="AY46" i="17"/>
  <c r="O46" i="17"/>
  <c r="M46" i="17"/>
  <c r="K46" i="17"/>
  <c r="G46" i="17"/>
  <c r="BB46" i="17"/>
  <c r="P46" i="17"/>
  <c r="L46" i="17"/>
  <c r="F46" i="17"/>
  <c r="A46" i="17"/>
  <c r="AZ46" i="17"/>
  <c r="N46" i="17"/>
  <c r="J46" i="17"/>
  <c r="C46" i="17"/>
  <c r="D46" i="17" s="1"/>
  <c r="E46" i="17" s="1"/>
  <c r="B47" i="17"/>
  <c r="AX46" i="26"/>
  <c r="AV46" i="26"/>
  <c r="BA46" i="26" s="1"/>
  <c r="AT46" i="26"/>
  <c r="AR46" i="26"/>
  <c r="AZ46" i="26" s="1"/>
  <c r="AP46" i="26"/>
  <c r="AN46" i="26"/>
  <c r="AL46" i="26"/>
  <c r="AC46" i="26"/>
  <c r="AA46" i="26"/>
  <c r="Y46" i="26"/>
  <c r="W46" i="26"/>
  <c r="U46" i="26"/>
  <c r="S46" i="26"/>
  <c r="Q46" i="26"/>
  <c r="O46" i="26"/>
  <c r="M46" i="26"/>
  <c r="K46" i="26"/>
  <c r="I46" i="26"/>
  <c r="F46" i="26"/>
  <c r="C46" i="26"/>
  <c r="D46" i="26" s="1"/>
  <c r="E46" i="26" s="1"/>
  <c r="A46" i="26"/>
  <c r="AW46" i="26"/>
  <c r="BB46" i="26" s="1"/>
  <c r="AU46" i="26"/>
  <c r="AS46" i="26"/>
  <c r="AQ46" i="26"/>
  <c r="AY46" i="26" s="1"/>
  <c r="AO46" i="26"/>
  <c r="AM46" i="26"/>
  <c r="AD46" i="26"/>
  <c r="AB46" i="26"/>
  <c r="Z46" i="26"/>
  <c r="X46" i="26"/>
  <c r="V46" i="26"/>
  <c r="T46" i="26"/>
  <c r="R46" i="26"/>
  <c r="P46" i="26"/>
  <c r="N46" i="26"/>
  <c r="L46" i="26"/>
  <c r="J46" i="26"/>
  <c r="G46" i="26"/>
  <c r="B47" i="26"/>
  <c r="AW48" i="16"/>
  <c r="BB48" i="16" s="1"/>
  <c r="AU48" i="16"/>
  <c r="AS48" i="16"/>
  <c r="AQ48" i="16"/>
  <c r="AY48" i="16" s="1"/>
  <c r="AO48" i="16"/>
  <c r="AM48" i="16"/>
  <c r="AD48" i="16"/>
  <c r="AB48" i="16"/>
  <c r="Z48" i="16"/>
  <c r="X48" i="16"/>
  <c r="V48" i="16"/>
  <c r="T48" i="16"/>
  <c r="R48" i="16"/>
  <c r="P48" i="16"/>
  <c r="N48" i="16"/>
  <c r="L48" i="16"/>
  <c r="J48" i="16"/>
  <c r="G48" i="16"/>
  <c r="C48" i="16"/>
  <c r="D48" i="16" s="1"/>
  <c r="E48" i="16" s="1"/>
  <c r="A48" i="16"/>
  <c r="AV48" i="16"/>
  <c r="BA48" i="16" s="1"/>
  <c r="AT48" i="16"/>
  <c r="AR48" i="16"/>
  <c r="AZ48" i="16" s="1"/>
  <c r="AP48" i="16"/>
  <c r="AN48" i="16"/>
  <c r="AL48" i="16"/>
  <c r="AC48" i="16"/>
  <c r="AA48" i="16"/>
  <c r="Y48" i="16"/>
  <c r="W48" i="16"/>
  <c r="U48" i="16"/>
  <c r="S48" i="16"/>
  <c r="Q48" i="16"/>
  <c r="O48" i="16"/>
  <c r="M48" i="16"/>
  <c r="K48" i="16"/>
  <c r="I48" i="16"/>
  <c r="F48" i="16"/>
  <c r="B49" i="16"/>
  <c r="AW44" i="14"/>
  <c r="BB44" i="14" s="1"/>
  <c r="AM44" i="14"/>
  <c r="AK44" i="14"/>
  <c r="AI44" i="14"/>
  <c r="AG44" i="14"/>
  <c r="AE44" i="14"/>
  <c r="AC44" i="14"/>
  <c r="AA44" i="14"/>
  <c r="Y44" i="14"/>
  <c r="W44" i="14"/>
  <c r="U44" i="14"/>
  <c r="S44" i="14"/>
  <c r="Q44" i="14"/>
  <c r="AR44" i="14"/>
  <c r="AZ44" i="14" s="1"/>
  <c r="AL44" i="14"/>
  <c r="AJ44" i="14"/>
  <c r="AH44" i="14"/>
  <c r="AF44" i="14"/>
  <c r="AD44" i="14"/>
  <c r="AB44" i="14"/>
  <c r="Z44" i="14"/>
  <c r="X44" i="14"/>
  <c r="V44" i="14"/>
  <c r="T44" i="14"/>
  <c r="R44" i="14"/>
  <c r="P44" i="14"/>
  <c r="N44" i="14"/>
  <c r="L44" i="14"/>
  <c r="J44" i="14"/>
  <c r="H44" i="14"/>
  <c r="F44" i="14"/>
  <c r="C44" i="14"/>
  <c r="D44" i="14" s="1"/>
  <c r="E44" i="14" s="1"/>
  <c r="A44" i="14"/>
  <c r="M44" i="14"/>
  <c r="I44" i="14"/>
  <c r="O44" i="14"/>
  <c r="G44" i="14"/>
  <c r="K44" i="14"/>
  <c r="AO44" i="14"/>
  <c r="AS44" i="14"/>
  <c r="AT44" i="14"/>
  <c r="AN44" i="14"/>
  <c r="AU44" i="14"/>
  <c r="AP44" i="14"/>
  <c r="AV44" i="14"/>
  <c r="BA44" i="14" s="1"/>
  <c r="AQ44" i="14"/>
  <c r="AY44" i="14" s="1"/>
  <c r="B45" i="14"/>
  <c r="BB47" i="17" l="1"/>
  <c r="AZ47" i="17"/>
  <c r="P47" i="17"/>
  <c r="N47" i="17"/>
  <c r="L47" i="17"/>
  <c r="J47" i="17"/>
  <c r="F47" i="17"/>
  <c r="C47" i="17"/>
  <c r="D47" i="17" s="1"/>
  <c r="E47" i="17" s="1"/>
  <c r="A47" i="17"/>
  <c r="BA47" i="17"/>
  <c r="O47" i="17"/>
  <c r="K47" i="17"/>
  <c r="AY47" i="17"/>
  <c r="M47" i="17"/>
  <c r="G47" i="17"/>
  <c r="B48" i="17"/>
  <c r="AX47" i="26"/>
  <c r="AV47" i="26"/>
  <c r="BA47" i="26" s="1"/>
  <c r="AT47" i="26"/>
  <c r="AR47" i="26"/>
  <c r="AZ47" i="26" s="1"/>
  <c r="AP47" i="26"/>
  <c r="AN47" i="26"/>
  <c r="AL47" i="26"/>
  <c r="AC47" i="26"/>
  <c r="AA47" i="26"/>
  <c r="Y47" i="26"/>
  <c r="W47" i="26"/>
  <c r="U47" i="26"/>
  <c r="S47" i="26"/>
  <c r="Q47" i="26"/>
  <c r="O47" i="26"/>
  <c r="M47" i="26"/>
  <c r="K47" i="26"/>
  <c r="I47" i="26"/>
  <c r="F47" i="26"/>
  <c r="AW47" i="26"/>
  <c r="BB47" i="26" s="1"/>
  <c r="AU47" i="26"/>
  <c r="AS47" i="26"/>
  <c r="AQ47" i="26"/>
  <c r="AY47" i="26" s="1"/>
  <c r="AO47" i="26"/>
  <c r="AM47" i="26"/>
  <c r="AD47" i="26"/>
  <c r="AB47" i="26"/>
  <c r="Z47" i="26"/>
  <c r="X47" i="26"/>
  <c r="V47" i="26"/>
  <c r="T47" i="26"/>
  <c r="R47" i="26"/>
  <c r="P47" i="26"/>
  <c r="N47" i="26"/>
  <c r="L47" i="26"/>
  <c r="J47" i="26"/>
  <c r="G47" i="26"/>
  <c r="C47" i="26"/>
  <c r="D47" i="26" s="1"/>
  <c r="E47" i="26" s="1"/>
  <c r="A47" i="26"/>
  <c r="B48" i="26"/>
  <c r="AW49" i="16"/>
  <c r="BB49" i="16" s="1"/>
  <c r="AU49" i="16"/>
  <c r="AS49" i="16"/>
  <c r="AQ49" i="16"/>
  <c r="AY49" i="16" s="1"/>
  <c r="AO49" i="16"/>
  <c r="AM49" i="16"/>
  <c r="AD49" i="16"/>
  <c r="AB49" i="16"/>
  <c r="Z49" i="16"/>
  <c r="X49" i="16"/>
  <c r="V49" i="16"/>
  <c r="T49" i="16"/>
  <c r="R49" i="16"/>
  <c r="P49" i="16"/>
  <c r="N49" i="16"/>
  <c r="L49" i="16"/>
  <c r="J49" i="16"/>
  <c r="G49" i="16"/>
  <c r="AV49" i="16"/>
  <c r="BA49" i="16" s="1"/>
  <c r="AT49" i="16"/>
  <c r="AR49" i="16"/>
  <c r="AZ49" i="16" s="1"/>
  <c r="AP49" i="16"/>
  <c r="AN49" i="16"/>
  <c r="AL49" i="16"/>
  <c r="AC49" i="16"/>
  <c r="AA49" i="16"/>
  <c r="Y49" i="16"/>
  <c r="W49" i="16"/>
  <c r="U49" i="16"/>
  <c r="S49" i="16"/>
  <c r="Q49" i="16"/>
  <c r="O49" i="16"/>
  <c r="M49" i="16"/>
  <c r="K49" i="16"/>
  <c r="I49" i="16"/>
  <c r="F49" i="16"/>
  <c r="C49" i="16"/>
  <c r="D49" i="16" s="1"/>
  <c r="E49" i="16" s="1"/>
  <c r="A49" i="16"/>
  <c r="B50" i="16"/>
  <c r="AW45" i="14"/>
  <c r="BB45" i="14" s="1"/>
  <c r="AM45" i="14"/>
  <c r="AK45" i="14"/>
  <c r="AI45" i="14"/>
  <c r="AG45" i="14"/>
  <c r="AE45" i="14"/>
  <c r="AC45" i="14"/>
  <c r="AA45" i="14"/>
  <c r="Y45" i="14"/>
  <c r="W45" i="14"/>
  <c r="U45" i="14"/>
  <c r="S45" i="14"/>
  <c r="Q45" i="14"/>
  <c r="O45" i="14"/>
  <c r="M45" i="14"/>
  <c r="K45" i="14"/>
  <c r="I45" i="14"/>
  <c r="G45" i="14"/>
  <c r="AR45" i="14"/>
  <c r="AZ45" i="14" s="1"/>
  <c r="AL45" i="14"/>
  <c r="AJ45" i="14"/>
  <c r="AH45" i="14"/>
  <c r="AF45" i="14"/>
  <c r="AD45" i="14"/>
  <c r="AB45" i="14"/>
  <c r="Z45" i="14"/>
  <c r="X45" i="14"/>
  <c r="V45" i="14"/>
  <c r="T45" i="14"/>
  <c r="R45" i="14"/>
  <c r="P45" i="14"/>
  <c r="N45" i="14"/>
  <c r="L45" i="14"/>
  <c r="J45" i="14"/>
  <c r="H45" i="14"/>
  <c r="F45" i="14"/>
  <c r="C45" i="14"/>
  <c r="D45" i="14" s="1"/>
  <c r="E45" i="14" s="1"/>
  <c r="A45" i="14"/>
  <c r="AO45" i="14"/>
  <c r="AS45" i="14"/>
  <c r="AT45" i="14"/>
  <c r="AN45" i="14"/>
  <c r="AU45" i="14"/>
  <c r="AP45" i="14"/>
  <c r="AV45" i="14"/>
  <c r="BA45" i="14" s="1"/>
  <c r="AQ45" i="14"/>
  <c r="AY45" i="14" s="1"/>
  <c r="B46" i="14"/>
  <c r="BA48" i="17" l="1"/>
  <c r="AY48" i="17"/>
  <c r="O48" i="17"/>
  <c r="M48" i="17"/>
  <c r="K48" i="17"/>
  <c r="G48" i="17"/>
  <c r="AZ48" i="17"/>
  <c r="N48" i="17"/>
  <c r="J48" i="17"/>
  <c r="C48" i="17"/>
  <c r="D48" i="17" s="1"/>
  <c r="E48" i="17" s="1"/>
  <c r="BB48" i="17"/>
  <c r="P48" i="17"/>
  <c r="L48" i="17"/>
  <c r="F48" i="17"/>
  <c r="A48" i="17"/>
  <c r="B49" i="17"/>
  <c r="AW48" i="26"/>
  <c r="BB48" i="26" s="1"/>
  <c r="AU48" i="26"/>
  <c r="AS48" i="26"/>
  <c r="AQ48" i="26"/>
  <c r="AY48" i="26" s="1"/>
  <c r="AO48" i="26"/>
  <c r="AM48" i="26"/>
  <c r="AD48" i="26"/>
  <c r="AB48" i="26"/>
  <c r="Z48" i="26"/>
  <c r="X48" i="26"/>
  <c r="V48" i="26"/>
  <c r="T48" i="26"/>
  <c r="R48" i="26"/>
  <c r="P48" i="26"/>
  <c r="N48" i="26"/>
  <c r="L48" i="26"/>
  <c r="J48" i="26"/>
  <c r="G48" i="26"/>
  <c r="AX48" i="26"/>
  <c r="AV48" i="26"/>
  <c r="BA48" i="26" s="1"/>
  <c r="AT48" i="26"/>
  <c r="AR48" i="26"/>
  <c r="AZ48" i="26" s="1"/>
  <c r="AP48" i="26"/>
  <c r="AN48" i="26"/>
  <c r="AL48" i="26"/>
  <c r="AC48" i="26"/>
  <c r="AA48" i="26"/>
  <c r="Y48" i="26"/>
  <c r="W48" i="26"/>
  <c r="U48" i="26"/>
  <c r="S48" i="26"/>
  <c r="Q48" i="26"/>
  <c r="O48" i="26"/>
  <c r="M48" i="26"/>
  <c r="K48" i="26"/>
  <c r="I48" i="26"/>
  <c r="F48" i="26"/>
  <c r="C48" i="26"/>
  <c r="D48" i="26" s="1"/>
  <c r="E48" i="26" s="1"/>
  <c r="A48" i="26"/>
  <c r="B49" i="26"/>
  <c r="AV50" i="16"/>
  <c r="BA50" i="16" s="1"/>
  <c r="AT50" i="16"/>
  <c r="AR50" i="16"/>
  <c r="AZ50" i="16" s="1"/>
  <c r="AP50" i="16"/>
  <c r="AN50" i="16"/>
  <c r="AL50" i="16"/>
  <c r="AC50" i="16"/>
  <c r="AA50" i="16"/>
  <c r="Y50" i="16"/>
  <c r="W50" i="16"/>
  <c r="U50" i="16"/>
  <c r="S50" i="16"/>
  <c r="Q50" i="16"/>
  <c r="O50" i="16"/>
  <c r="M50" i="16"/>
  <c r="K50" i="16"/>
  <c r="I50" i="16"/>
  <c r="F50" i="16"/>
  <c r="AW50" i="16"/>
  <c r="BB50" i="16" s="1"/>
  <c r="AU50" i="16"/>
  <c r="AS50" i="16"/>
  <c r="AQ50" i="16"/>
  <c r="AY50" i="16" s="1"/>
  <c r="AO50" i="16"/>
  <c r="AM50" i="16"/>
  <c r="AD50" i="16"/>
  <c r="AB50" i="16"/>
  <c r="Z50" i="16"/>
  <c r="X50" i="16"/>
  <c r="V50" i="16"/>
  <c r="T50" i="16"/>
  <c r="R50" i="16"/>
  <c r="P50" i="16"/>
  <c r="N50" i="16"/>
  <c r="L50" i="16"/>
  <c r="J50" i="16"/>
  <c r="G50" i="16"/>
  <c r="C50" i="16"/>
  <c r="D50" i="16" s="1"/>
  <c r="E50" i="16" s="1"/>
  <c r="A50" i="16"/>
  <c r="B51" i="16"/>
  <c r="AW46" i="14"/>
  <c r="BB46" i="14" s="1"/>
  <c r="AM46" i="14"/>
  <c r="AK46" i="14"/>
  <c r="AI46" i="14"/>
  <c r="AG46" i="14"/>
  <c r="AE46" i="14"/>
  <c r="AC46" i="14"/>
  <c r="AA46" i="14"/>
  <c r="Y46" i="14"/>
  <c r="W46" i="14"/>
  <c r="U46" i="14"/>
  <c r="S46" i="14"/>
  <c r="Q46" i="14"/>
  <c r="O46" i="14"/>
  <c r="M46" i="14"/>
  <c r="K46" i="14"/>
  <c r="I46" i="14"/>
  <c r="G46" i="14"/>
  <c r="AR46" i="14"/>
  <c r="AZ46" i="14" s="1"/>
  <c r="AL46" i="14"/>
  <c r="AJ46" i="14"/>
  <c r="AH46" i="14"/>
  <c r="AF46" i="14"/>
  <c r="AD46" i="14"/>
  <c r="AB46" i="14"/>
  <c r="Z46" i="14"/>
  <c r="X46" i="14"/>
  <c r="V46" i="14"/>
  <c r="T46" i="14"/>
  <c r="R46" i="14"/>
  <c r="P46" i="14"/>
  <c r="N46" i="14"/>
  <c r="L46" i="14"/>
  <c r="J46" i="14"/>
  <c r="H46" i="14"/>
  <c r="F46" i="14"/>
  <c r="C46" i="14"/>
  <c r="D46" i="14" s="1"/>
  <c r="E46" i="14" s="1"/>
  <c r="A46" i="14"/>
  <c r="AT46" i="14"/>
  <c r="AN46" i="14"/>
  <c r="AO46" i="14"/>
  <c r="AS46" i="14"/>
  <c r="AP46" i="14"/>
  <c r="AU46" i="14"/>
  <c r="AQ46" i="14"/>
  <c r="AY46" i="14" s="1"/>
  <c r="AV46" i="14"/>
  <c r="BA46" i="14" s="1"/>
  <c r="B47" i="14"/>
  <c r="BB49" i="17" l="1"/>
  <c r="AZ49" i="17"/>
  <c r="P49" i="17"/>
  <c r="N49" i="17"/>
  <c r="L49" i="17"/>
  <c r="J49" i="17"/>
  <c r="F49" i="17"/>
  <c r="C49" i="17"/>
  <c r="D49" i="17" s="1"/>
  <c r="E49" i="17" s="1"/>
  <c r="A49" i="17"/>
  <c r="AY49" i="17"/>
  <c r="M49" i="17"/>
  <c r="G49" i="17"/>
  <c r="BA49" i="17"/>
  <c r="O49" i="17"/>
  <c r="K49" i="17"/>
  <c r="B50" i="17"/>
  <c r="AW49" i="26"/>
  <c r="BB49" i="26" s="1"/>
  <c r="AU49" i="26"/>
  <c r="AS49" i="26"/>
  <c r="AQ49" i="26"/>
  <c r="AY49" i="26" s="1"/>
  <c r="AO49" i="26"/>
  <c r="AM49" i="26"/>
  <c r="AD49" i="26"/>
  <c r="AB49" i="26"/>
  <c r="Z49" i="26"/>
  <c r="X49" i="26"/>
  <c r="V49" i="26"/>
  <c r="T49" i="26"/>
  <c r="R49" i="26"/>
  <c r="P49" i="26"/>
  <c r="N49" i="26"/>
  <c r="L49" i="26"/>
  <c r="J49" i="26"/>
  <c r="G49" i="26"/>
  <c r="C49" i="26"/>
  <c r="D49" i="26" s="1"/>
  <c r="E49" i="26" s="1"/>
  <c r="A49" i="26"/>
  <c r="AX49" i="26"/>
  <c r="AV49" i="26"/>
  <c r="BA49" i="26" s="1"/>
  <c r="AT49" i="26"/>
  <c r="AR49" i="26"/>
  <c r="AZ49" i="26" s="1"/>
  <c r="AP49" i="26"/>
  <c r="AN49" i="26"/>
  <c r="AL49" i="26"/>
  <c r="AC49" i="26"/>
  <c r="AA49" i="26"/>
  <c r="Y49" i="26"/>
  <c r="W49" i="26"/>
  <c r="U49" i="26"/>
  <c r="S49" i="26"/>
  <c r="Q49" i="26"/>
  <c r="O49" i="26"/>
  <c r="M49" i="26"/>
  <c r="K49" i="26"/>
  <c r="I49" i="26"/>
  <c r="F49" i="26"/>
  <c r="B50" i="26"/>
  <c r="AV51" i="16"/>
  <c r="BA51" i="16" s="1"/>
  <c r="AT51" i="16"/>
  <c r="AR51" i="16"/>
  <c r="AZ51" i="16" s="1"/>
  <c r="AP51" i="16"/>
  <c r="AN51" i="16"/>
  <c r="AL51" i="16"/>
  <c r="AC51" i="16"/>
  <c r="AA51" i="16"/>
  <c r="Y51" i="16"/>
  <c r="W51" i="16"/>
  <c r="U51" i="16"/>
  <c r="S51" i="16"/>
  <c r="Q51" i="16"/>
  <c r="O51" i="16"/>
  <c r="M51" i="16"/>
  <c r="K51" i="16"/>
  <c r="I51" i="16"/>
  <c r="F51" i="16"/>
  <c r="C51" i="16"/>
  <c r="D51" i="16" s="1"/>
  <c r="E51" i="16" s="1"/>
  <c r="A51" i="16"/>
  <c r="AW51" i="16"/>
  <c r="BB51" i="16" s="1"/>
  <c r="AU51" i="16"/>
  <c r="AS51" i="16"/>
  <c r="AQ51" i="16"/>
  <c r="AY51" i="16" s="1"/>
  <c r="AO51" i="16"/>
  <c r="AM51" i="16"/>
  <c r="AD51" i="16"/>
  <c r="AB51" i="16"/>
  <c r="Z51" i="16"/>
  <c r="X51" i="16"/>
  <c r="V51" i="16"/>
  <c r="T51" i="16"/>
  <c r="R51" i="16"/>
  <c r="P51" i="16"/>
  <c r="N51" i="16"/>
  <c r="L51" i="16"/>
  <c r="J51" i="16"/>
  <c r="G51" i="16"/>
  <c r="B52" i="16"/>
  <c r="AW47" i="14"/>
  <c r="BB47" i="14" s="1"/>
  <c r="AM47" i="14"/>
  <c r="AK47" i="14"/>
  <c r="AI47" i="14"/>
  <c r="AG47" i="14"/>
  <c r="AE47" i="14"/>
  <c r="AC47" i="14"/>
  <c r="AA47" i="14"/>
  <c r="Y47" i="14"/>
  <c r="W47" i="14"/>
  <c r="U47" i="14"/>
  <c r="S47" i="14"/>
  <c r="Q47" i="14"/>
  <c r="O47" i="14"/>
  <c r="M47" i="14"/>
  <c r="K47" i="14"/>
  <c r="I47" i="14"/>
  <c r="G47" i="14"/>
  <c r="AR47" i="14"/>
  <c r="AZ47" i="14" s="1"/>
  <c r="AL47" i="14"/>
  <c r="AJ47" i="14"/>
  <c r="AH47" i="14"/>
  <c r="AF47" i="14"/>
  <c r="AD47" i="14"/>
  <c r="AB47" i="14"/>
  <c r="Z47" i="14"/>
  <c r="X47" i="14"/>
  <c r="V47" i="14"/>
  <c r="T47" i="14"/>
  <c r="R47" i="14"/>
  <c r="P47" i="14"/>
  <c r="N47" i="14"/>
  <c r="L47" i="14"/>
  <c r="J47" i="14"/>
  <c r="H47" i="14"/>
  <c r="F47" i="14"/>
  <c r="C47" i="14"/>
  <c r="D47" i="14" s="1"/>
  <c r="E47" i="14" s="1"/>
  <c r="A47" i="14"/>
  <c r="AT47" i="14"/>
  <c r="AN47" i="14"/>
  <c r="AO47" i="14"/>
  <c r="AS47" i="14"/>
  <c r="AP47" i="14"/>
  <c r="AU47" i="14"/>
  <c r="AQ47" i="14"/>
  <c r="AY47" i="14" s="1"/>
  <c r="AV47" i="14"/>
  <c r="BA47" i="14" s="1"/>
  <c r="B48" i="14"/>
  <c r="BA50" i="17" l="1"/>
  <c r="AY50" i="17"/>
  <c r="O50" i="17"/>
  <c r="M50" i="17"/>
  <c r="K50" i="17"/>
  <c r="G50" i="17"/>
  <c r="BB50" i="17"/>
  <c r="P50" i="17"/>
  <c r="L50" i="17"/>
  <c r="F50" i="17"/>
  <c r="A50" i="17"/>
  <c r="AZ50" i="17"/>
  <c r="N50" i="17"/>
  <c r="J50" i="17"/>
  <c r="C50" i="17"/>
  <c r="D50" i="17" s="1"/>
  <c r="E50" i="17" s="1"/>
  <c r="B51" i="17"/>
  <c r="AX50" i="26"/>
  <c r="AV50" i="26"/>
  <c r="BA50" i="26" s="1"/>
  <c r="AT50" i="26"/>
  <c r="AR50" i="26"/>
  <c r="AZ50" i="26" s="1"/>
  <c r="AP50" i="26"/>
  <c r="AN50" i="26"/>
  <c r="AL50" i="26"/>
  <c r="AC50" i="26"/>
  <c r="AA50" i="26"/>
  <c r="Y50" i="26"/>
  <c r="W50" i="26"/>
  <c r="U50" i="26"/>
  <c r="S50" i="26"/>
  <c r="Q50" i="26"/>
  <c r="O50" i="26"/>
  <c r="M50" i="26"/>
  <c r="K50" i="26"/>
  <c r="I50" i="26"/>
  <c r="F50" i="26"/>
  <c r="C50" i="26"/>
  <c r="D50" i="26" s="1"/>
  <c r="E50" i="26" s="1"/>
  <c r="A50" i="26"/>
  <c r="AW50" i="26"/>
  <c r="BB50" i="26" s="1"/>
  <c r="AU50" i="26"/>
  <c r="AS50" i="26"/>
  <c r="AQ50" i="26"/>
  <c r="AY50" i="26" s="1"/>
  <c r="AO50" i="26"/>
  <c r="AM50" i="26"/>
  <c r="AD50" i="26"/>
  <c r="AB50" i="26"/>
  <c r="Z50" i="26"/>
  <c r="X50" i="26"/>
  <c r="V50" i="26"/>
  <c r="T50" i="26"/>
  <c r="R50" i="26"/>
  <c r="P50" i="26"/>
  <c r="N50" i="26"/>
  <c r="L50" i="26"/>
  <c r="J50" i="26"/>
  <c r="G50" i="26"/>
  <c r="B51" i="26"/>
  <c r="AW52" i="16"/>
  <c r="BB52" i="16" s="1"/>
  <c r="AU52" i="16"/>
  <c r="AS52" i="16"/>
  <c r="AQ52" i="16"/>
  <c r="AY52" i="16" s="1"/>
  <c r="AO52" i="16"/>
  <c r="AM52" i="16"/>
  <c r="AD52" i="16"/>
  <c r="AB52" i="16"/>
  <c r="Z52" i="16"/>
  <c r="X52" i="16"/>
  <c r="V52" i="16"/>
  <c r="T52" i="16"/>
  <c r="R52" i="16"/>
  <c r="P52" i="16"/>
  <c r="N52" i="16"/>
  <c r="L52" i="16"/>
  <c r="J52" i="16"/>
  <c r="G52" i="16"/>
  <c r="C52" i="16"/>
  <c r="D52" i="16" s="1"/>
  <c r="E52" i="16" s="1"/>
  <c r="A52" i="16"/>
  <c r="AV52" i="16"/>
  <c r="BA52" i="16" s="1"/>
  <c r="AT52" i="16"/>
  <c r="AR52" i="16"/>
  <c r="AZ52" i="16" s="1"/>
  <c r="AP52" i="16"/>
  <c r="AN52" i="16"/>
  <c r="AL52" i="16"/>
  <c r="AC52" i="16"/>
  <c r="AA52" i="16"/>
  <c r="Y52" i="16"/>
  <c r="W52" i="16"/>
  <c r="U52" i="16"/>
  <c r="S52" i="16"/>
  <c r="Q52" i="16"/>
  <c r="O52" i="16"/>
  <c r="M52" i="16"/>
  <c r="K52" i="16"/>
  <c r="I52" i="16"/>
  <c r="F52" i="16"/>
  <c r="B53" i="16"/>
  <c r="AW48" i="14"/>
  <c r="BB48" i="14" s="1"/>
  <c r="AM48" i="14"/>
  <c r="AK48" i="14"/>
  <c r="AI48" i="14"/>
  <c r="AG48" i="14"/>
  <c r="AE48" i="14"/>
  <c r="AC48" i="14"/>
  <c r="AA48" i="14"/>
  <c r="Y48" i="14"/>
  <c r="W48" i="14"/>
  <c r="U48" i="14"/>
  <c r="S48" i="14"/>
  <c r="Q48" i="14"/>
  <c r="O48" i="14"/>
  <c r="M48" i="14"/>
  <c r="K48" i="14"/>
  <c r="I48" i="14"/>
  <c r="G48" i="14"/>
  <c r="AR48" i="14"/>
  <c r="AZ48" i="14" s="1"/>
  <c r="AL48" i="14"/>
  <c r="AJ48" i="14"/>
  <c r="AH48" i="14"/>
  <c r="AF48" i="14"/>
  <c r="AD48" i="14"/>
  <c r="AB48" i="14"/>
  <c r="Z48" i="14"/>
  <c r="X48" i="14"/>
  <c r="V48" i="14"/>
  <c r="T48" i="14"/>
  <c r="R48" i="14"/>
  <c r="P48" i="14"/>
  <c r="N48" i="14"/>
  <c r="L48" i="14"/>
  <c r="J48" i="14"/>
  <c r="H48" i="14"/>
  <c r="F48" i="14"/>
  <c r="C48" i="14"/>
  <c r="D48" i="14" s="1"/>
  <c r="E48" i="14" s="1"/>
  <c r="A48" i="14"/>
  <c r="AO48" i="14"/>
  <c r="AS48" i="14"/>
  <c r="AT48" i="14"/>
  <c r="AN48" i="14"/>
  <c r="AU48" i="14"/>
  <c r="AP48" i="14"/>
  <c r="AV48" i="14"/>
  <c r="BA48" i="14" s="1"/>
  <c r="AQ48" i="14"/>
  <c r="AY48" i="14" s="1"/>
  <c r="B49" i="14"/>
  <c r="BB51" i="17" l="1"/>
  <c r="AZ51" i="17"/>
  <c r="P51" i="17"/>
  <c r="N51" i="17"/>
  <c r="L51" i="17"/>
  <c r="J51" i="17"/>
  <c r="F51" i="17"/>
  <c r="C51" i="17"/>
  <c r="D51" i="17" s="1"/>
  <c r="E51" i="17" s="1"/>
  <c r="A51" i="17"/>
  <c r="BA51" i="17"/>
  <c r="O51" i="17"/>
  <c r="K51" i="17"/>
  <c r="AY51" i="17"/>
  <c r="M51" i="17"/>
  <c r="G51" i="17"/>
  <c r="B52" i="17"/>
  <c r="AX51" i="26"/>
  <c r="AV51" i="26"/>
  <c r="BA51" i="26" s="1"/>
  <c r="AT51" i="26"/>
  <c r="AR51" i="26"/>
  <c r="AZ51" i="26" s="1"/>
  <c r="AP51" i="26"/>
  <c r="AN51" i="26"/>
  <c r="AL51" i="26"/>
  <c r="AC51" i="26"/>
  <c r="AA51" i="26"/>
  <c r="Y51" i="26"/>
  <c r="W51" i="26"/>
  <c r="U51" i="26"/>
  <c r="S51" i="26"/>
  <c r="Q51" i="26"/>
  <c r="O51" i="26"/>
  <c r="M51" i="26"/>
  <c r="K51" i="26"/>
  <c r="I51" i="26"/>
  <c r="F51" i="26"/>
  <c r="AW51" i="26"/>
  <c r="BB51" i="26" s="1"/>
  <c r="AU51" i="26"/>
  <c r="AS51" i="26"/>
  <c r="AQ51" i="26"/>
  <c r="AY51" i="26" s="1"/>
  <c r="AO51" i="26"/>
  <c r="AM51" i="26"/>
  <c r="AD51" i="26"/>
  <c r="AB51" i="26"/>
  <c r="Z51" i="26"/>
  <c r="X51" i="26"/>
  <c r="V51" i="26"/>
  <c r="T51" i="26"/>
  <c r="R51" i="26"/>
  <c r="P51" i="26"/>
  <c r="N51" i="26"/>
  <c r="L51" i="26"/>
  <c r="J51" i="26"/>
  <c r="G51" i="26"/>
  <c r="C51" i="26"/>
  <c r="D51" i="26" s="1"/>
  <c r="E51" i="26" s="1"/>
  <c r="A51" i="26"/>
  <c r="B52" i="26"/>
  <c r="AW53" i="16"/>
  <c r="BB53" i="16" s="1"/>
  <c r="AU53" i="16"/>
  <c r="AS53" i="16"/>
  <c r="AQ53" i="16"/>
  <c r="AY53" i="16" s="1"/>
  <c r="AO53" i="16"/>
  <c r="AM53" i="16"/>
  <c r="AD53" i="16"/>
  <c r="AB53" i="16"/>
  <c r="Z53" i="16"/>
  <c r="X53" i="16"/>
  <c r="V53" i="16"/>
  <c r="T53" i="16"/>
  <c r="R53" i="16"/>
  <c r="P53" i="16"/>
  <c r="N53" i="16"/>
  <c r="L53" i="16"/>
  <c r="J53" i="16"/>
  <c r="G53" i="16"/>
  <c r="AV53" i="16"/>
  <c r="BA53" i="16" s="1"/>
  <c r="AT53" i="16"/>
  <c r="AR53" i="16"/>
  <c r="AZ53" i="16" s="1"/>
  <c r="AP53" i="16"/>
  <c r="AN53" i="16"/>
  <c r="AL53" i="16"/>
  <c r="AC53" i="16"/>
  <c r="AA53" i="16"/>
  <c r="Y53" i="16"/>
  <c r="W53" i="16"/>
  <c r="U53" i="16"/>
  <c r="S53" i="16"/>
  <c r="Q53" i="16"/>
  <c r="O53" i="16"/>
  <c r="M53" i="16"/>
  <c r="K53" i="16"/>
  <c r="I53" i="16"/>
  <c r="F53" i="16"/>
  <c r="C53" i="16"/>
  <c r="D53" i="16" s="1"/>
  <c r="E53" i="16" s="1"/>
  <c r="A53" i="16"/>
  <c r="B54" i="16"/>
  <c r="AW49" i="14"/>
  <c r="BB49" i="14" s="1"/>
  <c r="AM49" i="14"/>
  <c r="AK49" i="14"/>
  <c r="AI49" i="14"/>
  <c r="AG49" i="14"/>
  <c r="AE49" i="14"/>
  <c r="AC49" i="14"/>
  <c r="AA49" i="14"/>
  <c r="Y49" i="14"/>
  <c r="W49" i="14"/>
  <c r="U49" i="14"/>
  <c r="S49" i="14"/>
  <c r="Q49" i="14"/>
  <c r="O49" i="14"/>
  <c r="M49" i="14"/>
  <c r="K49" i="14"/>
  <c r="I49" i="14"/>
  <c r="G49" i="14"/>
  <c r="AR49" i="14"/>
  <c r="AZ49" i="14" s="1"/>
  <c r="AL49" i="14"/>
  <c r="AJ49" i="14"/>
  <c r="AH49" i="14"/>
  <c r="AF49" i="14"/>
  <c r="AD49" i="14"/>
  <c r="AB49" i="14"/>
  <c r="Z49" i="14"/>
  <c r="X49" i="14"/>
  <c r="V49" i="14"/>
  <c r="T49" i="14"/>
  <c r="R49" i="14"/>
  <c r="P49" i="14"/>
  <c r="N49" i="14"/>
  <c r="L49" i="14"/>
  <c r="J49" i="14"/>
  <c r="H49" i="14"/>
  <c r="F49" i="14"/>
  <c r="C49" i="14"/>
  <c r="D49" i="14" s="1"/>
  <c r="E49" i="14" s="1"/>
  <c r="A49" i="14"/>
  <c r="AO49" i="14"/>
  <c r="AS49" i="14"/>
  <c r="AT49" i="14"/>
  <c r="AN49" i="14"/>
  <c r="AU49" i="14"/>
  <c r="AP49" i="14"/>
  <c r="AV49" i="14"/>
  <c r="BA49" i="14" s="1"/>
  <c r="AQ49" i="14"/>
  <c r="AY49" i="14" s="1"/>
  <c r="B50" i="14"/>
  <c r="BA52" i="17" l="1"/>
  <c r="AY52" i="17"/>
  <c r="O52" i="17"/>
  <c r="M52" i="17"/>
  <c r="K52" i="17"/>
  <c r="G52" i="17"/>
  <c r="AZ52" i="17"/>
  <c r="N52" i="17"/>
  <c r="J52" i="17"/>
  <c r="C52" i="17"/>
  <c r="D52" i="17" s="1"/>
  <c r="E52" i="17" s="1"/>
  <c r="BB52" i="17"/>
  <c r="P52" i="17"/>
  <c r="L52" i="17"/>
  <c r="F52" i="17"/>
  <c r="A52" i="17"/>
  <c r="B53" i="17"/>
  <c r="AW52" i="26"/>
  <c r="BB52" i="26" s="1"/>
  <c r="AU52" i="26"/>
  <c r="AS52" i="26"/>
  <c r="AQ52" i="26"/>
  <c r="AY52" i="26" s="1"/>
  <c r="AO52" i="26"/>
  <c r="AM52" i="26"/>
  <c r="AD52" i="26"/>
  <c r="AB52" i="26"/>
  <c r="Z52" i="26"/>
  <c r="X52" i="26"/>
  <c r="V52" i="26"/>
  <c r="T52" i="26"/>
  <c r="R52" i="26"/>
  <c r="P52" i="26"/>
  <c r="N52" i="26"/>
  <c r="L52" i="26"/>
  <c r="J52" i="26"/>
  <c r="G52" i="26"/>
  <c r="AX52" i="26"/>
  <c r="AV52" i="26"/>
  <c r="BA52" i="26" s="1"/>
  <c r="AT52" i="26"/>
  <c r="AR52" i="26"/>
  <c r="AZ52" i="26" s="1"/>
  <c r="AP52" i="26"/>
  <c r="AN52" i="26"/>
  <c r="AL52" i="26"/>
  <c r="AC52" i="26"/>
  <c r="AA52" i="26"/>
  <c r="Y52" i="26"/>
  <c r="W52" i="26"/>
  <c r="U52" i="26"/>
  <c r="S52" i="26"/>
  <c r="Q52" i="26"/>
  <c r="O52" i="26"/>
  <c r="M52" i="26"/>
  <c r="K52" i="26"/>
  <c r="I52" i="26"/>
  <c r="F52" i="26"/>
  <c r="C52" i="26"/>
  <c r="D52" i="26" s="1"/>
  <c r="E52" i="26" s="1"/>
  <c r="A52" i="26"/>
  <c r="B53" i="26"/>
  <c r="AV54" i="16"/>
  <c r="BA54" i="16" s="1"/>
  <c r="AT54" i="16"/>
  <c r="AR54" i="16"/>
  <c r="AZ54" i="16" s="1"/>
  <c r="AP54" i="16"/>
  <c r="AN54" i="16"/>
  <c r="AL54" i="16"/>
  <c r="AC54" i="16"/>
  <c r="AA54" i="16"/>
  <c r="Y54" i="16"/>
  <c r="W54" i="16"/>
  <c r="U54" i="16"/>
  <c r="S54" i="16"/>
  <c r="Q54" i="16"/>
  <c r="O54" i="16"/>
  <c r="M54" i="16"/>
  <c r="K54" i="16"/>
  <c r="I54" i="16"/>
  <c r="F54" i="16"/>
  <c r="AW54" i="16"/>
  <c r="BB54" i="16" s="1"/>
  <c r="AU54" i="16"/>
  <c r="AS54" i="16"/>
  <c r="AQ54" i="16"/>
  <c r="AY54" i="16" s="1"/>
  <c r="AO54" i="16"/>
  <c r="AM54" i="16"/>
  <c r="AD54" i="16"/>
  <c r="AB54" i="16"/>
  <c r="Z54" i="16"/>
  <c r="X54" i="16"/>
  <c r="V54" i="16"/>
  <c r="T54" i="16"/>
  <c r="R54" i="16"/>
  <c r="P54" i="16"/>
  <c r="N54" i="16"/>
  <c r="L54" i="16"/>
  <c r="J54" i="16"/>
  <c r="G54" i="16"/>
  <c r="C54" i="16"/>
  <c r="D54" i="16" s="1"/>
  <c r="E54" i="16" s="1"/>
  <c r="A54" i="16"/>
  <c r="B55" i="16"/>
  <c r="AW50" i="14"/>
  <c r="BB50" i="14" s="1"/>
  <c r="AM50" i="14"/>
  <c r="AK50" i="14"/>
  <c r="AI50" i="14"/>
  <c r="AG50" i="14"/>
  <c r="AE50" i="14"/>
  <c r="AC50" i="14"/>
  <c r="AA50" i="14"/>
  <c r="Y50" i="14"/>
  <c r="W50" i="14"/>
  <c r="U50" i="14"/>
  <c r="S50" i="14"/>
  <c r="Q50" i="14"/>
  <c r="O50" i="14"/>
  <c r="M50" i="14"/>
  <c r="K50" i="14"/>
  <c r="I50" i="14"/>
  <c r="G50" i="14"/>
  <c r="AR50" i="14"/>
  <c r="AZ50" i="14" s="1"/>
  <c r="AL50" i="14"/>
  <c r="AJ50" i="14"/>
  <c r="AH50" i="14"/>
  <c r="AF50" i="14"/>
  <c r="AD50" i="14"/>
  <c r="AB50" i="14"/>
  <c r="Z50" i="14"/>
  <c r="X50" i="14"/>
  <c r="V50" i="14"/>
  <c r="T50" i="14"/>
  <c r="R50" i="14"/>
  <c r="P50" i="14"/>
  <c r="N50" i="14"/>
  <c r="L50" i="14"/>
  <c r="J50" i="14"/>
  <c r="H50" i="14"/>
  <c r="F50" i="14"/>
  <c r="C50" i="14"/>
  <c r="D50" i="14" s="1"/>
  <c r="E50" i="14" s="1"/>
  <c r="A50" i="14"/>
  <c r="AT50" i="14"/>
  <c r="AN50" i="14"/>
  <c r="AO50" i="14"/>
  <c r="AS50" i="14"/>
  <c r="AP50" i="14"/>
  <c r="AU50" i="14"/>
  <c r="AQ50" i="14"/>
  <c r="AY50" i="14" s="1"/>
  <c r="AV50" i="14"/>
  <c r="BA50" i="14" s="1"/>
  <c r="B51" i="14"/>
  <c r="BB53" i="17" l="1"/>
  <c r="AZ53" i="17"/>
  <c r="P53" i="17"/>
  <c r="N53" i="17"/>
  <c r="L53" i="17"/>
  <c r="J53" i="17"/>
  <c r="F53" i="17"/>
  <c r="C53" i="17"/>
  <c r="D53" i="17" s="1"/>
  <c r="E53" i="17" s="1"/>
  <c r="A53" i="17"/>
  <c r="AY53" i="17"/>
  <c r="M53" i="17"/>
  <c r="G53" i="17"/>
  <c r="BA53" i="17"/>
  <c r="O53" i="17"/>
  <c r="K53" i="17"/>
  <c r="B54" i="17"/>
  <c r="AW53" i="26"/>
  <c r="BB53" i="26" s="1"/>
  <c r="AU53" i="26"/>
  <c r="AS53" i="26"/>
  <c r="AQ53" i="26"/>
  <c r="AY53" i="26" s="1"/>
  <c r="AO53" i="26"/>
  <c r="AM53" i="26"/>
  <c r="AD53" i="26"/>
  <c r="AB53" i="26"/>
  <c r="Z53" i="26"/>
  <c r="X53" i="26"/>
  <c r="V53" i="26"/>
  <c r="T53" i="26"/>
  <c r="R53" i="26"/>
  <c r="P53" i="26"/>
  <c r="N53" i="26"/>
  <c r="L53" i="26"/>
  <c r="J53" i="26"/>
  <c r="G53" i="26"/>
  <c r="C53" i="26"/>
  <c r="D53" i="26" s="1"/>
  <c r="E53" i="26" s="1"/>
  <c r="A53" i="26"/>
  <c r="AX53" i="26"/>
  <c r="AV53" i="26"/>
  <c r="BA53" i="26" s="1"/>
  <c r="AT53" i="26"/>
  <c r="AR53" i="26"/>
  <c r="AZ53" i="26" s="1"/>
  <c r="AP53" i="26"/>
  <c r="AN53" i="26"/>
  <c r="AL53" i="26"/>
  <c r="AC53" i="26"/>
  <c r="AA53" i="26"/>
  <c r="Y53" i="26"/>
  <c r="W53" i="26"/>
  <c r="U53" i="26"/>
  <c r="S53" i="26"/>
  <c r="Q53" i="26"/>
  <c r="O53" i="26"/>
  <c r="M53" i="26"/>
  <c r="K53" i="26"/>
  <c r="I53" i="26"/>
  <c r="F53" i="26"/>
  <c r="B54" i="26"/>
  <c r="AV55" i="16"/>
  <c r="BA55" i="16" s="1"/>
  <c r="AT55" i="16"/>
  <c r="AR55" i="16"/>
  <c r="AZ55" i="16" s="1"/>
  <c r="AP55" i="16"/>
  <c r="AN55" i="16"/>
  <c r="AL55" i="16"/>
  <c r="AC55" i="16"/>
  <c r="AA55" i="16"/>
  <c r="Y55" i="16"/>
  <c r="W55" i="16"/>
  <c r="U55" i="16"/>
  <c r="S55" i="16"/>
  <c r="Q55" i="16"/>
  <c r="O55" i="16"/>
  <c r="M55" i="16"/>
  <c r="K55" i="16"/>
  <c r="I55" i="16"/>
  <c r="F55" i="16"/>
  <c r="C55" i="16"/>
  <c r="D55" i="16" s="1"/>
  <c r="E55" i="16" s="1"/>
  <c r="A55" i="16"/>
  <c r="AW55" i="16"/>
  <c r="BB55" i="16" s="1"/>
  <c r="AU55" i="16"/>
  <c r="AS55" i="16"/>
  <c r="AQ55" i="16"/>
  <c r="AY55" i="16" s="1"/>
  <c r="AO55" i="16"/>
  <c r="AM55" i="16"/>
  <c r="AD55" i="16"/>
  <c r="AB55" i="16"/>
  <c r="Z55" i="16"/>
  <c r="X55" i="16"/>
  <c r="V55" i="16"/>
  <c r="T55" i="16"/>
  <c r="R55" i="16"/>
  <c r="P55" i="16"/>
  <c r="N55" i="16"/>
  <c r="L55" i="16"/>
  <c r="J55" i="16"/>
  <c r="G55" i="16"/>
  <c r="B56" i="16"/>
  <c r="AW51" i="14"/>
  <c r="BB51" i="14" s="1"/>
  <c r="AM51" i="14"/>
  <c r="AK51" i="14"/>
  <c r="AI51" i="14"/>
  <c r="AG51" i="14"/>
  <c r="AE51" i="14"/>
  <c r="AC51" i="14"/>
  <c r="AA51" i="14"/>
  <c r="Y51" i="14"/>
  <c r="W51" i="14"/>
  <c r="U51" i="14"/>
  <c r="S51" i="14"/>
  <c r="Q51" i="14"/>
  <c r="O51" i="14"/>
  <c r="M51" i="14"/>
  <c r="K51" i="14"/>
  <c r="I51" i="14"/>
  <c r="G51" i="14"/>
  <c r="AR51" i="14"/>
  <c r="AZ51" i="14" s="1"/>
  <c r="AL51" i="14"/>
  <c r="AJ51" i="14"/>
  <c r="AH51" i="14"/>
  <c r="AF51" i="14"/>
  <c r="AD51" i="14"/>
  <c r="AB51" i="14"/>
  <c r="Z51" i="14"/>
  <c r="X51" i="14"/>
  <c r="V51" i="14"/>
  <c r="T51" i="14"/>
  <c r="R51" i="14"/>
  <c r="P51" i="14"/>
  <c r="N51" i="14"/>
  <c r="L51" i="14"/>
  <c r="J51" i="14"/>
  <c r="H51" i="14"/>
  <c r="F51" i="14"/>
  <c r="C51" i="14"/>
  <c r="D51" i="14" s="1"/>
  <c r="E51" i="14" s="1"/>
  <c r="A51" i="14"/>
  <c r="AT51" i="14"/>
  <c r="AN51" i="14"/>
  <c r="AO51" i="14"/>
  <c r="AS51" i="14"/>
  <c r="AP51" i="14"/>
  <c r="AU51" i="14"/>
  <c r="AQ51" i="14"/>
  <c r="AY51" i="14" s="1"/>
  <c r="AV51" i="14"/>
  <c r="BA51" i="14" s="1"/>
  <c r="B52" i="14"/>
  <c r="BA54" i="17" l="1"/>
  <c r="AY54" i="17"/>
  <c r="O54" i="17"/>
  <c r="M54" i="17"/>
  <c r="K54" i="17"/>
  <c r="G54" i="17"/>
  <c r="BB54" i="17"/>
  <c r="P54" i="17"/>
  <c r="L54" i="17"/>
  <c r="F54" i="17"/>
  <c r="A54" i="17"/>
  <c r="AZ54" i="17"/>
  <c r="N54" i="17"/>
  <c r="J54" i="17"/>
  <c r="C54" i="17"/>
  <c r="D54" i="17" s="1"/>
  <c r="E54" i="17" s="1"/>
  <c r="B55" i="17"/>
  <c r="AX54" i="26"/>
  <c r="AV54" i="26"/>
  <c r="BA54" i="26" s="1"/>
  <c r="AT54" i="26"/>
  <c r="AR54" i="26"/>
  <c r="AZ54" i="26" s="1"/>
  <c r="AP54" i="26"/>
  <c r="AN54" i="26"/>
  <c r="AL54" i="26"/>
  <c r="AC54" i="26"/>
  <c r="AA54" i="26"/>
  <c r="Y54" i="26"/>
  <c r="W54" i="26"/>
  <c r="U54" i="26"/>
  <c r="S54" i="26"/>
  <c r="Q54" i="26"/>
  <c r="O54" i="26"/>
  <c r="M54" i="26"/>
  <c r="K54" i="26"/>
  <c r="I54" i="26"/>
  <c r="F54" i="26"/>
  <c r="C54" i="26"/>
  <c r="D54" i="26" s="1"/>
  <c r="E54" i="26" s="1"/>
  <c r="A54" i="26"/>
  <c r="AW54" i="26"/>
  <c r="BB54" i="26" s="1"/>
  <c r="AU54" i="26"/>
  <c r="AS54" i="26"/>
  <c r="AQ54" i="26"/>
  <c r="AY54" i="26" s="1"/>
  <c r="AO54" i="26"/>
  <c r="AM54" i="26"/>
  <c r="AD54" i="26"/>
  <c r="AB54" i="26"/>
  <c r="Z54" i="26"/>
  <c r="X54" i="26"/>
  <c r="V54" i="26"/>
  <c r="T54" i="26"/>
  <c r="R54" i="26"/>
  <c r="P54" i="26"/>
  <c r="N54" i="26"/>
  <c r="L54" i="26"/>
  <c r="J54" i="26"/>
  <c r="G54" i="26"/>
  <c r="B55" i="26"/>
  <c r="AW56" i="16"/>
  <c r="BB56" i="16" s="1"/>
  <c r="AU56" i="16"/>
  <c r="AS56" i="16"/>
  <c r="AQ56" i="16"/>
  <c r="AY56" i="16" s="1"/>
  <c r="AO56" i="16"/>
  <c r="AM56" i="16"/>
  <c r="AD56" i="16"/>
  <c r="AB56" i="16"/>
  <c r="Z56" i="16"/>
  <c r="X56" i="16"/>
  <c r="V56" i="16"/>
  <c r="T56" i="16"/>
  <c r="R56" i="16"/>
  <c r="P56" i="16"/>
  <c r="N56" i="16"/>
  <c r="L56" i="16"/>
  <c r="J56" i="16"/>
  <c r="G56" i="16"/>
  <c r="C56" i="16"/>
  <c r="D56" i="16" s="1"/>
  <c r="E56" i="16" s="1"/>
  <c r="A56" i="16"/>
  <c r="AV56" i="16"/>
  <c r="BA56" i="16" s="1"/>
  <c r="AT56" i="16"/>
  <c r="AR56" i="16"/>
  <c r="AZ56" i="16" s="1"/>
  <c r="AP56" i="16"/>
  <c r="AN56" i="16"/>
  <c r="AL56" i="16"/>
  <c r="AC56" i="16"/>
  <c r="AA56" i="16"/>
  <c r="Y56" i="16"/>
  <c r="W56" i="16"/>
  <c r="U56" i="16"/>
  <c r="S56" i="16"/>
  <c r="Q56" i="16"/>
  <c r="O56" i="16"/>
  <c r="M56" i="16"/>
  <c r="K56" i="16"/>
  <c r="I56" i="16"/>
  <c r="F56" i="16"/>
  <c r="B57" i="16"/>
  <c r="AW52" i="14"/>
  <c r="BB52" i="14" s="1"/>
  <c r="AM52" i="14"/>
  <c r="AK52" i="14"/>
  <c r="AI52" i="14"/>
  <c r="AG52" i="14"/>
  <c r="AE52" i="14"/>
  <c r="AC52" i="14"/>
  <c r="AA52" i="14"/>
  <c r="Y52" i="14"/>
  <c r="W52" i="14"/>
  <c r="U52" i="14"/>
  <c r="S52" i="14"/>
  <c r="Q52" i="14"/>
  <c r="O52" i="14"/>
  <c r="M52" i="14"/>
  <c r="K52" i="14"/>
  <c r="I52" i="14"/>
  <c r="G52" i="14"/>
  <c r="AR52" i="14"/>
  <c r="AZ52" i="14" s="1"/>
  <c r="AL52" i="14"/>
  <c r="AJ52" i="14"/>
  <c r="AH52" i="14"/>
  <c r="AF52" i="14"/>
  <c r="AD52" i="14"/>
  <c r="AB52" i="14"/>
  <c r="Z52" i="14"/>
  <c r="X52" i="14"/>
  <c r="V52" i="14"/>
  <c r="T52" i="14"/>
  <c r="R52" i="14"/>
  <c r="P52" i="14"/>
  <c r="N52" i="14"/>
  <c r="L52" i="14"/>
  <c r="J52" i="14"/>
  <c r="H52" i="14"/>
  <c r="F52" i="14"/>
  <c r="C52" i="14"/>
  <c r="D52" i="14" s="1"/>
  <c r="E52" i="14" s="1"/>
  <c r="A52" i="14"/>
  <c r="AO52" i="14"/>
  <c r="AS52" i="14"/>
  <c r="AT52" i="14"/>
  <c r="AN52" i="14"/>
  <c r="AU52" i="14"/>
  <c r="AP52" i="14"/>
  <c r="AV52" i="14"/>
  <c r="BA52" i="14" s="1"/>
  <c r="AQ52" i="14"/>
  <c r="AY52" i="14" s="1"/>
  <c r="B53" i="14"/>
  <c r="BB55" i="17" l="1"/>
  <c r="AZ55" i="17"/>
  <c r="P55" i="17"/>
  <c r="N55" i="17"/>
  <c r="L55" i="17"/>
  <c r="J55" i="17"/>
  <c r="F55" i="17"/>
  <c r="C55" i="17"/>
  <c r="D55" i="17" s="1"/>
  <c r="E55" i="17" s="1"/>
  <c r="A55" i="17"/>
  <c r="BA55" i="17"/>
  <c r="O55" i="17"/>
  <c r="K55" i="17"/>
  <c r="AY55" i="17"/>
  <c r="M55" i="17"/>
  <c r="G55" i="17"/>
  <c r="B56" i="17"/>
  <c r="AX55" i="26"/>
  <c r="AV55" i="26"/>
  <c r="BA55" i="26" s="1"/>
  <c r="AT55" i="26"/>
  <c r="AR55" i="26"/>
  <c r="AZ55" i="26" s="1"/>
  <c r="AP55" i="26"/>
  <c r="AN55" i="26"/>
  <c r="AL55" i="26"/>
  <c r="AC55" i="26"/>
  <c r="AA55" i="26"/>
  <c r="Y55" i="26"/>
  <c r="W55" i="26"/>
  <c r="U55" i="26"/>
  <c r="S55" i="26"/>
  <c r="Q55" i="26"/>
  <c r="O55" i="26"/>
  <c r="M55" i="26"/>
  <c r="K55" i="26"/>
  <c r="I55" i="26"/>
  <c r="F55" i="26"/>
  <c r="AW55" i="26"/>
  <c r="BB55" i="26" s="1"/>
  <c r="AU55" i="26"/>
  <c r="AS55" i="26"/>
  <c r="AQ55" i="26"/>
  <c r="AY55" i="26" s="1"/>
  <c r="AO55" i="26"/>
  <c r="AM55" i="26"/>
  <c r="AD55" i="26"/>
  <c r="AB55" i="26"/>
  <c r="Z55" i="26"/>
  <c r="X55" i="26"/>
  <c r="V55" i="26"/>
  <c r="T55" i="26"/>
  <c r="R55" i="26"/>
  <c r="P55" i="26"/>
  <c r="N55" i="26"/>
  <c r="L55" i="26"/>
  <c r="J55" i="26"/>
  <c r="G55" i="26"/>
  <c r="C55" i="26"/>
  <c r="D55" i="26" s="1"/>
  <c r="E55" i="26" s="1"/>
  <c r="A55" i="26"/>
  <c r="B56" i="26"/>
  <c r="AW57" i="16"/>
  <c r="BB57" i="16" s="1"/>
  <c r="AU57" i="16"/>
  <c r="AS57" i="16"/>
  <c r="AQ57" i="16"/>
  <c r="AY57" i="16" s="1"/>
  <c r="AO57" i="16"/>
  <c r="AM57" i="16"/>
  <c r="AD57" i="16"/>
  <c r="AB57" i="16"/>
  <c r="Z57" i="16"/>
  <c r="X57" i="16"/>
  <c r="V57" i="16"/>
  <c r="T57" i="16"/>
  <c r="R57" i="16"/>
  <c r="P57" i="16"/>
  <c r="N57" i="16"/>
  <c r="L57" i="16"/>
  <c r="J57" i="16"/>
  <c r="G57" i="16"/>
  <c r="AV57" i="16"/>
  <c r="BA57" i="16" s="1"/>
  <c r="AT57" i="16"/>
  <c r="AR57" i="16"/>
  <c r="AZ57" i="16" s="1"/>
  <c r="AP57" i="16"/>
  <c r="AN57" i="16"/>
  <c r="AL57" i="16"/>
  <c r="AC57" i="16"/>
  <c r="AA57" i="16"/>
  <c r="Y57" i="16"/>
  <c r="W57" i="16"/>
  <c r="U57" i="16"/>
  <c r="S57" i="16"/>
  <c r="Q57" i="16"/>
  <c r="O57" i="16"/>
  <c r="M57" i="16"/>
  <c r="K57" i="16"/>
  <c r="I57" i="16"/>
  <c r="F57" i="16"/>
  <c r="C57" i="16"/>
  <c r="D57" i="16" s="1"/>
  <c r="E57" i="16" s="1"/>
  <c r="A57" i="16"/>
  <c r="B58" i="16"/>
  <c r="AW53" i="14"/>
  <c r="BB53" i="14" s="1"/>
  <c r="AM53" i="14"/>
  <c r="AK53" i="14"/>
  <c r="AI53" i="14"/>
  <c r="AG53" i="14"/>
  <c r="AE53" i="14"/>
  <c r="AC53" i="14"/>
  <c r="AA53" i="14"/>
  <c r="Y53" i="14"/>
  <c r="W53" i="14"/>
  <c r="U53" i="14"/>
  <c r="S53" i="14"/>
  <c r="Q53" i="14"/>
  <c r="O53" i="14"/>
  <c r="M53" i="14"/>
  <c r="K53" i="14"/>
  <c r="I53" i="14"/>
  <c r="G53" i="14"/>
  <c r="AR53" i="14"/>
  <c r="AZ53" i="14" s="1"/>
  <c r="AL53" i="14"/>
  <c r="AJ53" i="14"/>
  <c r="AH53" i="14"/>
  <c r="AF53" i="14"/>
  <c r="AD53" i="14"/>
  <c r="AB53" i="14"/>
  <c r="Z53" i="14"/>
  <c r="X53" i="14"/>
  <c r="V53" i="14"/>
  <c r="T53" i="14"/>
  <c r="R53" i="14"/>
  <c r="P53" i="14"/>
  <c r="N53" i="14"/>
  <c r="L53" i="14"/>
  <c r="J53" i="14"/>
  <c r="H53" i="14"/>
  <c r="F53" i="14"/>
  <c r="C53" i="14"/>
  <c r="D53" i="14" s="1"/>
  <c r="E53" i="14" s="1"/>
  <c r="A53" i="14"/>
  <c r="AO53" i="14"/>
  <c r="AS53" i="14"/>
  <c r="AT53" i="14"/>
  <c r="AN53" i="14"/>
  <c r="AU53" i="14"/>
  <c r="AP53" i="14"/>
  <c r="AV53" i="14"/>
  <c r="BA53" i="14" s="1"/>
  <c r="AQ53" i="14"/>
  <c r="AY53" i="14" s="1"/>
  <c r="B54" i="14"/>
  <c r="BA56" i="17" l="1"/>
  <c r="AY56" i="17"/>
  <c r="O56" i="17"/>
  <c r="M56" i="17"/>
  <c r="K56" i="17"/>
  <c r="G56" i="17"/>
  <c r="AZ56" i="17"/>
  <c r="N56" i="17"/>
  <c r="J56" i="17"/>
  <c r="C56" i="17"/>
  <c r="D56" i="17" s="1"/>
  <c r="E56" i="17" s="1"/>
  <c r="BB56" i="17"/>
  <c r="P56" i="17"/>
  <c r="L56" i="17"/>
  <c r="F56" i="17"/>
  <c r="A56" i="17"/>
  <c r="B57" i="17"/>
  <c r="AW56" i="26"/>
  <c r="BB56" i="26" s="1"/>
  <c r="AU56" i="26"/>
  <c r="AS56" i="26"/>
  <c r="AQ56" i="26"/>
  <c r="AY56" i="26" s="1"/>
  <c r="AO56" i="26"/>
  <c r="AM56" i="26"/>
  <c r="AD56" i="26"/>
  <c r="AB56" i="26"/>
  <c r="Z56" i="26"/>
  <c r="X56" i="26"/>
  <c r="V56" i="26"/>
  <c r="T56" i="26"/>
  <c r="R56" i="26"/>
  <c r="P56" i="26"/>
  <c r="N56" i="26"/>
  <c r="L56" i="26"/>
  <c r="J56" i="26"/>
  <c r="G56" i="26"/>
  <c r="AX56" i="26"/>
  <c r="AV56" i="26"/>
  <c r="BA56" i="26" s="1"/>
  <c r="AT56" i="26"/>
  <c r="AR56" i="26"/>
  <c r="AZ56" i="26" s="1"/>
  <c r="AP56" i="26"/>
  <c r="AN56" i="26"/>
  <c r="AL56" i="26"/>
  <c r="AC56" i="26"/>
  <c r="AA56" i="26"/>
  <c r="Y56" i="26"/>
  <c r="W56" i="26"/>
  <c r="U56" i="26"/>
  <c r="S56" i="26"/>
  <c r="Q56" i="26"/>
  <c r="O56" i="26"/>
  <c r="M56" i="26"/>
  <c r="K56" i="26"/>
  <c r="I56" i="26"/>
  <c r="F56" i="26"/>
  <c r="C56" i="26"/>
  <c r="D56" i="26" s="1"/>
  <c r="E56" i="26" s="1"/>
  <c r="A56" i="26"/>
  <c r="B57" i="26"/>
  <c r="AV58" i="16"/>
  <c r="BA58" i="16" s="1"/>
  <c r="AT58" i="16"/>
  <c r="AR58" i="16"/>
  <c r="AZ58" i="16" s="1"/>
  <c r="AP58" i="16"/>
  <c r="AN58" i="16"/>
  <c r="AL58" i="16"/>
  <c r="AC58" i="16"/>
  <c r="AA58" i="16"/>
  <c r="Y58" i="16"/>
  <c r="W58" i="16"/>
  <c r="U58" i="16"/>
  <c r="S58" i="16"/>
  <c r="Q58" i="16"/>
  <c r="O58" i="16"/>
  <c r="M58" i="16"/>
  <c r="K58" i="16"/>
  <c r="I58" i="16"/>
  <c r="F58" i="16"/>
  <c r="AW58" i="16"/>
  <c r="BB58" i="16" s="1"/>
  <c r="AU58" i="16"/>
  <c r="AS58" i="16"/>
  <c r="AQ58" i="16"/>
  <c r="AY58" i="16" s="1"/>
  <c r="AO58" i="16"/>
  <c r="AM58" i="16"/>
  <c r="AD58" i="16"/>
  <c r="AB58" i="16"/>
  <c r="Z58" i="16"/>
  <c r="X58" i="16"/>
  <c r="V58" i="16"/>
  <c r="T58" i="16"/>
  <c r="R58" i="16"/>
  <c r="P58" i="16"/>
  <c r="N58" i="16"/>
  <c r="L58" i="16"/>
  <c r="J58" i="16"/>
  <c r="G58" i="16"/>
  <c r="C58" i="16"/>
  <c r="D58" i="16" s="1"/>
  <c r="E58" i="16" s="1"/>
  <c r="A58" i="16"/>
  <c r="B59" i="16"/>
  <c r="AW54" i="14"/>
  <c r="BB54" i="14" s="1"/>
  <c r="AM54" i="14"/>
  <c r="AK54" i="14"/>
  <c r="AI54" i="14"/>
  <c r="AG54" i="14"/>
  <c r="AE54" i="14"/>
  <c r="AC54" i="14"/>
  <c r="AA54" i="14"/>
  <c r="Y54" i="14"/>
  <c r="W54" i="14"/>
  <c r="U54" i="14"/>
  <c r="S54" i="14"/>
  <c r="Q54" i="14"/>
  <c r="O54" i="14"/>
  <c r="M54" i="14"/>
  <c r="K54" i="14"/>
  <c r="I54" i="14"/>
  <c r="G54" i="14"/>
  <c r="AR54" i="14"/>
  <c r="AZ54" i="14" s="1"/>
  <c r="AL54" i="14"/>
  <c r="AJ54" i="14"/>
  <c r="AH54" i="14"/>
  <c r="AF54" i="14"/>
  <c r="AD54" i="14"/>
  <c r="AB54" i="14"/>
  <c r="Z54" i="14"/>
  <c r="X54" i="14"/>
  <c r="V54" i="14"/>
  <c r="T54" i="14"/>
  <c r="R54" i="14"/>
  <c r="P54" i="14"/>
  <c r="N54" i="14"/>
  <c r="L54" i="14"/>
  <c r="J54" i="14"/>
  <c r="H54" i="14"/>
  <c r="F54" i="14"/>
  <c r="C54" i="14"/>
  <c r="D54" i="14" s="1"/>
  <c r="E54" i="14" s="1"/>
  <c r="A54" i="14"/>
  <c r="AT54" i="14"/>
  <c r="AN54" i="14"/>
  <c r="AO54" i="14"/>
  <c r="AS54" i="14"/>
  <c r="AP54" i="14"/>
  <c r="AU54" i="14"/>
  <c r="AQ54" i="14"/>
  <c r="AY54" i="14" s="1"/>
  <c r="AV54" i="14"/>
  <c r="BA54" i="14" s="1"/>
  <c r="B55" i="14"/>
  <c r="BB57" i="17" l="1"/>
  <c r="AZ57" i="17"/>
  <c r="P57" i="17"/>
  <c r="N57" i="17"/>
  <c r="L57" i="17"/>
  <c r="J57" i="17"/>
  <c r="F57" i="17"/>
  <c r="C57" i="17"/>
  <c r="D57" i="17" s="1"/>
  <c r="E57" i="17" s="1"/>
  <c r="A57" i="17"/>
  <c r="AY57" i="17"/>
  <c r="M57" i="17"/>
  <c r="G57" i="17"/>
  <c r="BA57" i="17"/>
  <c r="O57" i="17"/>
  <c r="K57" i="17"/>
  <c r="B58" i="17"/>
  <c r="AW57" i="26"/>
  <c r="BB57" i="26" s="1"/>
  <c r="AU57" i="26"/>
  <c r="AS57" i="26"/>
  <c r="AQ57" i="26"/>
  <c r="AY57" i="26" s="1"/>
  <c r="AO57" i="26"/>
  <c r="AM57" i="26"/>
  <c r="AD57" i="26"/>
  <c r="AB57" i="26"/>
  <c r="Z57" i="26"/>
  <c r="X57" i="26"/>
  <c r="V57" i="26"/>
  <c r="T57" i="26"/>
  <c r="R57" i="26"/>
  <c r="P57" i="26"/>
  <c r="N57" i="26"/>
  <c r="L57" i="26"/>
  <c r="J57" i="26"/>
  <c r="G57" i="26"/>
  <c r="C57" i="26"/>
  <c r="D57" i="26" s="1"/>
  <c r="E57" i="26" s="1"/>
  <c r="A57" i="26"/>
  <c r="AX57" i="26"/>
  <c r="AV57" i="26"/>
  <c r="BA57" i="26" s="1"/>
  <c r="AT57" i="26"/>
  <c r="AR57" i="26"/>
  <c r="AZ57" i="26" s="1"/>
  <c r="AP57" i="26"/>
  <c r="AN57" i="26"/>
  <c r="AL57" i="26"/>
  <c r="AC57" i="26"/>
  <c r="AA57" i="26"/>
  <c r="Y57" i="26"/>
  <c r="W57" i="26"/>
  <c r="U57" i="26"/>
  <c r="S57" i="26"/>
  <c r="Q57" i="26"/>
  <c r="O57" i="26"/>
  <c r="M57" i="26"/>
  <c r="K57" i="26"/>
  <c r="I57" i="26"/>
  <c r="F57" i="26"/>
  <c r="B58" i="26"/>
  <c r="AV59" i="16"/>
  <c r="BA59" i="16" s="1"/>
  <c r="AT59" i="16"/>
  <c r="AR59" i="16"/>
  <c r="AZ59" i="16" s="1"/>
  <c r="AP59" i="16"/>
  <c r="AN59" i="16"/>
  <c r="AL59" i="16"/>
  <c r="AC59" i="16"/>
  <c r="AA59" i="16"/>
  <c r="Y59" i="16"/>
  <c r="W59" i="16"/>
  <c r="U59" i="16"/>
  <c r="S59" i="16"/>
  <c r="Q59" i="16"/>
  <c r="O59" i="16"/>
  <c r="M59" i="16"/>
  <c r="K59" i="16"/>
  <c r="I59" i="16"/>
  <c r="F59" i="16"/>
  <c r="C59" i="16"/>
  <c r="D59" i="16" s="1"/>
  <c r="E59" i="16" s="1"/>
  <c r="A59" i="16"/>
  <c r="AW59" i="16"/>
  <c r="BB59" i="16" s="1"/>
  <c r="AU59" i="16"/>
  <c r="AS59" i="16"/>
  <c r="AQ59" i="16"/>
  <c r="AY59" i="16" s="1"/>
  <c r="AO59" i="16"/>
  <c r="AM59" i="16"/>
  <c r="AD59" i="16"/>
  <c r="AB59" i="16"/>
  <c r="Z59" i="16"/>
  <c r="X59" i="16"/>
  <c r="V59" i="16"/>
  <c r="T59" i="16"/>
  <c r="R59" i="16"/>
  <c r="P59" i="16"/>
  <c r="N59" i="16"/>
  <c r="L59" i="16"/>
  <c r="J59" i="16"/>
  <c r="G59" i="16"/>
  <c r="B60" i="16"/>
  <c r="AW55" i="14"/>
  <c r="BB55" i="14" s="1"/>
  <c r="AM55" i="14"/>
  <c r="AK55" i="14"/>
  <c r="AI55" i="14"/>
  <c r="AG55" i="14"/>
  <c r="AE55" i="14"/>
  <c r="AC55" i="14"/>
  <c r="AA55" i="14"/>
  <c r="Y55" i="14"/>
  <c r="W55" i="14"/>
  <c r="U55" i="14"/>
  <c r="S55" i="14"/>
  <c r="Q55" i="14"/>
  <c r="O55" i="14"/>
  <c r="M55" i="14"/>
  <c r="K55" i="14"/>
  <c r="I55" i="14"/>
  <c r="G55" i="14"/>
  <c r="AR55" i="14"/>
  <c r="AZ55" i="14" s="1"/>
  <c r="AL55" i="14"/>
  <c r="AJ55" i="14"/>
  <c r="AH55" i="14"/>
  <c r="AF55" i="14"/>
  <c r="AD55" i="14"/>
  <c r="AB55" i="14"/>
  <c r="Z55" i="14"/>
  <c r="X55" i="14"/>
  <c r="V55" i="14"/>
  <c r="T55" i="14"/>
  <c r="R55" i="14"/>
  <c r="P55" i="14"/>
  <c r="N55" i="14"/>
  <c r="L55" i="14"/>
  <c r="J55" i="14"/>
  <c r="H55" i="14"/>
  <c r="F55" i="14"/>
  <c r="C55" i="14"/>
  <c r="D55" i="14" s="1"/>
  <c r="E55" i="14" s="1"/>
  <c r="A55" i="14"/>
  <c r="AT55" i="14"/>
  <c r="AN55" i="14"/>
  <c r="AO55" i="14"/>
  <c r="AS55" i="14"/>
  <c r="AP55" i="14"/>
  <c r="AU55" i="14"/>
  <c r="AQ55" i="14"/>
  <c r="AY55" i="14" s="1"/>
  <c r="AV55" i="14"/>
  <c r="BA55" i="14" s="1"/>
  <c r="B56" i="14"/>
  <c r="BA58" i="17" l="1"/>
  <c r="AY58" i="17"/>
  <c r="O58" i="17"/>
  <c r="M58" i="17"/>
  <c r="K58" i="17"/>
  <c r="G58" i="17"/>
  <c r="BB58" i="17"/>
  <c r="P58" i="17"/>
  <c r="L58" i="17"/>
  <c r="F58" i="17"/>
  <c r="A58" i="17"/>
  <c r="AZ58" i="17"/>
  <c r="N58" i="17"/>
  <c r="J58" i="17"/>
  <c r="C58" i="17"/>
  <c r="D58" i="17" s="1"/>
  <c r="E58" i="17" s="1"/>
  <c r="B59" i="17"/>
  <c r="AX58" i="26"/>
  <c r="AV58" i="26"/>
  <c r="BA58" i="26" s="1"/>
  <c r="AT58" i="26"/>
  <c r="AR58" i="26"/>
  <c r="AZ58" i="26" s="1"/>
  <c r="AP58" i="26"/>
  <c r="AN58" i="26"/>
  <c r="AL58" i="26"/>
  <c r="AC58" i="26"/>
  <c r="AA58" i="26"/>
  <c r="Y58" i="26"/>
  <c r="W58" i="26"/>
  <c r="U58" i="26"/>
  <c r="S58" i="26"/>
  <c r="Q58" i="26"/>
  <c r="O58" i="26"/>
  <c r="M58" i="26"/>
  <c r="K58" i="26"/>
  <c r="I58" i="26"/>
  <c r="F58" i="26"/>
  <c r="C58" i="26"/>
  <c r="D58" i="26" s="1"/>
  <c r="E58" i="26" s="1"/>
  <c r="A58" i="26"/>
  <c r="AW58" i="26"/>
  <c r="BB58" i="26" s="1"/>
  <c r="AU58" i="26"/>
  <c r="AS58" i="26"/>
  <c r="AQ58" i="26"/>
  <c r="AY58" i="26" s="1"/>
  <c r="AO58" i="26"/>
  <c r="AM58" i="26"/>
  <c r="AD58" i="26"/>
  <c r="AB58" i="26"/>
  <c r="Z58" i="26"/>
  <c r="X58" i="26"/>
  <c r="V58" i="26"/>
  <c r="T58" i="26"/>
  <c r="R58" i="26"/>
  <c r="P58" i="26"/>
  <c r="N58" i="26"/>
  <c r="L58" i="26"/>
  <c r="J58" i="26"/>
  <c r="G58" i="26"/>
  <c r="B59" i="26"/>
  <c r="AW60" i="16"/>
  <c r="BB60" i="16" s="1"/>
  <c r="AU60" i="16"/>
  <c r="AS60" i="16"/>
  <c r="AQ60" i="16"/>
  <c r="AY60" i="16" s="1"/>
  <c r="AO60" i="16"/>
  <c r="AM60" i="16"/>
  <c r="AD60" i="16"/>
  <c r="AB60" i="16"/>
  <c r="Z60" i="16"/>
  <c r="X60" i="16"/>
  <c r="V60" i="16"/>
  <c r="T60" i="16"/>
  <c r="R60" i="16"/>
  <c r="P60" i="16"/>
  <c r="N60" i="16"/>
  <c r="L60" i="16"/>
  <c r="J60" i="16"/>
  <c r="G60" i="16"/>
  <c r="C60" i="16"/>
  <c r="D60" i="16" s="1"/>
  <c r="E60" i="16" s="1"/>
  <c r="A60" i="16"/>
  <c r="AV60" i="16"/>
  <c r="BA60" i="16" s="1"/>
  <c r="AT60" i="16"/>
  <c r="AR60" i="16"/>
  <c r="AZ60" i="16" s="1"/>
  <c r="AP60" i="16"/>
  <c r="AN60" i="16"/>
  <c r="AL60" i="16"/>
  <c r="AC60" i="16"/>
  <c r="AA60" i="16"/>
  <c r="Y60" i="16"/>
  <c r="W60" i="16"/>
  <c r="U60" i="16"/>
  <c r="S60" i="16"/>
  <c r="Q60" i="16"/>
  <c r="O60" i="16"/>
  <c r="M60" i="16"/>
  <c r="K60" i="16"/>
  <c r="I60" i="16"/>
  <c r="F60" i="16"/>
  <c r="B61" i="16"/>
  <c r="AW56" i="14"/>
  <c r="BB56" i="14" s="1"/>
  <c r="AM56" i="14"/>
  <c r="AK56" i="14"/>
  <c r="AI56" i="14"/>
  <c r="AG56" i="14"/>
  <c r="AE56" i="14"/>
  <c r="AC56" i="14"/>
  <c r="AA56" i="14"/>
  <c r="Y56" i="14"/>
  <c r="W56" i="14"/>
  <c r="U56" i="14"/>
  <c r="S56" i="14"/>
  <c r="Q56" i="14"/>
  <c r="O56" i="14"/>
  <c r="M56" i="14"/>
  <c r="K56" i="14"/>
  <c r="I56" i="14"/>
  <c r="G56" i="14"/>
  <c r="AR56" i="14"/>
  <c r="AZ56" i="14" s="1"/>
  <c r="AL56" i="14"/>
  <c r="AJ56" i="14"/>
  <c r="AH56" i="14"/>
  <c r="AF56" i="14"/>
  <c r="AD56" i="14"/>
  <c r="AB56" i="14"/>
  <c r="Z56" i="14"/>
  <c r="X56" i="14"/>
  <c r="V56" i="14"/>
  <c r="T56" i="14"/>
  <c r="R56" i="14"/>
  <c r="P56" i="14"/>
  <c r="N56" i="14"/>
  <c r="L56" i="14"/>
  <c r="J56" i="14"/>
  <c r="H56" i="14"/>
  <c r="F56" i="14"/>
  <c r="C56" i="14"/>
  <c r="D56" i="14" s="1"/>
  <c r="E56" i="14" s="1"/>
  <c r="A56" i="14"/>
  <c r="AO56" i="14"/>
  <c r="AS56" i="14"/>
  <c r="AT56" i="14"/>
  <c r="AN56" i="14"/>
  <c r="AU56" i="14"/>
  <c r="AP56" i="14"/>
  <c r="AV56" i="14"/>
  <c r="BA56" i="14" s="1"/>
  <c r="AQ56" i="14"/>
  <c r="AY56" i="14" s="1"/>
  <c r="B57" i="14"/>
  <c r="BB59" i="17" l="1"/>
  <c r="AZ59" i="17"/>
  <c r="P59" i="17"/>
  <c r="N59" i="17"/>
  <c r="L59" i="17"/>
  <c r="J59" i="17"/>
  <c r="F59" i="17"/>
  <c r="C59" i="17"/>
  <c r="D59" i="17" s="1"/>
  <c r="E59" i="17" s="1"/>
  <c r="A59" i="17"/>
  <c r="BA59" i="17"/>
  <c r="O59" i="17"/>
  <c r="K59" i="17"/>
  <c r="AY59" i="17"/>
  <c r="M59" i="17"/>
  <c r="G59" i="17"/>
  <c r="B60" i="17"/>
  <c r="AX59" i="26"/>
  <c r="AV59" i="26"/>
  <c r="BA59" i="26" s="1"/>
  <c r="AT59" i="26"/>
  <c r="AR59" i="26"/>
  <c r="AZ59" i="26" s="1"/>
  <c r="AP59" i="26"/>
  <c r="AN59" i="26"/>
  <c r="AL59" i="26"/>
  <c r="AC59" i="26"/>
  <c r="AA59" i="26"/>
  <c r="Y59" i="26"/>
  <c r="W59" i="26"/>
  <c r="U59" i="26"/>
  <c r="S59" i="26"/>
  <c r="Q59" i="26"/>
  <c r="O59" i="26"/>
  <c r="M59" i="26"/>
  <c r="K59" i="26"/>
  <c r="I59" i="26"/>
  <c r="F59" i="26"/>
  <c r="AW59" i="26"/>
  <c r="BB59" i="26" s="1"/>
  <c r="AU59" i="26"/>
  <c r="AS59" i="26"/>
  <c r="AQ59" i="26"/>
  <c r="AY59" i="26" s="1"/>
  <c r="AO59" i="26"/>
  <c r="AM59" i="26"/>
  <c r="AD59" i="26"/>
  <c r="AB59" i="26"/>
  <c r="Z59" i="26"/>
  <c r="X59" i="26"/>
  <c r="V59" i="26"/>
  <c r="T59" i="26"/>
  <c r="R59" i="26"/>
  <c r="P59" i="26"/>
  <c r="N59" i="26"/>
  <c r="L59" i="26"/>
  <c r="J59" i="26"/>
  <c r="G59" i="26"/>
  <c r="C59" i="26"/>
  <c r="D59" i="26" s="1"/>
  <c r="E59" i="26" s="1"/>
  <c r="A59" i="26"/>
  <c r="B60" i="26"/>
  <c r="AW61" i="16"/>
  <c r="BB61" i="16" s="1"/>
  <c r="AU61" i="16"/>
  <c r="AS61" i="16"/>
  <c r="AQ61" i="16"/>
  <c r="AY61" i="16" s="1"/>
  <c r="AO61" i="16"/>
  <c r="AM61" i="16"/>
  <c r="AD61" i="16"/>
  <c r="AB61" i="16"/>
  <c r="Z61" i="16"/>
  <c r="X61" i="16"/>
  <c r="V61" i="16"/>
  <c r="T61" i="16"/>
  <c r="R61" i="16"/>
  <c r="P61" i="16"/>
  <c r="N61" i="16"/>
  <c r="L61" i="16"/>
  <c r="J61" i="16"/>
  <c r="G61" i="16"/>
  <c r="AV61" i="16"/>
  <c r="BA61" i="16" s="1"/>
  <c r="AT61" i="16"/>
  <c r="AR61" i="16"/>
  <c r="AZ61" i="16" s="1"/>
  <c r="AP61" i="16"/>
  <c r="AN61" i="16"/>
  <c r="AL61" i="16"/>
  <c r="AC61" i="16"/>
  <c r="AA61" i="16"/>
  <c r="Y61" i="16"/>
  <c r="W61" i="16"/>
  <c r="U61" i="16"/>
  <c r="S61" i="16"/>
  <c r="Q61" i="16"/>
  <c r="O61" i="16"/>
  <c r="M61" i="16"/>
  <c r="K61" i="16"/>
  <c r="I61" i="16"/>
  <c r="F61" i="16"/>
  <c r="C61" i="16"/>
  <c r="D61" i="16" s="1"/>
  <c r="E61" i="16" s="1"/>
  <c r="A61" i="16"/>
  <c r="B62" i="16"/>
  <c r="AW57" i="14"/>
  <c r="BB57" i="14" s="1"/>
  <c r="AM57" i="14"/>
  <c r="AK57" i="14"/>
  <c r="AI57" i="14"/>
  <c r="AG57" i="14"/>
  <c r="AE57" i="14"/>
  <c r="AC57" i="14"/>
  <c r="AA57" i="14"/>
  <c r="Y57" i="14"/>
  <c r="W57" i="14"/>
  <c r="U57" i="14"/>
  <c r="S57" i="14"/>
  <c r="Q57" i="14"/>
  <c r="O57" i="14"/>
  <c r="M57" i="14"/>
  <c r="K57" i="14"/>
  <c r="I57" i="14"/>
  <c r="G57" i="14"/>
  <c r="AR57" i="14"/>
  <c r="AZ57" i="14" s="1"/>
  <c r="AL57" i="14"/>
  <c r="AJ57" i="14"/>
  <c r="AH57" i="14"/>
  <c r="AF57" i="14"/>
  <c r="AD57" i="14"/>
  <c r="AB57" i="14"/>
  <c r="Z57" i="14"/>
  <c r="X57" i="14"/>
  <c r="V57" i="14"/>
  <c r="T57" i="14"/>
  <c r="R57" i="14"/>
  <c r="P57" i="14"/>
  <c r="N57" i="14"/>
  <c r="L57" i="14"/>
  <c r="J57" i="14"/>
  <c r="H57" i="14"/>
  <c r="F57" i="14"/>
  <c r="C57" i="14"/>
  <c r="D57" i="14" s="1"/>
  <c r="E57" i="14" s="1"/>
  <c r="A57" i="14"/>
  <c r="AO57" i="14"/>
  <c r="AS57" i="14"/>
  <c r="AT57" i="14"/>
  <c r="AN57" i="14"/>
  <c r="AU57" i="14"/>
  <c r="AP57" i="14"/>
  <c r="AV57" i="14"/>
  <c r="BA57" i="14" s="1"/>
  <c r="AQ57" i="14"/>
  <c r="AY57" i="14" s="1"/>
  <c r="B58" i="14"/>
  <c r="BA60" i="17" l="1"/>
  <c r="AY60" i="17"/>
  <c r="O60" i="17"/>
  <c r="M60" i="17"/>
  <c r="K60" i="17"/>
  <c r="G60" i="17"/>
  <c r="AZ60" i="17"/>
  <c r="N60" i="17"/>
  <c r="J60" i="17"/>
  <c r="C60" i="17"/>
  <c r="D60" i="17" s="1"/>
  <c r="E60" i="17" s="1"/>
  <c r="BB60" i="17"/>
  <c r="P60" i="17"/>
  <c r="L60" i="17"/>
  <c r="F60" i="17"/>
  <c r="A60" i="17"/>
  <c r="B61" i="17"/>
  <c r="AW60" i="26"/>
  <c r="BB60" i="26" s="1"/>
  <c r="AU60" i="26"/>
  <c r="AS60" i="26"/>
  <c r="AQ60" i="26"/>
  <c r="AY60" i="26" s="1"/>
  <c r="AO60" i="26"/>
  <c r="AM60" i="26"/>
  <c r="AD60" i="26"/>
  <c r="AB60" i="26"/>
  <c r="Z60" i="26"/>
  <c r="X60" i="26"/>
  <c r="V60" i="26"/>
  <c r="T60" i="26"/>
  <c r="R60" i="26"/>
  <c r="P60" i="26"/>
  <c r="N60" i="26"/>
  <c r="L60" i="26"/>
  <c r="J60" i="26"/>
  <c r="G60" i="26"/>
  <c r="AX60" i="26"/>
  <c r="AV60" i="26"/>
  <c r="BA60" i="26" s="1"/>
  <c r="AT60" i="26"/>
  <c r="AR60" i="26"/>
  <c r="AZ60" i="26" s="1"/>
  <c r="AP60" i="26"/>
  <c r="AN60" i="26"/>
  <c r="AL60" i="26"/>
  <c r="AC60" i="26"/>
  <c r="AA60" i="26"/>
  <c r="Y60" i="26"/>
  <c r="W60" i="26"/>
  <c r="U60" i="26"/>
  <c r="S60" i="26"/>
  <c r="Q60" i="26"/>
  <c r="O60" i="26"/>
  <c r="M60" i="26"/>
  <c r="K60" i="26"/>
  <c r="I60" i="26"/>
  <c r="F60" i="26"/>
  <c r="C60" i="26"/>
  <c r="D60" i="26" s="1"/>
  <c r="E60" i="26" s="1"/>
  <c r="A60" i="26"/>
  <c r="B61" i="26"/>
  <c r="AV62" i="16"/>
  <c r="BA62" i="16" s="1"/>
  <c r="AT62" i="16"/>
  <c r="AR62" i="16"/>
  <c r="AZ62" i="16" s="1"/>
  <c r="AP62" i="16"/>
  <c r="AN62" i="16"/>
  <c r="AL62" i="16"/>
  <c r="AC62" i="16"/>
  <c r="AA62" i="16"/>
  <c r="Y62" i="16"/>
  <c r="W62" i="16"/>
  <c r="U62" i="16"/>
  <c r="S62" i="16"/>
  <c r="Q62" i="16"/>
  <c r="O62" i="16"/>
  <c r="M62" i="16"/>
  <c r="K62" i="16"/>
  <c r="I62" i="16"/>
  <c r="F62" i="16"/>
  <c r="AW62" i="16"/>
  <c r="BB62" i="16" s="1"/>
  <c r="AU62" i="16"/>
  <c r="AS62" i="16"/>
  <c r="AQ62" i="16"/>
  <c r="AY62" i="16" s="1"/>
  <c r="AO62" i="16"/>
  <c r="AM62" i="16"/>
  <c r="AD62" i="16"/>
  <c r="AB62" i="16"/>
  <c r="Z62" i="16"/>
  <c r="X62" i="16"/>
  <c r="V62" i="16"/>
  <c r="T62" i="16"/>
  <c r="R62" i="16"/>
  <c r="P62" i="16"/>
  <c r="N62" i="16"/>
  <c r="L62" i="16"/>
  <c r="J62" i="16"/>
  <c r="G62" i="16"/>
  <c r="C62" i="16"/>
  <c r="D62" i="16" s="1"/>
  <c r="E62" i="16" s="1"/>
  <c r="A62" i="16"/>
  <c r="B63" i="16"/>
  <c r="AR58" i="14"/>
  <c r="AZ58" i="14" s="1"/>
  <c r="AL58" i="14"/>
  <c r="AJ58" i="14"/>
  <c r="AH58" i="14"/>
  <c r="AF58" i="14"/>
  <c r="AD58" i="14"/>
  <c r="AB58" i="14"/>
  <c r="Z58" i="14"/>
  <c r="X58" i="14"/>
  <c r="V58" i="14"/>
  <c r="T58" i="14"/>
  <c r="AW58" i="14"/>
  <c r="BB58" i="14" s="1"/>
  <c r="AM58" i="14"/>
  <c r="AK58" i="14"/>
  <c r="AI58" i="14"/>
  <c r="AG58" i="14"/>
  <c r="AE58" i="14"/>
  <c r="AC58" i="14"/>
  <c r="AA58" i="14"/>
  <c r="Y58" i="14"/>
  <c r="W58" i="14"/>
  <c r="U58" i="14"/>
  <c r="S58" i="14"/>
  <c r="Q58" i="14"/>
  <c r="O58" i="14"/>
  <c r="M58" i="14"/>
  <c r="K58" i="14"/>
  <c r="I58" i="14"/>
  <c r="G58" i="14"/>
  <c r="R58" i="14"/>
  <c r="P58" i="14"/>
  <c r="N58" i="14"/>
  <c r="L58" i="14"/>
  <c r="J58" i="14"/>
  <c r="H58" i="14"/>
  <c r="F58" i="14"/>
  <c r="C58" i="14"/>
  <c r="D58" i="14" s="1"/>
  <c r="E58" i="14" s="1"/>
  <c r="A58" i="14"/>
  <c r="AT58" i="14"/>
  <c r="AN58" i="14"/>
  <c r="AO58" i="14"/>
  <c r="AS58" i="14"/>
  <c r="AP58" i="14"/>
  <c r="AU58" i="14"/>
  <c r="AQ58" i="14"/>
  <c r="AY58" i="14" s="1"/>
  <c r="AV58" i="14"/>
  <c r="BA58" i="14" s="1"/>
  <c r="B59" i="14"/>
  <c r="BB61" i="17" l="1"/>
  <c r="AZ61" i="17"/>
  <c r="P61" i="17"/>
  <c r="N61" i="17"/>
  <c r="L61" i="17"/>
  <c r="J61" i="17"/>
  <c r="F61" i="17"/>
  <c r="C61" i="17"/>
  <c r="D61" i="17" s="1"/>
  <c r="E61" i="17" s="1"/>
  <c r="A61" i="17"/>
  <c r="AY61" i="17"/>
  <c r="M61" i="17"/>
  <c r="G61" i="17"/>
  <c r="BA61" i="17"/>
  <c r="O61" i="17"/>
  <c r="K61" i="17"/>
  <c r="B62" i="17"/>
  <c r="AW61" i="26"/>
  <c r="BB61" i="26" s="1"/>
  <c r="AU61" i="26"/>
  <c r="AS61" i="26"/>
  <c r="AQ61" i="26"/>
  <c r="AY61" i="26" s="1"/>
  <c r="AO61" i="26"/>
  <c r="AM61" i="26"/>
  <c r="AD61" i="26"/>
  <c r="AB61" i="26"/>
  <c r="Z61" i="26"/>
  <c r="X61" i="26"/>
  <c r="V61" i="26"/>
  <c r="T61" i="26"/>
  <c r="R61" i="26"/>
  <c r="P61" i="26"/>
  <c r="N61" i="26"/>
  <c r="L61" i="26"/>
  <c r="J61" i="26"/>
  <c r="G61" i="26"/>
  <c r="C61" i="26"/>
  <c r="D61" i="26" s="1"/>
  <c r="E61" i="26" s="1"/>
  <c r="A61" i="26"/>
  <c r="AX61" i="26"/>
  <c r="AV61" i="26"/>
  <c r="BA61" i="26" s="1"/>
  <c r="AT61" i="26"/>
  <c r="AR61" i="26"/>
  <c r="AZ61" i="26" s="1"/>
  <c r="AP61" i="26"/>
  <c r="AN61" i="26"/>
  <c r="AL61" i="26"/>
  <c r="AC61" i="26"/>
  <c r="AA61" i="26"/>
  <c r="Y61" i="26"/>
  <c r="W61" i="26"/>
  <c r="U61" i="26"/>
  <c r="S61" i="26"/>
  <c r="Q61" i="26"/>
  <c r="O61" i="26"/>
  <c r="M61" i="26"/>
  <c r="K61" i="26"/>
  <c r="I61" i="26"/>
  <c r="F61" i="26"/>
  <c r="B62" i="26"/>
  <c r="AV63" i="16"/>
  <c r="BA63" i="16" s="1"/>
  <c r="AT63" i="16"/>
  <c r="AR63" i="16"/>
  <c r="AZ63" i="16" s="1"/>
  <c r="AP63" i="16"/>
  <c r="AN63" i="16"/>
  <c r="AL63" i="16"/>
  <c r="AC63" i="16"/>
  <c r="AA63" i="16"/>
  <c r="Y63" i="16"/>
  <c r="W63" i="16"/>
  <c r="U63" i="16"/>
  <c r="S63" i="16"/>
  <c r="Q63" i="16"/>
  <c r="O63" i="16"/>
  <c r="M63" i="16"/>
  <c r="K63" i="16"/>
  <c r="I63" i="16"/>
  <c r="F63" i="16"/>
  <c r="C63" i="16"/>
  <c r="D63" i="16" s="1"/>
  <c r="E63" i="16" s="1"/>
  <c r="A63" i="16"/>
  <c r="AW63" i="16"/>
  <c r="BB63" i="16" s="1"/>
  <c r="AU63" i="16"/>
  <c r="AS63" i="16"/>
  <c r="AQ63" i="16"/>
  <c r="AY63" i="16" s="1"/>
  <c r="AO63" i="16"/>
  <c r="AM63" i="16"/>
  <c r="AD63" i="16"/>
  <c r="AB63" i="16"/>
  <c r="Z63" i="16"/>
  <c r="X63" i="16"/>
  <c r="V63" i="16"/>
  <c r="T63" i="16"/>
  <c r="R63" i="16"/>
  <c r="P63" i="16"/>
  <c r="N63" i="16"/>
  <c r="L63" i="16"/>
  <c r="J63" i="16"/>
  <c r="G63" i="16"/>
  <c r="B64" i="16"/>
  <c r="AR59" i="14"/>
  <c r="AZ59" i="14" s="1"/>
  <c r="AL59" i="14"/>
  <c r="AJ59" i="14"/>
  <c r="AH59" i="14"/>
  <c r="AF59" i="14"/>
  <c r="AD59" i="14"/>
  <c r="AB59" i="14"/>
  <c r="Z59" i="14"/>
  <c r="X59" i="14"/>
  <c r="V59" i="14"/>
  <c r="T59" i="14"/>
  <c r="R59" i="14"/>
  <c r="P59" i="14"/>
  <c r="N59" i="14"/>
  <c r="L59" i="14"/>
  <c r="J59" i="14"/>
  <c r="H59" i="14"/>
  <c r="F59" i="14"/>
  <c r="C59" i="14"/>
  <c r="D59" i="14" s="1"/>
  <c r="E59" i="14" s="1"/>
  <c r="A59" i="14"/>
  <c r="AW59" i="14"/>
  <c r="BB59" i="14" s="1"/>
  <c r="AM59" i="14"/>
  <c r="AK59" i="14"/>
  <c r="AI59" i="14"/>
  <c r="AG59" i="14"/>
  <c r="AE59" i="14"/>
  <c r="AC59" i="14"/>
  <c r="AA59" i="14"/>
  <c r="Y59" i="14"/>
  <c r="W59" i="14"/>
  <c r="U59" i="14"/>
  <c r="S59" i="14"/>
  <c r="Q59" i="14"/>
  <c r="O59" i="14"/>
  <c r="M59" i="14"/>
  <c r="K59" i="14"/>
  <c r="I59" i="14"/>
  <c r="G59" i="14"/>
  <c r="AT59" i="14"/>
  <c r="AN59" i="14"/>
  <c r="AO59" i="14"/>
  <c r="AS59" i="14"/>
  <c r="AP59" i="14"/>
  <c r="AU59" i="14"/>
  <c r="AQ59" i="14"/>
  <c r="AY59" i="14" s="1"/>
  <c r="AV59" i="14"/>
  <c r="BA59" i="14" s="1"/>
  <c r="B60" i="14"/>
  <c r="BA62" i="17" l="1"/>
  <c r="AY62" i="17"/>
  <c r="O62" i="17"/>
  <c r="M62" i="17"/>
  <c r="K62" i="17"/>
  <c r="G62" i="17"/>
  <c r="BB62" i="17"/>
  <c r="P62" i="17"/>
  <c r="L62" i="17"/>
  <c r="F62" i="17"/>
  <c r="A62" i="17"/>
  <c r="AZ62" i="17"/>
  <c r="N62" i="17"/>
  <c r="J62" i="17"/>
  <c r="C62" i="17"/>
  <c r="D62" i="17" s="1"/>
  <c r="E62" i="17" s="1"/>
  <c r="B63" i="17"/>
  <c r="AX62" i="26"/>
  <c r="AV62" i="26"/>
  <c r="BA62" i="26" s="1"/>
  <c r="AT62" i="26"/>
  <c r="AR62" i="26"/>
  <c r="AZ62" i="26" s="1"/>
  <c r="AP62" i="26"/>
  <c r="AN62" i="26"/>
  <c r="AL62" i="26"/>
  <c r="AC62" i="26"/>
  <c r="AA62" i="26"/>
  <c r="Y62" i="26"/>
  <c r="W62" i="26"/>
  <c r="U62" i="26"/>
  <c r="S62" i="26"/>
  <c r="Q62" i="26"/>
  <c r="O62" i="26"/>
  <c r="M62" i="26"/>
  <c r="K62" i="26"/>
  <c r="I62" i="26"/>
  <c r="F62" i="26"/>
  <c r="C62" i="26"/>
  <c r="D62" i="26" s="1"/>
  <c r="E62" i="26" s="1"/>
  <c r="A62" i="26"/>
  <c r="AW62" i="26"/>
  <c r="BB62" i="26" s="1"/>
  <c r="AU62" i="26"/>
  <c r="AS62" i="26"/>
  <c r="AQ62" i="26"/>
  <c r="AY62" i="26" s="1"/>
  <c r="AO62" i="26"/>
  <c r="AM62" i="26"/>
  <c r="AD62" i="26"/>
  <c r="AB62" i="26"/>
  <c r="Z62" i="26"/>
  <c r="X62" i="26"/>
  <c r="V62" i="26"/>
  <c r="T62" i="26"/>
  <c r="R62" i="26"/>
  <c r="P62" i="26"/>
  <c r="N62" i="26"/>
  <c r="L62" i="26"/>
  <c r="J62" i="26"/>
  <c r="G62" i="26"/>
  <c r="B63" i="26"/>
  <c r="AW64" i="16"/>
  <c r="BB64" i="16" s="1"/>
  <c r="AU64" i="16"/>
  <c r="AS64" i="16"/>
  <c r="AQ64" i="16"/>
  <c r="AY64" i="16" s="1"/>
  <c r="AO64" i="16"/>
  <c r="AM64" i="16"/>
  <c r="AD64" i="16"/>
  <c r="AB64" i="16"/>
  <c r="Z64" i="16"/>
  <c r="X64" i="16"/>
  <c r="V64" i="16"/>
  <c r="T64" i="16"/>
  <c r="R64" i="16"/>
  <c r="P64" i="16"/>
  <c r="N64" i="16"/>
  <c r="L64" i="16"/>
  <c r="J64" i="16"/>
  <c r="G64" i="16"/>
  <c r="C64" i="16"/>
  <c r="D64" i="16" s="1"/>
  <c r="E64" i="16" s="1"/>
  <c r="A64" i="16"/>
  <c r="AV64" i="16"/>
  <c r="BA64" i="16" s="1"/>
  <c r="AT64" i="16"/>
  <c r="AR64" i="16"/>
  <c r="AZ64" i="16" s="1"/>
  <c r="AP64" i="16"/>
  <c r="AN64" i="16"/>
  <c r="AL64" i="16"/>
  <c r="AC64" i="16"/>
  <c r="AA64" i="16"/>
  <c r="Y64" i="16"/>
  <c r="W64" i="16"/>
  <c r="U64" i="16"/>
  <c r="S64" i="16"/>
  <c r="Q64" i="16"/>
  <c r="O64" i="16"/>
  <c r="M64" i="16"/>
  <c r="K64" i="16"/>
  <c r="I64" i="16"/>
  <c r="F64" i="16"/>
  <c r="B65" i="16"/>
  <c r="AR60" i="14"/>
  <c r="AZ60" i="14" s="1"/>
  <c r="AL60" i="14"/>
  <c r="AJ60" i="14"/>
  <c r="AH60" i="14"/>
  <c r="AF60" i="14"/>
  <c r="AD60" i="14"/>
  <c r="AB60" i="14"/>
  <c r="Z60" i="14"/>
  <c r="X60" i="14"/>
  <c r="V60" i="14"/>
  <c r="T60" i="14"/>
  <c r="R60" i="14"/>
  <c r="P60" i="14"/>
  <c r="N60" i="14"/>
  <c r="L60" i="14"/>
  <c r="J60" i="14"/>
  <c r="H60" i="14"/>
  <c r="F60" i="14"/>
  <c r="C60" i="14"/>
  <c r="D60" i="14" s="1"/>
  <c r="E60" i="14" s="1"/>
  <c r="A60" i="14"/>
  <c r="AW60" i="14"/>
  <c r="BB60" i="14" s="1"/>
  <c r="AM60" i="14"/>
  <c r="AK60" i="14"/>
  <c r="AI60" i="14"/>
  <c r="AG60" i="14"/>
  <c r="AE60" i="14"/>
  <c r="AC60" i="14"/>
  <c r="AA60" i="14"/>
  <c r="Y60" i="14"/>
  <c r="W60" i="14"/>
  <c r="U60" i="14"/>
  <c r="S60" i="14"/>
  <c r="Q60" i="14"/>
  <c r="O60" i="14"/>
  <c r="M60" i="14"/>
  <c r="K60" i="14"/>
  <c r="I60" i="14"/>
  <c r="G60" i="14"/>
  <c r="AO60" i="14"/>
  <c r="AS60" i="14"/>
  <c r="AT60" i="14"/>
  <c r="AN60" i="14"/>
  <c r="AU60" i="14"/>
  <c r="AP60" i="14"/>
  <c r="AV60" i="14"/>
  <c r="BA60" i="14" s="1"/>
  <c r="AQ60" i="14"/>
  <c r="AY60" i="14" s="1"/>
  <c r="B61" i="14"/>
  <c r="BB63" i="17" l="1"/>
  <c r="AZ63" i="17"/>
  <c r="P63" i="17"/>
  <c r="N63" i="17"/>
  <c r="L63" i="17"/>
  <c r="J63" i="17"/>
  <c r="F63" i="17"/>
  <c r="C63" i="17"/>
  <c r="D63" i="17" s="1"/>
  <c r="E63" i="17" s="1"/>
  <c r="A63" i="17"/>
  <c r="BA63" i="17"/>
  <c r="O63" i="17"/>
  <c r="K63" i="17"/>
  <c r="AY63" i="17"/>
  <c r="M63" i="17"/>
  <c r="G63" i="17"/>
  <c r="B64" i="17"/>
  <c r="AX63" i="26"/>
  <c r="AV63" i="26"/>
  <c r="BA63" i="26" s="1"/>
  <c r="AT63" i="26"/>
  <c r="AR63" i="26"/>
  <c r="AZ63" i="26" s="1"/>
  <c r="AP63" i="26"/>
  <c r="AN63" i="26"/>
  <c r="AL63" i="26"/>
  <c r="AC63" i="26"/>
  <c r="AA63" i="26"/>
  <c r="Y63" i="26"/>
  <c r="W63" i="26"/>
  <c r="U63" i="26"/>
  <c r="S63" i="26"/>
  <c r="Q63" i="26"/>
  <c r="O63" i="26"/>
  <c r="M63" i="26"/>
  <c r="K63" i="26"/>
  <c r="I63" i="26"/>
  <c r="F63" i="26"/>
  <c r="AW63" i="26"/>
  <c r="BB63" i="26" s="1"/>
  <c r="AU63" i="26"/>
  <c r="AS63" i="26"/>
  <c r="AQ63" i="26"/>
  <c r="AY63" i="26" s="1"/>
  <c r="AO63" i="26"/>
  <c r="AM63" i="26"/>
  <c r="AD63" i="26"/>
  <c r="AB63" i="26"/>
  <c r="Z63" i="26"/>
  <c r="X63" i="26"/>
  <c r="V63" i="26"/>
  <c r="T63" i="26"/>
  <c r="R63" i="26"/>
  <c r="P63" i="26"/>
  <c r="N63" i="26"/>
  <c r="L63" i="26"/>
  <c r="J63" i="26"/>
  <c r="G63" i="26"/>
  <c r="C63" i="26"/>
  <c r="D63" i="26" s="1"/>
  <c r="E63" i="26" s="1"/>
  <c r="A63" i="26"/>
  <c r="B64" i="26"/>
  <c r="AW65" i="16"/>
  <c r="BB65" i="16" s="1"/>
  <c r="AU65" i="16"/>
  <c r="AS65" i="16"/>
  <c r="AQ65" i="16"/>
  <c r="AY65" i="16" s="1"/>
  <c r="AO65" i="16"/>
  <c r="AM65" i="16"/>
  <c r="AD65" i="16"/>
  <c r="AB65" i="16"/>
  <c r="Z65" i="16"/>
  <c r="X65" i="16"/>
  <c r="V65" i="16"/>
  <c r="T65" i="16"/>
  <c r="R65" i="16"/>
  <c r="P65" i="16"/>
  <c r="N65" i="16"/>
  <c r="L65" i="16"/>
  <c r="J65" i="16"/>
  <c r="G65" i="16"/>
  <c r="AV65" i="16"/>
  <c r="BA65" i="16" s="1"/>
  <c r="AT65" i="16"/>
  <c r="AR65" i="16"/>
  <c r="AZ65" i="16" s="1"/>
  <c r="AP65" i="16"/>
  <c r="AN65" i="16"/>
  <c r="AL65" i="16"/>
  <c r="AC65" i="16"/>
  <c r="AA65" i="16"/>
  <c r="Y65" i="16"/>
  <c r="W65" i="16"/>
  <c r="U65" i="16"/>
  <c r="S65" i="16"/>
  <c r="Q65" i="16"/>
  <c r="O65" i="16"/>
  <c r="M65" i="16"/>
  <c r="K65" i="16"/>
  <c r="I65" i="16"/>
  <c r="F65" i="16"/>
  <c r="C65" i="16"/>
  <c r="D65" i="16" s="1"/>
  <c r="E65" i="16" s="1"/>
  <c r="A65" i="16"/>
  <c r="B66" i="16"/>
  <c r="AR61" i="14"/>
  <c r="AZ61" i="14" s="1"/>
  <c r="AL61" i="14"/>
  <c r="AJ61" i="14"/>
  <c r="AH61" i="14"/>
  <c r="AF61" i="14"/>
  <c r="AD61" i="14"/>
  <c r="AB61" i="14"/>
  <c r="Z61" i="14"/>
  <c r="X61" i="14"/>
  <c r="V61" i="14"/>
  <c r="T61" i="14"/>
  <c r="R61" i="14"/>
  <c r="P61" i="14"/>
  <c r="N61" i="14"/>
  <c r="L61" i="14"/>
  <c r="J61" i="14"/>
  <c r="H61" i="14"/>
  <c r="F61" i="14"/>
  <c r="C61" i="14"/>
  <c r="D61" i="14" s="1"/>
  <c r="E61" i="14" s="1"/>
  <c r="A61" i="14"/>
  <c r="AW61" i="14"/>
  <c r="BB61" i="14" s="1"/>
  <c r="AM61" i="14"/>
  <c r="AK61" i="14"/>
  <c r="AI61" i="14"/>
  <c r="AG61" i="14"/>
  <c r="AE61" i="14"/>
  <c r="AC61" i="14"/>
  <c r="AA61" i="14"/>
  <c r="Y61" i="14"/>
  <c r="W61" i="14"/>
  <c r="U61" i="14"/>
  <c r="S61" i="14"/>
  <c r="Q61" i="14"/>
  <c r="O61" i="14"/>
  <c r="M61" i="14"/>
  <c r="K61" i="14"/>
  <c r="I61" i="14"/>
  <c r="G61" i="14"/>
  <c r="AO61" i="14"/>
  <c r="AS61" i="14"/>
  <c r="AT61" i="14"/>
  <c r="AN61" i="14"/>
  <c r="AU61" i="14"/>
  <c r="AP61" i="14"/>
  <c r="AV61" i="14"/>
  <c r="BA61" i="14" s="1"/>
  <c r="AQ61" i="14"/>
  <c r="AY61" i="14" s="1"/>
  <c r="B62" i="14"/>
  <c r="BA64" i="17" l="1"/>
  <c r="AY64" i="17"/>
  <c r="O64" i="17"/>
  <c r="M64" i="17"/>
  <c r="K64" i="17"/>
  <c r="G64" i="17"/>
  <c r="AZ64" i="17"/>
  <c r="N64" i="17"/>
  <c r="J64" i="17"/>
  <c r="C64" i="17"/>
  <c r="D64" i="17" s="1"/>
  <c r="E64" i="17" s="1"/>
  <c r="BB64" i="17"/>
  <c r="P64" i="17"/>
  <c r="L64" i="17"/>
  <c r="F64" i="17"/>
  <c r="A64" i="17"/>
  <c r="B65" i="17"/>
  <c r="AW64" i="26"/>
  <c r="BB64" i="26" s="1"/>
  <c r="AU64" i="26"/>
  <c r="AS64" i="26"/>
  <c r="AQ64" i="26"/>
  <c r="AY64" i="26" s="1"/>
  <c r="AO64" i="26"/>
  <c r="AM64" i="26"/>
  <c r="AD64" i="26"/>
  <c r="AB64" i="26"/>
  <c r="Z64" i="26"/>
  <c r="X64" i="26"/>
  <c r="V64" i="26"/>
  <c r="T64" i="26"/>
  <c r="R64" i="26"/>
  <c r="P64" i="26"/>
  <c r="N64" i="26"/>
  <c r="L64" i="26"/>
  <c r="J64" i="26"/>
  <c r="G64" i="26"/>
  <c r="AX64" i="26"/>
  <c r="AV64" i="26"/>
  <c r="BA64" i="26" s="1"/>
  <c r="AT64" i="26"/>
  <c r="AR64" i="26"/>
  <c r="AZ64" i="26" s="1"/>
  <c r="AP64" i="26"/>
  <c r="AN64" i="26"/>
  <c r="AL64" i="26"/>
  <c r="AC64" i="26"/>
  <c r="AA64" i="26"/>
  <c r="Y64" i="26"/>
  <c r="W64" i="26"/>
  <c r="U64" i="26"/>
  <c r="S64" i="26"/>
  <c r="Q64" i="26"/>
  <c r="O64" i="26"/>
  <c r="M64" i="26"/>
  <c r="K64" i="26"/>
  <c r="I64" i="26"/>
  <c r="F64" i="26"/>
  <c r="C64" i="26"/>
  <c r="D64" i="26" s="1"/>
  <c r="E64" i="26" s="1"/>
  <c r="A64" i="26"/>
  <c r="B65" i="26"/>
  <c r="AV66" i="16"/>
  <c r="BA66" i="16" s="1"/>
  <c r="AT66" i="16"/>
  <c r="AR66" i="16"/>
  <c r="AZ66" i="16" s="1"/>
  <c r="AP66" i="16"/>
  <c r="AN66" i="16"/>
  <c r="AL66" i="16"/>
  <c r="AC66" i="16"/>
  <c r="AA66" i="16"/>
  <c r="Y66" i="16"/>
  <c r="W66" i="16"/>
  <c r="U66" i="16"/>
  <c r="S66" i="16"/>
  <c r="Q66" i="16"/>
  <c r="O66" i="16"/>
  <c r="M66" i="16"/>
  <c r="K66" i="16"/>
  <c r="I66" i="16"/>
  <c r="F66" i="16"/>
  <c r="AW66" i="16"/>
  <c r="BB66" i="16" s="1"/>
  <c r="AU66" i="16"/>
  <c r="AS66" i="16"/>
  <c r="AQ66" i="16"/>
  <c r="AY66" i="16" s="1"/>
  <c r="AO66" i="16"/>
  <c r="AM66" i="16"/>
  <c r="AD66" i="16"/>
  <c r="AB66" i="16"/>
  <c r="Z66" i="16"/>
  <c r="X66" i="16"/>
  <c r="V66" i="16"/>
  <c r="T66" i="16"/>
  <c r="R66" i="16"/>
  <c r="P66" i="16"/>
  <c r="N66" i="16"/>
  <c r="L66" i="16"/>
  <c r="J66" i="16"/>
  <c r="G66" i="16"/>
  <c r="C66" i="16"/>
  <c r="D66" i="16" s="1"/>
  <c r="E66" i="16" s="1"/>
  <c r="A66" i="16"/>
  <c r="B67" i="16"/>
  <c r="AR62" i="14"/>
  <c r="AZ62" i="14" s="1"/>
  <c r="AL62" i="14"/>
  <c r="AJ62" i="14"/>
  <c r="AH62" i="14"/>
  <c r="AF62" i="14"/>
  <c r="AD62" i="14"/>
  <c r="AB62" i="14"/>
  <c r="Z62" i="14"/>
  <c r="X62" i="14"/>
  <c r="V62" i="14"/>
  <c r="T62" i="14"/>
  <c r="R62" i="14"/>
  <c r="P62" i="14"/>
  <c r="N62" i="14"/>
  <c r="L62" i="14"/>
  <c r="J62" i="14"/>
  <c r="H62" i="14"/>
  <c r="F62" i="14"/>
  <c r="C62" i="14"/>
  <c r="D62" i="14" s="1"/>
  <c r="E62" i="14" s="1"/>
  <c r="A62" i="14"/>
  <c r="AW62" i="14"/>
  <c r="BB62" i="14" s="1"/>
  <c r="AM62" i="14"/>
  <c r="AK62" i="14"/>
  <c r="AI62" i="14"/>
  <c r="AG62" i="14"/>
  <c r="AE62" i="14"/>
  <c r="AC62" i="14"/>
  <c r="AA62" i="14"/>
  <c r="Y62" i="14"/>
  <c r="W62" i="14"/>
  <c r="U62" i="14"/>
  <c r="S62" i="14"/>
  <c r="Q62" i="14"/>
  <c r="O62" i="14"/>
  <c r="M62" i="14"/>
  <c r="K62" i="14"/>
  <c r="I62" i="14"/>
  <c r="G62" i="14"/>
  <c r="AT62" i="14"/>
  <c r="AN62" i="14"/>
  <c r="AO62" i="14"/>
  <c r="AS62" i="14"/>
  <c r="AP62" i="14"/>
  <c r="AU62" i="14"/>
  <c r="AQ62" i="14"/>
  <c r="AY62" i="14" s="1"/>
  <c r="AV62" i="14"/>
  <c r="BA62" i="14" s="1"/>
  <c r="B63" i="14"/>
  <c r="BB65" i="17" l="1"/>
  <c r="AZ65" i="17"/>
  <c r="P65" i="17"/>
  <c r="N65" i="17"/>
  <c r="L65" i="17"/>
  <c r="J65" i="17"/>
  <c r="F65" i="17"/>
  <c r="C65" i="17"/>
  <c r="D65" i="17" s="1"/>
  <c r="E65" i="17" s="1"/>
  <c r="A65" i="17"/>
  <c r="AY65" i="17"/>
  <c r="M65" i="17"/>
  <c r="G65" i="17"/>
  <c r="BA65" i="17"/>
  <c r="O65" i="17"/>
  <c r="K65" i="17"/>
  <c r="B66" i="17"/>
  <c r="AW65" i="26"/>
  <c r="BB65" i="26" s="1"/>
  <c r="AU65" i="26"/>
  <c r="AS65" i="26"/>
  <c r="AQ65" i="26"/>
  <c r="AY65" i="26" s="1"/>
  <c r="AO65" i="26"/>
  <c r="AM65" i="26"/>
  <c r="AD65" i="26"/>
  <c r="AB65" i="26"/>
  <c r="Z65" i="26"/>
  <c r="X65" i="26"/>
  <c r="V65" i="26"/>
  <c r="T65" i="26"/>
  <c r="R65" i="26"/>
  <c r="P65" i="26"/>
  <c r="N65" i="26"/>
  <c r="L65" i="26"/>
  <c r="J65" i="26"/>
  <c r="G65" i="26"/>
  <c r="C65" i="26"/>
  <c r="D65" i="26" s="1"/>
  <c r="E65" i="26" s="1"/>
  <c r="A65" i="26"/>
  <c r="AX65" i="26"/>
  <c r="AV65" i="26"/>
  <c r="BA65" i="26" s="1"/>
  <c r="AT65" i="26"/>
  <c r="AR65" i="26"/>
  <c r="AZ65" i="26" s="1"/>
  <c r="AP65" i="26"/>
  <c r="AN65" i="26"/>
  <c r="AL65" i="26"/>
  <c r="AC65" i="26"/>
  <c r="AA65" i="26"/>
  <c r="Y65" i="26"/>
  <c r="W65" i="26"/>
  <c r="U65" i="26"/>
  <c r="S65" i="26"/>
  <c r="Q65" i="26"/>
  <c r="O65" i="26"/>
  <c r="M65" i="26"/>
  <c r="K65" i="26"/>
  <c r="I65" i="26"/>
  <c r="F65" i="26"/>
  <c r="B66" i="26"/>
  <c r="AV67" i="16"/>
  <c r="BA67" i="16" s="1"/>
  <c r="AT67" i="16"/>
  <c r="AR67" i="16"/>
  <c r="AZ67" i="16" s="1"/>
  <c r="AP67" i="16"/>
  <c r="AN67" i="16"/>
  <c r="AL67" i="16"/>
  <c r="AC67" i="16"/>
  <c r="AA67" i="16"/>
  <c r="Y67" i="16"/>
  <c r="W67" i="16"/>
  <c r="U67" i="16"/>
  <c r="S67" i="16"/>
  <c r="Q67" i="16"/>
  <c r="O67" i="16"/>
  <c r="M67" i="16"/>
  <c r="K67" i="16"/>
  <c r="I67" i="16"/>
  <c r="F67" i="16"/>
  <c r="C67" i="16"/>
  <c r="D67" i="16" s="1"/>
  <c r="E67" i="16" s="1"/>
  <c r="A67" i="16"/>
  <c r="AW67" i="16"/>
  <c r="BB67" i="16" s="1"/>
  <c r="AU67" i="16"/>
  <c r="AS67" i="16"/>
  <c r="AQ67" i="16"/>
  <c r="AY67" i="16" s="1"/>
  <c r="AO67" i="16"/>
  <c r="AM67" i="16"/>
  <c r="AD67" i="16"/>
  <c r="AB67" i="16"/>
  <c r="Z67" i="16"/>
  <c r="X67" i="16"/>
  <c r="V67" i="16"/>
  <c r="T67" i="16"/>
  <c r="R67" i="16"/>
  <c r="P67" i="16"/>
  <c r="N67" i="16"/>
  <c r="L67" i="16"/>
  <c r="J67" i="16"/>
  <c r="G67" i="16"/>
  <c r="B68" i="16"/>
  <c r="AR63" i="14"/>
  <c r="AZ63" i="14" s="1"/>
  <c r="AL63" i="14"/>
  <c r="AJ63" i="14"/>
  <c r="AH63" i="14"/>
  <c r="AF63" i="14"/>
  <c r="AD63" i="14"/>
  <c r="AB63" i="14"/>
  <c r="Z63" i="14"/>
  <c r="X63" i="14"/>
  <c r="V63" i="14"/>
  <c r="T63" i="14"/>
  <c r="R63" i="14"/>
  <c r="P63" i="14"/>
  <c r="N63" i="14"/>
  <c r="L63" i="14"/>
  <c r="J63" i="14"/>
  <c r="H63" i="14"/>
  <c r="F63" i="14"/>
  <c r="C63" i="14"/>
  <c r="D63" i="14" s="1"/>
  <c r="E63" i="14" s="1"/>
  <c r="A63" i="14"/>
  <c r="AW63" i="14"/>
  <c r="BB63" i="14" s="1"/>
  <c r="AM63" i="14"/>
  <c r="AK63" i="14"/>
  <c r="AI63" i="14"/>
  <c r="AG63" i="14"/>
  <c r="AE63" i="14"/>
  <c r="AC63" i="14"/>
  <c r="AA63" i="14"/>
  <c r="Y63" i="14"/>
  <c r="W63" i="14"/>
  <c r="U63" i="14"/>
  <c r="S63" i="14"/>
  <c r="Q63" i="14"/>
  <c r="O63" i="14"/>
  <c r="M63" i="14"/>
  <c r="K63" i="14"/>
  <c r="I63" i="14"/>
  <c r="G63" i="14"/>
  <c r="AT63" i="14"/>
  <c r="AN63" i="14"/>
  <c r="AO63" i="14"/>
  <c r="AS63" i="14"/>
  <c r="AP63" i="14"/>
  <c r="AU63" i="14"/>
  <c r="AQ63" i="14"/>
  <c r="AY63" i="14" s="1"/>
  <c r="AV63" i="14"/>
  <c r="BA63" i="14" s="1"/>
  <c r="B64" i="14"/>
  <c r="BA66" i="17" l="1"/>
  <c r="AY66" i="17"/>
  <c r="O66" i="17"/>
  <c r="M66" i="17"/>
  <c r="K66" i="17"/>
  <c r="G66" i="17"/>
  <c r="BB66" i="17"/>
  <c r="P66" i="17"/>
  <c r="L66" i="17"/>
  <c r="F66" i="17"/>
  <c r="A66" i="17"/>
  <c r="AZ66" i="17"/>
  <c r="N66" i="17"/>
  <c r="J66" i="17"/>
  <c r="C66" i="17"/>
  <c r="D66" i="17" s="1"/>
  <c r="E66" i="17" s="1"/>
  <c r="B67" i="17"/>
  <c r="AX66" i="26"/>
  <c r="AV66" i="26"/>
  <c r="BA66" i="26" s="1"/>
  <c r="AT66" i="26"/>
  <c r="AR66" i="26"/>
  <c r="AZ66" i="26" s="1"/>
  <c r="AP66" i="26"/>
  <c r="AN66" i="26"/>
  <c r="AL66" i="26"/>
  <c r="AC66" i="26"/>
  <c r="AA66" i="26"/>
  <c r="Y66" i="26"/>
  <c r="W66" i="26"/>
  <c r="U66" i="26"/>
  <c r="S66" i="26"/>
  <c r="Q66" i="26"/>
  <c r="O66" i="26"/>
  <c r="M66" i="26"/>
  <c r="K66" i="26"/>
  <c r="I66" i="26"/>
  <c r="F66" i="26"/>
  <c r="C66" i="26"/>
  <c r="D66" i="26" s="1"/>
  <c r="E66" i="26" s="1"/>
  <c r="A66" i="26"/>
  <c r="AW66" i="26"/>
  <c r="BB66" i="26" s="1"/>
  <c r="AU66" i="26"/>
  <c r="AS66" i="26"/>
  <c r="AQ66" i="26"/>
  <c r="AY66" i="26" s="1"/>
  <c r="AO66" i="26"/>
  <c r="AM66" i="26"/>
  <c r="AD66" i="26"/>
  <c r="AB66" i="26"/>
  <c r="Z66" i="26"/>
  <c r="X66" i="26"/>
  <c r="V66" i="26"/>
  <c r="T66" i="26"/>
  <c r="R66" i="26"/>
  <c r="P66" i="26"/>
  <c r="N66" i="26"/>
  <c r="L66" i="26"/>
  <c r="J66" i="26"/>
  <c r="G66" i="26"/>
  <c r="B67" i="26"/>
  <c r="AW68" i="16"/>
  <c r="BB68" i="16" s="1"/>
  <c r="AU68" i="16"/>
  <c r="AS68" i="16"/>
  <c r="AQ68" i="16"/>
  <c r="AY68" i="16" s="1"/>
  <c r="AO68" i="16"/>
  <c r="AM68" i="16"/>
  <c r="AD68" i="16"/>
  <c r="AB68" i="16"/>
  <c r="Z68" i="16"/>
  <c r="X68" i="16"/>
  <c r="V68" i="16"/>
  <c r="T68" i="16"/>
  <c r="R68" i="16"/>
  <c r="P68" i="16"/>
  <c r="N68" i="16"/>
  <c r="L68" i="16"/>
  <c r="J68" i="16"/>
  <c r="G68" i="16"/>
  <c r="C68" i="16"/>
  <c r="D68" i="16" s="1"/>
  <c r="E68" i="16" s="1"/>
  <c r="A68" i="16"/>
  <c r="AV68" i="16"/>
  <c r="BA68" i="16" s="1"/>
  <c r="AT68" i="16"/>
  <c r="AR68" i="16"/>
  <c r="AZ68" i="16" s="1"/>
  <c r="AP68" i="16"/>
  <c r="AN68" i="16"/>
  <c r="AL68" i="16"/>
  <c r="AC68" i="16"/>
  <c r="AA68" i="16"/>
  <c r="Y68" i="16"/>
  <c r="W68" i="16"/>
  <c r="U68" i="16"/>
  <c r="S68" i="16"/>
  <c r="Q68" i="16"/>
  <c r="O68" i="16"/>
  <c r="M68" i="16"/>
  <c r="K68" i="16"/>
  <c r="I68" i="16"/>
  <c r="F68" i="16"/>
  <c r="B69" i="16"/>
  <c r="AR64" i="14"/>
  <c r="AZ64" i="14" s="1"/>
  <c r="AL64" i="14"/>
  <c r="AJ64" i="14"/>
  <c r="AH64" i="14"/>
  <c r="AF64" i="14"/>
  <c r="AD64" i="14"/>
  <c r="AB64" i="14"/>
  <c r="Z64" i="14"/>
  <c r="X64" i="14"/>
  <c r="V64" i="14"/>
  <c r="T64" i="14"/>
  <c r="R64" i="14"/>
  <c r="P64" i="14"/>
  <c r="N64" i="14"/>
  <c r="L64" i="14"/>
  <c r="J64" i="14"/>
  <c r="H64" i="14"/>
  <c r="F64" i="14"/>
  <c r="C64" i="14"/>
  <c r="D64" i="14" s="1"/>
  <c r="E64" i="14" s="1"/>
  <c r="A64" i="14"/>
  <c r="AW64" i="14"/>
  <c r="BB64" i="14" s="1"/>
  <c r="AM64" i="14"/>
  <c r="AK64" i="14"/>
  <c r="AI64" i="14"/>
  <c r="AG64" i="14"/>
  <c r="AE64" i="14"/>
  <c r="AC64" i="14"/>
  <c r="AA64" i="14"/>
  <c r="Y64" i="14"/>
  <c r="W64" i="14"/>
  <c r="U64" i="14"/>
  <c r="S64" i="14"/>
  <c r="Q64" i="14"/>
  <c r="O64" i="14"/>
  <c r="M64" i="14"/>
  <c r="K64" i="14"/>
  <c r="I64" i="14"/>
  <c r="G64" i="14"/>
  <c r="AO64" i="14"/>
  <c r="AS64" i="14"/>
  <c r="AT64" i="14"/>
  <c r="AN64" i="14"/>
  <c r="AU64" i="14"/>
  <c r="AP64" i="14"/>
  <c r="AV64" i="14"/>
  <c r="BA64" i="14" s="1"/>
  <c r="AQ64" i="14"/>
  <c r="AY64" i="14" s="1"/>
  <c r="B65" i="14"/>
  <c r="BB67" i="17" l="1"/>
  <c r="AZ67" i="17"/>
  <c r="P67" i="17"/>
  <c r="N67" i="17"/>
  <c r="L67" i="17"/>
  <c r="J67" i="17"/>
  <c r="F67" i="17"/>
  <c r="C67" i="17"/>
  <c r="D67" i="17" s="1"/>
  <c r="E67" i="17" s="1"/>
  <c r="A67" i="17"/>
  <c r="BA67" i="17"/>
  <c r="O67" i="17"/>
  <c r="K67" i="17"/>
  <c r="AY67" i="17"/>
  <c r="M67" i="17"/>
  <c r="G67" i="17"/>
  <c r="B68" i="17"/>
  <c r="AX67" i="26"/>
  <c r="AV67" i="26"/>
  <c r="BA67" i="26" s="1"/>
  <c r="AT67" i="26"/>
  <c r="AR67" i="26"/>
  <c r="AZ67" i="26" s="1"/>
  <c r="AP67" i="26"/>
  <c r="AN67" i="26"/>
  <c r="AL67" i="26"/>
  <c r="AC67" i="26"/>
  <c r="AA67" i="26"/>
  <c r="Y67" i="26"/>
  <c r="W67" i="26"/>
  <c r="U67" i="26"/>
  <c r="S67" i="26"/>
  <c r="Q67" i="26"/>
  <c r="O67" i="26"/>
  <c r="M67" i="26"/>
  <c r="K67" i="26"/>
  <c r="I67" i="26"/>
  <c r="F67" i="26"/>
  <c r="AW67" i="26"/>
  <c r="BB67" i="26" s="1"/>
  <c r="AU67" i="26"/>
  <c r="AS67" i="26"/>
  <c r="AQ67" i="26"/>
  <c r="AY67" i="26" s="1"/>
  <c r="AO67" i="26"/>
  <c r="AM67" i="26"/>
  <c r="AD67" i="26"/>
  <c r="AB67" i="26"/>
  <c r="Z67" i="26"/>
  <c r="X67" i="26"/>
  <c r="V67" i="26"/>
  <c r="T67" i="26"/>
  <c r="R67" i="26"/>
  <c r="P67" i="26"/>
  <c r="N67" i="26"/>
  <c r="L67" i="26"/>
  <c r="J67" i="26"/>
  <c r="G67" i="26"/>
  <c r="C67" i="26"/>
  <c r="D67" i="26" s="1"/>
  <c r="E67" i="26" s="1"/>
  <c r="A67" i="26"/>
  <c r="B68" i="26"/>
  <c r="AW69" i="16"/>
  <c r="BB69" i="16" s="1"/>
  <c r="AU69" i="16"/>
  <c r="AS69" i="16"/>
  <c r="AQ69" i="16"/>
  <c r="AY69" i="16" s="1"/>
  <c r="AO69" i="16"/>
  <c r="AM69" i="16"/>
  <c r="AD69" i="16"/>
  <c r="AB69" i="16"/>
  <c r="Z69" i="16"/>
  <c r="X69" i="16"/>
  <c r="V69" i="16"/>
  <c r="T69" i="16"/>
  <c r="R69" i="16"/>
  <c r="P69" i="16"/>
  <c r="N69" i="16"/>
  <c r="L69" i="16"/>
  <c r="J69" i="16"/>
  <c r="G69" i="16"/>
  <c r="AV69" i="16"/>
  <c r="BA69" i="16" s="1"/>
  <c r="AT69" i="16"/>
  <c r="AR69" i="16"/>
  <c r="AZ69" i="16" s="1"/>
  <c r="AP69" i="16"/>
  <c r="AN69" i="16"/>
  <c r="AL69" i="16"/>
  <c r="AC69" i="16"/>
  <c r="AA69" i="16"/>
  <c r="Y69" i="16"/>
  <c r="W69" i="16"/>
  <c r="U69" i="16"/>
  <c r="S69" i="16"/>
  <c r="Q69" i="16"/>
  <c r="O69" i="16"/>
  <c r="M69" i="16"/>
  <c r="K69" i="16"/>
  <c r="I69" i="16"/>
  <c r="F69" i="16"/>
  <c r="C69" i="16"/>
  <c r="D69" i="16" s="1"/>
  <c r="E69" i="16" s="1"/>
  <c r="A69" i="16"/>
  <c r="B70" i="16"/>
  <c r="AR65" i="14"/>
  <c r="AZ65" i="14" s="1"/>
  <c r="AL65" i="14"/>
  <c r="AJ65" i="14"/>
  <c r="AH65" i="14"/>
  <c r="AF65" i="14"/>
  <c r="AD65" i="14"/>
  <c r="AB65" i="14"/>
  <c r="Z65" i="14"/>
  <c r="X65" i="14"/>
  <c r="V65" i="14"/>
  <c r="T65" i="14"/>
  <c r="R65" i="14"/>
  <c r="P65" i="14"/>
  <c r="N65" i="14"/>
  <c r="L65" i="14"/>
  <c r="J65" i="14"/>
  <c r="H65" i="14"/>
  <c r="F65" i="14"/>
  <c r="C65" i="14"/>
  <c r="D65" i="14" s="1"/>
  <c r="E65" i="14" s="1"/>
  <c r="A65" i="14"/>
  <c r="AW65" i="14"/>
  <c r="BB65" i="14" s="1"/>
  <c r="AM65" i="14"/>
  <c r="AK65" i="14"/>
  <c r="AI65" i="14"/>
  <c r="AG65" i="14"/>
  <c r="AE65" i="14"/>
  <c r="AC65" i="14"/>
  <c r="AA65" i="14"/>
  <c r="Y65" i="14"/>
  <c r="W65" i="14"/>
  <c r="U65" i="14"/>
  <c r="S65" i="14"/>
  <c r="Q65" i="14"/>
  <c r="O65" i="14"/>
  <c r="M65" i="14"/>
  <c r="K65" i="14"/>
  <c r="I65" i="14"/>
  <c r="G65" i="14"/>
  <c r="AO65" i="14"/>
  <c r="AS65" i="14"/>
  <c r="AT65" i="14"/>
  <c r="AN65" i="14"/>
  <c r="AU65" i="14"/>
  <c r="AP65" i="14"/>
  <c r="AV65" i="14"/>
  <c r="BA65" i="14" s="1"/>
  <c r="AQ65" i="14"/>
  <c r="AY65" i="14" s="1"/>
  <c r="B66" i="14"/>
  <c r="BA68" i="17" l="1"/>
  <c r="AY68" i="17"/>
  <c r="O68" i="17"/>
  <c r="M68" i="17"/>
  <c r="K68" i="17"/>
  <c r="G68" i="17"/>
  <c r="AZ68" i="17"/>
  <c r="N68" i="17"/>
  <c r="J68" i="17"/>
  <c r="C68" i="17"/>
  <c r="D68" i="17" s="1"/>
  <c r="E68" i="17" s="1"/>
  <c r="BB68" i="17"/>
  <c r="P68" i="17"/>
  <c r="L68" i="17"/>
  <c r="F68" i="17"/>
  <c r="A68" i="17"/>
  <c r="B69" i="17"/>
  <c r="AW68" i="26"/>
  <c r="BB68" i="26" s="1"/>
  <c r="AU68" i="26"/>
  <c r="AS68" i="26"/>
  <c r="AQ68" i="26"/>
  <c r="AY68" i="26" s="1"/>
  <c r="AO68" i="26"/>
  <c r="AM68" i="26"/>
  <c r="AD68" i="26"/>
  <c r="AB68" i="26"/>
  <c r="Z68" i="26"/>
  <c r="X68" i="26"/>
  <c r="V68" i="26"/>
  <c r="T68" i="26"/>
  <c r="R68" i="26"/>
  <c r="P68" i="26"/>
  <c r="N68" i="26"/>
  <c r="L68" i="26"/>
  <c r="J68" i="26"/>
  <c r="G68" i="26"/>
  <c r="AX68" i="26"/>
  <c r="AV68" i="26"/>
  <c r="BA68" i="26" s="1"/>
  <c r="AT68" i="26"/>
  <c r="AR68" i="26"/>
  <c r="AZ68" i="26" s="1"/>
  <c r="AP68" i="26"/>
  <c r="AN68" i="26"/>
  <c r="AL68" i="26"/>
  <c r="AC68" i="26"/>
  <c r="AA68" i="26"/>
  <c r="Y68" i="26"/>
  <c r="W68" i="26"/>
  <c r="U68" i="26"/>
  <c r="S68" i="26"/>
  <c r="Q68" i="26"/>
  <c r="O68" i="26"/>
  <c r="M68" i="26"/>
  <c r="K68" i="26"/>
  <c r="I68" i="26"/>
  <c r="F68" i="26"/>
  <c r="C68" i="26"/>
  <c r="D68" i="26" s="1"/>
  <c r="E68" i="26" s="1"/>
  <c r="A68" i="26"/>
  <c r="B69" i="26"/>
  <c r="AV70" i="16"/>
  <c r="BA70" i="16" s="1"/>
  <c r="AT70" i="16"/>
  <c r="AR70" i="16"/>
  <c r="AZ70" i="16" s="1"/>
  <c r="AP70" i="16"/>
  <c r="AN70" i="16"/>
  <c r="AL70" i="16"/>
  <c r="AC70" i="16"/>
  <c r="AA70" i="16"/>
  <c r="Y70" i="16"/>
  <c r="W70" i="16"/>
  <c r="U70" i="16"/>
  <c r="S70" i="16"/>
  <c r="Q70" i="16"/>
  <c r="O70" i="16"/>
  <c r="M70" i="16"/>
  <c r="K70" i="16"/>
  <c r="I70" i="16"/>
  <c r="F70" i="16"/>
  <c r="AW70" i="16"/>
  <c r="BB70" i="16" s="1"/>
  <c r="AU70" i="16"/>
  <c r="AS70" i="16"/>
  <c r="AQ70" i="16"/>
  <c r="AY70" i="16" s="1"/>
  <c r="AO70" i="16"/>
  <c r="AM70" i="16"/>
  <c r="AD70" i="16"/>
  <c r="AB70" i="16"/>
  <c r="Z70" i="16"/>
  <c r="X70" i="16"/>
  <c r="V70" i="16"/>
  <c r="T70" i="16"/>
  <c r="R70" i="16"/>
  <c r="P70" i="16"/>
  <c r="N70" i="16"/>
  <c r="L70" i="16"/>
  <c r="J70" i="16"/>
  <c r="G70" i="16"/>
  <c r="C70" i="16"/>
  <c r="D70" i="16" s="1"/>
  <c r="E70" i="16" s="1"/>
  <c r="A70" i="16"/>
  <c r="B71" i="16"/>
  <c r="AW66" i="14"/>
  <c r="BB66" i="14" s="1"/>
  <c r="AR66" i="14"/>
  <c r="AZ66" i="14" s="1"/>
  <c r="AL66" i="14"/>
  <c r="AJ66" i="14"/>
  <c r="AH66" i="14"/>
  <c r="AF66" i="14"/>
  <c r="AD66" i="14"/>
  <c r="AB66" i="14"/>
  <c r="Z66" i="14"/>
  <c r="X66" i="14"/>
  <c r="V66" i="14"/>
  <c r="T66" i="14"/>
  <c r="R66" i="14"/>
  <c r="P66" i="14"/>
  <c r="N66" i="14"/>
  <c r="L66" i="14"/>
  <c r="J66" i="14"/>
  <c r="H66" i="14"/>
  <c r="F66" i="14"/>
  <c r="C66" i="14"/>
  <c r="D66" i="14" s="1"/>
  <c r="E66" i="14" s="1"/>
  <c r="A66" i="14"/>
  <c r="AM66" i="14"/>
  <c r="AK66" i="14"/>
  <c r="AI66" i="14"/>
  <c r="AG66" i="14"/>
  <c r="AE66" i="14"/>
  <c r="AC66" i="14"/>
  <c r="AA66" i="14"/>
  <c r="Y66" i="14"/>
  <c r="W66" i="14"/>
  <c r="U66" i="14"/>
  <c r="S66" i="14"/>
  <c r="Q66" i="14"/>
  <c r="O66" i="14"/>
  <c r="M66" i="14"/>
  <c r="K66" i="14"/>
  <c r="I66" i="14"/>
  <c r="G66" i="14"/>
  <c r="AT66" i="14"/>
  <c r="AN66" i="14"/>
  <c r="AO66" i="14"/>
  <c r="AS66" i="14"/>
  <c r="AP66" i="14"/>
  <c r="AU66" i="14"/>
  <c r="AQ66" i="14"/>
  <c r="AY66" i="14" s="1"/>
  <c r="AV66" i="14"/>
  <c r="BA66" i="14" s="1"/>
  <c r="B67" i="14"/>
  <c r="BB69" i="17" l="1"/>
  <c r="AZ69" i="17"/>
  <c r="P69" i="17"/>
  <c r="N69" i="17"/>
  <c r="L69" i="17"/>
  <c r="J69" i="17"/>
  <c r="F69" i="17"/>
  <c r="C69" i="17"/>
  <c r="D69" i="17" s="1"/>
  <c r="E69" i="17" s="1"/>
  <c r="A69" i="17"/>
  <c r="AY69" i="17"/>
  <c r="M69" i="17"/>
  <c r="G69" i="17"/>
  <c r="BA69" i="17"/>
  <c r="O69" i="17"/>
  <c r="K69" i="17"/>
  <c r="B70" i="17"/>
  <c r="AW69" i="26"/>
  <c r="BB69" i="26" s="1"/>
  <c r="AU69" i="26"/>
  <c r="AS69" i="26"/>
  <c r="AQ69" i="26"/>
  <c r="AY69" i="26" s="1"/>
  <c r="AO69" i="26"/>
  <c r="AM69" i="26"/>
  <c r="AD69" i="26"/>
  <c r="AB69" i="26"/>
  <c r="Z69" i="26"/>
  <c r="X69" i="26"/>
  <c r="V69" i="26"/>
  <c r="T69" i="26"/>
  <c r="R69" i="26"/>
  <c r="P69" i="26"/>
  <c r="N69" i="26"/>
  <c r="L69" i="26"/>
  <c r="J69" i="26"/>
  <c r="G69" i="26"/>
  <c r="C69" i="26"/>
  <c r="D69" i="26" s="1"/>
  <c r="E69" i="26" s="1"/>
  <c r="A69" i="26"/>
  <c r="AX69" i="26"/>
  <c r="AV69" i="26"/>
  <c r="BA69" i="26" s="1"/>
  <c r="AT69" i="26"/>
  <c r="AR69" i="26"/>
  <c r="AZ69" i="26" s="1"/>
  <c r="AP69" i="26"/>
  <c r="AN69" i="26"/>
  <c r="AL69" i="26"/>
  <c r="AC69" i="26"/>
  <c r="AA69" i="26"/>
  <c r="Y69" i="26"/>
  <c r="W69" i="26"/>
  <c r="U69" i="26"/>
  <c r="S69" i="26"/>
  <c r="Q69" i="26"/>
  <c r="O69" i="26"/>
  <c r="M69" i="26"/>
  <c r="K69" i="26"/>
  <c r="I69" i="26"/>
  <c r="F69" i="26"/>
  <c r="B70" i="26"/>
  <c r="AV71" i="16"/>
  <c r="BA71" i="16" s="1"/>
  <c r="AT71" i="16"/>
  <c r="AR71" i="16"/>
  <c r="AZ71" i="16" s="1"/>
  <c r="AP71" i="16"/>
  <c r="AN71" i="16"/>
  <c r="AL71" i="16"/>
  <c r="AC71" i="16"/>
  <c r="AA71" i="16"/>
  <c r="Y71" i="16"/>
  <c r="W71" i="16"/>
  <c r="U71" i="16"/>
  <c r="S71" i="16"/>
  <c r="Q71" i="16"/>
  <c r="O71" i="16"/>
  <c r="M71" i="16"/>
  <c r="K71" i="16"/>
  <c r="I71" i="16"/>
  <c r="F71" i="16"/>
  <c r="C71" i="16"/>
  <c r="D71" i="16" s="1"/>
  <c r="E71" i="16" s="1"/>
  <c r="A71" i="16"/>
  <c r="AW71" i="16"/>
  <c r="BB71" i="16" s="1"/>
  <c r="AU71" i="16"/>
  <c r="AS71" i="16"/>
  <c r="AQ71" i="16"/>
  <c r="AY71" i="16" s="1"/>
  <c r="AO71" i="16"/>
  <c r="AM71" i="16"/>
  <c r="AD71" i="16"/>
  <c r="AB71" i="16"/>
  <c r="Z71" i="16"/>
  <c r="X71" i="16"/>
  <c r="V71" i="16"/>
  <c r="T71" i="16"/>
  <c r="R71" i="16"/>
  <c r="P71" i="16"/>
  <c r="N71" i="16"/>
  <c r="L71" i="16"/>
  <c r="J71" i="16"/>
  <c r="G71" i="16"/>
  <c r="B72" i="16"/>
  <c r="AR67" i="14"/>
  <c r="AZ67" i="14" s="1"/>
  <c r="AL67" i="14"/>
  <c r="AJ67" i="14"/>
  <c r="AH67" i="14"/>
  <c r="AF67" i="14"/>
  <c r="AD67" i="14"/>
  <c r="AB67" i="14"/>
  <c r="Z67" i="14"/>
  <c r="X67" i="14"/>
  <c r="V67" i="14"/>
  <c r="T67" i="14"/>
  <c r="R67" i="14"/>
  <c r="P67" i="14"/>
  <c r="N67" i="14"/>
  <c r="L67" i="14"/>
  <c r="J67" i="14"/>
  <c r="H67" i="14"/>
  <c r="F67" i="14"/>
  <c r="C67" i="14"/>
  <c r="D67" i="14" s="1"/>
  <c r="E67" i="14" s="1"/>
  <c r="A67" i="14"/>
  <c r="AW67" i="14"/>
  <c r="BB67" i="14" s="1"/>
  <c r="AM67" i="14"/>
  <c r="AK67" i="14"/>
  <c r="AI67" i="14"/>
  <c r="AG67" i="14"/>
  <c r="AE67" i="14"/>
  <c r="AC67" i="14"/>
  <c r="AA67" i="14"/>
  <c r="Y67" i="14"/>
  <c r="W67" i="14"/>
  <c r="U67" i="14"/>
  <c r="S67" i="14"/>
  <c r="Q67" i="14"/>
  <c r="O67" i="14"/>
  <c r="M67" i="14"/>
  <c r="K67" i="14"/>
  <c r="I67" i="14"/>
  <c r="G67" i="14"/>
  <c r="AT67" i="14"/>
  <c r="AN67" i="14"/>
  <c r="AO67" i="14"/>
  <c r="AS67" i="14"/>
  <c r="AP67" i="14"/>
  <c r="AU67" i="14"/>
  <c r="AQ67" i="14"/>
  <c r="AY67" i="14" s="1"/>
  <c r="AV67" i="14"/>
  <c r="BA67" i="14" s="1"/>
  <c r="B68" i="14"/>
  <c r="BA70" i="17" l="1"/>
  <c r="AY70" i="17"/>
  <c r="O70" i="17"/>
  <c r="M70" i="17"/>
  <c r="K70" i="17"/>
  <c r="G70" i="17"/>
  <c r="BB70" i="17"/>
  <c r="P70" i="17"/>
  <c r="L70" i="17"/>
  <c r="F70" i="17"/>
  <c r="A70" i="17"/>
  <c r="AZ70" i="17"/>
  <c r="N70" i="17"/>
  <c r="J70" i="17"/>
  <c r="C70" i="17"/>
  <c r="D70" i="17" s="1"/>
  <c r="E70" i="17" s="1"/>
  <c r="B71" i="17"/>
  <c r="AX70" i="26"/>
  <c r="AV70" i="26"/>
  <c r="BA70" i="26" s="1"/>
  <c r="AT70" i="26"/>
  <c r="AR70" i="26"/>
  <c r="AZ70" i="26" s="1"/>
  <c r="AP70" i="26"/>
  <c r="AN70" i="26"/>
  <c r="AL70" i="26"/>
  <c r="AC70" i="26"/>
  <c r="AA70" i="26"/>
  <c r="Y70" i="26"/>
  <c r="W70" i="26"/>
  <c r="U70" i="26"/>
  <c r="S70" i="26"/>
  <c r="Q70" i="26"/>
  <c r="O70" i="26"/>
  <c r="M70" i="26"/>
  <c r="K70" i="26"/>
  <c r="I70" i="26"/>
  <c r="F70" i="26"/>
  <c r="C70" i="26"/>
  <c r="D70" i="26" s="1"/>
  <c r="E70" i="26" s="1"/>
  <c r="A70" i="26"/>
  <c r="AW70" i="26"/>
  <c r="BB70" i="26" s="1"/>
  <c r="AU70" i="26"/>
  <c r="AS70" i="26"/>
  <c r="AQ70" i="26"/>
  <c r="AY70" i="26" s="1"/>
  <c r="AO70" i="26"/>
  <c r="AM70" i="26"/>
  <c r="AD70" i="26"/>
  <c r="AB70" i="26"/>
  <c r="Z70" i="26"/>
  <c r="X70" i="26"/>
  <c r="V70" i="26"/>
  <c r="T70" i="26"/>
  <c r="R70" i="26"/>
  <c r="P70" i="26"/>
  <c r="N70" i="26"/>
  <c r="L70" i="26"/>
  <c r="J70" i="26"/>
  <c r="G70" i="26"/>
  <c r="B71" i="26"/>
  <c r="AW72" i="16"/>
  <c r="BB72" i="16" s="1"/>
  <c r="AU72" i="16"/>
  <c r="AS72" i="16"/>
  <c r="AQ72" i="16"/>
  <c r="AY72" i="16" s="1"/>
  <c r="AO72" i="16"/>
  <c r="AM72" i="16"/>
  <c r="AD72" i="16"/>
  <c r="AB72" i="16"/>
  <c r="Z72" i="16"/>
  <c r="X72" i="16"/>
  <c r="V72" i="16"/>
  <c r="T72" i="16"/>
  <c r="R72" i="16"/>
  <c r="P72" i="16"/>
  <c r="N72" i="16"/>
  <c r="L72" i="16"/>
  <c r="J72" i="16"/>
  <c r="G72" i="16"/>
  <c r="C72" i="16"/>
  <c r="D72" i="16" s="1"/>
  <c r="E72" i="16" s="1"/>
  <c r="A72" i="16"/>
  <c r="AV72" i="16"/>
  <c r="BA72" i="16" s="1"/>
  <c r="AT72" i="16"/>
  <c r="AR72" i="16"/>
  <c r="AZ72" i="16" s="1"/>
  <c r="AP72" i="16"/>
  <c r="AN72" i="16"/>
  <c r="AL72" i="16"/>
  <c r="AC72" i="16"/>
  <c r="AA72" i="16"/>
  <c r="Y72" i="16"/>
  <c r="W72" i="16"/>
  <c r="U72" i="16"/>
  <c r="S72" i="16"/>
  <c r="Q72" i="16"/>
  <c r="O72" i="16"/>
  <c r="M72" i="16"/>
  <c r="K72" i="16"/>
  <c r="I72" i="16"/>
  <c r="F72" i="16"/>
  <c r="B73" i="16"/>
  <c r="AR68" i="14"/>
  <c r="AZ68" i="14" s="1"/>
  <c r="AL68" i="14"/>
  <c r="AJ68" i="14"/>
  <c r="AH68" i="14"/>
  <c r="AF68" i="14"/>
  <c r="AD68" i="14"/>
  <c r="AB68" i="14"/>
  <c r="Z68" i="14"/>
  <c r="X68" i="14"/>
  <c r="V68" i="14"/>
  <c r="T68" i="14"/>
  <c r="R68" i="14"/>
  <c r="P68" i="14"/>
  <c r="N68" i="14"/>
  <c r="L68" i="14"/>
  <c r="J68" i="14"/>
  <c r="H68" i="14"/>
  <c r="F68" i="14"/>
  <c r="C68" i="14"/>
  <c r="D68" i="14" s="1"/>
  <c r="E68" i="14" s="1"/>
  <c r="A68" i="14"/>
  <c r="AW68" i="14"/>
  <c r="BB68" i="14" s="1"/>
  <c r="AM68" i="14"/>
  <c r="AK68" i="14"/>
  <c r="AI68" i="14"/>
  <c r="AG68" i="14"/>
  <c r="AE68" i="14"/>
  <c r="AC68" i="14"/>
  <c r="AA68" i="14"/>
  <c r="Y68" i="14"/>
  <c r="W68" i="14"/>
  <c r="U68" i="14"/>
  <c r="S68" i="14"/>
  <c r="Q68" i="14"/>
  <c r="O68" i="14"/>
  <c r="M68" i="14"/>
  <c r="K68" i="14"/>
  <c r="I68" i="14"/>
  <c r="G68" i="14"/>
  <c r="AO68" i="14"/>
  <c r="AS68" i="14"/>
  <c r="AT68" i="14"/>
  <c r="AN68" i="14"/>
  <c r="AU68" i="14"/>
  <c r="AP68" i="14"/>
  <c r="AV68" i="14"/>
  <c r="BA68" i="14" s="1"/>
  <c r="AQ68" i="14"/>
  <c r="AY68" i="14" s="1"/>
  <c r="B69" i="14"/>
  <c r="BB71" i="17" l="1"/>
  <c r="AZ71" i="17"/>
  <c r="P71" i="17"/>
  <c r="N71" i="17"/>
  <c r="L71" i="17"/>
  <c r="J71" i="17"/>
  <c r="F71" i="17"/>
  <c r="C71" i="17"/>
  <c r="D71" i="17" s="1"/>
  <c r="E71" i="17" s="1"/>
  <c r="A71" i="17"/>
  <c r="BA71" i="17"/>
  <c r="O71" i="17"/>
  <c r="K71" i="17"/>
  <c r="AY71" i="17"/>
  <c r="M71" i="17"/>
  <c r="G71" i="17"/>
  <c r="B72" i="17"/>
  <c r="AX71" i="26"/>
  <c r="AV71" i="26"/>
  <c r="BA71" i="26" s="1"/>
  <c r="AT71" i="26"/>
  <c r="AR71" i="26"/>
  <c r="AZ71" i="26" s="1"/>
  <c r="AP71" i="26"/>
  <c r="AN71" i="26"/>
  <c r="AL71" i="26"/>
  <c r="AC71" i="26"/>
  <c r="AA71" i="26"/>
  <c r="Y71" i="26"/>
  <c r="W71" i="26"/>
  <c r="U71" i="26"/>
  <c r="S71" i="26"/>
  <c r="Q71" i="26"/>
  <c r="O71" i="26"/>
  <c r="M71" i="26"/>
  <c r="K71" i="26"/>
  <c r="I71" i="26"/>
  <c r="F71" i="26"/>
  <c r="AW71" i="26"/>
  <c r="BB71" i="26" s="1"/>
  <c r="AU71" i="26"/>
  <c r="AS71" i="26"/>
  <c r="AQ71" i="26"/>
  <c r="AY71" i="26" s="1"/>
  <c r="AO71" i="26"/>
  <c r="AM71" i="26"/>
  <c r="AD71" i="26"/>
  <c r="AB71" i="26"/>
  <c r="Z71" i="26"/>
  <c r="X71" i="26"/>
  <c r="V71" i="26"/>
  <c r="T71" i="26"/>
  <c r="R71" i="26"/>
  <c r="P71" i="26"/>
  <c r="N71" i="26"/>
  <c r="L71" i="26"/>
  <c r="J71" i="26"/>
  <c r="G71" i="26"/>
  <c r="C71" i="26"/>
  <c r="D71" i="26" s="1"/>
  <c r="E71" i="26" s="1"/>
  <c r="A71" i="26"/>
  <c r="B72" i="26"/>
  <c r="AW73" i="16"/>
  <c r="BB73" i="16" s="1"/>
  <c r="AU73" i="16"/>
  <c r="AS73" i="16"/>
  <c r="AQ73" i="16"/>
  <c r="AY73" i="16" s="1"/>
  <c r="AO73" i="16"/>
  <c r="AM73" i="16"/>
  <c r="AD73" i="16"/>
  <c r="AB73" i="16"/>
  <c r="Z73" i="16"/>
  <c r="X73" i="16"/>
  <c r="V73" i="16"/>
  <c r="T73" i="16"/>
  <c r="R73" i="16"/>
  <c r="P73" i="16"/>
  <c r="N73" i="16"/>
  <c r="L73" i="16"/>
  <c r="J73" i="16"/>
  <c r="G73" i="16"/>
  <c r="AV73" i="16"/>
  <c r="BA73" i="16" s="1"/>
  <c r="AT73" i="16"/>
  <c r="AR73" i="16"/>
  <c r="AZ73" i="16" s="1"/>
  <c r="AP73" i="16"/>
  <c r="AN73" i="16"/>
  <c r="AL73" i="16"/>
  <c r="AC73" i="16"/>
  <c r="AA73" i="16"/>
  <c r="Y73" i="16"/>
  <c r="W73" i="16"/>
  <c r="U73" i="16"/>
  <c r="S73" i="16"/>
  <c r="Q73" i="16"/>
  <c r="O73" i="16"/>
  <c r="M73" i="16"/>
  <c r="K73" i="16"/>
  <c r="I73" i="16"/>
  <c r="F73" i="16"/>
  <c r="C73" i="16"/>
  <c r="D73" i="16" s="1"/>
  <c r="E73" i="16" s="1"/>
  <c r="A73" i="16"/>
  <c r="B74" i="16"/>
  <c r="AR69" i="14"/>
  <c r="AZ69" i="14" s="1"/>
  <c r="AL69" i="14"/>
  <c r="AJ69" i="14"/>
  <c r="AH69" i="14"/>
  <c r="AF69" i="14"/>
  <c r="AD69" i="14"/>
  <c r="AB69" i="14"/>
  <c r="Z69" i="14"/>
  <c r="X69" i="14"/>
  <c r="V69" i="14"/>
  <c r="T69" i="14"/>
  <c r="R69" i="14"/>
  <c r="P69" i="14"/>
  <c r="N69" i="14"/>
  <c r="L69" i="14"/>
  <c r="J69" i="14"/>
  <c r="H69" i="14"/>
  <c r="F69" i="14"/>
  <c r="C69" i="14"/>
  <c r="D69" i="14" s="1"/>
  <c r="E69" i="14" s="1"/>
  <c r="A69" i="14"/>
  <c r="AW69" i="14"/>
  <c r="BB69" i="14" s="1"/>
  <c r="AM69" i="14"/>
  <c r="AK69" i="14"/>
  <c r="AI69" i="14"/>
  <c r="AG69" i="14"/>
  <c r="AE69" i="14"/>
  <c r="AC69" i="14"/>
  <c r="AA69" i="14"/>
  <c r="Y69" i="14"/>
  <c r="W69" i="14"/>
  <c r="U69" i="14"/>
  <c r="S69" i="14"/>
  <c r="Q69" i="14"/>
  <c r="O69" i="14"/>
  <c r="M69" i="14"/>
  <c r="K69" i="14"/>
  <c r="I69" i="14"/>
  <c r="G69" i="14"/>
  <c r="AO69" i="14"/>
  <c r="AS69" i="14"/>
  <c r="AT69" i="14"/>
  <c r="AN69" i="14"/>
  <c r="AU69" i="14"/>
  <c r="AP69" i="14"/>
  <c r="AV69" i="14"/>
  <c r="BA69" i="14" s="1"/>
  <c r="AQ69" i="14"/>
  <c r="AY69" i="14" s="1"/>
  <c r="B70" i="14"/>
  <c r="BA72" i="17" l="1"/>
  <c r="AY72" i="17"/>
  <c r="O72" i="17"/>
  <c r="M72" i="17"/>
  <c r="K72" i="17"/>
  <c r="G72" i="17"/>
  <c r="AZ72" i="17"/>
  <c r="N72" i="17"/>
  <c r="J72" i="17"/>
  <c r="C72" i="17"/>
  <c r="D72" i="17" s="1"/>
  <c r="E72" i="17" s="1"/>
  <c r="BB72" i="17"/>
  <c r="P72" i="17"/>
  <c r="L72" i="17"/>
  <c r="F72" i="17"/>
  <c r="A72" i="17"/>
  <c r="B73" i="17"/>
  <c r="AW72" i="26"/>
  <c r="BB72" i="26" s="1"/>
  <c r="AU72" i="26"/>
  <c r="AS72" i="26"/>
  <c r="AQ72" i="26"/>
  <c r="AY72" i="26" s="1"/>
  <c r="AO72" i="26"/>
  <c r="AM72" i="26"/>
  <c r="AD72" i="26"/>
  <c r="AB72" i="26"/>
  <c r="Z72" i="26"/>
  <c r="X72" i="26"/>
  <c r="V72" i="26"/>
  <c r="T72" i="26"/>
  <c r="R72" i="26"/>
  <c r="P72" i="26"/>
  <c r="N72" i="26"/>
  <c r="L72" i="26"/>
  <c r="J72" i="26"/>
  <c r="G72" i="26"/>
  <c r="AX72" i="26"/>
  <c r="AV72" i="26"/>
  <c r="BA72" i="26" s="1"/>
  <c r="AT72" i="26"/>
  <c r="AR72" i="26"/>
  <c r="AZ72" i="26" s="1"/>
  <c r="AP72" i="26"/>
  <c r="AN72" i="26"/>
  <c r="AL72" i="26"/>
  <c r="AC72" i="26"/>
  <c r="AA72" i="26"/>
  <c r="Y72" i="26"/>
  <c r="W72" i="26"/>
  <c r="U72" i="26"/>
  <c r="S72" i="26"/>
  <c r="Q72" i="26"/>
  <c r="O72" i="26"/>
  <c r="M72" i="26"/>
  <c r="K72" i="26"/>
  <c r="I72" i="26"/>
  <c r="F72" i="26"/>
  <c r="C72" i="26"/>
  <c r="D72" i="26" s="1"/>
  <c r="E72" i="26" s="1"/>
  <c r="A72" i="26"/>
  <c r="B73" i="26"/>
  <c r="AV74" i="16"/>
  <c r="BA74" i="16" s="1"/>
  <c r="AT74" i="16"/>
  <c r="AR74" i="16"/>
  <c r="AZ74" i="16" s="1"/>
  <c r="AP74" i="16"/>
  <c r="AN74" i="16"/>
  <c r="AL74" i="16"/>
  <c r="AC74" i="16"/>
  <c r="AA74" i="16"/>
  <c r="Y74" i="16"/>
  <c r="W74" i="16"/>
  <c r="U74" i="16"/>
  <c r="S74" i="16"/>
  <c r="Q74" i="16"/>
  <c r="O74" i="16"/>
  <c r="M74" i="16"/>
  <c r="K74" i="16"/>
  <c r="I74" i="16"/>
  <c r="F74" i="16"/>
  <c r="AW74" i="16"/>
  <c r="BB74" i="16" s="1"/>
  <c r="AU74" i="16"/>
  <c r="AS74" i="16"/>
  <c r="AQ74" i="16"/>
  <c r="AY74" i="16" s="1"/>
  <c r="AO74" i="16"/>
  <c r="AM74" i="16"/>
  <c r="AD74" i="16"/>
  <c r="AB74" i="16"/>
  <c r="Z74" i="16"/>
  <c r="X74" i="16"/>
  <c r="V74" i="16"/>
  <c r="T74" i="16"/>
  <c r="R74" i="16"/>
  <c r="P74" i="16"/>
  <c r="N74" i="16"/>
  <c r="L74" i="16"/>
  <c r="J74" i="16"/>
  <c r="G74" i="16"/>
  <c r="C74" i="16"/>
  <c r="D74" i="16" s="1"/>
  <c r="E74" i="16" s="1"/>
  <c r="A74" i="16"/>
  <c r="B75" i="16"/>
  <c r="AR70" i="14"/>
  <c r="AZ70" i="14" s="1"/>
  <c r="AL70" i="14"/>
  <c r="AJ70" i="14"/>
  <c r="AH70" i="14"/>
  <c r="AF70" i="14"/>
  <c r="AD70" i="14"/>
  <c r="AB70" i="14"/>
  <c r="Z70" i="14"/>
  <c r="X70" i="14"/>
  <c r="V70" i="14"/>
  <c r="T70" i="14"/>
  <c r="R70" i="14"/>
  <c r="P70" i="14"/>
  <c r="N70" i="14"/>
  <c r="L70" i="14"/>
  <c r="J70" i="14"/>
  <c r="H70" i="14"/>
  <c r="F70" i="14"/>
  <c r="C70" i="14"/>
  <c r="D70" i="14" s="1"/>
  <c r="E70" i="14" s="1"/>
  <c r="A70" i="14"/>
  <c r="AW70" i="14"/>
  <c r="BB70" i="14" s="1"/>
  <c r="AM70" i="14"/>
  <c r="AK70" i="14"/>
  <c r="AI70" i="14"/>
  <c r="AG70" i="14"/>
  <c r="AE70" i="14"/>
  <c r="AC70" i="14"/>
  <c r="AA70" i="14"/>
  <c r="Y70" i="14"/>
  <c r="W70" i="14"/>
  <c r="U70" i="14"/>
  <c r="S70" i="14"/>
  <c r="Q70" i="14"/>
  <c r="O70" i="14"/>
  <c r="M70" i="14"/>
  <c r="K70" i="14"/>
  <c r="I70" i="14"/>
  <c r="G70" i="14"/>
  <c r="AT70" i="14"/>
  <c r="AN70" i="14"/>
  <c r="AO70" i="14"/>
  <c r="AS70" i="14"/>
  <c r="AP70" i="14"/>
  <c r="AU70" i="14"/>
  <c r="AQ70" i="14"/>
  <c r="AY70" i="14" s="1"/>
  <c r="AV70" i="14"/>
  <c r="BA70" i="14" s="1"/>
  <c r="B71" i="14"/>
  <c r="BB73" i="17" l="1"/>
  <c r="AZ73" i="17"/>
  <c r="P73" i="17"/>
  <c r="N73" i="17"/>
  <c r="L73" i="17"/>
  <c r="J73" i="17"/>
  <c r="F73" i="17"/>
  <c r="C73" i="17"/>
  <c r="D73" i="17" s="1"/>
  <c r="E73" i="17" s="1"/>
  <c r="A73" i="17"/>
  <c r="AY73" i="17"/>
  <c r="M73" i="17"/>
  <c r="G73" i="17"/>
  <c r="BA73" i="17"/>
  <c r="O73" i="17"/>
  <c r="K73" i="17"/>
  <c r="B74" i="17"/>
  <c r="AW73" i="26"/>
  <c r="BB73" i="26" s="1"/>
  <c r="AU73" i="26"/>
  <c r="AS73" i="26"/>
  <c r="AQ73" i="26"/>
  <c r="AY73" i="26" s="1"/>
  <c r="AO73" i="26"/>
  <c r="AM73" i="26"/>
  <c r="AD73" i="26"/>
  <c r="AB73" i="26"/>
  <c r="Z73" i="26"/>
  <c r="X73" i="26"/>
  <c r="V73" i="26"/>
  <c r="T73" i="26"/>
  <c r="R73" i="26"/>
  <c r="P73" i="26"/>
  <c r="N73" i="26"/>
  <c r="L73" i="26"/>
  <c r="J73" i="26"/>
  <c r="G73" i="26"/>
  <c r="C73" i="26"/>
  <c r="D73" i="26" s="1"/>
  <c r="E73" i="26" s="1"/>
  <c r="A73" i="26"/>
  <c r="AX73" i="26"/>
  <c r="AV73" i="26"/>
  <c r="BA73" i="26" s="1"/>
  <c r="AT73" i="26"/>
  <c r="AR73" i="26"/>
  <c r="AZ73" i="26" s="1"/>
  <c r="AP73" i="26"/>
  <c r="AN73" i="26"/>
  <c r="AL73" i="26"/>
  <c r="AC73" i="26"/>
  <c r="AA73" i="26"/>
  <c r="Y73" i="26"/>
  <c r="W73" i="26"/>
  <c r="U73" i="26"/>
  <c r="S73" i="26"/>
  <c r="Q73" i="26"/>
  <c r="O73" i="26"/>
  <c r="M73" i="26"/>
  <c r="K73" i="26"/>
  <c r="I73" i="26"/>
  <c r="F73" i="26"/>
  <c r="B74" i="26"/>
  <c r="AV75" i="16"/>
  <c r="BA75" i="16" s="1"/>
  <c r="AT75" i="16"/>
  <c r="AR75" i="16"/>
  <c r="AZ75" i="16" s="1"/>
  <c r="AP75" i="16"/>
  <c r="AN75" i="16"/>
  <c r="AL75" i="16"/>
  <c r="AC75" i="16"/>
  <c r="AA75" i="16"/>
  <c r="Y75" i="16"/>
  <c r="W75" i="16"/>
  <c r="U75" i="16"/>
  <c r="S75" i="16"/>
  <c r="Q75" i="16"/>
  <c r="O75" i="16"/>
  <c r="M75" i="16"/>
  <c r="K75" i="16"/>
  <c r="I75" i="16"/>
  <c r="F75" i="16"/>
  <c r="C75" i="16"/>
  <c r="D75" i="16" s="1"/>
  <c r="E75" i="16" s="1"/>
  <c r="A75" i="16"/>
  <c r="AW75" i="16"/>
  <c r="BB75" i="16" s="1"/>
  <c r="AU75" i="16"/>
  <c r="AS75" i="16"/>
  <c r="AQ75" i="16"/>
  <c r="AY75" i="16" s="1"/>
  <c r="AO75" i="16"/>
  <c r="AM75" i="16"/>
  <c r="AD75" i="16"/>
  <c r="AB75" i="16"/>
  <c r="Z75" i="16"/>
  <c r="X75" i="16"/>
  <c r="V75" i="16"/>
  <c r="T75" i="16"/>
  <c r="R75" i="16"/>
  <c r="P75" i="16"/>
  <c r="N75" i="16"/>
  <c r="L75" i="16"/>
  <c r="J75" i="16"/>
  <c r="G75" i="16"/>
  <c r="B76" i="16"/>
  <c r="AR71" i="14"/>
  <c r="AZ71" i="14" s="1"/>
  <c r="AL71" i="14"/>
  <c r="AJ71" i="14"/>
  <c r="AH71" i="14"/>
  <c r="AF71" i="14"/>
  <c r="AD71" i="14"/>
  <c r="AB71" i="14"/>
  <c r="Z71" i="14"/>
  <c r="X71" i="14"/>
  <c r="V71" i="14"/>
  <c r="T71" i="14"/>
  <c r="R71" i="14"/>
  <c r="P71" i="14"/>
  <c r="N71" i="14"/>
  <c r="L71" i="14"/>
  <c r="J71" i="14"/>
  <c r="H71" i="14"/>
  <c r="F71" i="14"/>
  <c r="C71" i="14"/>
  <c r="D71" i="14" s="1"/>
  <c r="E71" i="14" s="1"/>
  <c r="A71" i="14"/>
  <c r="AW71" i="14"/>
  <c r="BB71" i="14" s="1"/>
  <c r="AM71" i="14"/>
  <c r="AK71" i="14"/>
  <c r="AI71" i="14"/>
  <c r="AG71" i="14"/>
  <c r="AE71" i="14"/>
  <c r="AC71" i="14"/>
  <c r="AA71" i="14"/>
  <c r="Y71" i="14"/>
  <c r="W71" i="14"/>
  <c r="U71" i="14"/>
  <c r="S71" i="14"/>
  <c r="Q71" i="14"/>
  <c r="O71" i="14"/>
  <c r="M71" i="14"/>
  <c r="K71" i="14"/>
  <c r="I71" i="14"/>
  <c r="G71" i="14"/>
  <c r="AT71" i="14"/>
  <c r="AN71" i="14"/>
  <c r="AO71" i="14"/>
  <c r="AS71" i="14"/>
  <c r="AP71" i="14"/>
  <c r="AU71" i="14"/>
  <c r="AQ71" i="14"/>
  <c r="AY71" i="14" s="1"/>
  <c r="AV71" i="14"/>
  <c r="BA71" i="14" s="1"/>
  <c r="B72" i="14"/>
  <c r="BA74" i="17" l="1"/>
  <c r="AY74" i="17"/>
  <c r="O74" i="17"/>
  <c r="M74" i="17"/>
  <c r="K74" i="17"/>
  <c r="G74" i="17"/>
  <c r="BB74" i="17"/>
  <c r="P74" i="17"/>
  <c r="L74" i="17"/>
  <c r="F74" i="17"/>
  <c r="A74" i="17"/>
  <c r="AZ74" i="17"/>
  <c r="N74" i="17"/>
  <c r="J74" i="17"/>
  <c r="C74" i="17"/>
  <c r="D74" i="17" s="1"/>
  <c r="E74" i="17" s="1"/>
  <c r="B75" i="17"/>
  <c r="AX74" i="26"/>
  <c r="AV74" i="26"/>
  <c r="BA74" i="26" s="1"/>
  <c r="AT74" i="26"/>
  <c r="AR74" i="26"/>
  <c r="AZ74" i="26" s="1"/>
  <c r="AP74" i="26"/>
  <c r="AN74" i="26"/>
  <c r="AL74" i="26"/>
  <c r="AC74" i="26"/>
  <c r="AA74" i="26"/>
  <c r="Y74" i="26"/>
  <c r="W74" i="26"/>
  <c r="U74" i="26"/>
  <c r="S74" i="26"/>
  <c r="Q74" i="26"/>
  <c r="O74" i="26"/>
  <c r="M74" i="26"/>
  <c r="K74" i="26"/>
  <c r="I74" i="26"/>
  <c r="F74" i="26"/>
  <c r="C74" i="26"/>
  <c r="D74" i="26" s="1"/>
  <c r="E74" i="26" s="1"/>
  <c r="A74" i="26"/>
  <c r="AW74" i="26"/>
  <c r="BB74" i="26" s="1"/>
  <c r="AU74" i="26"/>
  <c r="AS74" i="26"/>
  <c r="AQ74" i="26"/>
  <c r="AY74" i="26" s="1"/>
  <c r="AO74" i="26"/>
  <c r="AM74" i="26"/>
  <c r="AD74" i="26"/>
  <c r="AB74" i="26"/>
  <c r="Z74" i="26"/>
  <c r="X74" i="26"/>
  <c r="V74" i="26"/>
  <c r="T74" i="26"/>
  <c r="R74" i="26"/>
  <c r="P74" i="26"/>
  <c r="N74" i="26"/>
  <c r="L74" i="26"/>
  <c r="J74" i="26"/>
  <c r="G74" i="26"/>
  <c r="B75" i="26"/>
  <c r="AW76" i="16"/>
  <c r="BB76" i="16" s="1"/>
  <c r="AU76" i="16"/>
  <c r="AS76" i="16"/>
  <c r="AQ76" i="16"/>
  <c r="AY76" i="16" s="1"/>
  <c r="AO76" i="16"/>
  <c r="AM76" i="16"/>
  <c r="AD76" i="16"/>
  <c r="AB76" i="16"/>
  <c r="Z76" i="16"/>
  <c r="X76" i="16"/>
  <c r="V76" i="16"/>
  <c r="T76" i="16"/>
  <c r="R76" i="16"/>
  <c r="P76" i="16"/>
  <c r="N76" i="16"/>
  <c r="L76" i="16"/>
  <c r="J76" i="16"/>
  <c r="G76" i="16"/>
  <c r="C76" i="16"/>
  <c r="D76" i="16" s="1"/>
  <c r="E76" i="16" s="1"/>
  <c r="A76" i="16"/>
  <c r="AV76" i="16"/>
  <c r="BA76" i="16" s="1"/>
  <c r="AT76" i="16"/>
  <c r="AR76" i="16"/>
  <c r="AZ76" i="16" s="1"/>
  <c r="AP76" i="16"/>
  <c r="AN76" i="16"/>
  <c r="AL76" i="16"/>
  <c r="AC76" i="16"/>
  <c r="AA76" i="16"/>
  <c r="Y76" i="16"/>
  <c r="W76" i="16"/>
  <c r="U76" i="16"/>
  <c r="S76" i="16"/>
  <c r="Q76" i="16"/>
  <c r="O76" i="16"/>
  <c r="M76" i="16"/>
  <c r="K76" i="16"/>
  <c r="I76" i="16"/>
  <c r="F76" i="16"/>
  <c r="B77" i="16"/>
  <c r="AR72" i="14"/>
  <c r="AZ72" i="14" s="1"/>
  <c r="AL72" i="14"/>
  <c r="AJ72" i="14"/>
  <c r="AH72" i="14"/>
  <c r="AF72" i="14"/>
  <c r="AD72" i="14"/>
  <c r="AB72" i="14"/>
  <c r="Z72" i="14"/>
  <c r="X72" i="14"/>
  <c r="V72" i="14"/>
  <c r="T72" i="14"/>
  <c r="R72" i="14"/>
  <c r="P72" i="14"/>
  <c r="N72" i="14"/>
  <c r="L72" i="14"/>
  <c r="J72" i="14"/>
  <c r="H72" i="14"/>
  <c r="F72" i="14"/>
  <c r="C72" i="14"/>
  <c r="D72" i="14" s="1"/>
  <c r="E72" i="14" s="1"/>
  <c r="A72" i="14"/>
  <c r="AW72" i="14"/>
  <c r="BB72" i="14" s="1"/>
  <c r="AM72" i="14"/>
  <c r="AK72" i="14"/>
  <c r="AI72" i="14"/>
  <c r="AG72" i="14"/>
  <c r="AE72" i="14"/>
  <c r="AC72" i="14"/>
  <c r="AA72" i="14"/>
  <c r="Y72" i="14"/>
  <c r="W72" i="14"/>
  <c r="U72" i="14"/>
  <c r="S72" i="14"/>
  <c r="Q72" i="14"/>
  <c r="O72" i="14"/>
  <c r="M72" i="14"/>
  <c r="K72" i="14"/>
  <c r="I72" i="14"/>
  <c r="G72" i="14"/>
  <c r="AO72" i="14"/>
  <c r="AS72" i="14"/>
  <c r="AT72" i="14"/>
  <c r="AN72" i="14"/>
  <c r="AU72" i="14"/>
  <c r="AP72" i="14"/>
  <c r="AV72" i="14"/>
  <c r="BA72" i="14" s="1"/>
  <c r="AQ72" i="14"/>
  <c r="AY72" i="14" s="1"/>
  <c r="B73" i="14"/>
  <c r="BB75" i="17" l="1"/>
  <c r="AZ75" i="17"/>
  <c r="P75" i="17"/>
  <c r="N75" i="17"/>
  <c r="L75" i="17"/>
  <c r="J75" i="17"/>
  <c r="F75" i="17"/>
  <c r="C75" i="17"/>
  <c r="D75" i="17" s="1"/>
  <c r="E75" i="17" s="1"/>
  <c r="A75" i="17"/>
  <c r="BA75" i="17"/>
  <c r="O75" i="17"/>
  <c r="K75" i="17"/>
  <c r="AY75" i="17"/>
  <c r="M75" i="17"/>
  <c r="G75" i="17"/>
  <c r="B76" i="17"/>
  <c r="AW75" i="26"/>
  <c r="BB75" i="26" s="1"/>
  <c r="AU75" i="26"/>
  <c r="AX75" i="26"/>
  <c r="AT75" i="26"/>
  <c r="AR75" i="26"/>
  <c r="AZ75" i="26" s="1"/>
  <c r="AP75" i="26"/>
  <c r="AN75" i="26"/>
  <c r="AL75" i="26"/>
  <c r="AC75" i="26"/>
  <c r="AA75" i="26"/>
  <c r="Y75" i="26"/>
  <c r="W75" i="26"/>
  <c r="U75" i="26"/>
  <c r="S75" i="26"/>
  <c r="Q75" i="26"/>
  <c r="O75" i="26"/>
  <c r="M75" i="26"/>
  <c r="K75" i="26"/>
  <c r="I75" i="26"/>
  <c r="F75" i="26"/>
  <c r="AV75" i="26"/>
  <c r="BA75" i="26" s="1"/>
  <c r="AS75" i="26"/>
  <c r="AQ75" i="26"/>
  <c r="AY75" i="26" s="1"/>
  <c r="AO75" i="26"/>
  <c r="AM75" i="26"/>
  <c r="AD75" i="26"/>
  <c r="AB75" i="26"/>
  <c r="Z75" i="26"/>
  <c r="X75" i="26"/>
  <c r="V75" i="26"/>
  <c r="T75" i="26"/>
  <c r="R75" i="26"/>
  <c r="P75" i="26"/>
  <c r="N75" i="26"/>
  <c r="L75" i="26"/>
  <c r="J75" i="26"/>
  <c r="G75" i="26"/>
  <c r="C75" i="26"/>
  <c r="D75" i="26" s="1"/>
  <c r="E75" i="26" s="1"/>
  <c r="A75" i="26"/>
  <c r="B76" i="26"/>
  <c r="AV77" i="16"/>
  <c r="BA77" i="16" s="1"/>
  <c r="AT77" i="16"/>
  <c r="AR77" i="16"/>
  <c r="AZ77" i="16" s="1"/>
  <c r="AP77" i="16"/>
  <c r="AN77" i="16"/>
  <c r="AL77" i="16"/>
  <c r="AC77" i="16"/>
  <c r="AA77" i="16"/>
  <c r="Y77" i="16"/>
  <c r="W77" i="16"/>
  <c r="U77" i="16"/>
  <c r="S77" i="16"/>
  <c r="Q77" i="16"/>
  <c r="O77" i="16"/>
  <c r="M77" i="16"/>
  <c r="K77" i="16"/>
  <c r="I77" i="16"/>
  <c r="AW77" i="16"/>
  <c r="BB77" i="16" s="1"/>
  <c r="AU77" i="16"/>
  <c r="AS77" i="16"/>
  <c r="AQ77" i="16"/>
  <c r="AY77" i="16" s="1"/>
  <c r="AO77" i="16"/>
  <c r="AM77" i="16"/>
  <c r="AD77" i="16"/>
  <c r="AB77" i="16"/>
  <c r="Z77" i="16"/>
  <c r="X77" i="16"/>
  <c r="V77" i="16"/>
  <c r="T77" i="16"/>
  <c r="R77" i="16"/>
  <c r="P77" i="16"/>
  <c r="N77" i="16"/>
  <c r="L77" i="16"/>
  <c r="J77" i="16"/>
  <c r="G77" i="16"/>
  <c r="F77" i="16"/>
  <c r="C77" i="16"/>
  <c r="D77" i="16" s="1"/>
  <c r="E77" i="16" s="1"/>
  <c r="A77" i="16"/>
  <c r="B78" i="16"/>
  <c r="AR73" i="14"/>
  <c r="AZ73" i="14" s="1"/>
  <c r="AL73" i="14"/>
  <c r="AJ73" i="14"/>
  <c r="AH73" i="14"/>
  <c r="AF73" i="14"/>
  <c r="AD73" i="14"/>
  <c r="AB73" i="14"/>
  <c r="Z73" i="14"/>
  <c r="X73" i="14"/>
  <c r="V73" i="14"/>
  <c r="T73" i="14"/>
  <c r="R73" i="14"/>
  <c r="P73" i="14"/>
  <c r="N73" i="14"/>
  <c r="L73" i="14"/>
  <c r="J73" i="14"/>
  <c r="H73" i="14"/>
  <c r="F73" i="14"/>
  <c r="C73" i="14"/>
  <c r="D73" i="14" s="1"/>
  <c r="E73" i="14" s="1"/>
  <c r="A73" i="14"/>
  <c r="AW73" i="14"/>
  <c r="BB73" i="14" s="1"/>
  <c r="AM73" i="14"/>
  <c r="AK73" i="14"/>
  <c r="AI73" i="14"/>
  <c r="AG73" i="14"/>
  <c r="AE73" i="14"/>
  <c r="AC73" i="14"/>
  <c r="AA73" i="14"/>
  <c r="Y73" i="14"/>
  <c r="W73" i="14"/>
  <c r="U73" i="14"/>
  <c r="S73" i="14"/>
  <c r="Q73" i="14"/>
  <c r="O73" i="14"/>
  <c r="M73" i="14"/>
  <c r="K73" i="14"/>
  <c r="I73" i="14"/>
  <c r="G73" i="14"/>
  <c r="AO73" i="14"/>
  <c r="AS73" i="14"/>
  <c r="AT73" i="14"/>
  <c r="AN73" i="14"/>
  <c r="AU73" i="14"/>
  <c r="AP73" i="14"/>
  <c r="AV73" i="14"/>
  <c r="BA73" i="14" s="1"/>
  <c r="AQ73" i="14"/>
  <c r="AY73" i="14" s="1"/>
  <c r="B74" i="14"/>
  <c r="BA76" i="17" l="1"/>
  <c r="AY76" i="17"/>
  <c r="O76" i="17"/>
  <c r="M76" i="17"/>
  <c r="K76" i="17"/>
  <c r="G76" i="17"/>
  <c r="AZ76" i="17"/>
  <c r="N76" i="17"/>
  <c r="J76" i="17"/>
  <c r="C76" i="17"/>
  <c r="D76" i="17" s="1"/>
  <c r="E76" i="17" s="1"/>
  <c r="BB76" i="17"/>
  <c r="P76" i="17"/>
  <c r="L76" i="17"/>
  <c r="F76" i="17"/>
  <c r="A76" i="17"/>
  <c r="B77" i="17"/>
  <c r="AX76" i="26"/>
  <c r="AV76" i="26"/>
  <c r="BA76" i="26" s="1"/>
  <c r="AT76" i="26"/>
  <c r="AR76" i="26"/>
  <c r="AZ76" i="26" s="1"/>
  <c r="AP76" i="26"/>
  <c r="AN76" i="26"/>
  <c r="AL76" i="26"/>
  <c r="AC76" i="26"/>
  <c r="AA76" i="26"/>
  <c r="Y76" i="26"/>
  <c r="W76" i="26"/>
  <c r="U76" i="26"/>
  <c r="S76" i="26"/>
  <c r="Q76" i="26"/>
  <c r="O76" i="26"/>
  <c r="M76" i="26"/>
  <c r="K76" i="26"/>
  <c r="I76" i="26"/>
  <c r="F76" i="26"/>
  <c r="C76" i="26"/>
  <c r="D76" i="26" s="1"/>
  <c r="E76" i="26" s="1"/>
  <c r="A76" i="26"/>
  <c r="AW76" i="26"/>
  <c r="BB76" i="26" s="1"/>
  <c r="AS76" i="26"/>
  <c r="AO76" i="26"/>
  <c r="AD76" i="26"/>
  <c r="Z76" i="26"/>
  <c r="V76" i="26"/>
  <c r="R76" i="26"/>
  <c r="N76" i="26"/>
  <c r="J76" i="26"/>
  <c r="AU76" i="26"/>
  <c r="AQ76" i="26"/>
  <c r="AY76" i="26" s="1"/>
  <c r="AM76" i="26"/>
  <c r="AB76" i="26"/>
  <c r="X76" i="26"/>
  <c r="T76" i="26"/>
  <c r="P76" i="26"/>
  <c r="L76" i="26"/>
  <c r="G76" i="26"/>
  <c r="B77" i="26"/>
  <c r="AW78" i="16"/>
  <c r="BB78" i="16" s="1"/>
  <c r="AU78" i="16"/>
  <c r="AS78" i="16"/>
  <c r="AQ78" i="16"/>
  <c r="AY78" i="16" s="1"/>
  <c r="AO78" i="16"/>
  <c r="AM78" i="16"/>
  <c r="AD78" i="16"/>
  <c r="AB78" i="16"/>
  <c r="Z78" i="16"/>
  <c r="X78" i="16"/>
  <c r="V78" i="16"/>
  <c r="T78" i="16"/>
  <c r="R78" i="16"/>
  <c r="P78" i="16"/>
  <c r="N78" i="16"/>
  <c r="L78" i="16"/>
  <c r="J78" i="16"/>
  <c r="G78" i="16"/>
  <c r="C78" i="16"/>
  <c r="D78" i="16" s="1"/>
  <c r="E78" i="16" s="1"/>
  <c r="A78" i="16"/>
  <c r="AV78" i="16"/>
  <c r="BA78" i="16" s="1"/>
  <c r="AT78" i="16"/>
  <c r="AR78" i="16"/>
  <c r="AZ78" i="16" s="1"/>
  <c r="AP78" i="16"/>
  <c r="AN78" i="16"/>
  <c r="AL78" i="16"/>
  <c r="AC78" i="16"/>
  <c r="AA78" i="16"/>
  <c r="Y78" i="16"/>
  <c r="W78" i="16"/>
  <c r="U78" i="16"/>
  <c r="S78" i="16"/>
  <c r="Q78" i="16"/>
  <c r="O78" i="16"/>
  <c r="M78" i="16"/>
  <c r="K78" i="16"/>
  <c r="I78" i="16"/>
  <c r="F78" i="16"/>
  <c r="B79" i="16"/>
  <c r="AR74" i="14"/>
  <c r="AZ74" i="14" s="1"/>
  <c r="AL74" i="14"/>
  <c r="AJ74" i="14"/>
  <c r="AH74" i="14"/>
  <c r="AF74" i="14"/>
  <c r="AD74" i="14"/>
  <c r="AB74" i="14"/>
  <c r="Z74" i="14"/>
  <c r="X74" i="14"/>
  <c r="V74" i="14"/>
  <c r="T74" i="14"/>
  <c r="R74" i="14"/>
  <c r="P74" i="14"/>
  <c r="N74" i="14"/>
  <c r="L74" i="14"/>
  <c r="J74" i="14"/>
  <c r="H74" i="14"/>
  <c r="F74" i="14"/>
  <c r="C74" i="14"/>
  <c r="D74" i="14" s="1"/>
  <c r="E74" i="14" s="1"/>
  <c r="A74" i="14"/>
  <c r="AW74" i="14"/>
  <c r="BB74" i="14" s="1"/>
  <c r="AM74" i="14"/>
  <c r="AK74" i="14"/>
  <c r="AI74" i="14"/>
  <c r="AG74" i="14"/>
  <c r="AE74" i="14"/>
  <c r="AC74" i="14"/>
  <c r="AA74" i="14"/>
  <c r="Y74" i="14"/>
  <c r="W74" i="14"/>
  <c r="U74" i="14"/>
  <c r="S74" i="14"/>
  <c r="Q74" i="14"/>
  <c r="O74" i="14"/>
  <c r="M74" i="14"/>
  <c r="K74" i="14"/>
  <c r="I74" i="14"/>
  <c r="G74" i="14"/>
  <c r="AT74" i="14"/>
  <c r="AN74" i="14"/>
  <c r="AO74" i="14"/>
  <c r="AS74" i="14"/>
  <c r="AP74" i="14"/>
  <c r="AU74" i="14"/>
  <c r="AQ74" i="14"/>
  <c r="AY74" i="14" s="1"/>
  <c r="AV74" i="14"/>
  <c r="BA74" i="14" s="1"/>
  <c r="B75" i="14"/>
  <c r="BB77" i="17" l="1"/>
  <c r="AZ77" i="17"/>
  <c r="P77" i="17"/>
  <c r="N77" i="17"/>
  <c r="L77" i="17"/>
  <c r="J77" i="17"/>
  <c r="F77" i="17"/>
  <c r="C77" i="17"/>
  <c r="D77" i="17" s="1"/>
  <c r="E77" i="17" s="1"/>
  <c r="A77" i="17"/>
  <c r="AY77" i="17"/>
  <c r="M77" i="17"/>
  <c r="G77" i="17"/>
  <c r="BA77" i="17"/>
  <c r="O77" i="17"/>
  <c r="K77" i="17"/>
  <c r="B78" i="17"/>
  <c r="AX77" i="26"/>
  <c r="AV77" i="26"/>
  <c r="BA77" i="26" s="1"/>
  <c r="AT77" i="26"/>
  <c r="AR77" i="26"/>
  <c r="AZ77" i="26" s="1"/>
  <c r="AP77" i="26"/>
  <c r="AN77" i="26"/>
  <c r="AL77" i="26"/>
  <c r="AC77" i="26"/>
  <c r="AA77" i="26"/>
  <c r="Y77" i="26"/>
  <c r="W77" i="26"/>
  <c r="U77" i="26"/>
  <c r="S77" i="26"/>
  <c r="Q77" i="26"/>
  <c r="O77" i="26"/>
  <c r="M77" i="26"/>
  <c r="K77" i="26"/>
  <c r="I77" i="26"/>
  <c r="F77" i="26"/>
  <c r="AW77" i="26"/>
  <c r="BB77" i="26" s="1"/>
  <c r="AS77" i="26"/>
  <c r="AO77" i="26"/>
  <c r="AD77" i="26"/>
  <c r="Z77" i="26"/>
  <c r="V77" i="26"/>
  <c r="R77" i="26"/>
  <c r="N77" i="26"/>
  <c r="J77" i="26"/>
  <c r="C77" i="26"/>
  <c r="D77" i="26" s="1"/>
  <c r="E77" i="26" s="1"/>
  <c r="AU77" i="26"/>
  <c r="AQ77" i="26"/>
  <c r="AY77" i="26" s="1"/>
  <c r="AM77" i="26"/>
  <c r="AB77" i="26"/>
  <c r="X77" i="26"/>
  <c r="T77" i="26"/>
  <c r="P77" i="26"/>
  <c r="L77" i="26"/>
  <c r="G77" i="26"/>
  <c r="A77" i="26"/>
  <c r="B78" i="26"/>
  <c r="AW79" i="16"/>
  <c r="BB79" i="16" s="1"/>
  <c r="AU79" i="16"/>
  <c r="AS79" i="16"/>
  <c r="AQ79" i="16"/>
  <c r="AY79" i="16" s="1"/>
  <c r="AO79" i="16"/>
  <c r="AM79" i="16"/>
  <c r="AD79" i="16"/>
  <c r="AB79" i="16"/>
  <c r="Z79" i="16"/>
  <c r="X79" i="16"/>
  <c r="V79" i="16"/>
  <c r="T79" i="16"/>
  <c r="R79" i="16"/>
  <c r="P79" i="16"/>
  <c r="N79" i="16"/>
  <c r="L79" i="16"/>
  <c r="J79" i="16"/>
  <c r="G79" i="16"/>
  <c r="AV79" i="16"/>
  <c r="BA79" i="16" s="1"/>
  <c r="AT79" i="16"/>
  <c r="AR79" i="16"/>
  <c r="AZ79" i="16" s="1"/>
  <c r="AP79" i="16"/>
  <c r="AN79" i="16"/>
  <c r="AL79" i="16"/>
  <c r="AC79" i="16"/>
  <c r="AA79" i="16"/>
  <c r="Y79" i="16"/>
  <c r="W79" i="16"/>
  <c r="U79" i="16"/>
  <c r="S79" i="16"/>
  <c r="Q79" i="16"/>
  <c r="O79" i="16"/>
  <c r="M79" i="16"/>
  <c r="K79" i="16"/>
  <c r="I79" i="16"/>
  <c r="F79" i="16"/>
  <c r="C79" i="16"/>
  <c r="D79" i="16" s="1"/>
  <c r="E79" i="16" s="1"/>
  <c r="A79" i="16"/>
  <c r="B80" i="16"/>
  <c r="AW75" i="14"/>
  <c r="BB75" i="14" s="1"/>
  <c r="AM75" i="14"/>
  <c r="AK75" i="14"/>
  <c r="AI75" i="14"/>
  <c r="AG75" i="14"/>
  <c r="AE75" i="14"/>
  <c r="AC75" i="14"/>
  <c r="AA75" i="14"/>
  <c r="Y75" i="14"/>
  <c r="W75" i="14"/>
  <c r="U75" i="14"/>
  <c r="AR75" i="14"/>
  <c r="AZ75" i="14" s="1"/>
  <c r="AL75" i="14"/>
  <c r="AJ75" i="14"/>
  <c r="AH75" i="14"/>
  <c r="AF75" i="14"/>
  <c r="AD75" i="14"/>
  <c r="AB75" i="14"/>
  <c r="Z75" i="14"/>
  <c r="X75" i="14"/>
  <c r="V75" i="14"/>
  <c r="T75" i="14"/>
  <c r="R75" i="14"/>
  <c r="P75" i="14"/>
  <c r="N75" i="14"/>
  <c r="L75" i="14"/>
  <c r="J75" i="14"/>
  <c r="H75" i="14"/>
  <c r="F75" i="14"/>
  <c r="C75" i="14"/>
  <c r="D75" i="14" s="1"/>
  <c r="E75" i="14" s="1"/>
  <c r="A75" i="14"/>
  <c r="S75" i="14"/>
  <c r="Q75" i="14"/>
  <c r="O75" i="14"/>
  <c r="M75" i="14"/>
  <c r="K75" i="14"/>
  <c r="I75" i="14"/>
  <c r="G75" i="14"/>
  <c r="AT75" i="14"/>
  <c r="AN75" i="14"/>
  <c r="AO75" i="14"/>
  <c r="AS75" i="14"/>
  <c r="AP75" i="14"/>
  <c r="AU75" i="14"/>
  <c r="AQ75" i="14"/>
  <c r="AY75" i="14" s="1"/>
  <c r="AV75" i="14"/>
  <c r="BA75" i="14" s="1"/>
  <c r="B76" i="14"/>
  <c r="BA78" i="17" l="1"/>
  <c r="AY78" i="17"/>
  <c r="O78" i="17"/>
  <c r="M78" i="17"/>
  <c r="K78" i="17"/>
  <c r="G78" i="17"/>
  <c r="BB78" i="17"/>
  <c r="P78" i="17"/>
  <c r="L78" i="17"/>
  <c r="F78" i="17"/>
  <c r="A78" i="17"/>
  <c r="AZ78" i="17"/>
  <c r="N78" i="17"/>
  <c r="J78" i="17"/>
  <c r="C78" i="17"/>
  <c r="D78" i="17" s="1"/>
  <c r="E78" i="17" s="1"/>
  <c r="B79" i="17"/>
  <c r="AW78" i="26"/>
  <c r="BB78" i="26" s="1"/>
  <c r="AU78" i="26"/>
  <c r="AS78" i="26"/>
  <c r="AQ78" i="26"/>
  <c r="AY78" i="26" s="1"/>
  <c r="AO78" i="26"/>
  <c r="AM78" i="26"/>
  <c r="AD78" i="26"/>
  <c r="AB78" i="26"/>
  <c r="Z78" i="26"/>
  <c r="X78" i="26"/>
  <c r="V78" i="26"/>
  <c r="T78" i="26"/>
  <c r="R78" i="26"/>
  <c r="P78" i="26"/>
  <c r="N78" i="26"/>
  <c r="L78" i="26"/>
  <c r="J78" i="26"/>
  <c r="G78" i="26"/>
  <c r="AV78" i="26"/>
  <c r="BA78" i="26" s="1"/>
  <c r="AR78" i="26"/>
  <c r="AZ78" i="26" s="1"/>
  <c r="AN78" i="26"/>
  <c r="AC78" i="26"/>
  <c r="Y78" i="26"/>
  <c r="U78" i="26"/>
  <c r="Q78" i="26"/>
  <c r="M78" i="26"/>
  <c r="I78" i="26"/>
  <c r="C78" i="26"/>
  <c r="D78" i="26" s="1"/>
  <c r="E78" i="26" s="1"/>
  <c r="AX78" i="26"/>
  <c r="AT78" i="26"/>
  <c r="AP78" i="26"/>
  <c r="AL78" i="26"/>
  <c r="AA78" i="26"/>
  <c r="W78" i="26"/>
  <c r="S78" i="26"/>
  <c r="O78" i="26"/>
  <c r="K78" i="26"/>
  <c r="F78" i="26"/>
  <c r="A78" i="26"/>
  <c r="B79" i="26"/>
  <c r="AV80" i="16"/>
  <c r="BA80" i="16" s="1"/>
  <c r="AT80" i="16"/>
  <c r="AR80" i="16"/>
  <c r="AZ80" i="16" s="1"/>
  <c r="AP80" i="16"/>
  <c r="AN80" i="16"/>
  <c r="AL80" i="16"/>
  <c r="AC80" i="16"/>
  <c r="AA80" i="16"/>
  <c r="Y80" i="16"/>
  <c r="W80" i="16"/>
  <c r="U80" i="16"/>
  <c r="S80" i="16"/>
  <c r="Q80" i="16"/>
  <c r="O80" i="16"/>
  <c r="M80" i="16"/>
  <c r="K80" i="16"/>
  <c r="I80" i="16"/>
  <c r="F80" i="16"/>
  <c r="AW80" i="16"/>
  <c r="BB80" i="16" s="1"/>
  <c r="AU80" i="16"/>
  <c r="AS80" i="16"/>
  <c r="AQ80" i="16"/>
  <c r="AY80" i="16" s="1"/>
  <c r="AO80" i="16"/>
  <c r="AM80" i="16"/>
  <c r="AD80" i="16"/>
  <c r="AB80" i="16"/>
  <c r="Z80" i="16"/>
  <c r="X80" i="16"/>
  <c r="V80" i="16"/>
  <c r="T80" i="16"/>
  <c r="R80" i="16"/>
  <c r="P80" i="16"/>
  <c r="N80" i="16"/>
  <c r="L80" i="16"/>
  <c r="J80" i="16"/>
  <c r="G80" i="16"/>
  <c r="C80" i="16"/>
  <c r="D80" i="16" s="1"/>
  <c r="E80" i="16" s="1"/>
  <c r="A80" i="16"/>
  <c r="B81" i="16"/>
  <c r="AW76" i="14"/>
  <c r="BB76" i="14" s="1"/>
  <c r="AM76" i="14"/>
  <c r="AK76" i="14"/>
  <c r="AI76" i="14"/>
  <c r="AG76" i="14"/>
  <c r="AE76" i="14"/>
  <c r="AC76" i="14"/>
  <c r="AA76" i="14"/>
  <c r="Y76" i="14"/>
  <c r="W76" i="14"/>
  <c r="U76" i="14"/>
  <c r="S76" i="14"/>
  <c r="Q76" i="14"/>
  <c r="O76" i="14"/>
  <c r="M76" i="14"/>
  <c r="K76" i="14"/>
  <c r="I76" i="14"/>
  <c r="G76" i="14"/>
  <c r="AR76" i="14"/>
  <c r="AZ76" i="14" s="1"/>
  <c r="AL76" i="14"/>
  <c r="AJ76" i="14"/>
  <c r="AH76" i="14"/>
  <c r="AF76" i="14"/>
  <c r="AD76" i="14"/>
  <c r="AB76" i="14"/>
  <c r="Z76" i="14"/>
  <c r="X76" i="14"/>
  <c r="V76" i="14"/>
  <c r="T76" i="14"/>
  <c r="R76" i="14"/>
  <c r="P76" i="14"/>
  <c r="N76" i="14"/>
  <c r="L76" i="14"/>
  <c r="J76" i="14"/>
  <c r="H76" i="14"/>
  <c r="F76" i="14"/>
  <c r="C76" i="14"/>
  <c r="D76" i="14" s="1"/>
  <c r="E76" i="14" s="1"/>
  <c r="A76" i="14"/>
  <c r="AO76" i="14"/>
  <c r="AS76" i="14"/>
  <c r="AT76" i="14"/>
  <c r="AN76" i="14"/>
  <c r="AU76" i="14"/>
  <c r="AP76" i="14"/>
  <c r="AV76" i="14"/>
  <c r="BA76" i="14" s="1"/>
  <c r="AQ76" i="14"/>
  <c r="AY76" i="14" s="1"/>
  <c r="B77" i="14"/>
  <c r="BB79" i="17" l="1"/>
  <c r="AZ79" i="17"/>
  <c r="P79" i="17"/>
  <c r="N79" i="17"/>
  <c r="L79" i="17"/>
  <c r="J79" i="17"/>
  <c r="F79" i="17"/>
  <c r="C79" i="17"/>
  <c r="D79" i="17" s="1"/>
  <c r="E79" i="17" s="1"/>
  <c r="A79" i="17"/>
  <c r="BA79" i="17"/>
  <c r="O79" i="17"/>
  <c r="K79" i="17"/>
  <c r="AY79" i="17"/>
  <c r="M79" i="17"/>
  <c r="G79" i="17"/>
  <c r="B80" i="17"/>
  <c r="AW79" i="26"/>
  <c r="BB79" i="26" s="1"/>
  <c r="AU79" i="26"/>
  <c r="AS79" i="26"/>
  <c r="AQ79" i="26"/>
  <c r="AY79" i="26" s="1"/>
  <c r="AO79" i="26"/>
  <c r="AM79" i="26"/>
  <c r="AD79" i="26"/>
  <c r="AB79" i="26"/>
  <c r="Z79" i="26"/>
  <c r="X79" i="26"/>
  <c r="V79" i="26"/>
  <c r="T79" i="26"/>
  <c r="R79" i="26"/>
  <c r="P79" i="26"/>
  <c r="N79" i="26"/>
  <c r="L79" i="26"/>
  <c r="J79" i="26"/>
  <c r="G79" i="26"/>
  <c r="C79" i="26"/>
  <c r="D79" i="26" s="1"/>
  <c r="E79" i="26" s="1"/>
  <c r="A79" i="26"/>
  <c r="AV79" i="26"/>
  <c r="BA79" i="26" s="1"/>
  <c r="AR79" i="26"/>
  <c r="AZ79" i="26" s="1"/>
  <c r="AN79" i="26"/>
  <c r="AC79" i="26"/>
  <c r="Y79" i="26"/>
  <c r="U79" i="26"/>
  <c r="Q79" i="26"/>
  <c r="M79" i="26"/>
  <c r="I79" i="26"/>
  <c r="AX79" i="26"/>
  <c r="AT79" i="26"/>
  <c r="AP79" i="26"/>
  <c r="AL79" i="26"/>
  <c r="AA79" i="26"/>
  <c r="W79" i="26"/>
  <c r="S79" i="26"/>
  <c r="O79" i="26"/>
  <c r="K79" i="26"/>
  <c r="F79" i="26"/>
  <c r="B80" i="26"/>
  <c r="AV81" i="16"/>
  <c r="BA81" i="16" s="1"/>
  <c r="AT81" i="16"/>
  <c r="AR81" i="16"/>
  <c r="AZ81" i="16" s="1"/>
  <c r="AP81" i="16"/>
  <c r="AN81" i="16"/>
  <c r="AL81" i="16"/>
  <c r="AC81" i="16"/>
  <c r="AA81" i="16"/>
  <c r="Y81" i="16"/>
  <c r="W81" i="16"/>
  <c r="U81" i="16"/>
  <c r="S81" i="16"/>
  <c r="Q81" i="16"/>
  <c r="O81" i="16"/>
  <c r="M81" i="16"/>
  <c r="K81" i="16"/>
  <c r="I81" i="16"/>
  <c r="F81" i="16"/>
  <c r="C81" i="16"/>
  <c r="D81" i="16" s="1"/>
  <c r="E81" i="16" s="1"/>
  <c r="A81" i="16"/>
  <c r="AW81" i="16"/>
  <c r="BB81" i="16" s="1"/>
  <c r="AU81" i="16"/>
  <c r="AS81" i="16"/>
  <c r="AQ81" i="16"/>
  <c r="AY81" i="16" s="1"/>
  <c r="AO81" i="16"/>
  <c r="AM81" i="16"/>
  <c r="AD81" i="16"/>
  <c r="AB81" i="16"/>
  <c r="Z81" i="16"/>
  <c r="X81" i="16"/>
  <c r="V81" i="16"/>
  <c r="T81" i="16"/>
  <c r="R81" i="16"/>
  <c r="P81" i="16"/>
  <c r="N81" i="16"/>
  <c r="L81" i="16"/>
  <c r="J81" i="16"/>
  <c r="G81" i="16"/>
  <c r="B82" i="16"/>
  <c r="AW77" i="14"/>
  <c r="BB77" i="14" s="1"/>
  <c r="AM77" i="14"/>
  <c r="AK77" i="14"/>
  <c r="AI77" i="14"/>
  <c r="AG77" i="14"/>
  <c r="AE77" i="14"/>
  <c r="AC77" i="14"/>
  <c r="AA77" i="14"/>
  <c r="Y77" i="14"/>
  <c r="W77" i="14"/>
  <c r="U77" i="14"/>
  <c r="S77" i="14"/>
  <c r="Q77" i="14"/>
  <c r="O77" i="14"/>
  <c r="M77" i="14"/>
  <c r="K77" i="14"/>
  <c r="I77" i="14"/>
  <c r="G77" i="14"/>
  <c r="AR77" i="14"/>
  <c r="AZ77" i="14" s="1"/>
  <c r="AL77" i="14"/>
  <c r="AJ77" i="14"/>
  <c r="AH77" i="14"/>
  <c r="AF77" i="14"/>
  <c r="AD77" i="14"/>
  <c r="AB77" i="14"/>
  <c r="Z77" i="14"/>
  <c r="X77" i="14"/>
  <c r="V77" i="14"/>
  <c r="T77" i="14"/>
  <c r="R77" i="14"/>
  <c r="P77" i="14"/>
  <c r="N77" i="14"/>
  <c r="L77" i="14"/>
  <c r="J77" i="14"/>
  <c r="H77" i="14"/>
  <c r="F77" i="14"/>
  <c r="C77" i="14"/>
  <c r="D77" i="14" s="1"/>
  <c r="E77" i="14" s="1"/>
  <c r="A77" i="14"/>
  <c r="AO77" i="14"/>
  <c r="AS77" i="14"/>
  <c r="AT77" i="14"/>
  <c r="AN77" i="14"/>
  <c r="AU77" i="14"/>
  <c r="AP77" i="14"/>
  <c r="AV77" i="14"/>
  <c r="BA77" i="14" s="1"/>
  <c r="AQ77" i="14"/>
  <c r="AY77" i="14" s="1"/>
  <c r="B78" i="14"/>
  <c r="BA80" i="17" l="1"/>
  <c r="AY80" i="17"/>
  <c r="O80" i="17"/>
  <c r="M80" i="17"/>
  <c r="K80" i="17"/>
  <c r="G80" i="17"/>
  <c r="AZ80" i="17"/>
  <c r="N80" i="17"/>
  <c r="J80" i="17"/>
  <c r="C80" i="17"/>
  <c r="D80" i="17" s="1"/>
  <c r="E80" i="17" s="1"/>
  <c r="BB80" i="17"/>
  <c r="P80" i="17"/>
  <c r="L80" i="17"/>
  <c r="F80" i="17"/>
  <c r="A80" i="17"/>
  <c r="B81" i="17"/>
  <c r="AX80" i="26"/>
  <c r="AV80" i="26"/>
  <c r="BA80" i="26" s="1"/>
  <c r="AT80" i="26"/>
  <c r="AR80" i="26"/>
  <c r="AZ80" i="26" s="1"/>
  <c r="AP80" i="26"/>
  <c r="AN80" i="26"/>
  <c r="AL80" i="26"/>
  <c r="AC80" i="26"/>
  <c r="AA80" i="26"/>
  <c r="Y80" i="26"/>
  <c r="W80" i="26"/>
  <c r="U80" i="26"/>
  <c r="S80" i="26"/>
  <c r="Q80" i="26"/>
  <c r="O80" i="26"/>
  <c r="M80" i="26"/>
  <c r="K80" i="26"/>
  <c r="I80" i="26"/>
  <c r="F80" i="26"/>
  <c r="C80" i="26"/>
  <c r="D80" i="26" s="1"/>
  <c r="E80" i="26" s="1"/>
  <c r="A80" i="26"/>
  <c r="AU80" i="26"/>
  <c r="AQ80" i="26"/>
  <c r="AY80" i="26" s="1"/>
  <c r="AM80" i="26"/>
  <c r="AB80" i="26"/>
  <c r="X80" i="26"/>
  <c r="T80" i="26"/>
  <c r="P80" i="26"/>
  <c r="L80" i="26"/>
  <c r="G80" i="26"/>
  <c r="AW80" i="26"/>
  <c r="BB80" i="26" s="1"/>
  <c r="AS80" i="26"/>
  <c r="AO80" i="26"/>
  <c r="AD80" i="26"/>
  <c r="Z80" i="26"/>
  <c r="V80" i="26"/>
  <c r="R80" i="26"/>
  <c r="N80" i="26"/>
  <c r="J80" i="26"/>
  <c r="B81" i="26"/>
  <c r="AW82" i="16"/>
  <c r="BB82" i="16" s="1"/>
  <c r="AU82" i="16"/>
  <c r="AS82" i="16"/>
  <c r="AQ82" i="16"/>
  <c r="AY82" i="16" s="1"/>
  <c r="AO82" i="16"/>
  <c r="AM82" i="16"/>
  <c r="AD82" i="16"/>
  <c r="AB82" i="16"/>
  <c r="Z82" i="16"/>
  <c r="X82" i="16"/>
  <c r="V82" i="16"/>
  <c r="T82" i="16"/>
  <c r="R82" i="16"/>
  <c r="P82" i="16"/>
  <c r="N82" i="16"/>
  <c r="L82" i="16"/>
  <c r="J82" i="16"/>
  <c r="G82" i="16"/>
  <c r="C82" i="16"/>
  <c r="D82" i="16" s="1"/>
  <c r="E82" i="16" s="1"/>
  <c r="A82" i="16"/>
  <c r="AV82" i="16"/>
  <c r="BA82" i="16" s="1"/>
  <c r="AT82" i="16"/>
  <c r="AR82" i="16"/>
  <c r="AZ82" i="16" s="1"/>
  <c r="AP82" i="16"/>
  <c r="AN82" i="16"/>
  <c r="AL82" i="16"/>
  <c r="AC82" i="16"/>
  <c r="AA82" i="16"/>
  <c r="Y82" i="16"/>
  <c r="W82" i="16"/>
  <c r="U82" i="16"/>
  <c r="S82" i="16"/>
  <c r="Q82" i="16"/>
  <c r="O82" i="16"/>
  <c r="M82" i="16"/>
  <c r="K82" i="16"/>
  <c r="I82" i="16"/>
  <c r="F82" i="16"/>
  <c r="B83" i="16"/>
  <c r="AW78" i="14"/>
  <c r="BB78" i="14" s="1"/>
  <c r="AM78" i="14"/>
  <c r="AK78" i="14"/>
  <c r="AI78" i="14"/>
  <c r="AG78" i="14"/>
  <c r="AE78" i="14"/>
  <c r="AC78" i="14"/>
  <c r="AA78" i="14"/>
  <c r="Y78" i="14"/>
  <c r="W78" i="14"/>
  <c r="U78" i="14"/>
  <c r="S78" i="14"/>
  <c r="Q78" i="14"/>
  <c r="O78" i="14"/>
  <c r="M78" i="14"/>
  <c r="K78" i="14"/>
  <c r="I78" i="14"/>
  <c r="G78" i="14"/>
  <c r="AR78" i="14"/>
  <c r="AZ78" i="14" s="1"/>
  <c r="AL78" i="14"/>
  <c r="AJ78" i="14"/>
  <c r="AH78" i="14"/>
  <c r="AF78" i="14"/>
  <c r="AD78" i="14"/>
  <c r="AB78" i="14"/>
  <c r="Z78" i="14"/>
  <c r="X78" i="14"/>
  <c r="V78" i="14"/>
  <c r="T78" i="14"/>
  <c r="R78" i="14"/>
  <c r="P78" i="14"/>
  <c r="N78" i="14"/>
  <c r="L78" i="14"/>
  <c r="J78" i="14"/>
  <c r="H78" i="14"/>
  <c r="F78" i="14"/>
  <c r="C78" i="14"/>
  <c r="D78" i="14" s="1"/>
  <c r="E78" i="14" s="1"/>
  <c r="A78" i="14"/>
  <c r="AT78" i="14"/>
  <c r="AN78" i="14"/>
  <c r="AO78" i="14"/>
  <c r="AS78" i="14"/>
  <c r="AP78" i="14"/>
  <c r="AU78" i="14"/>
  <c r="AQ78" i="14"/>
  <c r="AY78" i="14" s="1"/>
  <c r="AV78" i="14"/>
  <c r="BA78" i="14" s="1"/>
  <c r="B79" i="14"/>
  <c r="BB81" i="17" l="1"/>
  <c r="AZ81" i="17"/>
  <c r="P81" i="17"/>
  <c r="N81" i="17"/>
  <c r="L81" i="17"/>
  <c r="J81" i="17"/>
  <c r="F81" i="17"/>
  <c r="C81" i="17"/>
  <c r="D81" i="17" s="1"/>
  <c r="E81" i="17" s="1"/>
  <c r="A81" i="17"/>
  <c r="AY81" i="17"/>
  <c r="M81" i="17"/>
  <c r="G81" i="17"/>
  <c r="BA81" i="17"/>
  <c r="O81" i="17"/>
  <c r="K81" i="17"/>
  <c r="B82" i="17"/>
  <c r="AX81" i="26"/>
  <c r="AV81" i="26"/>
  <c r="BA81" i="26" s="1"/>
  <c r="AT81" i="26"/>
  <c r="AR81" i="26"/>
  <c r="AZ81" i="26" s="1"/>
  <c r="AP81" i="26"/>
  <c r="AN81" i="26"/>
  <c r="AL81" i="26"/>
  <c r="AC81" i="26"/>
  <c r="AA81" i="26"/>
  <c r="Y81" i="26"/>
  <c r="W81" i="26"/>
  <c r="U81" i="26"/>
  <c r="S81" i="26"/>
  <c r="Q81" i="26"/>
  <c r="O81" i="26"/>
  <c r="M81" i="26"/>
  <c r="K81" i="26"/>
  <c r="I81" i="26"/>
  <c r="F81" i="26"/>
  <c r="AU81" i="26"/>
  <c r="AQ81" i="26"/>
  <c r="AY81" i="26" s="1"/>
  <c r="AM81" i="26"/>
  <c r="AB81" i="26"/>
  <c r="X81" i="26"/>
  <c r="T81" i="26"/>
  <c r="P81" i="26"/>
  <c r="L81" i="26"/>
  <c r="G81" i="26"/>
  <c r="A81" i="26"/>
  <c r="AW81" i="26"/>
  <c r="BB81" i="26" s="1"/>
  <c r="AS81" i="26"/>
  <c r="AO81" i="26"/>
  <c r="AD81" i="26"/>
  <c r="Z81" i="26"/>
  <c r="V81" i="26"/>
  <c r="R81" i="26"/>
  <c r="N81" i="26"/>
  <c r="J81" i="26"/>
  <c r="C81" i="26"/>
  <c r="D81" i="26" s="1"/>
  <c r="E81" i="26" s="1"/>
  <c r="B82" i="26"/>
  <c r="AW83" i="16"/>
  <c r="BB83" i="16" s="1"/>
  <c r="AU83" i="16"/>
  <c r="AS83" i="16"/>
  <c r="AQ83" i="16"/>
  <c r="AY83" i="16" s="1"/>
  <c r="AO83" i="16"/>
  <c r="AM83" i="16"/>
  <c r="AD83" i="16"/>
  <c r="AB83" i="16"/>
  <c r="Z83" i="16"/>
  <c r="X83" i="16"/>
  <c r="V83" i="16"/>
  <c r="T83" i="16"/>
  <c r="R83" i="16"/>
  <c r="P83" i="16"/>
  <c r="N83" i="16"/>
  <c r="L83" i="16"/>
  <c r="J83" i="16"/>
  <c r="G83" i="16"/>
  <c r="AV83" i="16"/>
  <c r="BA83" i="16" s="1"/>
  <c r="AT83" i="16"/>
  <c r="AR83" i="16"/>
  <c r="AZ83" i="16" s="1"/>
  <c r="AP83" i="16"/>
  <c r="AN83" i="16"/>
  <c r="AL83" i="16"/>
  <c r="AK2" i="16" s="1"/>
  <c r="AC83" i="16"/>
  <c r="AA83" i="16"/>
  <c r="Y83" i="16"/>
  <c r="W83" i="16"/>
  <c r="U83" i="16"/>
  <c r="S83" i="16"/>
  <c r="Q83" i="16"/>
  <c r="O83" i="16"/>
  <c r="M83" i="16"/>
  <c r="K83" i="16"/>
  <c r="I83" i="16"/>
  <c r="F83" i="16"/>
  <c r="C83" i="16"/>
  <c r="D83" i="16" s="1"/>
  <c r="E83" i="16" s="1"/>
  <c r="A83" i="16"/>
  <c r="B84" i="16"/>
  <c r="AW79" i="14"/>
  <c r="BB79" i="14" s="1"/>
  <c r="AM79" i="14"/>
  <c r="AK79" i="14"/>
  <c r="AI79" i="14"/>
  <c r="AG79" i="14"/>
  <c r="AR79" i="14"/>
  <c r="AZ79" i="14" s="1"/>
  <c r="AL79" i="14"/>
  <c r="AJ79" i="14"/>
  <c r="AH79" i="14"/>
  <c r="AF79" i="14"/>
  <c r="AE79" i="14"/>
  <c r="AC79" i="14"/>
  <c r="AA79" i="14"/>
  <c r="Y79" i="14"/>
  <c r="W79" i="14"/>
  <c r="U79" i="14"/>
  <c r="S79" i="14"/>
  <c r="Q79" i="14"/>
  <c r="O79" i="14"/>
  <c r="M79" i="14"/>
  <c r="K79" i="14"/>
  <c r="I79" i="14"/>
  <c r="G79" i="14"/>
  <c r="AD79" i="14"/>
  <c r="AB79" i="14"/>
  <c r="Z79" i="14"/>
  <c r="X79" i="14"/>
  <c r="V79" i="14"/>
  <c r="T79" i="14"/>
  <c r="R79" i="14"/>
  <c r="P79" i="14"/>
  <c r="N79" i="14"/>
  <c r="L79" i="14"/>
  <c r="J79" i="14"/>
  <c r="H79" i="14"/>
  <c r="F79" i="14"/>
  <c r="C79" i="14"/>
  <c r="D79" i="14" s="1"/>
  <c r="E79" i="14" s="1"/>
  <c r="A79" i="14"/>
  <c r="AT79" i="14"/>
  <c r="AN79" i="14"/>
  <c r="AO79" i="14"/>
  <c r="AS79" i="14"/>
  <c r="AP79" i="14"/>
  <c r="AU79" i="14"/>
  <c r="AQ79" i="14"/>
  <c r="AY79" i="14" s="1"/>
  <c r="AV79" i="14"/>
  <c r="BA79" i="14" s="1"/>
  <c r="B80" i="14"/>
  <c r="BA82" i="17" l="1"/>
  <c r="AY82" i="17"/>
  <c r="O82" i="17"/>
  <c r="M82" i="17"/>
  <c r="K82" i="17"/>
  <c r="G82" i="17"/>
  <c r="BB82" i="17"/>
  <c r="P82" i="17"/>
  <c r="L82" i="17"/>
  <c r="F82" i="17"/>
  <c r="A82" i="17"/>
  <c r="AZ82" i="17"/>
  <c r="N82" i="17"/>
  <c r="J82" i="17"/>
  <c r="C82" i="17"/>
  <c r="D82" i="17" s="1"/>
  <c r="E82" i="17" s="1"/>
  <c r="B83" i="17"/>
  <c r="AW82" i="26"/>
  <c r="BB82" i="26" s="1"/>
  <c r="AU82" i="26"/>
  <c r="AS82" i="26"/>
  <c r="AQ82" i="26"/>
  <c r="AY82" i="26" s="1"/>
  <c r="AO82" i="26"/>
  <c r="AM82" i="26"/>
  <c r="AD82" i="26"/>
  <c r="AB82" i="26"/>
  <c r="Z82" i="26"/>
  <c r="X82" i="26"/>
  <c r="V82" i="26"/>
  <c r="T82" i="26"/>
  <c r="R82" i="26"/>
  <c r="P82" i="26"/>
  <c r="N82" i="26"/>
  <c r="L82" i="26"/>
  <c r="J82" i="26"/>
  <c r="G82" i="26"/>
  <c r="AX82" i="26"/>
  <c r="AT82" i="26"/>
  <c r="AP82" i="26"/>
  <c r="AL82" i="26"/>
  <c r="AA82" i="26"/>
  <c r="W82" i="26"/>
  <c r="S82" i="26"/>
  <c r="O82" i="26"/>
  <c r="K82" i="26"/>
  <c r="F82" i="26"/>
  <c r="A82" i="26"/>
  <c r="AV82" i="26"/>
  <c r="BA82" i="26" s="1"/>
  <c r="AR82" i="26"/>
  <c r="AZ82" i="26" s="1"/>
  <c r="AN82" i="26"/>
  <c r="AC82" i="26"/>
  <c r="Y82" i="26"/>
  <c r="U82" i="26"/>
  <c r="Q82" i="26"/>
  <c r="M82" i="26"/>
  <c r="I82" i="26"/>
  <c r="C82" i="26"/>
  <c r="D82" i="26" s="1"/>
  <c r="E82" i="26" s="1"/>
  <c r="B83" i="26"/>
  <c r="AV84" i="16"/>
  <c r="BA84" i="16" s="1"/>
  <c r="AT84" i="16"/>
  <c r="AR84" i="16"/>
  <c r="AZ84" i="16" s="1"/>
  <c r="AP84" i="16"/>
  <c r="AN84" i="16"/>
  <c r="AL84" i="16"/>
  <c r="AC84" i="16"/>
  <c r="AA84" i="16"/>
  <c r="Y84" i="16"/>
  <c r="W84" i="16"/>
  <c r="U84" i="16"/>
  <c r="S84" i="16"/>
  <c r="Q84" i="16"/>
  <c r="O84" i="16"/>
  <c r="M84" i="16"/>
  <c r="K84" i="16"/>
  <c r="I84" i="16"/>
  <c r="F84" i="16"/>
  <c r="AW84" i="16"/>
  <c r="BB84" i="16" s="1"/>
  <c r="AU84" i="16"/>
  <c r="AS84" i="16"/>
  <c r="AQ84" i="16"/>
  <c r="AY84" i="16" s="1"/>
  <c r="AO84" i="16"/>
  <c r="AM84" i="16"/>
  <c r="AD84" i="16"/>
  <c r="AB84" i="16"/>
  <c r="Z84" i="16"/>
  <c r="X84" i="16"/>
  <c r="V84" i="16"/>
  <c r="T84" i="16"/>
  <c r="R84" i="16"/>
  <c r="P84" i="16"/>
  <c r="N84" i="16"/>
  <c r="L84" i="16"/>
  <c r="J84" i="16"/>
  <c r="G84" i="16"/>
  <c r="C84" i="16"/>
  <c r="D84" i="16" s="1"/>
  <c r="E84" i="16" s="1"/>
  <c r="A84" i="16"/>
  <c r="B85" i="16"/>
  <c r="AW80" i="14"/>
  <c r="BB80" i="14" s="1"/>
  <c r="AM80" i="14"/>
  <c r="AK80" i="14"/>
  <c r="AI80" i="14"/>
  <c r="AG80" i="14"/>
  <c r="AE80" i="14"/>
  <c r="AC80" i="14"/>
  <c r="AA80" i="14"/>
  <c r="Y80" i="14"/>
  <c r="W80" i="14"/>
  <c r="U80" i="14"/>
  <c r="S80" i="14"/>
  <c r="Q80" i="14"/>
  <c r="O80" i="14"/>
  <c r="M80" i="14"/>
  <c r="K80" i="14"/>
  <c r="I80" i="14"/>
  <c r="G80" i="14"/>
  <c r="AR80" i="14"/>
  <c r="AZ80" i="14" s="1"/>
  <c r="AL80" i="14"/>
  <c r="AJ80" i="14"/>
  <c r="AH80" i="14"/>
  <c r="AF80" i="14"/>
  <c r="AD80" i="14"/>
  <c r="AB80" i="14"/>
  <c r="Z80" i="14"/>
  <c r="X80" i="14"/>
  <c r="V80" i="14"/>
  <c r="T80" i="14"/>
  <c r="R80" i="14"/>
  <c r="P80" i="14"/>
  <c r="N80" i="14"/>
  <c r="L80" i="14"/>
  <c r="J80" i="14"/>
  <c r="H80" i="14"/>
  <c r="F80" i="14"/>
  <c r="C80" i="14"/>
  <c r="D80" i="14" s="1"/>
  <c r="E80" i="14" s="1"/>
  <c r="A80" i="14"/>
  <c r="AO80" i="14"/>
  <c r="AS80" i="14"/>
  <c r="AT80" i="14"/>
  <c r="AN80" i="14"/>
  <c r="AU80" i="14"/>
  <c r="AP80" i="14"/>
  <c r="AV80" i="14"/>
  <c r="BA80" i="14" s="1"/>
  <c r="AQ80" i="14"/>
  <c r="AY80" i="14" s="1"/>
  <c r="B81" i="14"/>
  <c r="BB83" i="17" l="1"/>
  <c r="AZ83" i="17"/>
  <c r="P83" i="17"/>
  <c r="N83" i="17"/>
  <c r="L83" i="17"/>
  <c r="J83" i="17"/>
  <c r="F83" i="17"/>
  <c r="C83" i="17"/>
  <c r="D83" i="17" s="1"/>
  <c r="E83" i="17" s="1"/>
  <c r="A83" i="17"/>
  <c r="BA83" i="17"/>
  <c r="O83" i="17"/>
  <c r="K83" i="17"/>
  <c r="AY83" i="17"/>
  <c r="M83" i="17"/>
  <c r="G83" i="17"/>
  <c r="AW83" i="26"/>
  <c r="BB83" i="26" s="1"/>
  <c r="AU83" i="26"/>
  <c r="AS83" i="26"/>
  <c r="AQ83" i="26"/>
  <c r="AY83" i="26" s="1"/>
  <c r="AO83" i="26"/>
  <c r="AM83" i="26"/>
  <c r="AD83" i="26"/>
  <c r="AB83" i="26"/>
  <c r="Z83" i="26"/>
  <c r="X83" i="26"/>
  <c r="V83" i="26"/>
  <c r="T83" i="26"/>
  <c r="R83" i="26"/>
  <c r="P83" i="26"/>
  <c r="N83" i="26"/>
  <c r="L83" i="26"/>
  <c r="J83" i="26"/>
  <c r="G83" i="26"/>
  <c r="C83" i="26"/>
  <c r="D83" i="26" s="1"/>
  <c r="E83" i="26" s="1"/>
  <c r="A83" i="26"/>
  <c r="AX83" i="26"/>
  <c r="AT83" i="26"/>
  <c r="AP83" i="26"/>
  <c r="AL83" i="26"/>
  <c r="AK2" i="26" s="1"/>
  <c r="AA83" i="26"/>
  <c r="W83" i="26"/>
  <c r="S83" i="26"/>
  <c r="O83" i="26"/>
  <c r="K83" i="26"/>
  <c r="F83" i="26"/>
  <c r="AV83" i="26"/>
  <c r="BA83" i="26" s="1"/>
  <c r="AR83" i="26"/>
  <c r="AZ83" i="26" s="1"/>
  <c r="AN83" i="26"/>
  <c r="AC83" i="26"/>
  <c r="Y83" i="26"/>
  <c r="U83" i="26"/>
  <c r="Q83" i="26"/>
  <c r="M83" i="26"/>
  <c r="I83" i="26"/>
  <c r="B84" i="26"/>
  <c r="AV85" i="16"/>
  <c r="BA85" i="16" s="1"/>
  <c r="AT85" i="16"/>
  <c r="AR85" i="16"/>
  <c r="AZ85" i="16" s="1"/>
  <c r="AP85" i="16"/>
  <c r="AN85" i="16"/>
  <c r="AL85" i="16"/>
  <c r="AC85" i="16"/>
  <c r="AA85" i="16"/>
  <c r="Y85" i="16"/>
  <c r="W85" i="16"/>
  <c r="U85" i="16"/>
  <c r="S85" i="16"/>
  <c r="Q85" i="16"/>
  <c r="O85" i="16"/>
  <c r="M85" i="16"/>
  <c r="K85" i="16"/>
  <c r="I85" i="16"/>
  <c r="F85" i="16"/>
  <c r="C85" i="16"/>
  <c r="D85" i="16" s="1"/>
  <c r="E85" i="16" s="1"/>
  <c r="A85" i="16"/>
  <c r="AW85" i="16"/>
  <c r="BB85" i="16" s="1"/>
  <c r="AU85" i="16"/>
  <c r="AS85" i="16"/>
  <c r="AQ85" i="16"/>
  <c r="AY85" i="16" s="1"/>
  <c r="AO85" i="16"/>
  <c r="AM85" i="16"/>
  <c r="AD85" i="16"/>
  <c r="AB85" i="16"/>
  <c r="Z85" i="16"/>
  <c r="X85" i="16"/>
  <c r="V85" i="16"/>
  <c r="T85" i="16"/>
  <c r="R85" i="16"/>
  <c r="P85" i="16"/>
  <c r="N85" i="16"/>
  <c r="L85" i="16"/>
  <c r="J85" i="16"/>
  <c r="G85" i="16"/>
  <c r="B86" i="16"/>
  <c r="AW81" i="14"/>
  <c r="BB81" i="14" s="1"/>
  <c r="AM81" i="14"/>
  <c r="AK81" i="14"/>
  <c r="AI81" i="14"/>
  <c r="AG81" i="14"/>
  <c r="AE81" i="14"/>
  <c r="AC81" i="14"/>
  <c r="AA81" i="14"/>
  <c r="Y81" i="14"/>
  <c r="W81" i="14"/>
  <c r="U81" i="14"/>
  <c r="S81" i="14"/>
  <c r="Q81" i="14"/>
  <c r="O81" i="14"/>
  <c r="M81" i="14"/>
  <c r="K81" i="14"/>
  <c r="I81" i="14"/>
  <c r="G81" i="14"/>
  <c r="AR81" i="14"/>
  <c r="AZ81" i="14" s="1"/>
  <c r="AL81" i="14"/>
  <c r="AJ81" i="14"/>
  <c r="AH81" i="14"/>
  <c r="AF81" i="14"/>
  <c r="AD81" i="14"/>
  <c r="AB81" i="14"/>
  <c r="Z81" i="14"/>
  <c r="X81" i="14"/>
  <c r="V81" i="14"/>
  <c r="T81" i="14"/>
  <c r="R81" i="14"/>
  <c r="P81" i="14"/>
  <c r="N81" i="14"/>
  <c r="L81" i="14"/>
  <c r="J81" i="14"/>
  <c r="H81" i="14"/>
  <c r="F81" i="14"/>
  <c r="C81" i="14"/>
  <c r="D81" i="14" s="1"/>
  <c r="E81" i="14" s="1"/>
  <c r="A81" i="14"/>
  <c r="AO81" i="14"/>
  <c r="AS81" i="14"/>
  <c r="AT81" i="14"/>
  <c r="AN81" i="14"/>
  <c r="AU81" i="14"/>
  <c r="AP81" i="14"/>
  <c r="AV81" i="14"/>
  <c r="BA81" i="14" s="1"/>
  <c r="AQ81" i="14"/>
  <c r="AY81" i="14" s="1"/>
  <c r="B82" i="14"/>
  <c r="AV1" i="17" l="1"/>
  <c r="AR1" i="17"/>
  <c r="AQ1" i="17"/>
  <c r="AW1" i="17"/>
  <c r="AX84" i="26"/>
  <c r="AV84" i="26"/>
  <c r="BA84" i="26" s="1"/>
  <c r="AT84" i="26"/>
  <c r="AR84" i="26"/>
  <c r="AZ84" i="26" s="1"/>
  <c r="AP84" i="26"/>
  <c r="AN84" i="26"/>
  <c r="AL84" i="26"/>
  <c r="AC84" i="26"/>
  <c r="AA84" i="26"/>
  <c r="Y84" i="26"/>
  <c r="W84" i="26"/>
  <c r="U84" i="26"/>
  <c r="S84" i="26"/>
  <c r="Q84" i="26"/>
  <c r="O84" i="26"/>
  <c r="M84" i="26"/>
  <c r="K84" i="26"/>
  <c r="I84" i="26"/>
  <c r="F84" i="26"/>
  <c r="C84" i="26"/>
  <c r="D84" i="26" s="1"/>
  <c r="E84" i="26" s="1"/>
  <c r="A84" i="26"/>
  <c r="AW84" i="26"/>
  <c r="BB84" i="26" s="1"/>
  <c r="AS84" i="26"/>
  <c r="AO84" i="26"/>
  <c r="AD84" i="26"/>
  <c r="Z84" i="26"/>
  <c r="V84" i="26"/>
  <c r="R84" i="26"/>
  <c r="N84" i="26"/>
  <c r="J84" i="26"/>
  <c r="AU84" i="26"/>
  <c r="AQ84" i="26"/>
  <c r="AY84" i="26" s="1"/>
  <c r="AM84" i="26"/>
  <c r="AB84" i="26"/>
  <c r="X84" i="26"/>
  <c r="T84" i="26"/>
  <c r="P84" i="26"/>
  <c r="L84" i="26"/>
  <c r="G84" i="26"/>
  <c r="B85" i="26"/>
  <c r="AW86" i="16"/>
  <c r="BB86" i="16" s="1"/>
  <c r="AU86" i="16"/>
  <c r="AS86" i="16"/>
  <c r="AQ86" i="16"/>
  <c r="AY86" i="16" s="1"/>
  <c r="AO86" i="16"/>
  <c r="AM86" i="16"/>
  <c r="AD86" i="16"/>
  <c r="AB86" i="16"/>
  <c r="Z86" i="16"/>
  <c r="X86" i="16"/>
  <c r="V86" i="16"/>
  <c r="T86" i="16"/>
  <c r="R86" i="16"/>
  <c r="P86" i="16"/>
  <c r="N86" i="16"/>
  <c r="L86" i="16"/>
  <c r="J86" i="16"/>
  <c r="G86" i="16"/>
  <c r="C86" i="16"/>
  <c r="D86" i="16" s="1"/>
  <c r="E86" i="16" s="1"/>
  <c r="A86" i="16"/>
  <c r="AV86" i="16"/>
  <c r="BA86" i="16" s="1"/>
  <c r="AT86" i="16"/>
  <c r="AR86" i="16"/>
  <c r="AZ86" i="16" s="1"/>
  <c r="AP86" i="16"/>
  <c r="AN86" i="16"/>
  <c r="AL86" i="16"/>
  <c r="AC86" i="16"/>
  <c r="AA86" i="16"/>
  <c r="Y86" i="16"/>
  <c r="W86" i="16"/>
  <c r="U86" i="16"/>
  <c r="S86" i="16"/>
  <c r="Q86" i="16"/>
  <c r="O86" i="16"/>
  <c r="M86" i="16"/>
  <c r="K86" i="16"/>
  <c r="I86" i="16"/>
  <c r="F86" i="16"/>
  <c r="B87" i="16"/>
  <c r="AW82" i="14"/>
  <c r="BB82" i="14" s="1"/>
  <c r="AM82" i="14"/>
  <c r="AK82" i="14"/>
  <c r="AI82" i="14"/>
  <c r="AG82" i="14"/>
  <c r="AE82" i="14"/>
  <c r="AC82" i="14"/>
  <c r="AA82" i="14"/>
  <c r="Y82" i="14"/>
  <c r="W82" i="14"/>
  <c r="U82" i="14"/>
  <c r="S82" i="14"/>
  <c r="Q82" i="14"/>
  <c r="O82" i="14"/>
  <c r="M82" i="14"/>
  <c r="K82" i="14"/>
  <c r="I82" i="14"/>
  <c r="G82" i="14"/>
  <c r="AR82" i="14"/>
  <c r="AZ82" i="14" s="1"/>
  <c r="AL82" i="14"/>
  <c r="AJ82" i="14"/>
  <c r="AH82" i="14"/>
  <c r="AF82" i="14"/>
  <c r="AD82" i="14"/>
  <c r="AB82" i="14"/>
  <c r="Z82" i="14"/>
  <c r="X82" i="14"/>
  <c r="V82" i="14"/>
  <c r="T82" i="14"/>
  <c r="R82" i="14"/>
  <c r="P82" i="14"/>
  <c r="N82" i="14"/>
  <c r="L82" i="14"/>
  <c r="J82" i="14"/>
  <c r="H82" i="14"/>
  <c r="F82" i="14"/>
  <c r="C82" i="14"/>
  <c r="D82" i="14" s="1"/>
  <c r="E82" i="14" s="1"/>
  <c r="A82" i="14"/>
  <c r="AT82" i="14"/>
  <c r="AN82" i="14"/>
  <c r="AO82" i="14"/>
  <c r="AS82" i="14"/>
  <c r="AP82" i="14"/>
  <c r="AU82" i="14"/>
  <c r="AQ82" i="14"/>
  <c r="AY82" i="14" s="1"/>
  <c r="AV82" i="14"/>
  <c r="BA82" i="14" s="1"/>
  <c r="B83" i="14"/>
  <c r="AX85" i="26" l="1"/>
  <c r="AV85" i="26"/>
  <c r="BA85" i="26" s="1"/>
  <c r="AT85" i="26"/>
  <c r="AR85" i="26"/>
  <c r="AZ85" i="26" s="1"/>
  <c r="AP85" i="26"/>
  <c r="AN85" i="26"/>
  <c r="AL85" i="26"/>
  <c r="AC85" i="26"/>
  <c r="AA85" i="26"/>
  <c r="Y85" i="26"/>
  <c r="W85" i="26"/>
  <c r="U85" i="26"/>
  <c r="S85" i="26"/>
  <c r="Q85" i="26"/>
  <c r="O85" i="26"/>
  <c r="M85" i="26"/>
  <c r="K85" i="26"/>
  <c r="I85" i="26"/>
  <c r="F85" i="26"/>
  <c r="AW85" i="26"/>
  <c r="BB85" i="26" s="1"/>
  <c r="AS85" i="26"/>
  <c r="AO85" i="26"/>
  <c r="AD85" i="26"/>
  <c r="Z85" i="26"/>
  <c r="V85" i="26"/>
  <c r="R85" i="26"/>
  <c r="N85" i="26"/>
  <c r="J85" i="26"/>
  <c r="C85" i="26"/>
  <c r="D85" i="26" s="1"/>
  <c r="E85" i="26" s="1"/>
  <c r="AU85" i="26"/>
  <c r="AQ85" i="26"/>
  <c r="AY85" i="26" s="1"/>
  <c r="AM85" i="26"/>
  <c r="AB85" i="26"/>
  <c r="X85" i="26"/>
  <c r="T85" i="26"/>
  <c r="P85" i="26"/>
  <c r="L85" i="26"/>
  <c r="G85" i="26"/>
  <c r="A85" i="26"/>
  <c r="B86" i="26"/>
  <c r="AW87" i="16"/>
  <c r="BB87" i="16" s="1"/>
  <c r="AU87" i="16"/>
  <c r="AS87" i="16"/>
  <c r="AQ87" i="16"/>
  <c r="AY87" i="16" s="1"/>
  <c r="AO87" i="16"/>
  <c r="AM87" i="16"/>
  <c r="AD87" i="16"/>
  <c r="AB87" i="16"/>
  <c r="Z87" i="16"/>
  <c r="X87" i="16"/>
  <c r="V87" i="16"/>
  <c r="T87" i="16"/>
  <c r="R87" i="16"/>
  <c r="P87" i="16"/>
  <c r="N87" i="16"/>
  <c r="L87" i="16"/>
  <c r="J87" i="16"/>
  <c r="G87" i="16"/>
  <c r="AV87" i="16"/>
  <c r="BA87" i="16" s="1"/>
  <c r="AT87" i="16"/>
  <c r="AR87" i="16"/>
  <c r="AZ87" i="16" s="1"/>
  <c r="AP87" i="16"/>
  <c r="AN87" i="16"/>
  <c r="AL87" i="16"/>
  <c r="AC87" i="16"/>
  <c r="AA87" i="16"/>
  <c r="Y87" i="16"/>
  <c r="W87" i="16"/>
  <c r="U87" i="16"/>
  <c r="S87" i="16"/>
  <c r="Q87" i="16"/>
  <c r="O87" i="16"/>
  <c r="M87" i="16"/>
  <c r="K87" i="16"/>
  <c r="I87" i="16"/>
  <c r="F87" i="16"/>
  <c r="C87" i="16"/>
  <c r="D87" i="16" s="1"/>
  <c r="E87" i="16" s="1"/>
  <c r="A87" i="16"/>
  <c r="B88" i="16"/>
  <c r="AW83" i="14"/>
  <c r="BB83" i="14" s="1"/>
  <c r="AM83" i="14"/>
  <c r="AK83" i="14"/>
  <c r="AK2" i="14" s="1"/>
  <c r="AI83" i="14"/>
  <c r="AI2" i="14" s="1"/>
  <c r="AG83" i="14"/>
  <c r="AE83" i="14"/>
  <c r="AC83" i="14"/>
  <c r="AA83" i="14"/>
  <c r="Y83" i="14"/>
  <c r="W83" i="14"/>
  <c r="U83" i="14"/>
  <c r="S83" i="14"/>
  <c r="Q83" i="14"/>
  <c r="O83" i="14"/>
  <c r="M83" i="14"/>
  <c r="K83" i="14"/>
  <c r="I83" i="14"/>
  <c r="G83" i="14"/>
  <c r="AR83" i="14"/>
  <c r="AZ83" i="14" s="1"/>
  <c r="AL83" i="14"/>
  <c r="AJ83" i="14"/>
  <c r="AJ2" i="14" s="1"/>
  <c r="AH83" i="14"/>
  <c r="AF83" i="14"/>
  <c r="AD83" i="14"/>
  <c r="AB83" i="14"/>
  <c r="Z83" i="14"/>
  <c r="X83" i="14"/>
  <c r="V83" i="14"/>
  <c r="T83" i="14"/>
  <c r="R83" i="14"/>
  <c r="P83" i="14"/>
  <c r="N83" i="14"/>
  <c r="L83" i="14"/>
  <c r="J83" i="14"/>
  <c r="H83" i="14"/>
  <c r="F83" i="14"/>
  <c r="C83" i="14"/>
  <c r="D83" i="14" s="1"/>
  <c r="E83" i="14" s="1"/>
  <c r="A83" i="14"/>
  <c r="AT83" i="14"/>
  <c r="AN83" i="14"/>
  <c r="AO83" i="14"/>
  <c r="AS83" i="14"/>
  <c r="AP83" i="14"/>
  <c r="AU83" i="14"/>
  <c r="AQ83" i="14"/>
  <c r="AY83" i="14" s="1"/>
  <c r="AV83" i="14"/>
  <c r="BA83" i="14" s="1"/>
  <c r="AW86" i="26" l="1"/>
  <c r="BB86" i="26" s="1"/>
  <c r="AU86" i="26"/>
  <c r="AS86" i="26"/>
  <c r="AQ86" i="26"/>
  <c r="AY86" i="26" s="1"/>
  <c r="AO86" i="26"/>
  <c r="AM86" i="26"/>
  <c r="AD86" i="26"/>
  <c r="AB86" i="26"/>
  <c r="Z86" i="26"/>
  <c r="X86" i="26"/>
  <c r="V86" i="26"/>
  <c r="T86" i="26"/>
  <c r="R86" i="26"/>
  <c r="P86" i="26"/>
  <c r="N86" i="26"/>
  <c r="L86" i="26"/>
  <c r="J86" i="26"/>
  <c r="G86" i="26"/>
  <c r="AV86" i="26"/>
  <c r="BA86" i="26" s="1"/>
  <c r="AR86" i="26"/>
  <c r="AZ86" i="26" s="1"/>
  <c r="AN86" i="26"/>
  <c r="AC86" i="26"/>
  <c r="Y86" i="26"/>
  <c r="U86" i="26"/>
  <c r="Q86" i="26"/>
  <c r="M86" i="26"/>
  <c r="I86" i="26"/>
  <c r="C86" i="26"/>
  <c r="D86" i="26" s="1"/>
  <c r="E86" i="26" s="1"/>
  <c r="AX86" i="26"/>
  <c r="AT86" i="26"/>
  <c r="AP86" i="26"/>
  <c r="AL86" i="26"/>
  <c r="AA86" i="26"/>
  <c r="W86" i="26"/>
  <c r="S86" i="26"/>
  <c r="O86" i="26"/>
  <c r="K86" i="26"/>
  <c r="F86" i="26"/>
  <c r="A86" i="26"/>
  <c r="B87" i="26"/>
  <c r="AW88" i="16"/>
  <c r="BB88" i="16" s="1"/>
  <c r="AU88" i="16"/>
  <c r="AS88" i="16"/>
  <c r="AQ88" i="16"/>
  <c r="AY88" i="16" s="1"/>
  <c r="AO88" i="16"/>
  <c r="AM88" i="16"/>
  <c r="AD88" i="16"/>
  <c r="AB88" i="16"/>
  <c r="Z88" i="16"/>
  <c r="X88" i="16"/>
  <c r="V88" i="16"/>
  <c r="T88" i="16"/>
  <c r="R88" i="16"/>
  <c r="P88" i="16"/>
  <c r="N88" i="16"/>
  <c r="L88" i="16"/>
  <c r="J88" i="16"/>
  <c r="G88" i="16"/>
  <c r="AV88" i="16"/>
  <c r="BA88" i="16" s="1"/>
  <c r="AT88" i="16"/>
  <c r="AR88" i="16"/>
  <c r="AZ88" i="16" s="1"/>
  <c r="AP88" i="16"/>
  <c r="AN88" i="16"/>
  <c r="AL88" i="16"/>
  <c r="AC88" i="16"/>
  <c r="AA88" i="16"/>
  <c r="Y88" i="16"/>
  <c r="W88" i="16"/>
  <c r="U88" i="16"/>
  <c r="S88" i="16"/>
  <c r="Q88" i="16"/>
  <c r="O88" i="16"/>
  <c r="M88" i="16"/>
  <c r="K88" i="16"/>
  <c r="I88" i="16"/>
  <c r="F88" i="16"/>
  <c r="C88" i="16"/>
  <c r="D88" i="16" s="1"/>
  <c r="E88" i="16" s="1"/>
  <c r="A88" i="16"/>
  <c r="B89" i="16"/>
  <c r="AW87" i="26" l="1"/>
  <c r="BB87" i="26" s="1"/>
  <c r="AU87" i="26"/>
  <c r="AS87" i="26"/>
  <c r="AQ87" i="26"/>
  <c r="AY87" i="26" s="1"/>
  <c r="AO87" i="26"/>
  <c r="AM87" i="26"/>
  <c r="AD87" i="26"/>
  <c r="AB87" i="26"/>
  <c r="Z87" i="26"/>
  <c r="X87" i="26"/>
  <c r="V87" i="26"/>
  <c r="T87" i="26"/>
  <c r="R87" i="26"/>
  <c r="P87" i="26"/>
  <c r="N87" i="26"/>
  <c r="L87" i="26"/>
  <c r="J87" i="26"/>
  <c r="G87" i="26"/>
  <c r="C87" i="26"/>
  <c r="D87" i="26" s="1"/>
  <c r="E87" i="26" s="1"/>
  <c r="A87" i="26"/>
  <c r="AV87" i="26"/>
  <c r="BA87" i="26" s="1"/>
  <c r="AR87" i="26"/>
  <c r="AZ87" i="26" s="1"/>
  <c r="AN87" i="26"/>
  <c r="AC87" i="26"/>
  <c r="Y87" i="26"/>
  <c r="U87" i="26"/>
  <c r="Q87" i="26"/>
  <c r="M87" i="26"/>
  <c r="I87" i="26"/>
  <c r="AX87" i="26"/>
  <c r="AT87" i="26"/>
  <c r="AP87" i="26"/>
  <c r="AL87" i="26"/>
  <c r="AA87" i="26"/>
  <c r="W87" i="26"/>
  <c r="S87" i="26"/>
  <c r="O87" i="26"/>
  <c r="K87" i="26"/>
  <c r="F87" i="26"/>
  <c r="B88" i="26"/>
  <c r="AW89" i="16"/>
  <c r="BB89" i="16" s="1"/>
  <c r="AU89" i="16"/>
  <c r="AS89" i="16"/>
  <c r="AQ89" i="16"/>
  <c r="AY89" i="16" s="1"/>
  <c r="AO89" i="16"/>
  <c r="AM89" i="16"/>
  <c r="AD89" i="16"/>
  <c r="AB89" i="16"/>
  <c r="Z89" i="16"/>
  <c r="X89" i="16"/>
  <c r="V89" i="16"/>
  <c r="T89" i="16"/>
  <c r="R89" i="16"/>
  <c r="P89" i="16"/>
  <c r="N89" i="16"/>
  <c r="L89" i="16"/>
  <c r="J89" i="16"/>
  <c r="G89" i="16"/>
  <c r="AV89" i="16"/>
  <c r="BA89" i="16" s="1"/>
  <c r="AT89" i="16"/>
  <c r="AR89" i="16"/>
  <c r="AZ89" i="16" s="1"/>
  <c r="AP89" i="16"/>
  <c r="AN89" i="16"/>
  <c r="AL89" i="16"/>
  <c r="AC89" i="16"/>
  <c r="AA89" i="16"/>
  <c r="Y89" i="16"/>
  <c r="W89" i="16"/>
  <c r="U89" i="16"/>
  <c r="S89" i="16"/>
  <c r="Q89" i="16"/>
  <c r="O89" i="16"/>
  <c r="M89" i="16"/>
  <c r="K89" i="16"/>
  <c r="I89" i="16"/>
  <c r="F89" i="16"/>
  <c r="C89" i="16"/>
  <c r="D89" i="16" s="1"/>
  <c r="E89" i="16" s="1"/>
  <c r="A89" i="16"/>
  <c r="B90" i="16"/>
  <c r="AX88" i="26" l="1"/>
  <c r="AV88" i="26"/>
  <c r="BA88" i="26" s="1"/>
  <c r="AT88" i="26"/>
  <c r="AR88" i="26"/>
  <c r="AZ88" i="26" s="1"/>
  <c r="AP88" i="26"/>
  <c r="AN88" i="26"/>
  <c r="AL88" i="26"/>
  <c r="AC88" i="26"/>
  <c r="AA88" i="26"/>
  <c r="Y88" i="26"/>
  <c r="W88" i="26"/>
  <c r="U88" i="26"/>
  <c r="S88" i="26"/>
  <c r="Q88" i="26"/>
  <c r="O88" i="26"/>
  <c r="M88" i="26"/>
  <c r="K88" i="26"/>
  <c r="I88" i="26"/>
  <c r="F88" i="26"/>
  <c r="C88" i="26"/>
  <c r="D88" i="26" s="1"/>
  <c r="E88" i="26" s="1"/>
  <c r="A88" i="26"/>
  <c r="AU88" i="26"/>
  <c r="AQ88" i="26"/>
  <c r="AY88" i="26" s="1"/>
  <c r="AM88" i="26"/>
  <c r="AB88" i="26"/>
  <c r="X88" i="26"/>
  <c r="T88" i="26"/>
  <c r="P88" i="26"/>
  <c r="L88" i="26"/>
  <c r="G88" i="26"/>
  <c r="AW88" i="26"/>
  <c r="BB88" i="26" s="1"/>
  <c r="AS88" i="26"/>
  <c r="AO88" i="26"/>
  <c r="AD88" i="26"/>
  <c r="Z88" i="26"/>
  <c r="V88" i="26"/>
  <c r="R88" i="26"/>
  <c r="N88" i="26"/>
  <c r="J88" i="26"/>
  <c r="B89" i="26"/>
  <c r="AV90" i="16"/>
  <c r="BA90" i="16" s="1"/>
  <c r="AT90" i="16"/>
  <c r="AR90" i="16"/>
  <c r="AZ90" i="16" s="1"/>
  <c r="AP90" i="16"/>
  <c r="AN90" i="16"/>
  <c r="AL90" i="16"/>
  <c r="AC90" i="16"/>
  <c r="AA90" i="16"/>
  <c r="Y90" i="16"/>
  <c r="W90" i="16"/>
  <c r="U90" i="16"/>
  <c r="S90" i="16"/>
  <c r="Q90" i="16"/>
  <c r="O90" i="16"/>
  <c r="M90" i="16"/>
  <c r="K90" i="16"/>
  <c r="I90" i="16"/>
  <c r="F90" i="16"/>
  <c r="AW90" i="16"/>
  <c r="BB90" i="16" s="1"/>
  <c r="AU90" i="16"/>
  <c r="AS90" i="16"/>
  <c r="AQ90" i="16"/>
  <c r="AY90" i="16" s="1"/>
  <c r="AO90" i="16"/>
  <c r="AM90" i="16"/>
  <c r="AD90" i="16"/>
  <c r="AB90" i="16"/>
  <c r="Z90" i="16"/>
  <c r="X90" i="16"/>
  <c r="V90" i="16"/>
  <c r="T90" i="16"/>
  <c r="R90" i="16"/>
  <c r="P90" i="16"/>
  <c r="N90" i="16"/>
  <c r="L90" i="16"/>
  <c r="J90" i="16"/>
  <c r="G90" i="16"/>
  <c r="C90" i="16"/>
  <c r="D90" i="16" s="1"/>
  <c r="E90" i="16" s="1"/>
  <c r="A90" i="16"/>
  <c r="B91" i="16"/>
  <c r="AX89" i="26" l="1"/>
  <c r="AV89" i="26"/>
  <c r="BA89" i="26" s="1"/>
  <c r="AT89" i="26"/>
  <c r="AR89" i="26"/>
  <c r="AZ89" i="26" s="1"/>
  <c r="AP89" i="26"/>
  <c r="AN89" i="26"/>
  <c r="AL89" i="26"/>
  <c r="AC89" i="26"/>
  <c r="AA89" i="26"/>
  <c r="Y89" i="26"/>
  <c r="W89" i="26"/>
  <c r="U89" i="26"/>
  <c r="S89" i="26"/>
  <c r="Q89" i="26"/>
  <c r="O89" i="26"/>
  <c r="M89" i="26"/>
  <c r="K89" i="26"/>
  <c r="I89" i="26"/>
  <c r="F89" i="26"/>
  <c r="AU89" i="26"/>
  <c r="AQ89" i="26"/>
  <c r="AY89" i="26" s="1"/>
  <c r="AM89" i="26"/>
  <c r="AB89" i="26"/>
  <c r="X89" i="26"/>
  <c r="T89" i="26"/>
  <c r="P89" i="26"/>
  <c r="L89" i="26"/>
  <c r="G89" i="26"/>
  <c r="A89" i="26"/>
  <c r="AW89" i="26"/>
  <c r="BB89" i="26" s="1"/>
  <c r="AS89" i="26"/>
  <c r="AO89" i="26"/>
  <c r="AD89" i="26"/>
  <c r="Z89" i="26"/>
  <c r="V89" i="26"/>
  <c r="R89" i="26"/>
  <c r="N89" i="26"/>
  <c r="J89" i="26"/>
  <c r="C89" i="26"/>
  <c r="D89" i="26" s="1"/>
  <c r="E89" i="26" s="1"/>
  <c r="B90" i="26"/>
  <c r="AV91" i="16"/>
  <c r="AT91" i="16"/>
  <c r="AR91" i="16"/>
  <c r="AP91" i="16"/>
  <c r="AN91" i="16"/>
  <c r="AL91" i="16"/>
  <c r="AC91" i="16"/>
  <c r="AA91" i="16"/>
  <c r="Y91" i="16"/>
  <c r="W91" i="16"/>
  <c r="U91" i="16"/>
  <c r="S91" i="16"/>
  <c r="Q91" i="16"/>
  <c r="O91" i="16"/>
  <c r="M91" i="16"/>
  <c r="K91" i="16"/>
  <c r="I91" i="16"/>
  <c r="F91" i="16"/>
  <c r="C91" i="16"/>
  <c r="D91" i="16" s="1"/>
  <c r="E91" i="16" s="1"/>
  <c r="A91" i="16"/>
  <c r="AW91" i="16"/>
  <c r="AU91" i="16"/>
  <c r="AS91" i="16"/>
  <c r="AQ91" i="16"/>
  <c r="AO91" i="16"/>
  <c r="AM91" i="16"/>
  <c r="AD91" i="16"/>
  <c r="AB91" i="16"/>
  <c r="Z91" i="16"/>
  <c r="X91" i="16"/>
  <c r="V91" i="16"/>
  <c r="T91" i="16"/>
  <c r="R91" i="16"/>
  <c r="P91" i="16"/>
  <c r="N91" i="16"/>
  <c r="L91" i="16"/>
  <c r="J91" i="16"/>
  <c r="G91" i="16"/>
  <c r="B92" i="16"/>
  <c r="AW90" i="26" l="1"/>
  <c r="BB90" i="26" s="1"/>
  <c r="AU90" i="26"/>
  <c r="AS90" i="26"/>
  <c r="AQ90" i="26"/>
  <c r="AY90" i="26" s="1"/>
  <c r="AO90" i="26"/>
  <c r="AM90" i="26"/>
  <c r="AD90" i="26"/>
  <c r="AB90" i="26"/>
  <c r="Z90" i="26"/>
  <c r="X90" i="26"/>
  <c r="V90" i="26"/>
  <c r="T90" i="26"/>
  <c r="R90" i="26"/>
  <c r="P90" i="26"/>
  <c r="N90" i="26"/>
  <c r="L90" i="26"/>
  <c r="J90" i="26"/>
  <c r="G90" i="26"/>
  <c r="AX90" i="26"/>
  <c r="AT90" i="26"/>
  <c r="AP90" i="26"/>
  <c r="AL90" i="26"/>
  <c r="AA90" i="26"/>
  <c r="W90" i="26"/>
  <c r="S90" i="26"/>
  <c r="O90" i="26"/>
  <c r="K90" i="26"/>
  <c r="F90" i="26"/>
  <c r="A90" i="26"/>
  <c r="AV90" i="26"/>
  <c r="BA90" i="26" s="1"/>
  <c r="AR90" i="26"/>
  <c r="AZ90" i="26" s="1"/>
  <c r="AN90" i="26"/>
  <c r="AC90" i="26"/>
  <c r="Y90" i="26"/>
  <c r="U90" i="26"/>
  <c r="Q90" i="26"/>
  <c r="M90" i="26"/>
  <c r="I90" i="26"/>
  <c r="C90" i="26"/>
  <c r="D90" i="26" s="1"/>
  <c r="E90" i="26" s="1"/>
  <c r="B91" i="26"/>
  <c r="AW92" i="16"/>
  <c r="AU92" i="16"/>
  <c r="AS92" i="16"/>
  <c r="AQ92" i="16"/>
  <c r="AO92" i="16"/>
  <c r="AM92" i="16"/>
  <c r="AD92" i="16"/>
  <c r="AB92" i="16"/>
  <c r="Z92" i="16"/>
  <c r="X92" i="16"/>
  <c r="V92" i="16"/>
  <c r="T92" i="16"/>
  <c r="R92" i="16"/>
  <c r="P92" i="16"/>
  <c r="N92" i="16"/>
  <c r="L92" i="16"/>
  <c r="J92" i="16"/>
  <c r="G92" i="16"/>
  <c r="C92" i="16"/>
  <c r="D92" i="16" s="1"/>
  <c r="E92" i="16" s="1"/>
  <c r="A92" i="16"/>
  <c r="AV92" i="16"/>
  <c r="AT92" i="16"/>
  <c r="AR92" i="16"/>
  <c r="AP92" i="16"/>
  <c r="AN92" i="16"/>
  <c r="AL92" i="16"/>
  <c r="AC92" i="16"/>
  <c r="AA92" i="16"/>
  <c r="Y92" i="16"/>
  <c r="W92" i="16"/>
  <c r="U92" i="16"/>
  <c r="S92" i="16"/>
  <c r="Q92" i="16"/>
  <c r="O92" i="16"/>
  <c r="M92" i="16"/>
  <c r="K92" i="16"/>
  <c r="I92" i="16"/>
  <c r="F92" i="16"/>
  <c r="B93" i="16"/>
  <c r="AW91" i="26" l="1"/>
  <c r="AU91" i="26"/>
  <c r="AS91" i="26"/>
  <c r="AQ91" i="26"/>
  <c r="AO91" i="26"/>
  <c r="AM91" i="26"/>
  <c r="AD91" i="26"/>
  <c r="AB91" i="26"/>
  <c r="Z91" i="26"/>
  <c r="X91" i="26"/>
  <c r="V91" i="26"/>
  <c r="T91" i="26"/>
  <c r="R91" i="26"/>
  <c r="P91" i="26"/>
  <c r="N91" i="26"/>
  <c r="L91" i="26"/>
  <c r="J91" i="26"/>
  <c r="G91" i="26"/>
  <c r="C91" i="26"/>
  <c r="D91" i="26" s="1"/>
  <c r="E91" i="26" s="1"/>
  <c r="A91" i="26"/>
  <c r="AX91" i="26"/>
  <c r="AT91" i="26"/>
  <c r="AP91" i="26"/>
  <c r="AL91" i="26"/>
  <c r="AA91" i="26"/>
  <c r="W91" i="26"/>
  <c r="S91" i="26"/>
  <c r="O91" i="26"/>
  <c r="K91" i="26"/>
  <c r="F91" i="26"/>
  <c r="AV91" i="26"/>
  <c r="AR91" i="26"/>
  <c r="AN91" i="26"/>
  <c r="AC91" i="26"/>
  <c r="Y91" i="26"/>
  <c r="U91" i="26"/>
  <c r="Q91" i="26"/>
  <c r="M91" i="26"/>
  <c r="I91" i="26"/>
  <c r="B92" i="26"/>
  <c r="AV93" i="16"/>
  <c r="AT93" i="16"/>
  <c r="AR93" i="16"/>
  <c r="AP93" i="16"/>
  <c r="AN93" i="16"/>
  <c r="AL93" i="16"/>
  <c r="AC93" i="16"/>
  <c r="AA93" i="16"/>
  <c r="Y93" i="16"/>
  <c r="W93" i="16"/>
  <c r="U93" i="16"/>
  <c r="S93" i="16"/>
  <c r="Q93" i="16"/>
  <c r="O93" i="16"/>
  <c r="M93" i="16"/>
  <c r="K93" i="16"/>
  <c r="I93" i="16"/>
  <c r="F93" i="16"/>
  <c r="AW93" i="16"/>
  <c r="AU93" i="16"/>
  <c r="AS93" i="16"/>
  <c r="AQ93" i="16"/>
  <c r="AO93" i="16"/>
  <c r="AM93" i="16"/>
  <c r="AD93" i="16"/>
  <c r="AB93" i="16"/>
  <c r="Z93" i="16"/>
  <c r="X93" i="16"/>
  <c r="V93" i="16"/>
  <c r="T93" i="16"/>
  <c r="R93" i="16"/>
  <c r="P93" i="16"/>
  <c r="N93" i="16"/>
  <c r="L93" i="16"/>
  <c r="J93" i="16"/>
  <c r="G93" i="16"/>
  <c r="C93" i="16"/>
  <c r="D93" i="16" s="1"/>
  <c r="E93" i="16" s="1"/>
  <c r="A93" i="16"/>
  <c r="B94" i="16"/>
  <c r="AX92" i="26" l="1"/>
  <c r="AV92" i="26"/>
  <c r="AT92" i="26"/>
  <c r="AR92" i="26"/>
  <c r="AP92" i="26"/>
  <c r="AN92" i="26"/>
  <c r="AL92" i="26"/>
  <c r="AC92" i="26"/>
  <c r="AA92" i="26"/>
  <c r="Y92" i="26"/>
  <c r="W92" i="26"/>
  <c r="U92" i="26"/>
  <c r="S92" i="26"/>
  <c r="Q92" i="26"/>
  <c r="O92" i="26"/>
  <c r="M92" i="26"/>
  <c r="K92" i="26"/>
  <c r="I92" i="26"/>
  <c r="F92" i="26"/>
  <c r="C92" i="26"/>
  <c r="D92" i="26" s="1"/>
  <c r="E92" i="26" s="1"/>
  <c r="A92" i="26"/>
  <c r="AW92" i="26"/>
  <c r="AS92" i="26"/>
  <c r="AO92" i="26"/>
  <c r="AD92" i="26"/>
  <c r="Z92" i="26"/>
  <c r="V92" i="26"/>
  <c r="R92" i="26"/>
  <c r="N92" i="26"/>
  <c r="J92" i="26"/>
  <c r="AU92" i="26"/>
  <c r="AQ92" i="26"/>
  <c r="AM92" i="26"/>
  <c r="AB92" i="26"/>
  <c r="X92" i="26"/>
  <c r="T92" i="26"/>
  <c r="P92" i="26"/>
  <c r="L92" i="26"/>
  <c r="G92" i="26"/>
  <c r="B93" i="26"/>
  <c r="AV94" i="16"/>
  <c r="AT94" i="16"/>
  <c r="AR94" i="16"/>
  <c r="AP94" i="16"/>
  <c r="AN94" i="16"/>
  <c r="AL94" i="16"/>
  <c r="AC94" i="16"/>
  <c r="AA94" i="16"/>
  <c r="Y94" i="16"/>
  <c r="W94" i="16"/>
  <c r="U94" i="16"/>
  <c r="S94" i="16"/>
  <c r="Q94" i="16"/>
  <c r="O94" i="16"/>
  <c r="M94" i="16"/>
  <c r="K94" i="16"/>
  <c r="I94" i="16"/>
  <c r="F94" i="16"/>
  <c r="C94" i="16"/>
  <c r="D94" i="16" s="1"/>
  <c r="E94" i="16" s="1"/>
  <c r="A94" i="16"/>
  <c r="AW94" i="16"/>
  <c r="AU94" i="16"/>
  <c r="AS94" i="16"/>
  <c r="AQ94" i="16"/>
  <c r="AO94" i="16"/>
  <c r="AM94" i="16"/>
  <c r="AD94" i="16"/>
  <c r="AB94" i="16"/>
  <c r="Z94" i="16"/>
  <c r="X94" i="16"/>
  <c r="V94" i="16"/>
  <c r="T94" i="16"/>
  <c r="R94" i="16"/>
  <c r="P94" i="16"/>
  <c r="N94" i="16"/>
  <c r="L94" i="16"/>
  <c r="J94" i="16"/>
  <c r="G94" i="16"/>
  <c r="B95" i="16"/>
  <c r="AX93" i="26" l="1"/>
  <c r="AV93" i="26"/>
  <c r="AT93" i="26"/>
  <c r="AR93" i="26"/>
  <c r="AP93" i="26"/>
  <c r="AN93" i="26"/>
  <c r="AL93" i="26"/>
  <c r="AC93" i="26"/>
  <c r="AA93" i="26"/>
  <c r="Y93" i="26"/>
  <c r="W93" i="26"/>
  <c r="U93" i="26"/>
  <c r="S93" i="26"/>
  <c r="Q93" i="26"/>
  <c r="O93" i="26"/>
  <c r="M93" i="26"/>
  <c r="K93" i="26"/>
  <c r="I93" i="26"/>
  <c r="F93" i="26"/>
  <c r="AW93" i="26"/>
  <c r="AS93" i="26"/>
  <c r="AO93" i="26"/>
  <c r="AD93" i="26"/>
  <c r="Z93" i="26"/>
  <c r="V93" i="26"/>
  <c r="R93" i="26"/>
  <c r="N93" i="26"/>
  <c r="J93" i="26"/>
  <c r="C93" i="26"/>
  <c r="D93" i="26" s="1"/>
  <c r="E93" i="26" s="1"/>
  <c r="AU93" i="26"/>
  <c r="AQ93" i="26"/>
  <c r="AM93" i="26"/>
  <c r="AB93" i="26"/>
  <c r="X93" i="26"/>
  <c r="T93" i="26"/>
  <c r="P93" i="26"/>
  <c r="L93" i="26"/>
  <c r="G93" i="26"/>
  <c r="A93" i="26"/>
  <c r="B94" i="26"/>
  <c r="AW95" i="16"/>
  <c r="AU95" i="16"/>
  <c r="AS95" i="16"/>
  <c r="AQ95" i="16"/>
  <c r="AO95" i="16"/>
  <c r="AM95" i="16"/>
  <c r="AD95" i="16"/>
  <c r="AB95" i="16"/>
  <c r="Z95" i="16"/>
  <c r="X95" i="16"/>
  <c r="V95" i="16"/>
  <c r="T95" i="16"/>
  <c r="R95" i="16"/>
  <c r="P95" i="16"/>
  <c r="N95" i="16"/>
  <c r="L95" i="16"/>
  <c r="J95" i="16"/>
  <c r="G95" i="16"/>
  <c r="C95" i="16"/>
  <c r="D95" i="16" s="1"/>
  <c r="E95" i="16" s="1"/>
  <c r="A95" i="16"/>
  <c r="AV95" i="16"/>
  <c r="AT95" i="16"/>
  <c r="AR95" i="16"/>
  <c r="AP95" i="16"/>
  <c r="AN95" i="16"/>
  <c r="AL95" i="16"/>
  <c r="AC95" i="16"/>
  <c r="AA95" i="16"/>
  <c r="Y95" i="16"/>
  <c r="W95" i="16"/>
  <c r="U95" i="16"/>
  <c r="S95" i="16"/>
  <c r="Q95" i="16"/>
  <c r="O95" i="16"/>
  <c r="M95" i="16"/>
  <c r="K95" i="16"/>
  <c r="I95" i="16"/>
  <c r="F95" i="16"/>
  <c r="B96" i="16"/>
  <c r="AW94" i="26" l="1"/>
  <c r="AU94" i="26"/>
  <c r="AS94" i="26"/>
  <c r="AQ94" i="26"/>
  <c r="AO94" i="26"/>
  <c r="AM94" i="26"/>
  <c r="AD94" i="26"/>
  <c r="AB94" i="26"/>
  <c r="Z94" i="26"/>
  <c r="X94" i="26"/>
  <c r="V94" i="26"/>
  <c r="T94" i="26"/>
  <c r="R94" i="26"/>
  <c r="P94" i="26"/>
  <c r="N94" i="26"/>
  <c r="L94" i="26"/>
  <c r="J94" i="26"/>
  <c r="G94" i="26"/>
  <c r="AV94" i="26"/>
  <c r="AR94" i="26"/>
  <c r="AN94" i="26"/>
  <c r="AC94" i="26"/>
  <c r="Y94" i="26"/>
  <c r="U94" i="26"/>
  <c r="Q94" i="26"/>
  <c r="M94" i="26"/>
  <c r="I94" i="26"/>
  <c r="C94" i="26"/>
  <c r="D94" i="26" s="1"/>
  <c r="E94" i="26" s="1"/>
  <c r="AX94" i="26"/>
  <c r="AT94" i="26"/>
  <c r="AP94" i="26"/>
  <c r="AL94" i="26"/>
  <c r="AA94" i="26"/>
  <c r="W94" i="26"/>
  <c r="S94" i="26"/>
  <c r="O94" i="26"/>
  <c r="K94" i="26"/>
  <c r="F94" i="26"/>
  <c r="A94" i="26"/>
  <c r="B95" i="26"/>
  <c r="AW96" i="16"/>
  <c r="AU96" i="16"/>
  <c r="AS96" i="16"/>
  <c r="AQ96" i="16"/>
  <c r="AO96" i="16"/>
  <c r="AM96" i="16"/>
  <c r="AD96" i="16"/>
  <c r="AB96" i="16"/>
  <c r="Z96" i="16"/>
  <c r="X96" i="16"/>
  <c r="V96" i="16"/>
  <c r="T96" i="16"/>
  <c r="R96" i="16"/>
  <c r="P96" i="16"/>
  <c r="N96" i="16"/>
  <c r="L96" i="16"/>
  <c r="J96" i="16"/>
  <c r="G96" i="16"/>
  <c r="AV96" i="16"/>
  <c r="AT96" i="16"/>
  <c r="AR96" i="16"/>
  <c r="AP96" i="16"/>
  <c r="AN96" i="16"/>
  <c r="AL96" i="16"/>
  <c r="AC96" i="16"/>
  <c r="AA96" i="16"/>
  <c r="Y96" i="16"/>
  <c r="W96" i="16"/>
  <c r="U96" i="16"/>
  <c r="S96" i="16"/>
  <c r="Q96" i="16"/>
  <c r="O96" i="16"/>
  <c r="M96" i="16"/>
  <c r="K96" i="16"/>
  <c r="I96" i="16"/>
  <c r="F96" i="16"/>
  <c r="C96" i="16"/>
  <c r="D96" i="16" s="1"/>
  <c r="E96" i="16" s="1"/>
  <c r="A96" i="16"/>
  <c r="B97" i="16"/>
  <c r="AW95" i="26" l="1"/>
  <c r="AU95" i="26"/>
  <c r="AS95" i="26"/>
  <c r="AQ95" i="26"/>
  <c r="AO95" i="26"/>
  <c r="AM95" i="26"/>
  <c r="AD95" i="26"/>
  <c r="AB95" i="26"/>
  <c r="Z95" i="26"/>
  <c r="X95" i="26"/>
  <c r="V95" i="26"/>
  <c r="T95" i="26"/>
  <c r="R95" i="26"/>
  <c r="P95" i="26"/>
  <c r="N95" i="26"/>
  <c r="L95" i="26"/>
  <c r="J95" i="26"/>
  <c r="G95" i="26"/>
  <c r="C95" i="26"/>
  <c r="D95" i="26" s="1"/>
  <c r="E95" i="26" s="1"/>
  <c r="A95" i="26"/>
  <c r="AV95" i="26"/>
  <c r="AR95" i="26"/>
  <c r="AN95" i="26"/>
  <c r="AC95" i="26"/>
  <c r="Y95" i="26"/>
  <c r="U95" i="26"/>
  <c r="Q95" i="26"/>
  <c r="M95" i="26"/>
  <c r="I95" i="26"/>
  <c r="AX95" i="26"/>
  <c r="AT95" i="26"/>
  <c r="AP95" i="26"/>
  <c r="AL95" i="26"/>
  <c r="AA95" i="26"/>
  <c r="W95" i="26"/>
  <c r="S95" i="26"/>
  <c r="O95" i="26"/>
  <c r="K95" i="26"/>
  <c r="F95" i="26"/>
  <c r="B96" i="26"/>
  <c r="AV97" i="16"/>
  <c r="AT97" i="16"/>
  <c r="AR97" i="16"/>
  <c r="AP97" i="16"/>
  <c r="AN97" i="16"/>
  <c r="AL97" i="16"/>
  <c r="AC97" i="16"/>
  <c r="AA97" i="16"/>
  <c r="Y97" i="16"/>
  <c r="W97" i="16"/>
  <c r="U97" i="16"/>
  <c r="S97" i="16"/>
  <c r="Q97" i="16"/>
  <c r="O97" i="16"/>
  <c r="M97" i="16"/>
  <c r="K97" i="16"/>
  <c r="I97" i="16"/>
  <c r="F97" i="16"/>
  <c r="AW97" i="16"/>
  <c r="AU97" i="16"/>
  <c r="AS97" i="16"/>
  <c r="AQ97" i="16"/>
  <c r="AO97" i="16"/>
  <c r="AM97" i="16"/>
  <c r="AD97" i="16"/>
  <c r="AB97" i="16"/>
  <c r="Z97" i="16"/>
  <c r="X97" i="16"/>
  <c r="V97" i="16"/>
  <c r="T97" i="16"/>
  <c r="R97" i="16"/>
  <c r="P97" i="16"/>
  <c r="N97" i="16"/>
  <c r="L97" i="16"/>
  <c r="J97" i="16"/>
  <c r="G97" i="16"/>
  <c r="C97" i="16"/>
  <c r="D97" i="16" s="1"/>
  <c r="E97" i="16" s="1"/>
  <c r="A97" i="16"/>
  <c r="B98" i="16"/>
  <c r="AX96" i="26" l="1"/>
  <c r="AV96" i="26"/>
  <c r="AT96" i="26"/>
  <c r="AR96" i="26"/>
  <c r="AP96" i="26"/>
  <c r="AN96" i="26"/>
  <c r="AL96" i="26"/>
  <c r="AC96" i="26"/>
  <c r="AA96" i="26"/>
  <c r="Y96" i="26"/>
  <c r="W96" i="26"/>
  <c r="U96" i="26"/>
  <c r="S96" i="26"/>
  <c r="Q96" i="26"/>
  <c r="O96" i="26"/>
  <c r="M96" i="26"/>
  <c r="K96" i="26"/>
  <c r="I96" i="26"/>
  <c r="F96" i="26"/>
  <c r="C96" i="26"/>
  <c r="D96" i="26" s="1"/>
  <c r="E96" i="26" s="1"/>
  <c r="A96" i="26"/>
  <c r="AU96" i="26"/>
  <c r="AQ96" i="26"/>
  <c r="AM96" i="26"/>
  <c r="AB96" i="26"/>
  <c r="X96" i="26"/>
  <c r="T96" i="26"/>
  <c r="P96" i="26"/>
  <c r="L96" i="26"/>
  <c r="G96" i="26"/>
  <c r="AW96" i="26"/>
  <c r="AS96" i="26"/>
  <c r="AO96" i="26"/>
  <c r="AD96" i="26"/>
  <c r="Z96" i="26"/>
  <c r="V96" i="26"/>
  <c r="R96" i="26"/>
  <c r="N96" i="26"/>
  <c r="J96" i="26"/>
  <c r="B97" i="26"/>
  <c r="AV98" i="16"/>
  <c r="AT98" i="16"/>
  <c r="AR98" i="16"/>
  <c r="AP98" i="16"/>
  <c r="AN98" i="16"/>
  <c r="AL98" i="16"/>
  <c r="AC98" i="16"/>
  <c r="AA98" i="16"/>
  <c r="Y98" i="16"/>
  <c r="W98" i="16"/>
  <c r="U98" i="16"/>
  <c r="S98" i="16"/>
  <c r="Q98" i="16"/>
  <c r="O98" i="16"/>
  <c r="M98" i="16"/>
  <c r="K98" i="16"/>
  <c r="I98" i="16"/>
  <c r="F98" i="16"/>
  <c r="C98" i="16"/>
  <c r="D98" i="16" s="1"/>
  <c r="E98" i="16" s="1"/>
  <c r="A98" i="16"/>
  <c r="AW98" i="16"/>
  <c r="AU98" i="16"/>
  <c r="AS98" i="16"/>
  <c r="AQ98" i="16"/>
  <c r="AO98" i="16"/>
  <c r="AM98" i="16"/>
  <c r="AD98" i="16"/>
  <c r="AB98" i="16"/>
  <c r="Z98" i="16"/>
  <c r="X98" i="16"/>
  <c r="V98" i="16"/>
  <c r="T98" i="16"/>
  <c r="R98" i="16"/>
  <c r="P98" i="16"/>
  <c r="N98" i="16"/>
  <c r="L98" i="16"/>
  <c r="J98" i="16"/>
  <c r="G98" i="16"/>
  <c r="B99" i="16"/>
  <c r="AX97" i="26" l="1"/>
  <c r="AV97" i="26"/>
  <c r="AT97" i="26"/>
  <c r="AR97" i="26"/>
  <c r="AP97" i="26"/>
  <c r="AN97" i="26"/>
  <c r="AL97" i="26"/>
  <c r="AC97" i="26"/>
  <c r="AA97" i="26"/>
  <c r="Y97" i="26"/>
  <c r="W97" i="26"/>
  <c r="U97" i="26"/>
  <c r="S97" i="26"/>
  <c r="Q97" i="26"/>
  <c r="O97" i="26"/>
  <c r="M97" i="26"/>
  <c r="K97" i="26"/>
  <c r="I97" i="26"/>
  <c r="F97" i="26"/>
  <c r="AU97" i="26"/>
  <c r="AQ97" i="26"/>
  <c r="AM97" i="26"/>
  <c r="AB97" i="26"/>
  <c r="X97" i="26"/>
  <c r="T97" i="26"/>
  <c r="P97" i="26"/>
  <c r="L97" i="26"/>
  <c r="G97" i="26"/>
  <c r="A97" i="26"/>
  <c r="AW97" i="26"/>
  <c r="AS97" i="26"/>
  <c r="AO97" i="26"/>
  <c r="AD97" i="26"/>
  <c r="Z97" i="26"/>
  <c r="V97" i="26"/>
  <c r="R97" i="26"/>
  <c r="N97" i="26"/>
  <c r="J97" i="26"/>
  <c r="C97" i="26"/>
  <c r="D97" i="26" s="1"/>
  <c r="E97" i="26" s="1"/>
  <c r="B98" i="26"/>
  <c r="AW99" i="16"/>
  <c r="AU99" i="16"/>
  <c r="AS99" i="16"/>
  <c r="AQ99" i="16"/>
  <c r="AO99" i="16"/>
  <c r="AM99" i="16"/>
  <c r="AD99" i="16"/>
  <c r="AB99" i="16"/>
  <c r="Z99" i="16"/>
  <c r="X99" i="16"/>
  <c r="V99" i="16"/>
  <c r="T99" i="16"/>
  <c r="R99" i="16"/>
  <c r="P99" i="16"/>
  <c r="N99" i="16"/>
  <c r="L99" i="16"/>
  <c r="J99" i="16"/>
  <c r="G99" i="16"/>
  <c r="C99" i="16"/>
  <c r="D99" i="16" s="1"/>
  <c r="E99" i="16" s="1"/>
  <c r="A99" i="16"/>
  <c r="AV99" i="16"/>
  <c r="AT99" i="16"/>
  <c r="AR99" i="16"/>
  <c r="AP99" i="16"/>
  <c r="AN99" i="16"/>
  <c r="AL99" i="16"/>
  <c r="AC99" i="16"/>
  <c r="AA99" i="16"/>
  <c r="Y99" i="16"/>
  <c r="W99" i="16"/>
  <c r="U99" i="16"/>
  <c r="S99" i="16"/>
  <c r="Q99" i="16"/>
  <c r="O99" i="16"/>
  <c r="M99" i="16"/>
  <c r="K99" i="16"/>
  <c r="I99" i="16"/>
  <c r="F99" i="16"/>
  <c r="B100" i="16"/>
  <c r="AW98" i="26" l="1"/>
  <c r="AU98" i="26"/>
  <c r="AS98" i="26"/>
  <c r="AQ98" i="26"/>
  <c r="AO98" i="26"/>
  <c r="AM98" i="26"/>
  <c r="AD98" i="26"/>
  <c r="AB98" i="26"/>
  <c r="Z98" i="26"/>
  <c r="X98" i="26"/>
  <c r="V98" i="26"/>
  <c r="T98" i="26"/>
  <c r="R98" i="26"/>
  <c r="P98" i="26"/>
  <c r="N98" i="26"/>
  <c r="L98" i="26"/>
  <c r="J98" i="26"/>
  <c r="G98" i="26"/>
  <c r="AX98" i="26"/>
  <c r="AT98" i="26"/>
  <c r="AP98" i="26"/>
  <c r="AL98" i="26"/>
  <c r="AA98" i="26"/>
  <c r="W98" i="26"/>
  <c r="S98" i="26"/>
  <c r="O98" i="26"/>
  <c r="K98" i="26"/>
  <c r="F98" i="26"/>
  <c r="A98" i="26"/>
  <c r="AV98" i="26"/>
  <c r="AR98" i="26"/>
  <c r="AN98" i="26"/>
  <c r="AC98" i="26"/>
  <c r="Y98" i="26"/>
  <c r="U98" i="26"/>
  <c r="Q98" i="26"/>
  <c r="M98" i="26"/>
  <c r="I98" i="26"/>
  <c r="C98" i="26"/>
  <c r="D98" i="26" s="1"/>
  <c r="E98" i="26" s="1"/>
  <c r="B99" i="26"/>
  <c r="AW100" i="16"/>
  <c r="AU100" i="16"/>
  <c r="AS100" i="16"/>
  <c r="AQ100" i="16"/>
  <c r="AO100" i="16"/>
  <c r="AM100" i="16"/>
  <c r="AD100" i="16"/>
  <c r="AB100" i="16"/>
  <c r="Z100" i="16"/>
  <c r="X100" i="16"/>
  <c r="V100" i="16"/>
  <c r="T100" i="16"/>
  <c r="R100" i="16"/>
  <c r="P100" i="16"/>
  <c r="N100" i="16"/>
  <c r="L100" i="16"/>
  <c r="J100" i="16"/>
  <c r="G100" i="16"/>
  <c r="AV100" i="16"/>
  <c r="AT100" i="16"/>
  <c r="AR100" i="16"/>
  <c r="AP100" i="16"/>
  <c r="AN100" i="16"/>
  <c r="AL100" i="16"/>
  <c r="AC100" i="16"/>
  <c r="AA100" i="16"/>
  <c r="Y100" i="16"/>
  <c r="W100" i="16"/>
  <c r="U100" i="16"/>
  <c r="S100" i="16"/>
  <c r="Q100" i="16"/>
  <c r="O100" i="16"/>
  <c r="M100" i="16"/>
  <c r="K100" i="16"/>
  <c r="I100" i="16"/>
  <c r="F100" i="16"/>
  <c r="C100" i="16"/>
  <c r="D100" i="16" s="1"/>
  <c r="E100" i="16" s="1"/>
  <c r="A100" i="16"/>
  <c r="B101" i="16"/>
  <c r="AW99" i="26" l="1"/>
  <c r="AU99" i="26"/>
  <c r="AS99" i="26"/>
  <c r="AQ99" i="26"/>
  <c r="AO99" i="26"/>
  <c r="AM99" i="26"/>
  <c r="AD99" i="26"/>
  <c r="AB99" i="26"/>
  <c r="Z99" i="26"/>
  <c r="X99" i="26"/>
  <c r="V99" i="26"/>
  <c r="T99" i="26"/>
  <c r="R99" i="26"/>
  <c r="P99" i="26"/>
  <c r="N99" i="26"/>
  <c r="L99" i="26"/>
  <c r="J99" i="26"/>
  <c r="G99" i="26"/>
  <c r="C99" i="26"/>
  <c r="D99" i="26" s="1"/>
  <c r="E99" i="26" s="1"/>
  <c r="A99" i="26"/>
  <c r="AX99" i="26"/>
  <c r="AT99" i="26"/>
  <c r="AP99" i="26"/>
  <c r="AL99" i="26"/>
  <c r="AA99" i="26"/>
  <c r="W99" i="26"/>
  <c r="S99" i="26"/>
  <c r="O99" i="26"/>
  <c r="K99" i="26"/>
  <c r="F99" i="26"/>
  <c r="AV99" i="26"/>
  <c r="AR99" i="26"/>
  <c r="AN99" i="26"/>
  <c r="AC99" i="26"/>
  <c r="Y99" i="26"/>
  <c r="U99" i="26"/>
  <c r="Q99" i="26"/>
  <c r="M99" i="26"/>
  <c r="I99" i="26"/>
  <c r="B100" i="26"/>
  <c r="AV101" i="16"/>
  <c r="AT101" i="16"/>
  <c r="AR101" i="16"/>
  <c r="AP101" i="16"/>
  <c r="AN101" i="16"/>
  <c r="AL101" i="16"/>
  <c r="AC101" i="16"/>
  <c r="AA101" i="16"/>
  <c r="Y101" i="16"/>
  <c r="W101" i="16"/>
  <c r="U101" i="16"/>
  <c r="S101" i="16"/>
  <c r="Q101" i="16"/>
  <c r="O101" i="16"/>
  <c r="M101" i="16"/>
  <c r="K101" i="16"/>
  <c r="I101" i="16"/>
  <c r="F101" i="16"/>
  <c r="AW101" i="16"/>
  <c r="AU101" i="16"/>
  <c r="AS101" i="16"/>
  <c r="AQ101" i="16"/>
  <c r="AO101" i="16"/>
  <c r="AM101" i="16"/>
  <c r="AD101" i="16"/>
  <c r="AB101" i="16"/>
  <c r="Z101" i="16"/>
  <c r="X101" i="16"/>
  <c r="V101" i="16"/>
  <c r="T101" i="16"/>
  <c r="R101" i="16"/>
  <c r="P101" i="16"/>
  <c r="N101" i="16"/>
  <c r="L101" i="16"/>
  <c r="J101" i="16"/>
  <c r="G101" i="16"/>
  <c r="C101" i="16"/>
  <c r="D101" i="16" s="1"/>
  <c r="E101" i="16" s="1"/>
  <c r="A101" i="16"/>
  <c r="B102" i="16"/>
  <c r="AX100" i="26" l="1"/>
  <c r="AV100" i="26"/>
  <c r="AT100" i="26"/>
  <c r="AR100" i="26"/>
  <c r="AP100" i="26"/>
  <c r="AN100" i="26"/>
  <c r="AL100" i="26"/>
  <c r="AC100" i="26"/>
  <c r="AA100" i="26"/>
  <c r="Y100" i="26"/>
  <c r="W100" i="26"/>
  <c r="U100" i="26"/>
  <c r="S100" i="26"/>
  <c r="Q100" i="26"/>
  <c r="O100" i="26"/>
  <c r="M100" i="26"/>
  <c r="K100" i="26"/>
  <c r="I100" i="26"/>
  <c r="F100" i="26"/>
  <c r="C100" i="26"/>
  <c r="D100" i="26" s="1"/>
  <c r="E100" i="26" s="1"/>
  <c r="A100" i="26"/>
  <c r="AW100" i="26"/>
  <c r="AS100" i="26"/>
  <c r="AO100" i="26"/>
  <c r="AD100" i="26"/>
  <c r="Z100" i="26"/>
  <c r="V100" i="26"/>
  <c r="R100" i="26"/>
  <c r="N100" i="26"/>
  <c r="J100" i="26"/>
  <c r="AU100" i="26"/>
  <c r="AQ100" i="26"/>
  <c r="AM100" i="26"/>
  <c r="AB100" i="26"/>
  <c r="X100" i="26"/>
  <c r="T100" i="26"/>
  <c r="P100" i="26"/>
  <c r="L100" i="26"/>
  <c r="G100" i="26"/>
  <c r="B101" i="26"/>
  <c r="AV102" i="16"/>
  <c r="AT102" i="16"/>
  <c r="AR102" i="16"/>
  <c r="AP102" i="16"/>
  <c r="AN102" i="16"/>
  <c r="AL102" i="16"/>
  <c r="AC102" i="16"/>
  <c r="AA102" i="16"/>
  <c r="Y102" i="16"/>
  <c r="W102" i="16"/>
  <c r="U102" i="16"/>
  <c r="S102" i="16"/>
  <c r="Q102" i="16"/>
  <c r="O102" i="16"/>
  <c r="M102" i="16"/>
  <c r="K102" i="16"/>
  <c r="I102" i="16"/>
  <c r="F102" i="16"/>
  <c r="C102" i="16"/>
  <c r="D102" i="16" s="1"/>
  <c r="E102" i="16" s="1"/>
  <c r="A102" i="16"/>
  <c r="AW102" i="16"/>
  <c r="AU102" i="16"/>
  <c r="AS102" i="16"/>
  <c r="AQ102" i="16"/>
  <c r="AO102" i="16"/>
  <c r="AM102" i="16"/>
  <c r="AD102" i="16"/>
  <c r="AB102" i="16"/>
  <c r="Z102" i="16"/>
  <c r="X102" i="16"/>
  <c r="V102" i="16"/>
  <c r="T102" i="16"/>
  <c r="R102" i="16"/>
  <c r="P102" i="16"/>
  <c r="N102" i="16"/>
  <c r="L102" i="16"/>
  <c r="J102" i="16"/>
  <c r="G102" i="16"/>
  <c r="B103" i="16"/>
  <c r="AX101" i="26" l="1"/>
  <c r="AV101" i="26"/>
  <c r="AT101" i="26"/>
  <c r="AR101" i="26"/>
  <c r="AP101" i="26"/>
  <c r="AN101" i="26"/>
  <c r="AL101" i="26"/>
  <c r="AC101" i="26"/>
  <c r="AA101" i="26"/>
  <c r="Y101" i="26"/>
  <c r="W101" i="26"/>
  <c r="U101" i="26"/>
  <c r="S101" i="26"/>
  <c r="Q101" i="26"/>
  <c r="O101" i="26"/>
  <c r="M101" i="26"/>
  <c r="K101" i="26"/>
  <c r="I101" i="26"/>
  <c r="F101" i="26"/>
  <c r="AW101" i="26"/>
  <c r="AS101" i="26"/>
  <c r="AO101" i="26"/>
  <c r="AD101" i="26"/>
  <c r="Z101" i="26"/>
  <c r="V101" i="26"/>
  <c r="R101" i="26"/>
  <c r="N101" i="26"/>
  <c r="J101" i="26"/>
  <c r="C101" i="26"/>
  <c r="D101" i="26" s="1"/>
  <c r="E101" i="26" s="1"/>
  <c r="AU101" i="26"/>
  <c r="AQ101" i="26"/>
  <c r="AM101" i="26"/>
  <c r="AB101" i="26"/>
  <c r="X101" i="26"/>
  <c r="T101" i="26"/>
  <c r="P101" i="26"/>
  <c r="L101" i="26"/>
  <c r="G101" i="26"/>
  <c r="A101" i="26"/>
  <c r="B102" i="26"/>
  <c r="AW103" i="16"/>
  <c r="AU103" i="16"/>
  <c r="AS103" i="16"/>
  <c r="AQ103" i="16"/>
  <c r="AO103" i="16"/>
  <c r="AM103" i="16"/>
  <c r="AD103" i="16"/>
  <c r="AB103" i="16"/>
  <c r="Z103" i="16"/>
  <c r="X103" i="16"/>
  <c r="V103" i="16"/>
  <c r="T103" i="16"/>
  <c r="R103" i="16"/>
  <c r="P103" i="16"/>
  <c r="N103" i="16"/>
  <c r="L103" i="16"/>
  <c r="J103" i="16"/>
  <c r="G103" i="16"/>
  <c r="C103" i="16"/>
  <c r="D103" i="16" s="1"/>
  <c r="E103" i="16" s="1"/>
  <c r="A103" i="16"/>
  <c r="AV103" i="16"/>
  <c r="AT103" i="16"/>
  <c r="AR103" i="16"/>
  <c r="AP103" i="16"/>
  <c r="AN103" i="16"/>
  <c r="AL103" i="16"/>
  <c r="AC103" i="16"/>
  <c r="AA103" i="16"/>
  <c r="Y103" i="16"/>
  <c r="W103" i="16"/>
  <c r="U103" i="16"/>
  <c r="S103" i="16"/>
  <c r="Q103" i="16"/>
  <c r="O103" i="16"/>
  <c r="M103" i="16"/>
  <c r="K103" i="16"/>
  <c r="I103" i="16"/>
  <c r="F103" i="16"/>
  <c r="B104" i="16"/>
  <c r="AW102" i="26" l="1"/>
  <c r="AU102" i="26"/>
  <c r="AS102" i="26"/>
  <c r="AQ102" i="26"/>
  <c r="AO102" i="26"/>
  <c r="AM102" i="26"/>
  <c r="AD102" i="26"/>
  <c r="AB102" i="26"/>
  <c r="Z102" i="26"/>
  <c r="X102" i="26"/>
  <c r="V102" i="26"/>
  <c r="T102" i="26"/>
  <c r="R102" i="26"/>
  <c r="P102" i="26"/>
  <c r="N102" i="26"/>
  <c r="L102" i="26"/>
  <c r="J102" i="26"/>
  <c r="G102" i="26"/>
  <c r="AV102" i="26"/>
  <c r="AR102" i="26"/>
  <c r="AN102" i="26"/>
  <c r="AC102" i="26"/>
  <c r="Y102" i="26"/>
  <c r="U102" i="26"/>
  <c r="Q102" i="26"/>
  <c r="M102" i="26"/>
  <c r="I102" i="26"/>
  <c r="C102" i="26"/>
  <c r="D102" i="26" s="1"/>
  <c r="E102" i="26" s="1"/>
  <c r="AX102" i="26"/>
  <c r="AT102" i="26"/>
  <c r="AP102" i="26"/>
  <c r="AL102" i="26"/>
  <c r="AA102" i="26"/>
  <c r="W102" i="26"/>
  <c r="S102" i="26"/>
  <c r="O102" i="26"/>
  <c r="K102" i="26"/>
  <c r="F102" i="26"/>
  <c r="A102" i="26"/>
  <c r="B103" i="26"/>
  <c r="AW104" i="16"/>
  <c r="AU104" i="16"/>
  <c r="AS104" i="16"/>
  <c r="AQ104" i="16"/>
  <c r="AO104" i="16"/>
  <c r="AM104" i="16"/>
  <c r="AD104" i="16"/>
  <c r="AB104" i="16"/>
  <c r="Z104" i="16"/>
  <c r="X104" i="16"/>
  <c r="V104" i="16"/>
  <c r="T104" i="16"/>
  <c r="R104" i="16"/>
  <c r="P104" i="16"/>
  <c r="N104" i="16"/>
  <c r="L104" i="16"/>
  <c r="J104" i="16"/>
  <c r="G104" i="16"/>
  <c r="AV104" i="16"/>
  <c r="AT104" i="16"/>
  <c r="AR104" i="16"/>
  <c r="AP104" i="16"/>
  <c r="AN104" i="16"/>
  <c r="AL104" i="16"/>
  <c r="AC104" i="16"/>
  <c r="AA104" i="16"/>
  <c r="Y104" i="16"/>
  <c r="W104" i="16"/>
  <c r="U104" i="16"/>
  <c r="S104" i="16"/>
  <c r="Q104" i="16"/>
  <c r="O104" i="16"/>
  <c r="M104" i="16"/>
  <c r="K104" i="16"/>
  <c r="I104" i="16"/>
  <c r="F104" i="16"/>
  <c r="C104" i="16"/>
  <c r="D104" i="16" s="1"/>
  <c r="E104" i="16" s="1"/>
  <c r="A104" i="16"/>
  <c r="B105" i="16"/>
  <c r="AW103" i="26" l="1"/>
  <c r="AU103" i="26"/>
  <c r="AS103" i="26"/>
  <c r="AQ103" i="26"/>
  <c r="AO103" i="26"/>
  <c r="AM103" i="26"/>
  <c r="AD103" i="26"/>
  <c r="AB103" i="26"/>
  <c r="Z103" i="26"/>
  <c r="X103" i="26"/>
  <c r="V103" i="26"/>
  <c r="T103" i="26"/>
  <c r="R103" i="26"/>
  <c r="P103" i="26"/>
  <c r="N103" i="26"/>
  <c r="L103" i="26"/>
  <c r="J103" i="26"/>
  <c r="G103" i="26"/>
  <c r="C103" i="26"/>
  <c r="D103" i="26" s="1"/>
  <c r="E103" i="26" s="1"/>
  <c r="A103" i="26"/>
  <c r="AV103" i="26"/>
  <c r="AR103" i="26"/>
  <c r="AN103" i="26"/>
  <c r="AC103" i="26"/>
  <c r="Y103" i="26"/>
  <c r="U103" i="26"/>
  <c r="Q103" i="26"/>
  <c r="M103" i="26"/>
  <c r="I103" i="26"/>
  <c r="AX103" i="26"/>
  <c r="AT103" i="26"/>
  <c r="AP103" i="26"/>
  <c r="AL103" i="26"/>
  <c r="AA103" i="26"/>
  <c r="W103" i="26"/>
  <c r="S103" i="26"/>
  <c r="O103" i="26"/>
  <c r="K103" i="26"/>
  <c r="F103" i="26"/>
  <c r="B104" i="26"/>
  <c r="AV105" i="16"/>
  <c r="AT105" i="16"/>
  <c r="AR105" i="16"/>
  <c r="AP105" i="16"/>
  <c r="AN105" i="16"/>
  <c r="AL105" i="16"/>
  <c r="AC105" i="16"/>
  <c r="AA105" i="16"/>
  <c r="Y105" i="16"/>
  <c r="W105" i="16"/>
  <c r="U105" i="16"/>
  <c r="S105" i="16"/>
  <c r="Q105" i="16"/>
  <c r="O105" i="16"/>
  <c r="M105" i="16"/>
  <c r="K105" i="16"/>
  <c r="I105" i="16"/>
  <c r="F105" i="16"/>
  <c r="AW105" i="16"/>
  <c r="AU105" i="16"/>
  <c r="AS105" i="16"/>
  <c r="AQ105" i="16"/>
  <c r="AO105" i="16"/>
  <c r="AM105" i="16"/>
  <c r="AD105" i="16"/>
  <c r="AB105" i="16"/>
  <c r="Z105" i="16"/>
  <c r="X105" i="16"/>
  <c r="V105" i="16"/>
  <c r="T105" i="16"/>
  <c r="R105" i="16"/>
  <c r="P105" i="16"/>
  <c r="N105" i="16"/>
  <c r="L105" i="16"/>
  <c r="J105" i="16"/>
  <c r="G105" i="16"/>
  <c r="C105" i="16"/>
  <c r="D105" i="16" s="1"/>
  <c r="E105" i="16" s="1"/>
  <c r="A105" i="16"/>
  <c r="B106" i="16"/>
  <c r="AX104" i="26" l="1"/>
  <c r="AV104" i="26"/>
  <c r="AT104" i="26"/>
  <c r="AR104" i="26"/>
  <c r="AP104" i="26"/>
  <c r="AN104" i="26"/>
  <c r="AL104" i="26"/>
  <c r="AC104" i="26"/>
  <c r="AA104" i="26"/>
  <c r="Y104" i="26"/>
  <c r="W104" i="26"/>
  <c r="U104" i="26"/>
  <c r="S104" i="26"/>
  <c r="Q104" i="26"/>
  <c r="O104" i="26"/>
  <c r="M104" i="26"/>
  <c r="K104" i="26"/>
  <c r="I104" i="26"/>
  <c r="F104" i="26"/>
  <c r="C104" i="26"/>
  <c r="D104" i="26" s="1"/>
  <c r="E104" i="26" s="1"/>
  <c r="A104" i="26"/>
  <c r="AU104" i="26"/>
  <c r="AQ104" i="26"/>
  <c r="AM104" i="26"/>
  <c r="AB104" i="26"/>
  <c r="X104" i="26"/>
  <c r="T104" i="26"/>
  <c r="P104" i="26"/>
  <c r="L104" i="26"/>
  <c r="G104" i="26"/>
  <c r="AW104" i="26"/>
  <c r="AS104" i="26"/>
  <c r="AO104" i="26"/>
  <c r="AD104" i="26"/>
  <c r="Z104" i="26"/>
  <c r="V104" i="26"/>
  <c r="R104" i="26"/>
  <c r="N104" i="26"/>
  <c r="J104" i="26"/>
  <c r="B105" i="26"/>
  <c r="AV106" i="16"/>
  <c r="AT106" i="16"/>
  <c r="AR106" i="16"/>
  <c r="AP106" i="16"/>
  <c r="AN106" i="16"/>
  <c r="AL106" i="16"/>
  <c r="AC106" i="16"/>
  <c r="AA106" i="16"/>
  <c r="Y106" i="16"/>
  <c r="W106" i="16"/>
  <c r="U106" i="16"/>
  <c r="S106" i="16"/>
  <c r="Q106" i="16"/>
  <c r="O106" i="16"/>
  <c r="M106" i="16"/>
  <c r="K106" i="16"/>
  <c r="I106" i="16"/>
  <c r="F106" i="16"/>
  <c r="C106" i="16"/>
  <c r="D106" i="16" s="1"/>
  <c r="E106" i="16" s="1"/>
  <c r="A106" i="16"/>
  <c r="AW106" i="16"/>
  <c r="AU106" i="16"/>
  <c r="AS106" i="16"/>
  <c r="AQ106" i="16"/>
  <c r="AO106" i="16"/>
  <c r="AM106" i="16"/>
  <c r="AD106" i="16"/>
  <c r="AB106" i="16"/>
  <c r="Z106" i="16"/>
  <c r="X106" i="16"/>
  <c r="V106" i="16"/>
  <c r="T106" i="16"/>
  <c r="R106" i="16"/>
  <c r="P106" i="16"/>
  <c r="N106" i="16"/>
  <c r="L106" i="16"/>
  <c r="J106" i="16"/>
  <c r="G106" i="16"/>
  <c r="B107" i="16"/>
  <c r="AX105" i="26" l="1"/>
  <c r="AV105" i="26"/>
  <c r="AT105" i="26"/>
  <c r="AR105" i="26"/>
  <c r="AP105" i="26"/>
  <c r="AN105" i="26"/>
  <c r="AL105" i="26"/>
  <c r="AC105" i="26"/>
  <c r="AA105" i="26"/>
  <c r="Y105" i="26"/>
  <c r="W105" i="26"/>
  <c r="U105" i="26"/>
  <c r="S105" i="26"/>
  <c r="Q105" i="26"/>
  <c r="O105" i="26"/>
  <c r="M105" i="26"/>
  <c r="K105" i="26"/>
  <c r="I105" i="26"/>
  <c r="F105" i="26"/>
  <c r="AU105" i="26"/>
  <c r="AQ105" i="26"/>
  <c r="AM105" i="26"/>
  <c r="AB105" i="26"/>
  <c r="X105" i="26"/>
  <c r="T105" i="26"/>
  <c r="P105" i="26"/>
  <c r="L105" i="26"/>
  <c r="G105" i="26"/>
  <c r="A105" i="26"/>
  <c r="AW105" i="26"/>
  <c r="AS105" i="26"/>
  <c r="AO105" i="26"/>
  <c r="AD105" i="26"/>
  <c r="Z105" i="26"/>
  <c r="V105" i="26"/>
  <c r="R105" i="26"/>
  <c r="N105" i="26"/>
  <c r="J105" i="26"/>
  <c r="C105" i="26"/>
  <c r="D105" i="26" s="1"/>
  <c r="E105" i="26" s="1"/>
  <c r="B106" i="26"/>
  <c r="AW107" i="16"/>
  <c r="AU107" i="16"/>
  <c r="AS107" i="16"/>
  <c r="AQ107" i="16"/>
  <c r="AO107" i="16"/>
  <c r="AM107" i="16"/>
  <c r="AD107" i="16"/>
  <c r="AB107" i="16"/>
  <c r="Z107" i="16"/>
  <c r="X107" i="16"/>
  <c r="V107" i="16"/>
  <c r="T107" i="16"/>
  <c r="R107" i="16"/>
  <c r="P107" i="16"/>
  <c r="N107" i="16"/>
  <c r="L107" i="16"/>
  <c r="J107" i="16"/>
  <c r="G107" i="16"/>
  <c r="C107" i="16"/>
  <c r="D107" i="16" s="1"/>
  <c r="E107" i="16" s="1"/>
  <c r="A107" i="16"/>
  <c r="AV107" i="16"/>
  <c r="AT107" i="16"/>
  <c r="AR107" i="16"/>
  <c r="AP107" i="16"/>
  <c r="AN107" i="16"/>
  <c r="AL107" i="16"/>
  <c r="AC107" i="16"/>
  <c r="AA107" i="16"/>
  <c r="Y107" i="16"/>
  <c r="W107" i="16"/>
  <c r="U107" i="16"/>
  <c r="S107" i="16"/>
  <c r="Q107" i="16"/>
  <c r="O107" i="16"/>
  <c r="M107" i="16"/>
  <c r="K107" i="16"/>
  <c r="I107" i="16"/>
  <c r="F107" i="16"/>
  <c r="B108" i="16"/>
  <c r="AW106" i="26" l="1"/>
  <c r="AU106" i="26"/>
  <c r="AS106" i="26"/>
  <c r="AQ106" i="26"/>
  <c r="AO106" i="26"/>
  <c r="AM106" i="26"/>
  <c r="AD106" i="26"/>
  <c r="AB106" i="26"/>
  <c r="Z106" i="26"/>
  <c r="X106" i="26"/>
  <c r="V106" i="26"/>
  <c r="T106" i="26"/>
  <c r="R106" i="26"/>
  <c r="P106" i="26"/>
  <c r="N106" i="26"/>
  <c r="L106" i="26"/>
  <c r="J106" i="26"/>
  <c r="G106" i="26"/>
  <c r="AX106" i="26"/>
  <c r="AT106" i="26"/>
  <c r="AP106" i="26"/>
  <c r="AL106" i="26"/>
  <c r="AA106" i="26"/>
  <c r="W106" i="26"/>
  <c r="S106" i="26"/>
  <c r="O106" i="26"/>
  <c r="K106" i="26"/>
  <c r="F106" i="26"/>
  <c r="A106" i="26"/>
  <c r="AV106" i="26"/>
  <c r="AR106" i="26"/>
  <c r="AN106" i="26"/>
  <c r="AC106" i="26"/>
  <c r="Y106" i="26"/>
  <c r="U106" i="26"/>
  <c r="Q106" i="26"/>
  <c r="M106" i="26"/>
  <c r="I106" i="26"/>
  <c r="C106" i="26"/>
  <c r="D106" i="26" s="1"/>
  <c r="E106" i="26" s="1"/>
  <c r="B107" i="26"/>
  <c r="AW108" i="16"/>
  <c r="AU108" i="16"/>
  <c r="AS108" i="16"/>
  <c r="AQ108" i="16"/>
  <c r="AO108" i="16"/>
  <c r="AM108" i="16"/>
  <c r="AD108" i="16"/>
  <c r="AB108" i="16"/>
  <c r="Z108" i="16"/>
  <c r="X108" i="16"/>
  <c r="V108" i="16"/>
  <c r="T108" i="16"/>
  <c r="R108" i="16"/>
  <c r="P108" i="16"/>
  <c r="N108" i="16"/>
  <c r="L108" i="16"/>
  <c r="J108" i="16"/>
  <c r="G108" i="16"/>
  <c r="AV108" i="16"/>
  <c r="AT108" i="16"/>
  <c r="AR108" i="16"/>
  <c r="AP108" i="16"/>
  <c r="AN108" i="16"/>
  <c r="AL108" i="16"/>
  <c r="AC108" i="16"/>
  <c r="AA108" i="16"/>
  <c r="Y108" i="16"/>
  <c r="W108" i="16"/>
  <c r="U108" i="16"/>
  <c r="S108" i="16"/>
  <c r="Q108" i="16"/>
  <c r="O108" i="16"/>
  <c r="M108" i="16"/>
  <c r="K108" i="16"/>
  <c r="I108" i="16"/>
  <c r="F108" i="16"/>
  <c r="C108" i="16"/>
  <c r="D108" i="16" s="1"/>
  <c r="E108" i="16" s="1"/>
  <c r="A108" i="16"/>
  <c r="B109" i="16"/>
  <c r="AW107" i="26" l="1"/>
  <c r="AU107" i="26"/>
  <c r="AS107" i="26"/>
  <c r="AQ107" i="26"/>
  <c r="AO107" i="26"/>
  <c r="AM107" i="26"/>
  <c r="AD107" i="26"/>
  <c r="AB107" i="26"/>
  <c r="Z107" i="26"/>
  <c r="X107" i="26"/>
  <c r="V107" i="26"/>
  <c r="T107" i="26"/>
  <c r="R107" i="26"/>
  <c r="P107" i="26"/>
  <c r="N107" i="26"/>
  <c r="L107" i="26"/>
  <c r="J107" i="26"/>
  <c r="G107" i="26"/>
  <c r="C107" i="26"/>
  <c r="D107" i="26" s="1"/>
  <c r="E107" i="26" s="1"/>
  <c r="A107" i="26"/>
  <c r="AX107" i="26"/>
  <c r="AT107" i="26"/>
  <c r="AP107" i="26"/>
  <c r="AL107" i="26"/>
  <c r="AA107" i="26"/>
  <c r="W107" i="26"/>
  <c r="S107" i="26"/>
  <c r="O107" i="26"/>
  <c r="K107" i="26"/>
  <c r="F107" i="26"/>
  <c r="AV107" i="26"/>
  <c r="AR107" i="26"/>
  <c r="AN107" i="26"/>
  <c r="AC107" i="26"/>
  <c r="Y107" i="26"/>
  <c r="U107" i="26"/>
  <c r="Q107" i="26"/>
  <c r="M107" i="26"/>
  <c r="I107" i="26"/>
  <c r="B108" i="26"/>
  <c r="AV109" i="16"/>
  <c r="AT109" i="16"/>
  <c r="AR109" i="16"/>
  <c r="AP109" i="16"/>
  <c r="AN109" i="16"/>
  <c r="AL109" i="16"/>
  <c r="AC109" i="16"/>
  <c r="AA109" i="16"/>
  <c r="Y109" i="16"/>
  <c r="W109" i="16"/>
  <c r="U109" i="16"/>
  <c r="S109" i="16"/>
  <c r="Q109" i="16"/>
  <c r="O109" i="16"/>
  <c r="M109" i="16"/>
  <c r="K109" i="16"/>
  <c r="I109" i="16"/>
  <c r="F109" i="16"/>
  <c r="AW109" i="16"/>
  <c r="AU109" i="16"/>
  <c r="AS109" i="16"/>
  <c r="AQ109" i="16"/>
  <c r="AO109" i="16"/>
  <c r="AM109" i="16"/>
  <c r="AD109" i="16"/>
  <c r="AB109" i="16"/>
  <c r="Z109" i="16"/>
  <c r="X109" i="16"/>
  <c r="V109" i="16"/>
  <c r="T109" i="16"/>
  <c r="R109" i="16"/>
  <c r="P109" i="16"/>
  <c r="N109" i="16"/>
  <c r="L109" i="16"/>
  <c r="J109" i="16"/>
  <c r="G109" i="16"/>
  <c r="C109" i="16"/>
  <c r="D109" i="16" s="1"/>
  <c r="E109" i="16" s="1"/>
  <c r="A109" i="16"/>
  <c r="B110" i="16"/>
  <c r="AX108" i="26" l="1"/>
  <c r="AV108" i="26"/>
  <c r="AT108" i="26"/>
  <c r="AR108" i="26"/>
  <c r="AP108" i="26"/>
  <c r="AN108" i="26"/>
  <c r="AL108" i="26"/>
  <c r="AC108" i="26"/>
  <c r="AA108" i="26"/>
  <c r="Y108" i="26"/>
  <c r="W108" i="26"/>
  <c r="U108" i="26"/>
  <c r="S108" i="26"/>
  <c r="Q108" i="26"/>
  <c r="O108" i="26"/>
  <c r="M108" i="26"/>
  <c r="K108" i="26"/>
  <c r="I108" i="26"/>
  <c r="F108" i="26"/>
  <c r="C108" i="26"/>
  <c r="D108" i="26" s="1"/>
  <c r="E108" i="26" s="1"/>
  <c r="A108" i="26"/>
  <c r="AW108" i="26"/>
  <c r="AS108" i="26"/>
  <c r="AO108" i="26"/>
  <c r="AD108" i="26"/>
  <c r="Z108" i="26"/>
  <c r="V108" i="26"/>
  <c r="R108" i="26"/>
  <c r="N108" i="26"/>
  <c r="J108" i="26"/>
  <c r="AU108" i="26"/>
  <c r="AQ108" i="26"/>
  <c r="AM108" i="26"/>
  <c r="AB108" i="26"/>
  <c r="X108" i="26"/>
  <c r="T108" i="26"/>
  <c r="P108" i="26"/>
  <c r="L108" i="26"/>
  <c r="G108" i="26"/>
  <c r="B109" i="26"/>
  <c r="AV110" i="16"/>
  <c r="AT110" i="16"/>
  <c r="AR110" i="16"/>
  <c r="AP110" i="16"/>
  <c r="AN110" i="16"/>
  <c r="AL110" i="16"/>
  <c r="AC110" i="16"/>
  <c r="AA110" i="16"/>
  <c r="Y110" i="16"/>
  <c r="W110" i="16"/>
  <c r="U110" i="16"/>
  <c r="S110" i="16"/>
  <c r="Q110" i="16"/>
  <c r="O110" i="16"/>
  <c r="M110" i="16"/>
  <c r="K110" i="16"/>
  <c r="I110" i="16"/>
  <c r="F110" i="16"/>
  <c r="C110" i="16"/>
  <c r="D110" i="16" s="1"/>
  <c r="E110" i="16" s="1"/>
  <c r="A110" i="16"/>
  <c r="AW110" i="16"/>
  <c r="AU110" i="16"/>
  <c r="AS110" i="16"/>
  <c r="AQ110" i="16"/>
  <c r="AO110" i="16"/>
  <c r="AM110" i="16"/>
  <c r="AD110" i="16"/>
  <c r="AB110" i="16"/>
  <c r="Z110" i="16"/>
  <c r="X110" i="16"/>
  <c r="V110" i="16"/>
  <c r="T110" i="16"/>
  <c r="R110" i="16"/>
  <c r="P110" i="16"/>
  <c r="N110" i="16"/>
  <c r="L110" i="16"/>
  <c r="J110" i="16"/>
  <c r="G110" i="16"/>
  <c r="B111" i="16"/>
  <c r="AX109" i="26" l="1"/>
  <c r="AV109" i="26"/>
  <c r="AT109" i="26"/>
  <c r="AR109" i="26"/>
  <c r="AP109" i="26"/>
  <c r="AN109" i="26"/>
  <c r="AL109" i="26"/>
  <c r="AC109" i="26"/>
  <c r="AA109" i="26"/>
  <c r="Y109" i="26"/>
  <c r="W109" i="26"/>
  <c r="U109" i="26"/>
  <c r="S109" i="26"/>
  <c r="Q109" i="26"/>
  <c r="O109" i="26"/>
  <c r="M109" i="26"/>
  <c r="K109" i="26"/>
  <c r="I109" i="26"/>
  <c r="F109" i="26"/>
  <c r="AW109" i="26"/>
  <c r="AS109" i="26"/>
  <c r="AO109" i="26"/>
  <c r="AD109" i="26"/>
  <c r="Z109" i="26"/>
  <c r="V109" i="26"/>
  <c r="R109" i="26"/>
  <c r="N109" i="26"/>
  <c r="J109" i="26"/>
  <c r="C109" i="26"/>
  <c r="D109" i="26" s="1"/>
  <c r="E109" i="26" s="1"/>
  <c r="AU109" i="26"/>
  <c r="AQ109" i="26"/>
  <c r="AM109" i="26"/>
  <c r="AB109" i="26"/>
  <c r="X109" i="26"/>
  <c r="T109" i="26"/>
  <c r="P109" i="26"/>
  <c r="L109" i="26"/>
  <c r="G109" i="26"/>
  <c r="A109" i="26"/>
  <c r="B110" i="26"/>
  <c r="AV111" i="16"/>
  <c r="AT111" i="16"/>
  <c r="AR111" i="16"/>
  <c r="AP111" i="16"/>
  <c r="AN111" i="16"/>
  <c r="AL111" i="16"/>
  <c r="AW111" i="16"/>
  <c r="AU111" i="16"/>
  <c r="AS111" i="16"/>
  <c r="AQ111" i="16"/>
  <c r="AO111" i="16"/>
  <c r="AM111" i="16"/>
  <c r="AD111" i="16"/>
  <c r="AB111" i="16"/>
  <c r="Z111" i="16"/>
  <c r="X111" i="16"/>
  <c r="V111" i="16"/>
  <c r="T111" i="16"/>
  <c r="R111" i="16"/>
  <c r="P111" i="16"/>
  <c r="N111" i="16"/>
  <c r="L111" i="16"/>
  <c r="J111" i="16"/>
  <c r="G111" i="16"/>
  <c r="C111" i="16"/>
  <c r="D111" i="16" s="1"/>
  <c r="E111" i="16" s="1"/>
  <c r="A111" i="16"/>
  <c r="AC111" i="16"/>
  <c r="AA111" i="16"/>
  <c r="Y111" i="16"/>
  <c r="W111" i="16"/>
  <c r="U111" i="16"/>
  <c r="S111" i="16"/>
  <c r="Q111" i="16"/>
  <c r="O111" i="16"/>
  <c r="M111" i="16"/>
  <c r="K111" i="16"/>
  <c r="I111" i="16"/>
  <c r="F111" i="16"/>
  <c r="B112" i="16"/>
  <c r="AW110" i="26" l="1"/>
  <c r="AU110" i="26"/>
  <c r="AS110" i="26"/>
  <c r="AQ110" i="26"/>
  <c r="AO110" i="26"/>
  <c r="AM110" i="26"/>
  <c r="AD110" i="26"/>
  <c r="AB110" i="26"/>
  <c r="Z110" i="26"/>
  <c r="X110" i="26"/>
  <c r="V110" i="26"/>
  <c r="T110" i="26"/>
  <c r="R110" i="26"/>
  <c r="P110" i="26"/>
  <c r="N110" i="26"/>
  <c r="L110" i="26"/>
  <c r="J110" i="26"/>
  <c r="G110" i="26"/>
  <c r="AV110" i="26"/>
  <c r="AR110" i="26"/>
  <c r="AN110" i="26"/>
  <c r="AC110" i="26"/>
  <c r="Y110" i="26"/>
  <c r="U110" i="26"/>
  <c r="Q110" i="26"/>
  <c r="M110" i="26"/>
  <c r="I110" i="26"/>
  <c r="C110" i="26"/>
  <c r="D110" i="26" s="1"/>
  <c r="E110" i="26" s="1"/>
  <c r="AX110" i="26"/>
  <c r="AT110" i="26"/>
  <c r="AP110" i="26"/>
  <c r="AL110" i="26"/>
  <c r="AA110" i="26"/>
  <c r="W110" i="26"/>
  <c r="S110" i="26"/>
  <c r="O110" i="26"/>
  <c r="K110" i="26"/>
  <c r="F110" i="26"/>
  <c r="A110" i="26"/>
  <c r="B111" i="26"/>
  <c r="AV112" i="16"/>
  <c r="AT112" i="16"/>
  <c r="AR112" i="16"/>
  <c r="AP112" i="16"/>
  <c r="AN112" i="16"/>
  <c r="AL112" i="16"/>
  <c r="AC112" i="16"/>
  <c r="AA112" i="16"/>
  <c r="Y112" i="16"/>
  <c r="W112" i="16"/>
  <c r="U112" i="16"/>
  <c r="S112" i="16"/>
  <c r="Q112" i="16"/>
  <c r="O112" i="16"/>
  <c r="M112" i="16"/>
  <c r="K112" i="16"/>
  <c r="I112" i="16"/>
  <c r="F112" i="16"/>
  <c r="C112" i="16"/>
  <c r="D112" i="16" s="1"/>
  <c r="E112" i="16" s="1"/>
  <c r="A112" i="16"/>
  <c r="AW112" i="16"/>
  <c r="AU112" i="16"/>
  <c r="AS112" i="16"/>
  <c r="AQ112" i="16"/>
  <c r="AO112" i="16"/>
  <c r="AM112" i="16"/>
  <c r="AD112" i="16"/>
  <c r="AB112" i="16"/>
  <c r="Z112" i="16"/>
  <c r="X112" i="16"/>
  <c r="V112" i="16"/>
  <c r="T112" i="16"/>
  <c r="R112" i="16"/>
  <c r="P112" i="16"/>
  <c r="N112" i="16"/>
  <c r="L112" i="16"/>
  <c r="J112" i="16"/>
  <c r="G112" i="16"/>
  <c r="B113" i="16"/>
  <c r="AW111" i="26" l="1"/>
  <c r="AU111" i="26"/>
  <c r="AS111" i="26"/>
  <c r="AQ111" i="26"/>
  <c r="AO111" i="26"/>
  <c r="AM111" i="26"/>
  <c r="AD111" i="26"/>
  <c r="AB111" i="26"/>
  <c r="Z111" i="26"/>
  <c r="X111" i="26"/>
  <c r="V111" i="26"/>
  <c r="T111" i="26"/>
  <c r="R111" i="26"/>
  <c r="P111" i="26"/>
  <c r="N111" i="26"/>
  <c r="L111" i="26"/>
  <c r="J111" i="26"/>
  <c r="G111" i="26"/>
  <c r="C111" i="26"/>
  <c r="D111" i="26" s="1"/>
  <c r="E111" i="26" s="1"/>
  <c r="A111" i="26"/>
  <c r="AV111" i="26"/>
  <c r="AR111" i="26"/>
  <c r="AN111" i="26"/>
  <c r="AC111" i="26"/>
  <c r="Y111" i="26"/>
  <c r="U111" i="26"/>
  <c r="Q111" i="26"/>
  <c r="M111" i="26"/>
  <c r="I111" i="26"/>
  <c r="AX111" i="26"/>
  <c r="AT111" i="26"/>
  <c r="AP111" i="26"/>
  <c r="AL111" i="26"/>
  <c r="AA111" i="26"/>
  <c r="W111" i="26"/>
  <c r="S111" i="26"/>
  <c r="O111" i="26"/>
  <c r="K111" i="26"/>
  <c r="F111" i="26"/>
  <c r="B112" i="26"/>
  <c r="AW113" i="16"/>
  <c r="AU113" i="16"/>
  <c r="AS113" i="16"/>
  <c r="AQ113" i="16"/>
  <c r="AO113" i="16"/>
  <c r="AM113" i="16"/>
  <c r="AD113" i="16"/>
  <c r="AB113" i="16"/>
  <c r="Z113" i="16"/>
  <c r="X113" i="16"/>
  <c r="V113" i="16"/>
  <c r="T113" i="16"/>
  <c r="R113" i="16"/>
  <c r="P113" i="16"/>
  <c r="N113" i="16"/>
  <c r="L113" i="16"/>
  <c r="J113" i="16"/>
  <c r="G113" i="16"/>
  <c r="C113" i="16"/>
  <c r="D113" i="16" s="1"/>
  <c r="E113" i="16" s="1"/>
  <c r="A113" i="16"/>
  <c r="AV113" i="16"/>
  <c r="AT113" i="16"/>
  <c r="AR113" i="16"/>
  <c r="AP113" i="16"/>
  <c r="AN113" i="16"/>
  <c r="AL113" i="16"/>
  <c r="AC113" i="16"/>
  <c r="AA113" i="16"/>
  <c r="Y113" i="16"/>
  <c r="W113" i="16"/>
  <c r="U113" i="16"/>
  <c r="S113" i="16"/>
  <c r="Q113" i="16"/>
  <c r="O113" i="16"/>
  <c r="M113" i="16"/>
  <c r="K113" i="16"/>
  <c r="I113" i="16"/>
  <c r="F113" i="16"/>
  <c r="B114" i="16"/>
  <c r="AX112" i="26" l="1"/>
  <c r="AV112" i="26"/>
  <c r="AT112" i="26"/>
  <c r="AR112" i="26"/>
  <c r="AP112" i="26"/>
  <c r="AN112" i="26"/>
  <c r="AL112" i="26"/>
  <c r="AC112" i="26"/>
  <c r="AA112" i="26"/>
  <c r="Y112" i="26"/>
  <c r="W112" i="26"/>
  <c r="U112" i="26"/>
  <c r="S112" i="26"/>
  <c r="Q112" i="26"/>
  <c r="O112" i="26"/>
  <c r="M112" i="26"/>
  <c r="K112" i="26"/>
  <c r="I112" i="26"/>
  <c r="F112" i="26"/>
  <c r="C112" i="26"/>
  <c r="D112" i="26" s="1"/>
  <c r="E112" i="26" s="1"/>
  <c r="A112" i="26"/>
  <c r="AU112" i="26"/>
  <c r="AQ112" i="26"/>
  <c r="AM112" i="26"/>
  <c r="AB112" i="26"/>
  <c r="X112" i="26"/>
  <c r="T112" i="26"/>
  <c r="P112" i="26"/>
  <c r="L112" i="26"/>
  <c r="G112" i="26"/>
  <c r="AW112" i="26"/>
  <c r="AS112" i="26"/>
  <c r="AO112" i="26"/>
  <c r="AD112" i="26"/>
  <c r="Z112" i="26"/>
  <c r="V112" i="26"/>
  <c r="R112" i="26"/>
  <c r="N112" i="26"/>
  <c r="J112" i="26"/>
  <c r="B113" i="26"/>
  <c r="AW114" i="16"/>
  <c r="AU114" i="16"/>
  <c r="AS114" i="16"/>
  <c r="AQ114" i="16"/>
  <c r="AO114" i="16"/>
  <c r="AM114" i="16"/>
  <c r="AD114" i="16"/>
  <c r="AB114" i="16"/>
  <c r="Z114" i="16"/>
  <c r="X114" i="16"/>
  <c r="V114" i="16"/>
  <c r="T114" i="16"/>
  <c r="R114" i="16"/>
  <c r="P114" i="16"/>
  <c r="N114" i="16"/>
  <c r="L114" i="16"/>
  <c r="J114" i="16"/>
  <c r="G114" i="16"/>
  <c r="AV114" i="16"/>
  <c r="AT114" i="16"/>
  <c r="AR114" i="16"/>
  <c r="AP114" i="16"/>
  <c r="AN114" i="16"/>
  <c r="AL114" i="16"/>
  <c r="AC114" i="16"/>
  <c r="AA114" i="16"/>
  <c r="Y114" i="16"/>
  <c r="W114" i="16"/>
  <c r="U114" i="16"/>
  <c r="S114" i="16"/>
  <c r="Q114" i="16"/>
  <c r="O114" i="16"/>
  <c r="M114" i="16"/>
  <c r="K114" i="16"/>
  <c r="I114" i="16"/>
  <c r="F114" i="16"/>
  <c r="C114" i="16"/>
  <c r="D114" i="16" s="1"/>
  <c r="E114" i="16" s="1"/>
  <c r="A114" i="16"/>
  <c r="B115" i="16"/>
  <c r="AX113" i="26" l="1"/>
  <c r="AV113" i="26"/>
  <c r="AT113" i="26"/>
  <c r="AR113" i="26"/>
  <c r="AP113" i="26"/>
  <c r="AN113" i="26"/>
  <c r="AL113" i="26"/>
  <c r="AC113" i="26"/>
  <c r="AA113" i="26"/>
  <c r="Y113" i="26"/>
  <c r="W113" i="26"/>
  <c r="U113" i="26"/>
  <c r="S113" i="26"/>
  <c r="Q113" i="26"/>
  <c r="O113" i="26"/>
  <c r="M113" i="26"/>
  <c r="K113" i="26"/>
  <c r="I113" i="26"/>
  <c r="F113" i="26"/>
  <c r="AU113" i="26"/>
  <c r="AQ113" i="26"/>
  <c r="AM113" i="26"/>
  <c r="AB113" i="26"/>
  <c r="X113" i="26"/>
  <c r="T113" i="26"/>
  <c r="P113" i="26"/>
  <c r="L113" i="26"/>
  <c r="G113" i="26"/>
  <c r="A113" i="26"/>
  <c r="AW113" i="26"/>
  <c r="AS113" i="26"/>
  <c r="AO113" i="26"/>
  <c r="AD113" i="26"/>
  <c r="Z113" i="26"/>
  <c r="V113" i="26"/>
  <c r="R113" i="26"/>
  <c r="N113" i="26"/>
  <c r="J113" i="26"/>
  <c r="C113" i="26"/>
  <c r="D113" i="26" s="1"/>
  <c r="E113" i="26" s="1"/>
  <c r="B114" i="26"/>
  <c r="AV115" i="16"/>
  <c r="AT115" i="16"/>
  <c r="AR115" i="16"/>
  <c r="AP115" i="16"/>
  <c r="AN115" i="16"/>
  <c r="AL115" i="16"/>
  <c r="AC115" i="16"/>
  <c r="AA115" i="16"/>
  <c r="Y115" i="16"/>
  <c r="W115" i="16"/>
  <c r="U115" i="16"/>
  <c r="S115" i="16"/>
  <c r="Q115" i="16"/>
  <c r="O115" i="16"/>
  <c r="M115" i="16"/>
  <c r="K115" i="16"/>
  <c r="I115" i="16"/>
  <c r="F115" i="16"/>
  <c r="AW115" i="16"/>
  <c r="AU115" i="16"/>
  <c r="AS115" i="16"/>
  <c r="AQ115" i="16"/>
  <c r="AO115" i="16"/>
  <c r="AM115" i="16"/>
  <c r="AD115" i="16"/>
  <c r="AB115" i="16"/>
  <c r="Z115" i="16"/>
  <c r="X115" i="16"/>
  <c r="V115" i="16"/>
  <c r="T115" i="16"/>
  <c r="R115" i="16"/>
  <c r="P115" i="16"/>
  <c r="N115" i="16"/>
  <c r="L115" i="16"/>
  <c r="J115" i="16"/>
  <c r="G115" i="16"/>
  <c r="C115" i="16"/>
  <c r="D115" i="16" s="1"/>
  <c r="E115" i="16" s="1"/>
  <c r="A115" i="16"/>
  <c r="B116" i="16"/>
  <c r="AW114" i="26" l="1"/>
  <c r="AU114" i="26"/>
  <c r="AS114" i="26"/>
  <c r="AQ114" i="26"/>
  <c r="AO114" i="26"/>
  <c r="AM114" i="26"/>
  <c r="AD114" i="26"/>
  <c r="AB114" i="26"/>
  <c r="Z114" i="26"/>
  <c r="X114" i="26"/>
  <c r="V114" i="26"/>
  <c r="T114" i="26"/>
  <c r="R114" i="26"/>
  <c r="P114" i="26"/>
  <c r="N114" i="26"/>
  <c r="L114" i="26"/>
  <c r="J114" i="26"/>
  <c r="G114" i="26"/>
  <c r="AX114" i="26"/>
  <c r="AT114" i="26"/>
  <c r="AP114" i="26"/>
  <c r="AL114" i="26"/>
  <c r="AA114" i="26"/>
  <c r="W114" i="26"/>
  <c r="S114" i="26"/>
  <c r="O114" i="26"/>
  <c r="K114" i="26"/>
  <c r="F114" i="26"/>
  <c r="A114" i="26"/>
  <c r="AV114" i="26"/>
  <c r="AR114" i="26"/>
  <c r="AN114" i="26"/>
  <c r="AC114" i="26"/>
  <c r="Y114" i="26"/>
  <c r="U114" i="26"/>
  <c r="Q114" i="26"/>
  <c r="M114" i="26"/>
  <c r="I114" i="26"/>
  <c r="C114" i="26"/>
  <c r="D114" i="26" s="1"/>
  <c r="E114" i="26" s="1"/>
  <c r="B115" i="26"/>
  <c r="AV116" i="16"/>
  <c r="AT116" i="16"/>
  <c r="AR116" i="16"/>
  <c r="AP116" i="16"/>
  <c r="AN116" i="16"/>
  <c r="AL116" i="16"/>
  <c r="AC116" i="16"/>
  <c r="AA116" i="16"/>
  <c r="Y116" i="16"/>
  <c r="W116" i="16"/>
  <c r="U116" i="16"/>
  <c r="S116" i="16"/>
  <c r="Q116" i="16"/>
  <c r="O116" i="16"/>
  <c r="M116" i="16"/>
  <c r="K116" i="16"/>
  <c r="I116" i="16"/>
  <c r="F116" i="16"/>
  <c r="C116" i="16"/>
  <c r="D116" i="16" s="1"/>
  <c r="E116" i="16" s="1"/>
  <c r="A116" i="16"/>
  <c r="AW116" i="16"/>
  <c r="AU116" i="16"/>
  <c r="AS116" i="16"/>
  <c r="AQ116" i="16"/>
  <c r="AO116" i="16"/>
  <c r="AM116" i="16"/>
  <c r="AD116" i="16"/>
  <c r="AB116" i="16"/>
  <c r="Z116" i="16"/>
  <c r="X116" i="16"/>
  <c r="V116" i="16"/>
  <c r="T116" i="16"/>
  <c r="R116" i="16"/>
  <c r="P116" i="16"/>
  <c r="N116" i="16"/>
  <c r="L116" i="16"/>
  <c r="J116" i="16"/>
  <c r="G116" i="16"/>
  <c r="B117" i="16"/>
  <c r="AW115" i="26" l="1"/>
  <c r="AU115" i="26"/>
  <c r="AS115" i="26"/>
  <c r="AQ115" i="26"/>
  <c r="AO115" i="26"/>
  <c r="AM115" i="26"/>
  <c r="AD115" i="26"/>
  <c r="AB115" i="26"/>
  <c r="Z115" i="26"/>
  <c r="X115" i="26"/>
  <c r="V115" i="26"/>
  <c r="T115" i="26"/>
  <c r="R115" i="26"/>
  <c r="P115" i="26"/>
  <c r="N115" i="26"/>
  <c r="L115" i="26"/>
  <c r="J115" i="26"/>
  <c r="G115" i="26"/>
  <c r="C115" i="26"/>
  <c r="D115" i="26" s="1"/>
  <c r="E115" i="26" s="1"/>
  <c r="A115" i="26"/>
  <c r="AX115" i="26"/>
  <c r="AT115" i="26"/>
  <c r="AP115" i="26"/>
  <c r="AL115" i="26"/>
  <c r="AA115" i="26"/>
  <c r="W115" i="26"/>
  <c r="S115" i="26"/>
  <c r="O115" i="26"/>
  <c r="K115" i="26"/>
  <c r="F115" i="26"/>
  <c r="AV115" i="26"/>
  <c r="AR115" i="26"/>
  <c r="AN115" i="26"/>
  <c r="AC115" i="26"/>
  <c r="Y115" i="26"/>
  <c r="U115" i="26"/>
  <c r="Q115" i="26"/>
  <c r="M115" i="26"/>
  <c r="I115" i="26"/>
  <c r="B116" i="26"/>
  <c r="AW117" i="16"/>
  <c r="AU117" i="16"/>
  <c r="AS117" i="16"/>
  <c r="AQ117" i="16"/>
  <c r="AO117" i="16"/>
  <c r="AM117" i="16"/>
  <c r="AD117" i="16"/>
  <c r="AB117" i="16"/>
  <c r="Z117" i="16"/>
  <c r="X117" i="16"/>
  <c r="V117" i="16"/>
  <c r="T117" i="16"/>
  <c r="R117" i="16"/>
  <c r="P117" i="16"/>
  <c r="N117" i="16"/>
  <c r="L117" i="16"/>
  <c r="J117" i="16"/>
  <c r="G117" i="16"/>
  <c r="C117" i="16"/>
  <c r="D117" i="16" s="1"/>
  <c r="E117" i="16" s="1"/>
  <c r="A117" i="16"/>
  <c r="AV117" i="16"/>
  <c r="AT117" i="16"/>
  <c r="AR117" i="16"/>
  <c r="AP117" i="16"/>
  <c r="AN117" i="16"/>
  <c r="AL117" i="16"/>
  <c r="AC117" i="16"/>
  <c r="AA117" i="16"/>
  <c r="Y117" i="16"/>
  <c r="W117" i="16"/>
  <c r="U117" i="16"/>
  <c r="S117" i="16"/>
  <c r="Q117" i="16"/>
  <c r="O117" i="16"/>
  <c r="M117" i="16"/>
  <c r="K117" i="16"/>
  <c r="I117" i="16"/>
  <c r="F117" i="16"/>
  <c r="B118" i="16"/>
  <c r="AX116" i="26" l="1"/>
  <c r="AV116" i="26"/>
  <c r="AT116" i="26"/>
  <c r="AR116" i="26"/>
  <c r="AP116" i="26"/>
  <c r="AN116" i="26"/>
  <c r="AL116" i="26"/>
  <c r="AC116" i="26"/>
  <c r="AA116" i="26"/>
  <c r="Y116" i="26"/>
  <c r="W116" i="26"/>
  <c r="U116" i="26"/>
  <c r="S116" i="26"/>
  <c r="Q116" i="26"/>
  <c r="O116" i="26"/>
  <c r="M116" i="26"/>
  <c r="K116" i="26"/>
  <c r="I116" i="26"/>
  <c r="F116" i="26"/>
  <c r="C116" i="26"/>
  <c r="D116" i="26" s="1"/>
  <c r="E116" i="26" s="1"/>
  <c r="A116" i="26"/>
  <c r="AW116" i="26"/>
  <c r="AS116" i="26"/>
  <c r="AO116" i="26"/>
  <c r="AD116" i="26"/>
  <c r="Z116" i="26"/>
  <c r="V116" i="26"/>
  <c r="R116" i="26"/>
  <c r="N116" i="26"/>
  <c r="J116" i="26"/>
  <c r="AU116" i="26"/>
  <c r="AQ116" i="26"/>
  <c r="AM116" i="26"/>
  <c r="AB116" i="26"/>
  <c r="X116" i="26"/>
  <c r="T116" i="26"/>
  <c r="P116" i="26"/>
  <c r="L116" i="26"/>
  <c r="G116" i="26"/>
  <c r="B117" i="26"/>
  <c r="AW118" i="16"/>
  <c r="AU118" i="16"/>
  <c r="AS118" i="16"/>
  <c r="AQ118" i="16"/>
  <c r="AO118" i="16"/>
  <c r="AM118" i="16"/>
  <c r="AD118" i="16"/>
  <c r="AB118" i="16"/>
  <c r="Z118" i="16"/>
  <c r="X118" i="16"/>
  <c r="V118" i="16"/>
  <c r="T118" i="16"/>
  <c r="R118" i="16"/>
  <c r="P118" i="16"/>
  <c r="N118" i="16"/>
  <c r="L118" i="16"/>
  <c r="J118" i="16"/>
  <c r="G118" i="16"/>
  <c r="AV118" i="16"/>
  <c r="AT118" i="16"/>
  <c r="AR118" i="16"/>
  <c r="AP118" i="16"/>
  <c r="AN118" i="16"/>
  <c r="AL118" i="16"/>
  <c r="AC118" i="16"/>
  <c r="AA118" i="16"/>
  <c r="Y118" i="16"/>
  <c r="W118" i="16"/>
  <c r="U118" i="16"/>
  <c r="S118" i="16"/>
  <c r="Q118" i="16"/>
  <c r="O118" i="16"/>
  <c r="M118" i="16"/>
  <c r="K118" i="16"/>
  <c r="I118" i="16"/>
  <c r="F118" i="16"/>
  <c r="C118" i="16"/>
  <c r="D118" i="16" s="1"/>
  <c r="E118" i="16" s="1"/>
  <c r="A118" i="16"/>
  <c r="B119" i="16"/>
  <c r="AX117" i="26" l="1"/>
  <c r="AV117" i="26"/>
  <c r="AT117" i="26"/>
  <c r="AR117" i="26"/>
  <c r="AP117" i="26"/>
  <c r="AN117" i="26"/>
  <c r="AL117" i="26"/>
  <c r="AC117" i="26"/>
  <c r="AA117" i="26"/>
  <c r="Y117" i="26"/>
  <c r="W117" i="26"/>
  <c r="U117" i="26"/>
  <c r="S117" i="26"/>
  <c r="Q117" i="26"/>
  <c r="O117" i="26"/>
  <c r="M117" i="26"/>
  <c r="K117" i="26"/>
  <c r="I117" i="26"/>
  <c r="F117" i="26"/>
  <c r="AW117" i="26"/>
  <c r="AS117" i="26"/>
  <c r="AO117" i="26"/>
  <c r="AD117" i="26"/>
  <c r="Z117" i="26"/>
  <c r="V117" i="26"/>
  <c r="R117" i="26"/>
  <c r="N117" i="26"/>
  <c r="J117" i="26"/>
  <c r="C117" i="26"/>
  <c r="D117" i="26" s="1"/>
  <c r="E117" i="26" s="1"/>
  <c r="AU117" i="26"/>
  <c r="AQ117" i="26"/>
  <c r="AM117" i="26"/>
  <c r="AB117" i="26"/>
  <c r="X117" i="26"/>
  <c r="T117" i="26"/>
  <c r="P117" i="26"/>
  <c r="L117" i="26"/>
  <c r="G117" i="26"/>
  <c r="A117" i="26"/>
  <c r="B118" i="26"/>
  <c r="AV119" i="16"/>
  <c r="AT119" i="16"/>
  <c r="AR119" i="16"/>
  <c r="AP119" i="16"/>
  <c r="AN119" i="16"/>
  <c r="AL119" i="16"/>
  <c r="AC119" i="16"/>
  <c r="AA119" i="16"/>
  <c r="Y119" i="16"/>
  <c r="W119" i="16"/>
  <c r="U119" i="16"/>
  <c r="S119" i="16"/>
  <c r="Q119" i="16"/>
  <c r="O119" i="16"/>
  <c r="M119" i="16"/>
  <c r="K119" i="16"/>
  <c r="I119" i="16"/>
  <c r="F119" i="16"/>
  <c r="AW119" i="16"/>
  <c r="AU119" i="16"/>
  <c r="AS119" i="16"/>
  <c r="AQ119" i="16"/>
  <c r="AO119" i="16"/>
  <c r="AM119" i="16"/>
  <c r="AD119" i="16"/>
  <c r="AB119" i="16"/>
  <c r="Z119" i="16"/>
  <c r="X119" i="16"/>
  <c r="V119" i="16"/>
  <c r="T119" i="16"/>
  <c r="R119" i="16"/>
  <c r="P119" i="16"/>
  <c r="N119" i="16"/>
  <c r="L119" i="16"/>
  <c r="J119" i="16"/>
  <c r="G119" i="16"/>
  <c r="C119" i="16"/>
  <c r="D119" i="16" s="1"/>
  <c r="E119" i="16" s="1"/>
  <c r="A119" i="16"/>
  <c r="B120" i="16"/>
  <c r="AW118" i="26" l="1"/>
  <c r="AU118" i="26"/>
  <c r="AS118" i="26"/>
  <c r="AQ118" i="26"/>
  <c r="AO118" i="26"/>
  <c r="AM118" i="26"/>
  <c r="AD118" i="26"/>
  <c r="AB118" i="26"/>
  <c r="Z118" i="26"/>
  <c r="X118" i="26"/>
  <c r="V118" i="26"/>
  <c r="T118" i="26"/>
  <c r="R118" i="26"/>
  <c r="P118" i="26"/>
  <c r="N118" i="26"/>
  <c r="L118" i="26"/>
  <c r="J118" i="26"/>
  <c r="G118" i="26"/>
  <c r="AV118" i="26"/>
  <c r="AR118" i="26"/>
  <c r="AN118" i="26"/>
  <c r="AC118" i="26"/>
  <c r="Y118" i="26"/>
  <c r="U118" i="26"/>
  <c r="Q118" i="26"/>
  <c r="M118" i="26"/>
  <c r="I118" i="26"/>
  <c r="C118" i="26"/>
  <c r="D118" i="26" s="1"/>
  <c r="E118" i="26" s="1"/>
  <c r="AX118" i="26"/>
  <c r="AT118" i="26"/>
  <c r="AP118" i="26"/>
  <c r="AL118" i="26"/>
  <c r="AA118" i="26"/>
  <c r="W118" i="26"/>
  <c r="S118" i="26"/>
  <c r="O118" i="26"/>
  <c r="K118" i="26"/>
  <c r="F118" i="26"/>
  <c r="A118" i="26"/>
  <c r="B119" i="26"/>
  <c r="AV120" i="16"/>
  <c r="AT120" i="16"/>
  <c r="AR120" i="16"/>
  <c r="AP120" i="16"/>
  <c r="AN120" i="16"/>
  <c r="AL120" i="16"/>
  <c r="AC120" i="16"/>
  <c r="AA120" i="16"/>
  <c r="Y120" i="16"/>
  <c r="W120" i="16"/>
  <c r="U120" i="16"/>
  <c r="S120" i="16"/>
  <c r="Q120" i="16"/>
  <c r="O120" i="16"/>
  <c r="M120" i="16"/>
  <c r="K120" i="16"/>
  <c r="I120" i="16"/>
  <c r="F120" i="16"/>
  <c r="C120" i="16"/>
  <c r="D120" i="16" s="1"/>
  <c r="E120" i="16" s="1"/>
  <c r="A120" i="16"/>
  <c r="AW120" i="16"/>
  <c r="AU120" i="16"/>
  <c r="AS120" i="16"/>
  <c r="AQ120" i="16"/>
  <c r="AO120" i="16"/>
  <c r="AM120" i="16"/>
  <c r="AD120" i="16"/>
  <c r="AB120" i="16"/>
  <c r="Z120" i="16"/>
  <c r="X120" i="16"/>
  <c r="V120" i="16"/>
  <c r="T120" i="16"/>
  <c r="R120" i="16"/>
  <c r="P120" i="16"/>
  <c r="N120" i="16"/>
  <c r="L120" i="16"/>
  <c r="J120" i="16"/>
  <c r="G120" i="16"/>
  <c r="B121" i="16"/>
  <c r="AW119" i="26" l="1"/>
  <c r="AU119" i="26"/>
  <c r="AS119" i="26"/>
  <c r="AQ119" i="26"/>
  <c r="AO119" i="26"/>
  <c r="AM119" i="26"/>
  <c r="AD119" i="26"/>
  <c r="AB119" i="26"/>
  <c r="Z119" i="26"/>
  <c r="X119" i="26"/>
  <c r="V119" i="26"/>
  <c r="T119" i="26"/>
  <c r="R119" i="26"/>
  <c r="P119" i="26"/>
  <c r="N119" i="26"/>
  <c r="L119" i="26"/>
  <c r="J119" i="26"/>
  <c r="G119" i="26"/>
  <c r="C119" i="26"/>
  <c r="D119" i="26" s="1"/>
  <c r="E119" i="26" s="1"/>
  <c r="A119" i="26"/>
  <c r="AV119" i="26"/>
  <c r="AR119" i="26"/>
  <c r="AN119" i="26"/>
  <c r="AC119" i="26"/>
  <c r="Y119" i="26"/>
  <c r="U119" i="26"/>
  <c r="Q119" i="26"/>
  <c r="M119" i="26"/>
  <c r="I119" i="26"/>
  <c r="AX119" i="26"/>
  <c r="AT119" i="26"/>
  <c r="AP119" i="26"/>
  <c r="AL119" i="26"/>
  <c r="AA119" i="26"/>
  <c r="W119" i="26"/>
  <c r="S119" i="26"/>
  <c r="O119" i="26"/>
  <c r="K119" i="26"/>
  <c r="F119" i="26"/>
  <c r="B120" i="26"/>
  <c r="AW121" i="16"/>
  <c r="AU121" i="16"/>
  <c r="AS121" i="16"/>
  <c r="AQ121" i="16"/>
  <c r="AO121" i="16"/>
  <c r="AM121" i="16"/>
  <c r="AD121" i="16"/>
  <c r="AB121" i="16"/>
  <c r="Z121" i="16"/>
  <c r="X121" i="16"/>
  <c r="V121" i="16"/>
  <c r="T121" i="16"/>
  <c r="R121" i="16"/>
  <c r="P121" i="16"/>
  <c r="N121" i="16"/>
  <c r="L121" i="16"/>
  <c r="J121" i="16"/>
  <c r="G121" i="16"/>
  <c r="C121" i="16"/>
  <c r="D121" i="16" s="1"/>
  <c r="E121" i="16" s="1"/>
  <c r="A121" i="16"/>
  <c r="AV121" i="16"/>
  <c r="AT121" i="16"/>
  <c r="AR121" i="16"/>
  <c r="AP121" i="16"/>
  <c r="AN121" i="16"/>
  <c r="AL121" i="16"/>
  <c r="AC121" i="16"/>
  <c r="AA121" i="16"/>
  <c r="Y121" i="16"/>
  <c r="W121" i="16"/>
  <c r="U121" i="16"/>
  <c r="S121" i="16"/>
  <c r="Q121" i="16"/>
  <c r="O121" i="16"/>
  <c r="M121" i="16"/>
  <c r="K121" i="16"/>
  <c r="I121" i="16"/>
  <c r="F121" i="16"/>
  <c r="B122" i="16"/>
  <c r="AX120" i="26" l="1"/>
  <c r="AV120" i="26"/>
  <c r="AT120" i="26"/>
  <c r="AR120" i="26"/>
  <c r="AP120" i="26"/>
  <c r="AN120" i="26"/>
  <c r="AL120" i="26"/>
  <c r="AC120" i="26"/>
  <c r="AA120" i="26"/>
  <c r="Y120" i="26"/>
  <c r="W120" i="26"/>
  <c r="U120" i="26"/>
  <c r="S120" i="26"/>
  <c r="Q120" i="26"/>
  <c r="O120" i="26"/>
  <c r="M120" i="26"/>
  <c r="K120" i="26"/>
  <c r="I120" i="26"/>
  <c r="F120" i="26"/>
  <c r="C120" i="26"/>
  <c r="D120" i="26" s="1"/>
  <c r="E120" i="26" s="1"/>
  <c r="A120" i="26"/>
  <c r="AU120" i="26"/>
  <c r="AQ120" i="26"/>
  <c r="AM120" i="26"/>
  <c r="AB120" i="26"/>
  <c r="X120" i="26"/>
  <c r="T120" i="26"/>
  <c r="P120" i="26"/>
  <c r="L120" i="26"/>
  <c r="G120" i="26"/>
  <c r="AW120" i="26"/>
  <c r="AS120" i="26"/>
  <c r="AO120" i="26"/>
  <c r="AD120" i="26"/>
  <c r="Z120" i="26"/>
  <c r="V120" i="26"/>
  <c r="R120" i="26"/>
  <c r="N120" i="26"/>
  <c r="J120" i="26"/>
  <c r="B121" i="26"/>
  <c r="AW122" i="16"/>
  <c r="AU122" i="16"/>
  <c r="AS122" i="16"/>
  <c r="AQ122" i="16"/>
  <c r="AO122" i="16"/>
  <c r="AM122" i="16"/>
  <c r="AD122" i="16"/>
  <c r="AB122" i="16"/>
  <c r="Z122" i="16"/>
  <c r="X122" i="16"/>
  <c r="V122" i="16"/>
  <c r="T122" i="16"/>
  <c r="R122" i="16"/>
  <c r="P122" i="16"/>
  <c r="N122" i="16"/>
  <c r="L122" i="16"/>
  <c r="J122" i="16"/>
  <c r="G122" i="16"/>
  <c r="AV122" i="16"/>
  <c r="AT122" i="16"/>
  <c r="AR122" i="16"/>
  <c r="AP122" i="16"/>
  <c r="AN122" i="16"/>
  <c r="AL122" i="16"/>
  <c r="AC122" i="16"/>
  <c r="AA122" i="16"/>
  <c r="Y122" i="16"/>
  <c r="W122" i="16"/>
  <c r="U122" i="16"/>
  <c r="S122" i="16"/>
  <c r="Q122" i="16"/>
  <c r="O122" i="16"/>
  <c r="M122" i="16"/>
  <c r="K122" i="16"/>
  <c r="I122" i="16"/>
  <c r="F122" i="16"/>
  <c r="C122" i="16"/>
  <c r="D122" i="16" s="1"/>
  <c r="E122" i="16" s="1"/>
  <c r="A122" i="16"/>
  <c r="B123" i="16"/>
  <c r="AX121" i="26" l="1"/>
  <c r="AV121" i="26"/>
  <c r="AT121" i="26"/>
  <c r="AR121" i="26"/>
  <c r="AP121" i="26"/>
  <c r="AN121" i="26"/>
  <c r="AL121" i="26"/>
  <c r="AC121" i="26"/>
  <c r="AA121" i="26"/>
  <c r="Y121" i="26"/>
  <c r="W121" i="26"/>
  <c r="U121" i="26"/>
  <c r="S121" i="26"/>
  <c r="Q121" i="26"/>
  <c r="O121" i="26"/>
  <c r="M121" i="26"/>
  <c r="K121" i="26"/>
  <c r="I121" i="26"/>
  <c r="F121" i="26"/>
  <c r="AU121" i="26"/>
  <c r="AQ121" i="26"/>
  <c r="AM121" i="26"/>
  <c r="AB121" i="26"/>
  <c r="X121" i="26"/>
  <c r="T121" i="26"/>
  <c r="P121" i="26"/>
  <c r="L121" i="26"/>
  <c r="G121" i="26"/>
  <c r="A121" i="26"/>
  <c r="AW121" i="26"/>
  <c r="AS121" i="26"/>
  <c r="AO121" i="26"/>
  <c r="AD121" i="26"/>
  <c r="Z121" i="26"/>
  <c r="V121" i="26"/>
  <c r="R121" i="26"/>
  <c r="N121" i="26"/>
  <c r="J121" i="26"/>
  <c r="C121" i="26"/>
  <c r="D121" i="26" s="1"/>
  <c r="E121" i="26" s="1"/>
  <c r="B122" i="26"/>
  <c r="AV123" i="16"/>
  <c r="AT123" i="16"/>
  <c r="AR123" i="16"/>
  <c r="AP123" i="16"/>
  <c r="AN123" i="16"/>
  <c r="AL123" i="16"/>
  <c r="AC123" i="16"/>
  <c r="AA123" i="16"/>
  <c r="Y123" i="16"/>
  <c r="W123" i="16"/>
  <c r="U123" i="16"/>
  <c r="S123" i="16"/>
  <c r="Q123" i="16"/>
  <c r="O123" i="16"/>
  <c r="M123" i="16"/>
  <c r="K123" i="16"/>
  <c r="I123" i="16"/>
  <c r="F123" i="16"/>
  <c r="AW123" i="16"/>
  <c r="AU123" i="16"/>
  <c r="AS123" i="16"/>
  <c r="AQ123" i="16"/>
  <c r="AO123" i="16"/>
  <c r="AM123" i="16"/>
  <c r="AD123" i="16"/>
  <c r="AB123" i="16"/>
  <c r="Z123" i="16"/>
  <c r="X123" i="16"/>
  <c r="V123" i="16"/>
  <c r="T123" i="16"/>
  <c r="R123" i="16"/>
  <c r="P123" i="16"/>
  <c r="N123" i="16"/>
  <c r="L123" i="16"/>
  <c r="J123" i="16"/>
  <c r="G123" i="16"/>
  <c r="C123" i="16"/>
  <c r="D123" i="16" s="1"/>
  <c r="E123" i="16" s="1"/>
  <c r="A123" i="16"/>
  <c r="B124" i="16"/>
  <c r="AW122" i="26" l="1"/>
  <c r="AU122" i="26"/>
  <c r="AS122" i="26"/>
  <c r="AQ122" i="26"/>
  <c r="AO122" i="26"/>
  <c r="AM122" i="26"/>
  <c r="AD122" i="26"/>
  <c r="AB122" i="26"/>
  <c r="Z122" i="26"/>
  <c r="X122" i="26"/>
  <c r="V122" i="26"/>
  <c r="T122" i="26"/>
  <c r="R122" i="26"/>
  <c r="P122" i="26"/>
  <c r="N122" i="26"/>
  <c r="L122" i="26"/>
  <c r="J122" i="26"/>
  <c r="G122" i="26"/>
  <c r="AX122" i="26"/>
  <c r="AT122" i="26"/>
  <c r="AP122" i="26"/>
  <c r="AL122" i="26"/>
  <c r="AA122" i="26"/>
  <c r="W122" i="26"/>
  <c r="S122" i="26"/>
  <c r="O122" i="26"/>
  <c r="K122" i="26"/>
  <c r="F122" i="26"/>
  <c r="A122" i="26"/>
  <c r="AV122" i="26"/>
  <c r="AR122" i="26"/>
  <c r="AN122" i="26"/>
  <c r="AC122" i="26"/>
  <c r="Y122" i="26"/>
  <c r="U122" i="26"/>
  <c r="Q122" i="26"/>
  <c r="M122" i="26"/>
  <c r="I122" i="26"/>
  <c r="C122" i="26"/>
  <c r="D122" i="26" s="1"/>
  <c r="E122" i="26" s="1"/>
  <c r="B123" i="26"/>
  <c r="AV124" i="16"/>
  <c r="AT124" i="16"/>
  <c r="AR124" i="16"/>
  <c r="AP124" i="16"/>
  <c r="AN124" i="16"/>
  <c r="AL124" i="16"/>
  <c r="AC124" i="16"/>
  <c r="AA124" i="16"/>
  <c r="Y124" i="16"/>
  <c r="W124" i="16"/>
  <c r="U124" i="16"/>
  <c r="S124" i="16"/>
  <c r="Q124" i="16"/>
  <c r="O124" i="16"/>
  <c r="M124" i="16"/>
  <c r="K124" i="16"/>
  <c r="I124" i="16"/>
  <c r="F124" i="16"/>
  <c r="C124" i="16"/>
  <c r="D124" i="16" s="1"/>
  <c r="E124" i="16" s="1"/>
  <c r="A124" i="16"/>
  <c r="AW124" i="16"/>
  <c r="AU124" i="16"/>
  <c r="AS124" i="16"/>
  <c r="AQ124" i="16"/>
  <c r="AO124" i="16"/>
  <c r="AM124" i="16"/>
  <c r="AD124" i="16"/>
  <c r="AB124" i="16"/>
  <c r="Z124" i="16"/>
  <c r="X124" i="16"/>
  <c r="V124" i="16"/>
  <c r="T124" i="16"/>
  <c r="R124" i="16"/>
  <c r="P124" i="16"/>
  <c r="N124" i="16"/>
  <c r="L124" i="16"/>
  <c r="J124" i="16"/>
  <c r="G124" i="16"/>
  <c r="B125" i="16"/>
  <c r="AW123" i="26" l="1"/>
  <c r="AU123" i="26"/>
  <c r="AS123" i="26"/>
  <c r="AQ123" i="26"/>
  <c r="AO123" i="26"/>
  <c r="AM123" i="26"/>
  <c r="AD123" i="26"/>
  <c r="AB123" i="26"/>
  <c r="Z123" i="26"/>
  <c r="X123" i="26"/>
  <c r="V123" i="26"/>
  <c r="T123" i="26"/>
  <c r="R123" i="26"/>
  <c r="P123" i="26"/>
  <c r="N123" i="26"/>
  <c r="L123" i="26"/>
  <c r="J123" i="26"/>
  <c r="G123" i="26"/>
  <c r="C123" i="26"/>
  <c r="D123" i="26" s="1"/>
  <c r="E123" i="26" s="1"/>
  <c r="A123" i="26"/>
  <c r="AX123" i="26"/>
  <c r="AT123" i="26"/>
  <c r="AP123" i="26"/>
  <c r="AL123" i="26"/>
  <c r="AA123" i="26"/>
  <c r="W123" i="26"/>
  <c r="S123" i="26"/>
  <c r="O123" i="26"/>
  <c r="K123" i="26"/>
  <c r="F123" i="26"/>
  <c r="AV123" i="26"/>
  <c r="AR123" i="26"/>
  <c r="AN123" i="26"/>
  <c r="AC123" i="26"/>
  <c r="Y123" i="26"/>
  <c r="U123" i="26"/>
  <c r="Q123" i="26"/>
  <c r="M123" i="26"/>
  <c r="I123" i="26"/>
  <c r="B124" i="26"/>
  <c r="AW125" i="16"/>
  <c r="AU125" i="16"/>
  <c r="AS125" i="16"/>
  <c r="AQ125" i="16"/>
  <c r="AO125" i="16"/>
  <c r="AM125" i="16"/>
  <c r="AD125" i="16"/>
  <c r="AB125" i="16"/>
  <c r="Z125" i="16"/>
  <c r="X125" i="16"/>
  <c r="V125" i="16"/>
  <c r="T125" i="16"/>
  <c r="R125" i="16"/>
  <c r="P125" i="16"/>
  <c r="N125" i="16"/>
  <c r="L125" i="16"/>
  <c r="J125" i="16"/>
  <c r="G125" i="16"/>
  <c r="C125" i="16"/>
  <c r="D125" i="16" s="1"/>
  <c r="E125" i="16" s="1"/>
  <c r="A125" i="16"/>
  <c r="AV125" i="16"/>
  <c r="AT125" i="16"/>
  <c r="AR125" i="16"/>
  <c r="AP125" i="16"/>
  <c r="AN125" i="16"/>
  <c r="AL125" i="16"/>
  <c r="AC125" i="16"/>
  <c r="AA125" i="16"/>
  <c r="Y125" i="16"/>
  <c r="W125" i="16"/>
  <c r="U125" i="16"/>
  <c r="S125" i="16"/>
  <c r="Q125" i="16"/>
  <c r="O125" i="16"/>
  <c r="M125" i="16"/>
  <c r="K125" i="16"/>
  <c r="I125" i="16"/>
  <c r="F125" i="16"/>
  <c r="B126" i="16"/>
  <c r="AW124" i="26" l="1"/>
  <c r="AU124" i="26"/>
  <c r="AS124" i="26"/>
  <c r="AQ124" i="26"/>
  <c r="AO124" i="26"/>
  <c r="AM124" i="26"/>
  <c r="AD124" i="26"/>
  <c r="AB124" i="26"/>
  <c r="Z124" i="26"/>
  <c r="X124" i="26"/>
  <c r="V124" i="26"/>
  <c r="T124" i="26"/>
  <c r="R124" i="26"/>
  <c r="P124" i="26"/>
  <c r="N124" i="26"/>
  <c r="L124" i="26"/>
  <c r="J124" i="26"/>
  <c r="G124" i="26"/>
  <c r="AX124" i="26"/>
  <c r="AV124" i="26"/>
  <c r="AT124" i="26"/>
  <c r="AR124" i="26"/>
  <c r="AP124" i="26"/>
  <c r="AN124" i="26"/>
  <c r="AL124" i="26"/>
  <c r="AC124" i="26"/>
  <c r="AA124" i="26"/>
  <c r="Y124" i="26"/>
  <c r="W124" i="26"/>
  <c r="U124" i="26"/>
  <c r="S124" i="26"/>
  <c r="Q124" i="26"/>
  <c r="O124" i="26"/>
  <c r="M124" i="26"/>
  <c r="K124" i="26"/>
  <c r="I124" i="26"/>
  <c r="F124" i="26"/>
  <c r="C124" i="26"/>
  <c r="D124" i="26" s="1"/>
  <c r="E124" i="26" s="1"/>
  <c r="A124" i="26"/>
  <c r="B125" i="26"/>
  <c r="AW126" i="16"/>
  <c r="AU126" i="16"/>
  <c r="AS126" i="16"/>
  <c r="AQ126" i="16"/>
  <c r="AO126" i="16"/>
  <c r="AM126" i="16"/>
  <c r="AD126" i="16"/>
  <c r="AB126" i="16"/>
  <c r="Z126" i="16"/>
  <c r="X126" i="16"/>
  <c r="V126" i="16"/>
  <c r="T126" i="16"/>
  <c r="R126" i="16"/>
  <c r="P126" i="16"/>
  <c r="N126" i="16"/>
  <c r="L126" i="16"/>
  <c r="J126" i="16"/>
  <c r="G126" i="16"/>
  <c r="AV126" i="16"/>
  <c r="AT126" i="16"/>
  <c r="AR126" i="16"/>
  <c r="AP126" i="16"/>
  <c r="AN126" i="16"/>
  <c r="AL126" i="16"/>
  <c r="AC126" i="16"/>
  <c r="AA126" i="16"/>
  <c r="Y126" i="16"/>
  <c r="W126" i="16"/>
  <c r="U126" i="16"/>
  <c r="S126" i="16"/>
  <c r="Q126" i="16"/>
  <c r="O126" i="16"/>
  <c r="M126" i="16"/>
  <c r="K126" i="16"/>
  <c r="I126" i="16"/>
  <c r="F126" i="16"/>
  <c r="C126" i="16"/>
  <c r="D126" i="16" s="1"/>
  <c r="E126" i="16" s="1"/>
  <c r="A126" i="16"/>
  <c r="B127" i="16"/>
  <c r="AW125" i="26" l="1"/>
  <c r="AU125" i="26"/>
  <c r="AS125" i="26"/>
  <c r="AQ125" i="26"/>
  <c r="AO125" i="26"/>
  <c r="AM125" i="26"/>
  <c r="AD125" i="26"/>
  <c r="AB125" i="26"/>
  <c r="Z125" i="26"/>
  <c r="X125" i="26"/>
  <c r="V125" i="26"/>
  <c r="T125" i="26"/>
  <c r="R125" i="26"/>
  <c r="P125" i="26"/>
  <c r="N125" i="26"/>
  <c r="L125" i="26"/>
  <c r="J125" i="26"/>
  <c r="G125" i="26"/>
  <c r="C125" i="26"/>
  <c r="D125" i="26" s="1"/>
  <c r="E125" i="26" s="1"/>
  <c r="A125" i="26"/>
  <c r="AX125" i="26"/>
  <c r="AV125" i="26"/>
  <c r="AT125" i="26"/>
  <c r="AR125" i="26"/>
  <c r="AP125" i="26"/>
  <c r="AN125" i="26"/>
  <c r="AL125" i="26"/>
  <c r="AC125" i="26"/>
  <c r="AA125" i="26"/>
  <c r="Y125" i="26"/>
  <c r="W125" i="26"/>
  <c r="U125" i="26"/>
  <c r="S125" i="26"/>
  <c r="Q125" i="26"/>
  <c r="O125" i="26"/>
  <c r="M125" i="26"/>
  <c r="K125" i="26"/>
  <c r="I125" i="26"/>
  <c r="F125" i="26"/>
  <c r="B126" i="26"/>
  <c r="AV127" i="16"/>
  <c r="AT127" i="16"/>
  <c r="AR127" i="16"/>
  <c r="AP127" i="16"/>
  <c r="AN127" i="16"/>
  <c r="AL127" i="16"/>
  <c r="AC127" i="16"/>
  <c r="AA127" i="16"/>
  <c r="Y127" i="16"/>
  <c r="W127" i="16"/>
  <c r="U127" i="16"/>
  <c r="S127" i="16"/>
  <c r="Q127" i="16"/>
  <c r="O127" i="16"/>
  <c r="M127" i="16"/>
  <c r="K127" i="16"/>
  <c r="I127" i="16"/>
  <c r="F127" i="16"/>
  <c r="AW127" i="16"/>
  <c r="AU127" i="16"/>
  <c r="AS127" i="16"/>
  <c r="AQ127" i="16"/>
  <c r="AO127" i="16"/>
  <c r="AM127" i="16"/>
  <c r="AD127" i="16"/>
  <c r="AB127" i="16"/>
  <c r="Z127" i="16"/>
  <c r="X127" i="16"/>
  <c r="V127" i="16"/>
  <c r="T127" i="16"/>
  <c r="R127" i="16"/>
  <c r="P127" i="16"/>
  <c r="N127" i="16"/>
  <c r="L127" i="16"/>
  <c r="J127" i="16"/>
  <c r="G127" i="16"/>
  <c r="C127" i="16"/>
  <c r="D127" i="16" s="1"/>
  <c r="E127" i="16" s="1"/>
  <c r="A127" i="16"/>
  <c r="B128" i="16"/>
  <c r="AX126" i="26" l="1"/>
  <c r="AV126" i="26"/>
  <c r="AT126" i="26"/>
  <c r="AR126" i="26"/>
  <c r="AP126" i="26"/>
  <c r="AN126" i="26"/>
  <c r="AL126" i="26"/>
  <c r="AC126" i="26"/>
  <c r="AA126" i="26"/>
  <c r="Y126" i="26"/>
  <c r="W126" i="26"/>
  <c r="U126" i="26"/>
  <c r="AW126" i="26"/>
  <c r="AS126" i="26"/>
  <c r="AO126" i="26"/>
  <c r="AD126" i="26"/>
  <c r="Z126" i="26"/>
  <c r="V126" i="26"/>
  <c r="S126" i="26"/>
  <c r="Q126" i="26"/>
  <c r="O126" i="26"/>
  <c r="M126" i="26"/>
  <c r="K126" i="26"/>
  <c r="I126" i="26"/>
  <c r="F126" i="26"/>
  <c r="C126" i="26"/>
  <c r="D126" i="26" s="1"/>
  <c r="E126" i="26" s="1"/>
  <c r="A126" i="26"/>
  <c r="AU126" i="26"/>
  <c r="AQ126" i="26"/>
  <c r="AM126" i="26"/>
  <c r="AB126" i="26"/>
  <c r="X126" i="26"/>
  <c r="T126" i="26"/>
  <c r="R126" i="26"/>
  <c r="P126" i="26"/>
  <c r="N126" i="26"/>
  <c r="L126" i="26"/>
  <c r="J126" i="26"/>
  <c r="G126" i="26"/>
  <c r="B127" i="26"/>
  <c r="AV128" i="16"/>
  <c r="AT128" i="16"/>
  <c r="AR128" i="16"/>
  <c r="AP128" i="16"/>
  <c r="AN128" i="16"/>
  <c r="AL128" i="16"/>
  <c r="AC128" i="16"/>
  <c r="AA128" i="16"/>
  <c r="Y128" i="16"/>
  <c r="W128" i="16"/>
  <c r="U128" i="16"/>
  <c r="S128" i="16"/>
  <c r="Q128" i="16"/>
  <c r="O128" i="16"/>
  <c r="M128" i="16"/>
  <c r="K128" i="16"/>
  <c r="I128" i="16"/>
  <c r="F128" i="16"/>
  <c r="C128" i="16"/>
  <c r="D128" i="16" s="1"/>
  <c r="E128" i="16" s="1"/>
  <c r="A128" i="16"/>
  <c r="AW128" i="16"/>
  <c r="AU128" i="16"/>
  <c r="AS128" i="16"/>
  <c r="AQ128" i="16"/>
  <c r="AO128" i="16"/>
  <c r="AM128" i="16"/>
  <c r="AD128" i="16"/>
  <c r="AB128" i="16"/>
  <c r="Z128" i="16"/>
  <c r="X128" i="16"/>
  <c r="V128" i="16"/>
  <c r="T128" i="16"/>
  <c r="R128" i="16"/>
  <c r="P128" i="16"/>
  <c r="N128" i="16"/>
  <c r="L128" i="16"/>
  <c r="J128" i="16"/>
  <c r="G128" i="16"/>
  <c r="B129" i="16"/>
  <c r="AX127" i="26" l="1"/>
  <c r="AV127" i="26"/>
  <c r="AT127" i="26"/>
  <c r="AR127" i="26"/>
  <c r="AP127" i="26"/>
  <c r="AN127" i="26"/>
  <c r="AL127" i="26"/>
  <c r="AC127" i="26"/>
  <c r="AA127" i="26"/>
  <c r="Y127" i="26"/>
  <c r="W127" i="26"/>
  <c r="U127" i="26"/>
  <c r="S127" i="26"/>
  <c r="Q127" i="26"/>
  <c r="O127" i="26"/>
  <c r="M127" i="26"/>
  <c r="K127" i="26"/>
  <c r="I127" i="26"/>
  <c r="F127" i="26"/>
  <c r="AW127" i="26"/>
  <c r="AS127" i="26"/>
  <c r="AO127" i="26"/>
  <c r="AD127" i="26"/>
  <c r="Z127" i="26"/>
  <c r="V127" i="26"/>
  <c r="R127" i="26"/>
  <c r="N127" i="26"/>
  <c r="J127" i="26"/>
  <c r="C127" i="26"/>
  <c r="D127" i="26" s="1"/>
  <c r="E127" i="26" s="1"/>
  <c r="AU127" i="26"/>
  <c r="AQ127" i="26"/>
  <c r="AM127" i="26"/>
  <c r="AB127" i="26"/>
  <c r="X127" i="26"/>
  <c r="T127" i="26"/>
  <c r="P127" i="26"/>
  <c r="L127" i="26"/>
  <c r="G127" i="26"/>
  <c r="A127" i="26"/>
  <c r="B128" i="26"/>
  <c r="AW129" i="16"/>
  <c r="AU129" i="16"/>
  <c r="AS129" i="16"/>
  <c r="AQ129" i="16"/>
  <c r="AO129" i="16"/>
  <c r="AM129" i="16"/>
  <c r="AD129" i="16"/>
  <c r="AB129" i="16"/>
  <c r="Z129" i="16"/>
  <c r="X129" i="16"/>
  <c r="V129" i="16"/>
  <c r="T129" i="16"/>
  <c r="R129" i="16"/>
  <c r="P129" i="16"/>
  <c r="N129" i="16"/>
  <c r="L129" i="16"/>
  <c r="J129" i="16"/>
  <c r="G129" i="16"/>
  <c r="C129" i="16"/>
  <c r="D129" i="16" s="1"/>
  <c r="E129" i="16" s="1"/>
  <c r="A129" i="16"/>
  <c r="AV129" i="16"/>
  <c r="AT129" i="16"/>
  <c r="AR129" i="16"/>
  <c r="AP129" i="16"/>
  <c r="AN129" i="16"/>
  <c r="AL129" i="16"/>
  <c r="AC129" i="16"/>
  <c r="AA129" i="16"/>
  <c r="Y129" i="16"/>
  <c r="W129" i="16"/>
  <c r="U129" i="16"/>
  <c r="S129" i="16"/>
  <c r="Q129" i="16"/>
  <c r="O129" i="16"/>
  <c r="M129" i="16"/>
  <c r="K129" i="16"/>
  <c r="I129" i="16"/>
  <c r="F129" i="16"/>
  <c r="B130" i="16"/>
  <c r="AW128" i="26" l="1"/>
  <c r="AU128" i="26"/>
  <c r="AS128" i="26"/>
  <c r="AQ128" i="26"/>
  <c r="AO128" i="26"/>
  <c r="AM128" i="26"/>
  <c r="AD128" i="26"/>
  <c r="AB128" i="26"/>
  <c r="Z128" i="26"/>
  <c r="X128" i="26"/>
  <c r="V128" i="26"/>
  <c r="T128" i="26"/>
  <c r="R128" i="26"/>
  <c r="P128" i="26"/>
  <c r="N128" i="26"/>
  <c r="L128" i="26"/>
  <c r="J128" i="26"/>
  <c r="G128" i="26"/>
  <c r="AV128" i="26"/>
  <c r="AR128" i="26"/>
  <c r="AN128" i="26"/>
  <c r="AC128" i="26"/>
  <c r="Y128" i="26"/>
  <c r="U128" i="26"/>
  <c r="Q128" i="26"/>
  <c r="M128" i="26"/>
  <c r="I128" i="26"/>
  <c r="C128" i="26"/>
  <c r="D128" i="26" s="1"/>
  <c r="E128" i="26" s="1"/>
  <c r="AX128" i="26"/>
  <c r="AT128" i="26"/>
  <c r="AP128" i="26"/>
  <c r="AL128" i="26"/>
  <c r="AA128" i="26"/>
  <c r="W128" i="26"/>
  <c r="S128" i="26"/>
  <c r="O128" i="26"/>
  <c r="K128" i="26"/>
  <c r="F128" i="26"/>
  <c r="A128" i="26"/>
  <c r="B129" i="26"/>
  <c r="AW130" i="16"/>
  <c r="AU130" i="16"/>
  <c r="AS130" i="16"/>
  <c r="AQ130" i="16"/>
  <c r="AO130" i="16"/>
  <c r="AM130" i="16"/>
  <c r="AD130" i="16"/>
  <c r="AB130" i="16"/>
  <c r="Z130" i="16"/>
  <c r="X130" i="16"/>
  <c r="V130" i="16"/>
  <c r="T130" i="16"/>
  <c r="R130" i="16"/>
  <c r="P130" i="16"/>
  <c r="N130" i="16"/>
  <c r="L130" i="16"/>
  <c r="J130" i="16"/>
  <c r="G130" i="16"/>
  <c r="AV130" i="16"/>
  <c r="AT130" i="16"/>
  <c r="AR130" i="16"/>
  <c r="AP130" i="16"/>
  <c r="AN130" i="16"/>
  <c r="AL130" i="16"/>
  <c r="AC130" i="16"/>
  <c r="AA130" i="16"/>
  <c r="Y130" i="16"/>
  <c r="W130" i="16"/>
  <c r="U130" i="16"/>
  <c r="S130" i="16"/>
  <c r="Q130" i="16"/>
  <c r="O130" i="16"/>
  <c r="M130" i="16"/>
  <c r="K130" i="16"/>
  <c r="I130" i="16"/>
  <c r="F130" i="16"/>
  <c r="C130" i="16"/>
  <c r="D130" i="16" s="1"/>
  <c r="E130" i="16" s="1"/>
  <c r="A130" i="16"/>
  <c r="B131" i="16"/>
  <c r="AW129" i="26" l="1"/>
  <c r="AU129" i="26"/>
  <c r="AS129" i="26"/>
  <c r="AQ129" i="26"/>
  <c r="AO129" i="26"/>
  <c r="AM129" i="26"/>
  <c r="AD129" i="26"/>
  <c r="AB129" i="26"/>
  <c r="Z129" i="26"/>
  <c r="X129" i="26"/>
  <c r="V129" i="26"/>
  <c r="T129" i="26"/>
  <c r="R129" i="26"/>
  <c r="P129" i="26"/>
  <c r="N129" i="26"/>
  <c r="L129" i="26"/>
  <c r="J129" i="26"/>
  <c r="G129" i="26"/>
  <c r="C129" i="26"/>
  <c r="D129" i="26" s="1"/>
  <c r="E129" i="26" s="1"/>
  <c r="A129" i="26"/>
  <c r="AV129" i="26"/>
  <c r="AR129" i="26"/>
  <c r="AN129" i="26"/>
  <c r="AC129" i="26"/>
  <c r="Y129" i="26"/>
  <c r="U129" i="26"/>
  <c r="Q129" i="26"/>
  <c r="M129" i="26"/>
  <c r="I129" i="26"/>
  <c r="AX129" i="26"/>
  <c r="AT129" i="26"/>
  <c r="AP129" i="26"/>
  <c r="AL129" i="26"/>
  <c r="AA129" i="26"/>
  <c r="W129" i="26"/>
  <c r="S129" i="26"/>
  <c r="O129" i="26"/>
  <c r="K129" i="26"/>
  <c r="F129" i="26"/>
  <c r="B130" i="26"/>
  <c r="AV131" i="16"/>
  <c r="AT131" i="16"/>
  <c r="AR131" i="16"/>
  <c r="AP131" i="16"/>
  <c r="AN131" i="16"/>
  <c r="AL131" i="16"/>
  <c r="AC131" i="16"/>
  <c r="AA131" i="16"/>
  <c r="Y131" i="16"/>
  <c r="W131" i="16"/>
  <c r="U131" i="16"/>
  <c r="S131" i="16"/>
  <c r="Q131" i="16"/>
  <c r="O131" i="16"/>
  <c r="M131" i="16"/>
  <c r="K131" i="16"/>
  <c r="I131" i="16"/>
  <c r="F131" i="16"/>
  <c r="AW131" i="16"/>
  <c r="AU131" i="16"/>
  <c r="AS131" i="16"/>
  <c r="AQ131" i="16"/>
  <c r="AO131" i="16"/>
  <c r="AM131" i="16"/>
  <c r="AD131" i="16"/>
  <c r="AB131" i="16"/>
  <c r="Z131" i="16"/>
  <c r="X131" i="16"/>
  <c r="V131" i="16"/>
  <c r="T131" i="16"/>
  <c r="R131" i="16"/>
  <c r="P131" i="16"/>
  <c r="N131" i="16"/>
  <c r="L131" i="16"/>
  <c r="J131" i="16"/>
  <c r="G131" i="16"/>
  <c r="C131" i="16"/>
  <c r="D131" i="16" s="1"/>
  <c r="E131" i="16" s="1"/>
  <c r="A131" i="16"/>
  <c r="B132" i="16"/>
  <c r="AX130" i="26" l="1"/>
  <c r="AV130" i="26"/>
  <c r="AT130" i="26"/>
  <c r="AR130" i="26"/>
  <c r="AP130" i="26"/>
  <c r="AN130" i="26"/>
  <c r="AL130" i="26"/>
  <c r="AC130" i="26"/>
  <c r="AA130" i="26"/>
  <c r="Y130" i="26"/>
  <c r="W130" i="26"/>
  <c r="U130" i="26"/>
  <c r="S130" i="26"/>
  <c r="Q130" i="26"/>
  <c r="O130" i="26"/>
  <c r="M130" i="26"/>
  <c r="K130" i="26"/>
  <c r="I130" i="26"/>
  <c r="F130" i="26"/>
  <c r="C130" i="26"/>
  <c r="D130" i="26" s="1"/>
  <c r="E130" i="26" s="1"/>
  <c r="A130" i="26"/>
  <c r="AU130" i="26"/>
  <c r="AQ130" i="26"/>
  <c r="AM130" i="26"/>
  <c r="AB130" i="26"/>
  <c r="X130" i="26"/>
  <c r="T130" i="26"/>
  <c r="P130" i="26"/>
  <c r="L130" i="26"/>
  <c r="G130" i="26"/>
  <c r="AW130" i="26"/>
  <c r="AS130" i="26"/>
  <c r="AO130" i="26"/>
  <c r="AD130" i="26"/>
  <c r="Z130" i="26"/>
  <c r="V130" i="26"/>
  <c r="R130" i="26"/>
  <c r="N130" i="26"/>
  <c r="J130" i="26"/>
  <c r="B131" i="26"/>
  <c r="AV132" i="16"/>
  <c r="AT132" i="16"/>
  <c r="AR132" i="16"/>
  <c r="AP132" i="16"/>
  <c r="AN132" i="16"/>
  <c r="AL132" i="16"/>
  <c r="AC132" i="16"/>
  <c r="AA132" i="16"/>
  <c r="Y132" i="16"/>
  <c r="W132" i="16"/>
  <c r="U132" i="16"/>
  <c r="S132" i="16"/>
  <c r="Q132" i="16"/>
  <c r="O132" i="16"/>
  <c r="M132" i="16"/>
  <c r="K132" i="16"/>
  <c r="I132" i="16"/>
  <c r="F132" i="16"/>
  <c r="C132" i="16"/>
  <c r="D132" i="16" s="1"/>
  <c r="E132" i="16" s="1"/>
  <c r="A132" i="16"/>
  <c r="AW132" i="16"/>
  <c r="AU132" i="16"/>
  <c r="AS132" i="16"/>
  <c r="AQ132" i="16"/>
  <c r="AO132" i="16"/>
  <c r="AM132" i="16"/>
  <c r="AD132" i="16"/>
  <c r="AB132" i="16"/>
  <c r="Z132" i="16"/>
  <c r="X132" i="16"/>
  <c r="V132" i="16"/>
  <c r="T132" i="16"/>
  <c r="R132" i="16"/>
  <c r="P132" i="16"/>
  <c r="N132" i="16"/>
  <c r="L132" i="16"/>
  <c r="J132" i="16"/>
  <c r="G132" i="16"/>
  <c r="B133" i="16"/>
  <c r="AX131" i="26" l="1"/>
  <c r="AV131" i="26"/>
  <c r="AT131" i="26"/>
  <c r="AR131" i="26"/>
  <c r="AP131" i="26"/>
  <c r="AN131" i="26"/>
  <c r="AL131" i="26"/>
  <c r="AC131" i="26"/>
  <c r="AA131" i="26"/>
  <c r="Y131" i="26"/>
  <c r="W131" i="26"/>
  <c r="U131" i="26"/>
  <c r="S131" i="26"/>
  <c r="Q131" i="26"/>
  <c r="O131" i="26"/>
  <c r="M131" i="26"/>
  <c r="K131" i="26"/>
  <c r="I131" i="26"/>
  <c r="F131" i="26"/>
  <c r="AU131" i="26"/>
  <c r="AQ131" i="26"/>
  <c r="AM131" i="26"/>
  <c r="AB131" i="26"/>
  <c r="X131" i="26"/>
  <c r="T131" i="26"/>
  <c r="P131" i="26"/>
  <c r="L131" i="26"/>
  <c r="G131" i="26"/>
  <c r="A131" i="26"/>
  <c r="AW131" i="26"/>
  <c r="AS131" i="26"/>
  <c r="AO131" i="26"/>
  <c r="AD131" i="26"/>
  <c r="Z131" i="26"/>
  <c r="V131" i="26"/>
  <c r="R131" i="26"/>
  <c r="N131" i="26"/>
  <c r="J131" i="26"/>
  <c r="C131" i="26"/>
  <c r="D131" i="26" s="1"/>
  <c r="E131" i="26" s="1"/>
  <c r="B132" i="26"/>
  <c r="AW133" i="16"/>
  <c r="AU133" i="16"/>
  <c r="AS133" i="16"/>
  <c r="AQ133" i="16"/>
  <c r="AO133" i="16"/>
  <c r="AM133" i="16"/>
  <c r="AD133" i="16"/>
  <c r="AB133" i="16"/>
  <c r="Z133" i="16"/>
  <c r="X133" i="16"/>
  <c r="V133" i="16"/>
  <c r="T133" i="16"/>
  <c r="R133" i="16"/>
  <c r="P133" i="16"/>
  <c r="N133" i="16"/>
  <c r="L133" i="16"/>
  <c r="J133" i="16"/>
  <c r="G133" i="16"/>
  <c r="C133" i="16"/>
  <c r="D133" i="16" s="1"/>
  <c r="E133" i="16" s="1"/>
  <c r="A133" i="16"/>
  <c r="AV133" i="16"/>
  <c r="AT133" i="16"/>
  <c r="AR133" i="16"/>
  <c r="AP133" i="16"/>
  <c r="AN133" i="16"/>
  <c r="AL133" i="16"/>
  <c r="AC133" i="16"/>
  <c r="AA133" i="16"/>
  <c r="Y133" i="16"/>
  <c r="W133" i="16"/>
  <c r="U133" i="16"/>
  <c r="S133" i="16"/>
  <c r="Q133" i="16"/>
  <c r="O133" i="16"/>
  <c r="M133" i="16"/>
  <c r="K133" i="16"/>
  <c r="I133" i="16"/>
  <c r="F133" i="16"/>
  <c r="B134" i="16"/>
  <c r="AW132" i="26" l="1"/>
  <c r="AU132" i="26"/>
  <c r="AS132" i="26"/>
  <c r="AQ132" i="26"/>
  <c r="AO132" i="26"/>
  <c r="AM132" i="26"/>
  <c r="AD132" i="26"/>
  <c r="AB132" i="26"/>
  <c r="Z132" i="26"/>
  <c r="X132" i="26"/>
  <c r="V132" i="26"/>
  <c r="T132" i="26"/>
  <c r="R132" i="26"/>
  <c r="P132" i="26"/>
  <c r="N132" i="26"/>
  <c r="L132" i="26"/>
  <c r="J132" i="26"/>
  <c r="G132" i="26"/>
  <c r="AX132" i="26"/>
  <c r="AT132" i="26"/>
  <c r="AP132" i="26"/>
  <c r="AL132" i="26"/>
  <c r="AA132" i="26"/>
  <c r="W132" i="26"/>
  <c r="S132" i="26"/>
  <c r="O132" i="26"/>
  <c r="K132" i="26"/>
  <c r="F132" i="26"/>
  <c r="A132" i="26"/>
  <c r="AV132" i="26"/>
  <c r="AR132" i="26"/>
  <c r="AN132" i="26"/>
  <c r="AC132" i="26"/>
  <c r="Y132" i="26"/>
  <c r="U132" i="26"/>
  <c r="Q132" i="26"/>
  <c r="M132" i="26"/>
  <c r="I132" i="26"/>
  <c r="C132" i="26"/>
  <c r="D132" i="26" s="1"/>
  <c r="E132" i="26" s="1"/>
  <c r="B133" i="26"/>
  <c r="AW134" i="16"/>
  <c r="AU134" i="16"/>
  <c r="AS134" i="16"/>
  <c r="AQ134" i="16"/>
  <c r="AO134" i="16"/>
  <c r="AM134" i="16"/>
  <c r="AD134" i="16"/>
  <c r="AB134" i="16"/>
  <c r="Z134" i="16"/>
  <c r="X134" i="16"/>
  <c r="V134" i="16"/>
  <c r="T134" i="16"/>
  <c r="R134" i="16"/>
  <c r="P134" i="16"/>
  <c r="N134" i="16"/>
  <c r="L134" i="16"/>
  <c r="J134" i="16"/>
  <c r="G134" i="16"/>
  <c r="AV134" i="16"/>
  <c r="AT134" i="16"/>
  <c r="AR134" i="16"/>
  <c r="AP134" i="16"/>
  <c r="AN134" i="16"/>
  <c r="AL134" i="16"/>
  <c r="AC134" i="16"/>
  <c r="AA134" i="16"/>
  <c r="Y134" i="16"/>
  <c r="W134" i="16"/>
  <c r="U134" i="16"/>
  <c r="S134" i="16"/>
  <c r="Q134" i="16"/>
  <c r="O134" i="16"/>
  <c r="M134" i="16"/>
  <c r="K134" i="16"/>
  <c r="I134" i="16"/>
  <c r="F134" i="16"/>
  <c r="C134" i="16"/>
  <c r="D134" i="16" s="1"/>
  <c r="E134" i="16" s="1"/>
  <c r="A134" i="16"/>
  <c r="B135" i="16"/>
  <c r="AW133" i="26" l="1"/>
  <c r="AU133" i="26"/>
  <c r="AS133" i="26"/>
  <c r="AQ133" i="26"/>
  <c r="AO133" i="26"/>
  <c r="AM133" i="26"/>
  <c r="AD133" i="26"/>
  <c r="AB133" i="26"/>
  <c r="Z133" i="26"/>
  <c r="X133" i="26"/>
  <c r="V133" i="26"/>
  <c r="T133" i="26"/>
  <c r="R133" i="26"/>
  <c r="P133" i="26"/>
  <c r="N133" i="26"/>
  <c r="L133" i="26"/>
  <c r="J133" i="26"/>
  <c r="G133" i="26"/>
  <c r="C133" i="26"/>
  <c r="D133" i="26" s="1"/>
  <c r="E133" i="26" s="1"/>
  <c r="A133" i="26"/>
  <c r="AX133" i="26"/>
  <c r="AT133" i="26"/>
  <c r="AP133" i="26"/>
  <c r="AL133" i="26"/>
  <c r="AA133" i="26"/>
  <c r="W133" i="26"/>
  <c r="S133" i="26"/>
  <c r="O133" i="26"/>
  <c r="K133" i="26"/>
  <c r="F133" i="26"/>
  <c r="AV133" i="26"/>
  <c r="AR133" i="26"/>
  <c r="AN133" i="26"/>
  <c r="AC133" i="26"/>
  <c r="Y133" i="26"/>
  <c r="U133" i="26"/>
  <c r="Q133" i="26"/>
  <c r="M133" i="26"/>
  <c r="I133" i="26"/>
  <c r="B134" i="26"/>
  <c r="AV135" i="16"/>
  <c r="AT135" i="16"/>
  <c r="AR135" i="16"/>
  <c r="AP135" i="16"/>
  <c r="AN135" i="16"/>
  <c r="AL135" i="16"/>
  <c r="AC135" i="16"/>
  <c r="AA135" i="16"/>
  <c r="Y135" i="16"/>
  <c r="W135" i="16"/>
  <c r="U135" i="16"/>
  <c r="S135" i="16"/>
  <c r="Q135" i="16"/>
  <c r="O135" i="16"/>
  <c r="M135" i="16"/>
  <c r="K135" i="16"/>
  <c r="I135" i="16"/>
  <c r="F135" i="16"/>
  <c r="AW135" i="16"/>
  <c r="AU135" i="16"/>
  <c r="AS135" i="16"/>
  <c r="AQ135" i="16"/>
  <c r="AO135" i="16"/>
  <c r="AM135" i="16"/>
  <c r="AD135" i="16"/>
  <c r="AB135" i="16"/>
  <c r="Z135" i="16"/>
  <c r="X135" i="16"/>
  <c r="V135" i="16"/>
  <c r="T135" i="16"/>
  <c r="R135" i="16"/>
  <c r="P135" i="16"/>
  <c r="N135" i="16"/>
  <c r="L135" i="16"/>
  <c r="J135" i="16"/>
  <c r="G135" i="16"/>
  <c r="C135" i="16"/>
  <c r="D135" i="16" s="1"/>
  <c r="E135" i="16" s="1"/>
  <c r="A135" i="16"/>
  <c r="B136" i="16"/>
  <c r="AX134" i="26" l="1"/>
  <c r="AV134" i="26"/>
  <c r="AT134" i="26"/>
  <c r="AR134" i="26"/>
  <c r="AP134" i="26"/>
  <c r="AN134" i="26"/>
  <c r="AL134" i="26"/>
  <c r="AC134" i="26"/>
  <c r="AA134" i="26"/>
  <c r="Y134" i="26"/>
  <c r="W134" i="26"/>
  <c r="U134" i="26"/>
  <c r="S134" i="26"/>
  <c r="Q134" i="26"/>
  <c r="O134" i="26"/>
  <c r="M134" i="26"/>
  <c r="K134" i="26"/>
  <c r="I134" i="26"/>
  <c r="F134" i="26"/>
  <c r="C134" i="26"/>
  <c r="D134" i="26" s="1"/>
  <c r="E134" i="26" s="1"/>
  <c r="A134" i="26"/>
  <c r="AW134" i="26"/>
  <c r="AS134" i="26"/>
  <c r="AO134" i="26"/>
  <c r="AD134" i="26"/>
  <c r="Z134" i="26"/>
  <c r="V134" i="26"/>
  <c r="R134" i="26"/>
  <c r="N134" i="26"/>
  <c r="J134" i="26"/>
  <c r="AU134" i="26"/>
  <c r="AQ134" i="26"/>
  <c r="AM134" i="26"/>
  <c r="AB134" i="26"/>
  <c r="X134" i="26"/>
  <c r="T134" i="26"/>
  <c r="P134" i="26"/>
  <c r="L134" i="26"/>
  <c r="G134" i="26"/>
  <c r="B135" i="26"/>
  <c r="AV136" i="16"/>
  <c r="AT136" i="16"/>
  <c r="AR136" i="16"/>
  <c r="AP136" i="16"/>
  <c r="AN136" i="16"/>
  <c r="AL136" i="16"/>
  <c r="AC136" i="16"/>
  <c r="AA136" i="16"/>
  <c r="Y136" i="16"/>
  <c r="W136" i="16"/>
  <c r="U136" i="16"/>
  <c r="S136" i="16"/>
  <c r="Q136" i="16"/>
  <c r="O136" i="16"/>
  <c r="M136" i="16"/>
  <c r="K136" i="16"/>
  <c r="I136" i="16"/>
  <c r="F136" i="16"/>
  <c r="C136" i="16"/>
  <c r="D136" i="16" s="1"/>
  <c r="E136" i="16" s="1"/>
  <c r="A136" i="16"/>
  <c r="AW136" i="16"/>
  <c r="AU136" i="16"/>
  <c r="AS136" i="16"/>
  <c r="AQ136" i="16"/>
  <c r="AO136" i="16"/>
  <c r="AM136" i="16"/>
  <c r="AD136" i="16"/>
  <c r="AB136" i="16"/>
  <c r="Z136" i="16"/>
  <c r="X136" i="16"/>
  <c r="V136" i="16"/>
  <c r="T136" i="16"/>
  <c r="R136" i="16"/>
  <c r="P136" i="16"/>
  <c r="N136" i="16"/>
  <c r="L136" i="16"/>
  <c r="J136" i="16"/>
  <c r="G136" i="16"/>
  <c r="B137" i="16"/>
  <c r="AX135" i="26" l="1"/>
  <c r="AV135" i="26"/>
  <c r="AT135" i="26"/>
  <c r="AR135" i="26"/>
  <c r="AP135" i="26"/>
  <c r="AN135" i="26"/>
  <c r="AL135" i="26"/>
  <c r="AC135" i="26"/>
  <c r="AA135" i="26"/>
  <c r="Y135" i="26"/>
  <c r="W135" i="26"/>
  <c r="U135" i="26"/>
  <c r="S135" i="26"/>
  <c r="Q135" i="26"/>
  <c r="O135" i="26"/>
  <c r="M135" i="26"/>
  <c r="K135" i="26"/>
  <c r="I135" i="26"/>
  <c r="F135" i="26"/>
  <c r="AW135" i="26"/>
  <c r="AS135" i="26"/>
  <c r="AO135" i="26"/>
  <c r="AD135" i="26"/>
  <c r="Z135" i="26"/>
  <c r="V135" i="26"/>
  <c r="R135" i="26"/>
  <c r="N135" i="26"/>
  <c r="J135" i="26"/>
  <c r="C135" i="26"/>
  <c r="D135" i="26" s="1"/>
  <c r="E135" i="26" s="1"/>
  <c r="AU135" i="26"/>
  <c r="AQ135" i="26"/>
  <c r="AM135" i="26"/>
  <c r="AB135" i="26"/>
  <c r="X135" i="26"/>
  <c r="T135" i="26"/>
  <c r="P135" i="26"/>
  <c r="L135" i="26"/>
  <c r="G135" i="26"/>
  <c r="A135" i="26"/>
  <c r="B136" i="26"/>
  <c r="AW137" i="16"/>
  <c r="AU137" i="16"/>
  <c r="AS137" i="16"/>
  <c r="AQ137" i="16"/>
  <c r="AO137" i="16"/>
  <c r="AM137" i="16"/>
  <c r="AD137" i="16"/>
  <c r="AB137" i="16"/>
  <c r="Z137" i="16"/>
  <c r="X137" i="16"/>
  <c r="V137" i="16"/>
  <c r="T137" i="16"/>
  <c r="R137" i="16"/>
  <c r="P137" i="16"/>
  <c r="N137" i="16"/>
  <c r="L137" i="16"/>
  <c r="J137" i="16"/>
  <c r="G137" i="16"/>
  <c r="C137" i="16"/>
  <c r="D137" i="16" s="1"/>
  <c r="E137" i="16" s="1"/>
  <c r="A137" i="16"/>
  <c r="AV137" i="16"/>
  <c r="AT137" i="16"/>
  <c r="AR137" i="16"/>
  <c r="AP137" i="16"/>
  <c r="AN137" i="16"/>
  <c r="AL137" i="16"/>
  <c r="AC137" i="16"/>
  <c r="AA137" i="16"/>
  <c r="Y137" i="16"/>
  <c r="W137" i="16"/>
  <c r="U137" i="16"/>
  <c r="S137" i="16"/>
  <c r="Q137" i="16"/>
  <c r="O137" i="16"/>
  <c r="M137" i="16"/>
  <c r="K137" i="16"/>
  <c r="I137" i="16"/>
  <c r="F137" i="16"/>
  <c r="B138" i="16"/>
  <c r="AW136" i="26" l="1"/>
  <c r="AU136" i="26"/>
  <c r="AS136" i="26"/>
  <c r="AQ136" i="26"/>
  <c r="AO136" i="26"/>
  <c r="AM136" i="26"/>
  <c r="AD136" i="26"/>
  <c r="AB136" i="26"/>
  <c r="Z136" i="26"/>
  <c r="X136" i="26"/>
  <c r="V136" i="26"/>
  <c r="T136" i="26"/>
  <c r="R136" i="26"/>
  <c r="P136" i="26"/>
  <c r="N136" i="26"/>
  <c r="L136" i="26"/>
  <c r="J136" i="26"/>
  <c r="G136" i="26"/>
  <c r="AV136" i="26"/>
  <c r="AR136" i="26"/>
  <c r="AN136" i="26"/>
  <c r="AC136" i="26"/>
  <c r="Y136" i="26"/>
  <c r="U136" i="26"/>
  <c r="Q136" i="26"/>
  <c r="M136" i="26"/>
  <c r="I136" i="26"/>
  <c r="C136" i="26"/>
  <c r="D136" i="26" s="1"/>
  <c r="E136" i="26" s="1"/>
  <c r="AX136" i="26"/>
  <c r="AT136" i="26"/>
  <c r="AP136" i="26"/>
  <c r="AL136" i="26"/>
  <c r="AA136" i="26"/>
  <c r="W136" i="26"/>
  <c r="S136" i="26"/>
  <c r="O136" i="26"/>
  <c r="K136" i="26"/>
  <c r="F136" i="26"/>
  <c r="A136" i="26"/>
  <c r="B137" i="26"/>
  <c r="AW138" i="16"/>
  <c r="AU138" i="16"/>
  <c r="AS138" i="16"/>
  <c r="AQ138" i="16"/>
  <c r="AO138" i="16"/>
  <c r="AM138" i="16"/>
  <c r="AD138" i="16"/>
  <c r="AB138" i="16"/>
  <c r="Z138" i="16"/>
  <c r="X138" i="16"/>
  <c r="V138" i="16"/>
  <c r="T138" i="16"/>
  <c r="R138" i="16"/>
  <c r="P138" i="16"/>
  <c r="N138" i="16"/>
  <c r="L138" i="16"/>
  <c r="J138" i="16"/>
  <c r="G138" i="16"/>
  <c r="AV138" i="16"/>
  <c r="AT138" i="16"/>
  <c r="AR138" i="16"/>
  <c r="AP138" i="16"/>
  <c r="AN138" i="16"/>
  <c r="AL138" i="16"/>
  <c r="AC138" i="16"/>
  <c r="AA138" i="16"/>
  <c r="Y138" i="16"/>
  <c r="W138" i="16"/>
  <c r="U138" i="16"/>
  <c r="S138" i="16"/>
  <c r="Q138" i="16"/>
  <c r="O138" i="16"/>
  <c r="M138" i="16"/>
  <c r="K138" i="16"/>
  <c r="I138" i="16"/>
  <c r="F138" i="16"/>
  <c r="C138" i="16"/>
  <c r="D138" i="16" s="1"/>
  <c r="E138" i="16" s="1"/>
  <c r="A138" i="16"/>
  <c r="B139" i="16"/>
  <c r="AW137" i="26" l="1"/>
  <c r="AU137" i="26"/>
  <c r="AS137" i="26"/>
  <c r="AQ137" i="26"/>
  <c r="AO137" i="26"/>
  <c r="AM137" i="26"/>
  <c r="AD137" i="26"/>
  <c r="AB137" i="26"/>
  <c r="Z137" i="26"/>
  <c r="X137" i="26"/>
  <c r="V137" i="26"/>
  <c r="T137" i="26"/>
  <c r="R137" i="26"/>
  <c r="P137" i="26"/>
  <c r="N137" i="26"/>
  <c r="L137" i="26"/>
  <c r="J137" i="26"/>
  <c r="G137" i="26"/>
  <c r="C137" i="26"/>
  <c r="D137" i="26" s="1"/>
  <c r="E137" i="26" s="1"/>
  <c r="A137" i="26"/>
  <c r="AV137" i="26"/>
  <c r="AR137" i="26"/>
  <c r="AN137" i="26"/>
  <c r="AC137" i="26"/>
  <c r="Y137" i="26"/>
  <c r="U137" i="26"/>
  <c r="Q137" i="26"/>
  <c r="M137" i="26"/>
  <c r="I137" i="26"/>
  <c r="AX137" i="26"/>
  <c r="AT137" i="26"/>
  <c r="AP137" i="26"/>
  <c r="AL137" i="26"/>
  <c r="AA137" i="26"/>
  <c r="W137" i="26"/>
  <c r="S137" i="26"/>
  <c r="O137" i="26"/>
  <c r="K137" i="26"/>
  <c r="F137" i="26"/>
  <c r="B138" i="26"/>
  <c r="AV139" i="16"/>
  <c r="AT139" i="16"/>
  <c r="AR139" i="16"/>
  <c r="AP139" i="16"/>
  <c r="AN139" i="16"/>
  <c r="AL139" i="16"/>
  <c r="AC139" i="16"/>
  <c r="AA139" i="16"/>
  <c r="Y139" i="16"/>
  <c r="W139" i="16"/>
  <c r="U139" i="16"/>
  <c r="S139" i="16"/>
  <c r="Q139" i="16"/>
  <c r="O139" i="16"/>
  <c r="M139" i="16"/>
  <c r="K139" i="16"/>
  <c r="I139" i="16"/>
  <c r="F139" i="16"/>
  <c r="AW139" i="16"/>
  <c r="AU139" i="16"/>
  <c r="AS139" i="16"/>
  <c r="AQ139" i="16"/>
  <c r="AO139" i="16"/>
  <c r="AM139" i="16"/>
  <c r="AD139" i="16"/>
  <c r="AB139" i="16"/>
  <c r="Z139" i="16"/>
  <c r="X139" i="16"/>
  <c r="V139" i="16"/>
  <c r="T139" i="16"/>
  <c r="R139" i="16"/>
  <c r="P139" i="16"/>
  <c r="N139" i="16"/>
  <c r="L139" i="16"/>
  <c r="J139" i="16"/>
  <c r="G139" i="16"/>
  <c r="C139" i="16"/>
  <c r="D139" i="16" s="1"/>
  <c r="E139" i="16" s="1"/>
  <c r="A139" i="16"/>
  <c r="B140" i="16"/>
  <c r="AX138" i="26" l="1"/>
  <c r="AV138" i="26"/>
  <c r="AT138" i="26"/>
  <c r="AR138" i="26"/>
  <c r="AP138" i="26"/>
  <c r="AN138" i="26"/>
  <c r="AL138" i="26"/>
  <c r="AC138" i="26"/>
  <c r="AA138" i="26"/>
  <c r="Y138" i="26"/>
  <c r="W138" i="26"/>
  <c r="U138" i="26"/>
  <c r="S138" i="26"/>
  <c r="Q138" i="26"/>
  <c r="O138" i="26"/>
  <c r="M138" i="26"/>
  <c r="K138" i="26"/>
  <c r="I138" i="26"/>
  <c r="F138" i="26"/>
  <c r="C138" i="26"/>
  <c r="D138" i="26" s="1"/>
  <c r="E138" i="26" s="1"/>
  <c r="A138" i="26"/>
  <c r="AU138" i="26"/>
  <c r="AQ138" i="26"/>
  <c r="AM138" i="26"/>
  <c r="AB138" i="26"/>
  <c r="X138" i="26"/>
  <c r="T138" i="26"/>
  <c r="P138" i="26"/>
  <c r="L138" i="26"/>
  <c r="G138" i="26"/>
  <c r="AW138" i="26"/>
  <c r="AS138" i="26"/>
  <c r="AO138" i="26"/>
  <c r="AD138" i="26"/>
  <c r="Z138" i="26"/>
  <c r="V138" i="26"/>
  <c r="R138" i="26"/>
  <c r="N138" i="26"/>
  <c r="J138" i="26"/>
  <c r="B139" i="26"/>
  <c r="AV140" i="16"/>
  <c r="AT140" i="16"/>
  <c r="AR140" i="16"/>
  <c r="AP140" i="16"/>
  <c r="AN140" i="16"/>
  <c r="AL140" i="16"/>
  <c r="AC140" i="16"/>
  <c r="AA140" i="16"/>
  <c r="Y140" i="16"/>
  <c r="W140" i="16"/>
  <c r="U140" i="16"/>
  <c r="S140" i="16"/>
  <c r="Q140" i="16"/>
  <c r="O140" i="16"/>
  <c r="M140" i="16"/>
  <c r="K140" i="16"/>
  <c r="I140" i="16"/>
  <c r="F140" i="16"/>
  <c r="C140" i="16"/>
  <c r="D140" i="16" s="1"/>
  <c r="E140" i="16" s="1"/>
  <c r="A140" i="16"/>
  <c r="AW140" i="16"/>
  <c r="AU140" i="16"/>
  <c r="AS140" i="16"/>
  <c r="AQ140" i="16"/>
  <c r="AO140" i="16"/>
  <c r="AM140" i="16"/>
  <c r="AD140" i="16"/>
  <c r="AB140" i="16"/>
  <c r="Z140" i="16"/>
  <c r="X140" i="16"/>
  <c r="V140" i="16"/>
  <c r="T140" i="16"/>
  <c r="R140" i="16"/>
  <c r="P140" i="16"/>
  <c r="N140" i="16"/>
  <c r="L140" i="16"/>
  <c r="J140" i="16"/>
  <c r="G140" i="16"/>
  <c r="B141" i="16"/>
  <c r="AX139" i="26" l="1"/>
  <c r="AV139" i="26"/>
  <c r="AT139" i="26"/>
  <c r="AR139" i="26"/>
  <c r="AP139" i="26"/>
  <c r="AN139" i="26"/>
  <c r="AL139" i="26"/>
  <c r="AC139" i="26"/>
  <c r="AA139" i="26"/>
  <c r="Y139" i="26"/>
  <c r="W139" i="26"/>
  <c r="U139" i="26"/>
  <c r="S139" i="26"/>
  <c r="Q139" i="26"/>
  <c r="O139" i="26"/>
  <c r="M139" i="26"/>
  <c r="K139" i="26"/>
  <c r="I139" i="26"/>
  <c r="F139" i="26"/>
  <c r="AU139" i="26"/>
  <c r="AQ139" i="26"/>
  <c r="AM139" i="26"/>
  <c r="AB139" i="26"/>
  <c r="X139" i="26"/>
  <c r="T139" i="26"/>
  <c r="P139" i="26"/>
  <c r="L139" i="26"/>
  <c r="G139" i="26"/>
  <c r="A139" i="26"/>
  <c r="AW139" i="26"/>
  <c r="AS139" i="26"/>
  <c r="AO139" i="26"/>
  <c r="AD139" i="26"/>
  <c r="Z139" i="26"/>
  <c r="V139" i="26"/>
  <c r="R139" i="26"/>
  <c r="N139" i="26"/>
  <c r="J139" i="26"/>
  <c r="C139" i="26"/>
  <c r="D139" i="26" s="1"/>
  <c r="E139" i="26" s="1"/>
  <c r="B140" i="26"/>
  <c r="AW141" i="16"/>
  <c r="AU141" i="16"/>
  <c r="AS141" i="16"/>
  <c r="AQ141" i="16"/>
  <c r="AO141" i="16"/>
  <c r="AM141" i="16"/>
  <c r="AD141" i="16"/>
  <c r="AB141" i="16"/>
  <c r="Z141" i="16"/>
  <c r="X141" i="16"/>
  <c r="V141" i="16"/>
  <c r="T141" i="16"/>
  <c r="R141" i="16"/>
  <c r="P141" i="16"/>
  <c r="N141" i="16"/>
  <c r="L141" i="16"/>
  <c r="J141" i="16"/>
  <c r="G141" i="16"/>
  <c r="C141" i="16"/>
  <c r="D141" i="16" s="1"/>
  <c r="E141" i="16" s="1"/>
  <c r="A141" i="16"/>
  <c r="AV141" i="16"/>
  <c r="AT141" i="16"/>
  <c r="AR141" i="16"/>
  <c r="AP141" i="16"/>
  <c r="AN141" i="16"/>
  <c r="AL141" i="16"/>
  <c r="AC141" i="16"/>
  <c r="AA141" i="16"/>
  <c r="Y141" i="16"/>
  <c r="W141" i="16"/>
  <c r="U141" i="16"/>
  <c r="S141" i="16"/>
  <c r="Q141" i="16"/>
  <c r="O141" i="16"/>
  <c r="M141" i="16"/>
  <c r="K141" i="16"/>
  <c r="I141" i="16"/>
  <c r="F141" i="16"/>
  <c r="B142" i="16"/>
  <c r="AW140" i="26" l="1"/>
  <c r="AU140" i="26"/>
  <c r="AS140" i="26"/>
  <c r="AQ140" i="26"/>
  <c r="AO140" i="26"/>
  <c r="AM140" i="26"/>
  <c r="AD140" i="26"/>
  <c r="AB140" i="26"/>
  <c r="Z140" i="26"/>
  <c r="X140" i="26"/>
  <c r="V140" i="26"/>
  <c r="T140" i="26"/>
  <c r="R140" i="26"/>
  <c r="P140" i="26"/>
  <c r="N140" i="26"/>
  <c r="L140" i="26"/>
  <c r="J140" i="26"/>
  <c r="G140" i="26"/>
  <c r="AX140" i="26"/>
  <c r="AT140" i="26"/>
  <c r="AP140" i="26"/>
  <c r="AL140" i="26"/>
  <c r="AA140" i="26"/>
  <c r="W140" i="26"/>
  <c r="S140" i="26"/>
  <c r="O140" i="26"/>
  <c r="K140" i="26"/>
  <c r="F140" i="26"/>
  <c r="A140" i="26"/>
  <c r="AV140" i="26"/>
  <c r="AR140" i="26"/>
  <c r="AN140" i="26"/>
  <c r="AC140" i="26"/>
  <c r="Y140" i="26"/>
  <c r="U140" i="26"/>
  <c r="Q140" i="26"/>
  <c r="M140" i="26"/>
  <c r="I140" i="26"/>
  <c r="C140" i="26"/>
  <c r="D140" i="26" s="1"/>
  <c r="E140" i="26" s="1"/>
  <c r="B141" i="26"/>
  <c r="AW142" i="16"/>
  <c r="AU142" i="16"/>
  <c r="AS142" i="16"/>
  <c r="AQ142" i="16"/>
  <c r="AO142" i="16"/>
  <c r="AM142" i="16"/>
  <c r="AD142" i="16"/>
  <c r="AB142" i="16"/>
  <c r="Z142" i="16"/>
  <c r="X142" i="16"/>
  <c r="V142" i="16"/>
  <c r="T142" i="16"/>
  <c r="R142" i="16"/>
  <c r="P142" i="16"/>
  <c r="N142" i="16"/>
  <c r="L142" i="16"/>
  <c r="J142" i="16"/>
  <c r="G142" i="16"/>
  <c r="AV142" i="16"/>
  <c r="AT142" i="16"/>
  <c r="AR142" i="16"/>
  <c r="AP142" i="16"/>
  <c r="AN142" i="16"/>
  <c r="AL142" i="16"/>
  <c r="AC142" i="16"/>
  <c r="AA142" i="16"/>
  <c r="Y142" i="16"/>
  <c r="W142" i="16"/>
  <c r="U142" i="16"/>
  <c r="S142" i="16"/>
  <c r="Q142" i="16"/>
  <c r="O142" i="16"/>
  <c r="M142" i="16"/>
  <c r="K142" i="16"/>
  <c r="I142" i="16"/>
  <c r="F142" i="16"/>
  <c r="C142" i="16"/>
  <c r="D142" i="16" s="1"/>
  <c r="E142" i="16" s="1"/>
  <c r="A142" i="16"/>
  <c r="B143" i="16"/>
  <c r="AW141" i="26" l="1"/>
  <c r="AU141" i="26"/>
  <c r="AS141" i="26"/>
  <c r="AQ141" i="26"/>
  <c r="AO141" i="26"/>
  <c r="AM141" i="26"/>
  <c r="AD141" i="26"/>
  <c r="AB141" i="26"/>
  <c r="Z141" i="26"/>
  <c r="X141" i="26"/>
  <c r="V141" i="26"/>
  <c r="T141" i="26"/>
  <c r="R141" i="26"/>
  <c r="P141" i="26"/>
  <c r="N141" i="26"/>
  <c r="L141" i="26"/>
  <c r="J141" i="26"/>
  <c r="G141" i="26"/>
  <c r="C141" i="26"/>
  <c r="D141" i="26" s="1"/>
  <c r="E141" i="26" s="1"/>
  <c r="A141" i="26"/>
  <c r="AX141" i="26"/>
  <c r="AT141" i="26"/>
  <c r="AP141" i="26"/>
  <c r="AL141" i="26"/>
  <c r="AA141" i="26"/>
  <c r="W141" i="26"/>
  <c r="S141" i="26"/>
  <c r="O141" i="26"/>
  <c r="K141" i="26"/>
  <c r="F141" i="26"/>
  <c r="AV141" i="26"/>
  <c r="AR141" i="26"/>
  <c r="AN141" i="26"/>
  <c r="AC141" i="26"/>
  <c r="Y141" i="26"/>
  <c r="U141" i="26"/>
  <c r="Q141" i="26"/>
  <c r="M141" i="26"/>
  <c r="I141" i="26"/>
  <c r="B142" i="26"/>
  <c r="AV143" i="16"/>
  <c r="AT143" i="16"/>
  <c r="AR143" i="16"/>
  <c r="AP143" i="16"/>
  <c r="AN143" i="16"/>
  <c r="AL143" i="16"/>
  <c r="AC143" i="16"/>
  <c r="AA143" i="16"/>
  <c r="Y143" i="16"/>
  <c r="W143" i="16"/>
  <c r="U143" i="16"/>
  <c r="S143" i="16"/>
  <c r="Q143" i="16"/>
  <c r="O143" i="16"/>
  <c r="M143" i="16"/>
  <c r="K143" i="16"/>
  <c r="I143" i="16"/>
  <c r="F143" i="16"/>
  <c r="AW143" i="16"/>
  <c r="AU143" i="16"/>
  <c r="AS143" i="16"/>
  <c r="AQ143" i="16"/>
  <c r="AO143" i="16"/>
  <c r="AM143" i="16"/>
  <c r="AD143" i="16"/>
  <c r="AB143" i="16"/>
  <c r="Z143" i="16"/>
  <c r="X143" i="16"/>
  <c r="V143" i="16"/>
  <c r="T143" i="16"/>
  <c r="R143" i="16"/>
  <c r="P143" i="16"/>
  <c r="N143" i="16"/>
  <c r="L143" i="16"/>
  <c r="J143" i="16"/>
  <c r="G143" i="16"/>
  <c r="C143" i="16"/>
  <c r="D143" i="16" s="1"/>
  <c r="E143" i="16" s="1"/>
  <c r="A143" i="16"/>
  <c r="B144" i="16"/>
  <c r="AX142" i="26" l="1"/>
  <c r="AV142" i="26"/>
  <c r="AT142" i="26"/>
  <c r="AR142" i="26"/>
  <c r="AP142" i="26"/>
  <c r="AN142" i="26"/>
  <c r="AL142" i="26"/>
  <c r="AC142" i="26"/>
  <c r="AA142" i="26"/>
  <c r="Y142" i="26"/>
  <c r="W142" i="26"/>
  <c r="U142" i="26"/>
  <c r="S142" i="26"/>
  <c r="Q142" i="26"/>
  <c r="O142" i="26"/>
  <c r="M142" i="26"/>
  <c r="K142" i="26"/>
  <c r="I142" i="26"/>
  <c r="F142" i="26"/>
  <c r="C142" i="26"/>
  <c r="D142" i="26" s="1"/>
  <c r="E142" i="26" s="1"/>
  <c r="A142" i="26"/>
  <c r="AW142" i="26"/>
  <c r="AS142" i="26"/>
  <c r="AO142" i="26"/>
  <c r="AD142" i="26"/>
  <c r="Z142" i="26"/>
  <c r="V142" i="26"/>
  <c r="R142" i="26"/>
  <c r="N142" i="26"/>
  <c r="J142" i="26"/>
  <c r="AU142" i="26"/>
  <c r="AQ142" i="26"/>
  <c r="AM142" i="26"/>
  <c r="AB142" i="26"/>
  <c r="X142" i="26"/>
  <c r="T142" i="26"/>
  <c r="P142" i="26"/>
  <c r="L142" i="26"/>
  <c r="G142" i="26"/>
  <c r="B143" i="26"/>
  <c r="AV144" i="16"/>
  <c r="AT144" i="16"/>
  <c r="AR144" i="16"/>
  <c r="AP144" i="16"/>
  <c r="AN144" i="16"/>
  <c r="AL144" i="16"/>
  <c r="AC144" i="16"/>
  <c r="AA144" i="16"/>
  <c r="Y144" i="16"/>
  <c r="W144" i="16"/>
  <c r="U144" i="16"/>
  <c r="S144" i="16"/>
  <c r="Q144" i="16"/>
  <c r="O144" i="16"/>
  <c r="M144" i="16"/>
  <c r="K144" i="16"/>
  <c r="I144" i="16"/>
  <c r="F144" i="16"/>
  <c r="C144" i="16"/>
  <c r="D144" i="16" s="1"/>
  <c r="E144" i="16" s="1"/>
  <c r="A144" i="16"/>
  <c r="AW144" i="16"/>
  <c r="AU144" i="16"/>
  <c r="AS144" i="16"/>
  <c r="AQ144" i="16"/>
  <c r="AO144" i="16"/>
  <c r="AM144" i="16"/>
  <c r="AD144" i="16"/>
  <c r="AB144" i="16"/>
  <c r="Z144" i="16"/>
  <c r="X144" i="16"/>
  <c r="V144" i="16"/>
  <c r="T144" i="16"/>
  <c r="R144" i="16"/>
  <c r="P144" i="16"/>
  <c r="N144" i="16"/>
  <c r="L144" i="16"/>
  <c r="J144" i="16"/>
  <c r="G144" i="16"/>
  <c r="B145" i="16"/>
  <c r="AW143" i="26" l="1"/>
  <c r="AU143" i="26"/>
  <c r="AS143" i="26"/>
  <c r="AQ143" i="26"/>
  <c r="AO143" i="26"/>
  <c r="AM143" i="26"/>
  <c r="AD143" i="26"/>
  <c r="AB143" i="26"/>
  <c r="Z143" i="26"/>
  <c r="X143" i="26"/>
  <c r="V143" i="26"/>
  <c r="T143" i="26"/>
  <c r="R143" i="26"/>
  <c r="P143" i="26"/>
  <c r="AX143" i="26"/>
  <c r="AT143" i="26"/>
  <c r="AP143" i="26"/>
  <c r="AL143" i="26"/>
  <c r="AA143" i="26"/>
  <c r="W143" i="26"/>
  <c r="S143" i="26"/>
  <c r="O143" i="26"/>
  <c r="M143" i="26"/>
  <c r="K143" i="26"/>
  <c r="I143" i="26"/>
  <c r="F143" i="26"/>
  <c r="AR143" i="26"/>
  <c r="AC143" i="26"/>
  <c r="U143" i="26"/>
  <c r="N143" i="26"/>
  <c r="J143" i="26"/>
  <c r="C143" i="26"/>
  <c r="D143" i="26" s="1"/>
  <c r="E143" i="26" s="1"/>
  <c r="AV143" i="26"/>
  <c r="AN143" i="26"/>
  <c r="Y143" i="26"/>
  <c r="Q143" i="26"/>
  <c r="L143" i="26"/>
  <c r="G143" i="26"/>
  <c r="A143" i="26"/>
  <c r="B144" i="26"/>
  <c r="AW145" i="16"/>
  <c r="AU145" i="16"/>
  <c r="AS145" i="16"/>
  <c r="AQ145" i="16"/>
  <c r="AO145" i="16"/>
  <c r="AM145" i="16"/>
  <c r="AD145" i="16"/>
  <c r="AB145" i="16"/>
  <c r="Z145" i="16"/>
  <c r="X145" i="16"/>
  <c r="V145" i="16"/>
  <c r="T145" i="16"/>
  <c r="R145" i="16"/>
  <c r="P145" i="16"/>
  <c r="N145" i="16"/>
  <c r="L145" i="16"/>
  <c r="J145" i="16"/>
  <c r="G145" i="16"/>
  <c r="C145" i="16"/>
  <c r="D145" i="16" s="1"/>
  <c r="E145" i="16" s="1"/>
  <c r="A145" i="16"/>
  <c r="AV145" i="16"/>
  <c r="AT145" i="16"/>
  <c r="AR145" i="16"/>
  <c r="AP145" i="16"/>
  <c r="AN145" i="16"/>
  <c r="AL145" i="16"/>
  <c r="AC145" i="16"/>
  <c r="AA145" i="16"/>
  <c r="Y145" i="16"/>
  <c r="W145" i="16"/>
  <c r="U145" i="16"/>
  <c r="S145" i="16"/>
  <c r="Q145" i="16"/>
  <c r="O145" i="16"/>
  <c r="M145" i="16"/>
  <c r="K145" i="16"/>
  <c r="I145" i="16"/>
  <c r="F145" i="16"/>
  <c r="B146" i="16"/>
  <c r="AX144" i="26" l="1"/>
  <c r="AV144" i="26"/>
  <c r="AT144" i="26"/>
  <c r="AR144" i="26"/>
  <c r="AP144" i="26"/>
  <c r="AN144" i="26"/>
  <c r="AL144" i="26"/>
  <c r="AC144" i="26"/>
  <c r="AA144" i="26"/>
  <c r="Y144" i="26"/>
  <c r="W144" i="26"/>
  <c r="U144" i="26"/>
  <c r="S144" i="26"/>
  <c r="Q144" i="26"/>
  <c r="O144" i="26"/>
  <c r="M144" i="26"/>
  <c r="K144" i="26"/>
  <c r="I144" i="26"/>
  <c r="F144" i="26"/>
  <c r="C144" i="26"/>
  <c r="D144" i="26" s="1"/>
  <c r="E144" i="26" s="1"/>
  <c r="A144" i="26"/>
  <c r="AW144" i="26"/>
  <c r="AS144" i="26"/>
  <c r="AO144" i="26"/>
  <c r="AD144" i="26"/>
  <c r="Z144" i="26"/>
  <c r="V144" i="26"/>
  <c r="R144" i="26"/>
  <c r="N144" i="26"/>
  <c r="J144" i="26"/>
  <c r="AQ144" i="26"/>
  <c r="AB144" i="26"/>
  <c r="T144" i="26"/>
  <c r="L144" i="26"/>
  <c r="AU144" i="26"/>
  <c r="AM144" i="26"/>
  <c r="X144" i="26"/>
  <c r="P144" i="26"/>
  <c r="G144" i="26"/>
  <c r="B145" i="26"/>
  <c r="AV146" i="16"/>
  <c r="AT146" i="16"/>
  <c r="AR146" i="16"/>
  <c r="AP146" i="16"/>
  <c r="AN146" i="16"/>
  <c r="AL146" i="16"/>
  <c r="AC146" i="16"/>
  <c r="AA146" i="16"/>
  <c r="Y146" i="16"/>
  <c r="W146" i="16"/>
  <c r="U146" i="16"/>
  <c r="S146" i="16"/>
  <c r="Q146" i="16"/>
  <c r="O146" i="16"/>
  <c r="M146" i="16"/>
  <c r="K146" i="16"/>
  <c r="AW146" i="16"/>
  <c r="AU146" i="16"/>
  <c r="AS146" i="16"/>
  <c r="AQ146" i="16"/>
  <c r="AO146" i="16"/>
  <c r="AM146" i="16"/>
  <c r="AD146" i="16"/>
  <c r="AB146" i="16"/>
  <c r="Z146" i="16"/>
  <c r="X146" i="16"/>
  <c r="V146" i="16"/>
  <c r="T146" i="16"/>
  <c r="R146" i="16"/>
  <c r="P146" i="16"/>
  <c r="N146" i="16"/>
  <c r="L146" i="16"/>
  <c r="J146" i="16"/>
  <c r="G146" i="16"/>
  <c r="I146" i="16"/>
  <c r="F146" i="16"/>
  <c r="C146" i="16"/>
  <c r="D146" i="16" s="1"/>
  <c r="E146" i="16" s="1"/>
  <c r="A146" i="16"/>
  <c r="B147" i="16"/>
  <c r="AX145" i="26" l="1"/>
  <c r="AV145" i="26"/>
  <c r="AT145" i="26"/>
  <c r="AR145" i="26"/>
  <c r="AP145" i="26"/>
  <c r="AN145" i="26"/>
  <c r="AL145" i="26"/>
  <c r="AC145" i="26"/>
  <c r="AA145" i="26"/>
  <c r="Y145" i="26"/>
  <c r="W145" i="26"/>
  <c r="U145" i="26"/>
  <c r="S145" i="26"/>
  <c r="Q145" i="26"/>
  <c r="O145" i="26"/>
  <c r="M145" i="26"/>
  <c r="K145" i="26"/>
  <c r="I145" i="26"/>
  <c r="F145" i="26"/>
  <c r="AW145" i="26"/>
  <c r="AS145" i="26"/>
  <c r="AO145" i="26"/>
  <c r="AD145" i="26"/>
  <c r="Z145" i="26"/>
  <c r="V145" i="26"/>
  <c r="R145" i="26"/>
  <c r="N145" i="26"/>
  <c r="J145" i="26"/>
  <c r="C145" i="26"/>
  <c r="D145" i="26" s="1"/>
  <c r="E145" i="26" s="1"/>
  <c r="AQ145" i="26"/>
  <c r="AB145" i="26"/>
  <c r="T145" i="26"/>
  <c r="L145" i="26"/>
  <c r="A145" i="26"/>
  <c r="AU145" i="26"/>
  <c r="AM145" i="26"/>
  <c r="X145" i="26"/>
  <c r="P145" i="26"/>
  <c r="G145" i="26"/>
  <c r="B146" i="26"/>
  <c r="AW147" i="16"/>
  <c r="AU147" i="16"/>
  <c r="AS147" i="16"/>
  <c r="AQ147" i="16"/>
  <c r="AO147" i="16"/>
  <c r="AM147" i="16"/>
  <c r="AD147" i="16"/>
  <c r="AB147" i="16"/>
  <c r="Z147" i="16"/>
  <c r="X147" i="16"/>
  <c r="V147" i="16"/>
  <c r="T147" i="16"/>
  <c r="R147" i="16"/>
  <c r="P147" i="16"/>
  <c r="N147" i="16"/>
  <c r="L147" i="16"/>
  <c r="J147" i="16"/>
  <c r="G147" i="16"/>
  <c r="C147" i="16"/>
  <c r="D147" i="16" s="1"/>
  <c r="E147" i="16" s="1"/>
  <c r="A147" i="16"/>
  <c r="AV147" i="16"/>
  <c r="AT147" i="16"/>
  <c r="AR147" i="16"/>
  <c r="AP147" i="16"/>
  <c r="AN147" i="16"/>
  <c r="AL147" i="16"/>
  <c r="AC147" i="16"/>
  <c r="AA147" i="16"/>
  <c r="Y147" i="16"/>
  <c r="W147" i="16"/>
  <c r="U147" i="16"/>
  <c r="S147" i="16"/>
  <c r="Q147" i="16"/>
  <c r="O147" i="16"/>
  <c r="M147" i="16"/>
  <c r="K147" i="16"/>
  <c r="I147" i="16"/>
  <c r="F147" i="16"/>
  <c r="B148" i="16"/>
  <c r="AW146" i="26" l="1"/>
  <c r="AU146" i="26"/>
  <c r="AS146" i="26"/>
  <c r="AQ146" i="26"/>
  <c r="AO146" i="26"/>
  <c r="AM146" i="26"/>
  <c r="AD146" i="26"/>
  <c r="AB146" i="26"/>
  <c r="Z146" i="26"/>
  <c r="X146" i="26"/>
  <c r="V146" i="26"/>
  <c r="T146" i="26"/>
  <c r="R146" i="26"/>
  <c r="P146" i="26"/>
  <c r="N146" i="26"/>
  <c r="L146" i="26"/>
  <c r="J146" i="26"/>
  <c r="G146" i="26"/>
  <c r="AV146" i="26"/>
  <c r="AR146" i="26"/>
  <c r="AN146" i="26"/>
  <c r="AC146" i="26"/>
  <c r="Y146" i="26"/>
  <c r="U146" i="26"/>
  <c r="Q146" i="26"/>
  <c r="M146" i="26"/>
  <c r="I146" i="26"/>
  <c r="C146" i="26"/>
  <c r="D146" i="26" s="1"/>
  <c r="E146" i="26" s="1"/>
  <c r="AX146" i="26"/>
  <c r="AP146" i="26"/>
  <c r="AA146" i="26"/>
  <c r="S146" i="26"/>
  <c r="K146" i="26"/>
  <c r="A146" i="26"/>
  <c r="AT146" i="26"/>
  <c r="AL146" i="26"/>
  <c r="W146" i="26"/>
  <c r="O146" i="26"/>
  <c r="F146" i="26"/>
  <c r="B147" i="26"/>
  <c r="AW148" i="16"/>
  <c r="AU148" i="16"/>
  <c r="AS148" i="16"/>
  <c r="AQ148" i="16"/>
  <c r="AO148" i="16"/>
  <c r="AM148" i="16"/>
  <c r="AD148" i="16"/>
  <c r="AB148" i="16"/>
  <c r="Z148" i="16"/>
  <c r="X148" i="16"/>
  <c r="V148" i="16"/>
  <c r="T148" i="16"/>
  <c r="R148" i="16"/>
  <c r="P148" i="16"/>
  <c r="N148" i="16"/>
  <c r="L148" i="16"/>
  <c r="J148" i="16"/>
  <c r="G148" i="16"/>
  <c r="AV148" i="16"/>
  <c r="AT148" i="16"/>
  <c r="AR148" i="16"/>
  <c r="AP148" i="16"/>
  <c r="AN148" i="16"/>
  <c r="AL148" i="16"/>
  <c r="AC148" i="16"/>
  <c r="AA148" i="16"/>
  <c r="Y148" i="16"/>
  <c r="W148" i="16"/>
  <c r="U148" i="16"/>
  <c r="S148" i="16"/>
  <c r="Q148" i="16"/>
  <c r="O148" i="16"/>
  <c r="M148" i="16"/>
  <c r="K148" i="16"/>
  <c r="I148" i="16"/>
  <c r="F148" i="16"/>
  <c r="C148" i="16"/>
  <c r="D148" i="16" s="1"/>
  <c r="E148" i="16" s="1"/>
  <c r="A148" i="16"/>
  <c r="B149" i="16"/>
  <c r="AW147" i="26" l="1"/>
  <c r="AU147" i="26"/>
  <c r="AS147" i="26"/>
  <c r="AQ147" i="26"/>
  <c r="AO147" i="26"/>
  <c r="AM147" i="26"/>
  <c r="AD147" i="26"/>
  <c r="AB147" i="26"/>
  <c r="Z147" i="26"/>
  <c r="X147" i="26"/>
  <c r="V147" i="26"/>
  <c r="T147" i="26"/>
  <c r="R147" i="26"/>
  <c r="P147" i="26"/>
  <c r="N147" i="26"/>
  <c r="L147" i="26"/>
  <c r="J147" i="26"/>
  <c r="G147" i="26"/>
  <c r="C147" i="26"/>
  <c r="D147" i="26" s="1"/>
  <c r="E147" i="26" s="1"/>
  <c r="A147" i="26"/>
  <c r="AV147" i="26"/>
  <c r="AR147" i="26"/>
  <c r="AN147" i="26"/>
  <c r="AC147" i="26"/>
  <c r="Y147" i="26"/>
  <c r="U147" i="26"/>
  <c r="Q147" i="26"/>
  <c r="M147" i="26"/>
  <c r="I147" i="26"/>
  <c r="AX147" i="26"/>
  <c r="AP147" i="26"/>
  <c r="AA147" i="26"/>
  <c r="S147" i="26"/>
  <c r="K147" i="26"/>
  <c r="AT147" i="26"/>
  <c r="AL147" i="26"/>
  <c r="W147" i="26"/>
  <c r="O147" i="26"/>
  <c r="F147" i="26"/>
  <c r="B148" i="26"/>
  <c r="AV149" i="16"/>
  <c r="AT149" i="16"/>
  <c r="AR149" i="16"/>
  <c r="AP149" i="16"/>
  <c r="AN149" i="16"/>
  <c r="AL149" i="16"/>
  <c r="AC149" i="16"/>
  <c r="AA149" i="16"/>
  <c r="Y149" i="16"/>
  <c r="W149" i="16"/>
  <c r="U149" i="16"/>
  <c r="S149" i="16"/>
  <c r="Q149" i="16"/>
  <c r="O149" i="16"/>
  <c r="M149" i="16"/>
  <c r="K149" i="16"/>
  <c r="I149" i="16"/>
  <c r="F149" i="16"/>
  <c r="AW149" i="16"/>
  <c r="AU149" i="16"/>
  <c r="AS149" i="16"/>
  <c r="AQ149" i="16"/>
  <c r="AO149" i="16"/>
  <c r="AM149" i="16"/>
  <c r="AD149" i="16"/>
  <c r="AB149" i="16"/>
  <c r="Z149" i="16"/>
  <c r="X149" i="16"/>
  <c r="V149" i="16"/>
  <c r="T149" i="16"/>
  <c r="R149" i="16"/>
  <c r="P149" i="16"/>
  <c r="N149" i="16"/>
  <c r="L149" i="16"/>
  <c r="J149" i="16"/>
  <c r="G149" i="16"/>
  <c r="C149" i="16"/>
  <c r="D149" i="16" s="1"/>
  <c r="E149" i="16" s="1"/>
  <c r="A149" i="16"/>
  <c r="B150" i="16"/>
  <c r="AX148" i="26" l="1"/>
  <c r="AV148" i="26"/>
  <c r="AT148" i="26"/>
  <c r="AR148" i="26"/>
  <c r="AP148" i="26"/>
  <c r="AN148" i="26"/>
  <c r="AL148" i="26"/>
  <c r="AC148" i="26"/>
  <c r="AA148" i="26"/>
  <c r="Y148" i="26"/>
  <c r="W148" i="26"/>
  <c r="U148" i="26"/>
  <c r="S148" i="26"/>
  <c r="Q148" i="26"/>
  <c r="O148" i="26"/>
  <c r="M148" i="26"/>
  <c r="K148" i="26"/>
  <c r="I148" i="26"/>
  <c r="F148" i="26"/>
  <c r="C148" i="26"/>
  <c r="D148" i="26" s="1"/>
  <c r="E148" i="26" s="1"/>
  <c r="A148" i="26"/>
  <c r="AU148" i="26"/>
  <c r="AQ148" i="26"/>
  <c r="AM148" i="26"/>
  <c r="AB148" i="26"/>
  <c r="X148" i="26"/>
  <c r="T148" i="26"/>
  <c r="P148" i="26"/>
  <c r="L148" i="26"/>
  <c r="G148" i="26"/>
  <c r="AW148" i="26"/>
  <c r="AO148" i="26"/>
  <c r="Z148" i="26"/>
  <c r="R148" i="26"/>
  <c r="J148" i="26"/>
  <c r="AS148" i="26"/>
  <c r="AD148" i="26"/>
  <c r="V148" i="26"/>
  <c r="N148" i="26"/>
  <c r="B149" i="26"/>
  <c r="AV150" i="16"/>
  <c r="AT150" i="16"/>
  <c r="AR150" i="16"/>
  <c r="AP150" i="16"/>
  <c r="AN150" i="16"/>
  <c r="AL150" i="16"/>
  <c r="AC150" i="16"/>
  <c r="AA150" i="16"/>
  <c r="Y150" i="16"/>
  <c r="W150" i="16"/>
  <c r="U150" i="16"/>
  <c r="S150" i="16"/>
  <c r="Q150" i="16"/>
  <c r="O150" i="16"/>
  <c r="M150" i="16"/>
  <c r="K150" i="16"/>
  <c r="I150" i="16"/>
  <c r="F150" i="16"/>
  <c r="C150" i="16"/>
  <c r="D150" i="16" s="1"/>
  <c r="E150" i="16" s="1"/>
  <c r="A150" i="16"/>
  <c r="AW150" i="16"/>
  <c r="AU150" i="16"/>
  <c r="AS150" i="16"/>
  <c r="AQ150" i="16"/>
  <c r="AO150" i="16"/>
  <c r="AM150" i="16"/>
  <c r="AD150" i="16"/>
  <c r="AB150" i="16"/>
  <c r="Z150" i="16"/>
  <c r="X150" i="16"/>
  <c r="V150" i="16"/>
  <c r="T150" i="16"/>
  <c r="R150" i="16"/>
  <c r="P150" i="16"/>
  <c r="N150" i="16"/>
  <c r="L150" i="16"/>
  <c r="J150" i="16"/>
  <c r="G150" i="16"/>
  <c r="B151" i="16"/>
  <c r="AX149" i="26" l="1"/>
  <c r="AV149" i="26"/>
  <c r="AT149" i="26"/>
  <c r="AR149" i="26"/>
  <c r="AP149" i="26"/>
  <c r="AN149" i="26"/>
  <c r="AL149" i="26"/>
  <c r="AC149" i="26"/>
  <c r="AA149" i="26"/>
  <c r="Y149" i="26"/>
  <c r="W149" i="26"/>
  <c r="U149" i="26"/>
  <c r="S149" i="26"/>
  <c r="Q149" i="26"/>
  <c r="O149" i="26"/>
  <c r="M149" i="26"/>
  <c r="K149" i="26"/>
  <c r="I149" i="26"/>
  <c r="F149" i="26"/>
  <c r="AU149" i="26"/>
  <c r="AQ149" i="26"/>
  <c r="AM149" i="26"/>
  <c r="AB149" i="26"/>
  <c r="X149" i="26"/>
  <c r="T149" i="26"/>
  <c r="P149" i="26"/>
  <c r="L149" i="26"/>
  <c r="G149" i="26"/>
  <c r="A149" i="26"/>
  <c r="AW149" i="26"/>
  <c r="AO149" i="26"/>
  <c r="Z149" i="26"/>
  <c r="R149" i="26"/>
  <c r="J149" i="26"/>
  <c r="AS149" i="26"/>
  <c r="AD149" i="26"/>
  <c r="V149" i="26"/>
  <c r="N149" i="26"/>
  <c r="C149" i="26"/>
  <c r="D149" i="26" s="1"/>
  <c r="E149" i="26" s="1"/>
  <c r="B150" i="26"/>
  <c r="AW151" i="16"/>
  <c r="AU151" i="16"/>
  <c r="AS151" i="16"/>
  <c r="AQ151" i="16"/>
  <c r="AO151" i="16"/>
  <c r="AM151" i="16"/>
  <c r="AD151" i="16"/>
  <c r="AB151" i="16"/>
  <c r="Z151" i="16"/>
  <c r="X151" i="16"/>
  <c r="V151" i="16"/>
  <c r="T151" i="16"/>
  <c r="R151" i="16"/>
  <c r="P151" i="16"/>
  <c r="N151" i="16"/>
  <c r="L151" i="16"/>
  <c r="J151" i="16"/>
  <c r="G151" i="16"/>
  <c r="C151" i="16"/>
  <c r="D151" i="16" s="1"/>
  <c r="E151" i="16" s="1"/>
  <c r="A151" i="16"/>
  <c r="AV151" i="16"/>
  <c r="AT151" i="16"/>
  <c r="AR151" i="16"/>
  <c r="AP151" i="16"/>
  <c r="AN151" i="16"/>
  <c r="AL151" i="16"/>
  <c r="AC151" i="16"/>
  <c r="AA151" i="16"/>
  <c r="Y151" i="16"/>
  <c r="W151" i="16"/>
  <c r="U151" i="16"/>
  <c r="S151" i="16"/>
  <c r="Q151" i="16"/>
  <c r="O151" i="16"/>
  <c r="M151" i="16"/>
  <c r="K151" i="16"/>
  <c r="I151" i="16"/>
  <c r="F151" i="16"/>
  <c r="B152" i="16"/>
  <c r="AW150" i="26" l="1"/>
  <c r="AU150" i="26"/>
  <c r="AS150" i="26"/>
  <c r="AQ150" i="26"/>
  <c r="AO150" i="26"/>
  <c r="AM150" i="26"/>
  <c r="AD150" i="26"/>
  <c r="AB150" i="26"/>
  <c r="Z150" i="26"/>
  <c r="X150" i="26"/>
  <c r="V150" i="26"/>
  <c r="T150" i="26"/>
  <c r="R150" i="26"/>
  <c r="P150" i="26"/>
  <c r="N150" i="26"/>
  <c r="L150" i="26"/>
  <c r="J150" i="26"/>
  <c r="G150" i="26"/>
  <c r="AX150" i="26"/>
  <c r="AT150" i="26"/>
  <c r="AP150" i="26"/>
  <c r="AL150" i="26"/>
  <c r="AA150" i="26"/>
  <c r="W150" i="26"/>
  <c r="S150" i="26"/>
  <c r="O150" i="26"/>
  <c r="K150" i="26"/>
  <c r="F150" i="26"/>
  <c r="A150" i="26"/>
  <c r="AV150" i="26"/>
  <c r="AN150" i="26"/>
  <c r="Y150" i="26"/>
  <c r="Q150" i="26"/>
  <c r="I150" i="26"/>
  <c r="AR150" i="26"/>
  <c r="AC150" i="26"/>
  <c r="U150" i="26"/>
  <c r="M150" i="26"/>
  <c r="C150" i="26"/>
  <c r="D150" i="26" s="1"/>
  <c r="E150" i="26" s="1"/>
  <c r="B151" i="26"/>
  <c r="AW152" i="16"/>
  <c r="AU152" i="16"/>
  <c r="AS152" i="16"/>
  <c r="AQ152" i="16"/>
  <c r="AO152" i="16"/>
  <c r="AM152" i="16"/>
  <c r="AD152" i="16"/>
  <c r="AB152" i="16"/>
  <c r="Z152" i="16"/>
  <c r="X152" i="16"/>
  <c r="V152" i="16"/>
  <c r="T152" i="16"/>
  <c r="R152" i="16"/>
  <c r="P152" i="16"/>
  <c r="N152" i="16"/>
  <c r="L152" i="16"/>
  <c r="J152" i="16"/>
  <c r="G152" i="16"/>
  <c r="AV152" i="16"/>
  <c r="AT152" i="16"/>
  <c r="AR152" i="16"/>
  <c r="AP152" i="16"/>
  <c r="AN152" i="16"/>
  <c r="AL152" i="16"/>
  <c r="AC152" i="16"/>
  <c r="AA152" i="16"/>
  <c r="Y152" i="16"/>
  <c r="W152" i="16"/>
  <c r="U152" i="16"/>
  <c r="S152" i="16"/>
  <c r="Q152" i="16"/>
  <c r="O152" i="16"/>
  <c r="M152" i="16"/>
  <c r="K152" i="16"/>
  <c r="I152" i="16"/>
  <c r="F152" i="16"/>
  <c r="C152" i="16"/>
  <c r="D152" i="16" s="1"/>
  <c r="E152" i="16" s="1"/>
  <c r="A152" i="16"/>
  <c r="B153" i="16"/>
  <c r="AW151" i="26" l="1"/>
  <c r="AU151" i="26"/>
  <c r="AS151" i="26"/>
  <c r="AQ151" i="26"/>
  <c r="AO151" i="26"/>
  <c r="AM151" i="26"/>
  <c r="AD151" i="26"/>
  <c r="AB151" i="26"/>
  <c r="Z151" i="26"/>
  <c r="X151" i="26"/>
  <c r="V151" i="26"/>
  <c r="T151" i="26"/>
  <c r="R151" i="26"/>
  <c r="P151" i="26"/>
  <c r="N151" i="26"/>
  <c r="L151" i="26"/>
  <c r="J151" i="26"/>
  <c r="G151" i="26"/>
  <c r="C151" i="26"/>
  <c r="D151" i="26" s="1"/>
  <c r="E151" i="26" s="1"/>
  <c r="A151" i="26"/>
  <c r="AX151" i="26"/>
  <c r="AT151" i="26"/>
  <c r="AP151" i="26"/>
  <c r="AL151" i="26"/>
  <c r="AA151" i="26"/>
  <c r="W151" i="26"/>
  <c r="S151" i="26"/>
  <c r="O151" i="26"/>
  <c r="K151" i="26"/>
  <c r="F151" i="26"/>
  <c r="AV151" i="26"/>
  <c r="AN151" i="26"/>
  <c r="Y151" i="26"/>
  <c r="Q151" i="26"/>
  <c r="I151" i="26"/>
  <c r="AR151" i="26"/>
  <c r="AC151" i="26"/>
  <c r="U151" i="26"/>
  <c r="M151" i="26"/>
  <c r="B152" i="26"/>
  <c r="AV153" i="16"/>
  <c r="AT153" i="16"/>
  <c r="AR153" i="16"/>
  <c r="AP153" i="16"/>
  <c r="AN153" i="16"/>
  <c r="AL153" i="16"/>
  <c r="AC153" i="16"/>
  <c r="AA153" i="16"/>
  <c r="Y153" i="16"/>
  <c r="W153" i="16"/>
  <c r="U153" i="16"/>
  <c r="S153" i="16"/>
  <c r="Q153" i="16"/>
  <c r="O153" i="16"/>
  <c r="M153" i="16"/>
  <c r="K153" i="16"/>
  <c r="I153" i="16"/>
  <c r="F153" i="16"/>
  <c r="AW153" i="16"/>
  <c r="AU153" i="16"/>
  <c r="AS153" i="16"/>
  <c r="AQ153" i="16"/>
  <c r="AO153" i="16"/>
  <c r="AM153" i="16"/>
  <c r="AD153" i="16"/>
  <c r="AB153" i="16"/>
  <c r="Z153" i="16"/>
  <c r="X153" i="16"/>
  <c r="V153" i="16"/>
  <c r="T153" i="16"/>
  <c r="R153" i="16"/>
  <c r="P153" i="16"/>
  <c r="N153" i="16"/>
  <c r="L153" i="16"/>
  <c r="J153" i="16"/>
  <c r="G153" i="16"/>
  <c r="C153" i="16"/>
  <c r="D153" i="16" s="1"/>
  <c r="E153" i="16" s="1"/>
  <c r="A153" i="16"/>
  <c r="B154" i="16"/>
  <c r="AX152" i="26" l="1"/>
  <c r="AV152" i="26"/>
  <c r="AT152" i="26"/>
  <c r="AR152" i="26"/>
  <c r="AP152" i="26"/>
  <c r="AN152" i="26"/>
  <c r="AL152" i="26"/>
  <c r="AC152" i="26"/>
  <c r="AA152" i="26"/>
  <c r="Y152" i="26"/>
  <c r="W152" i="26"/>
  <c r="U152" i="26"/>
  <c r="S152" i="26"/>
  <c r="Q152" i="26"/>
  <c r="O152" i="26"/>
  <c r="M152" i="26"/>
  <c r="K152" i="26"/>
  <c r="I152" i="26"/>
  <c r="F152" i="26"/>
  <c r="C152" i="26"/>
  <c r="D152" i="26" s="1"/>
  <c r="E152" i="26" s="1"/>
  <c r="A152" i="26"/>
  <c r="AW152" i="26"/>
  <c r="AS152" i="26"/>
  <c r="AO152" i="26"/>
  <c r="AD152" i="26"/>
  <c r="Z152" i="26"/>
  <c r="V152" i="26"/>
  <c r="R152" i="26"/>
  <c r="N152" i="26"/>
  <c r="J152" i="26"/>
  <c r="AU152" i="26"/>
  <c r="AM152" i="26"/>
  <c r="X152" i="26"/>
  <c r="P152" i="26"/>
  <c r="G152" i="26"/>
  <c r="AQ152" i="26"/>
  <c r="AB152" i="26"/>
  <c r="T152" i="26"/>
  <c r="L152" i="26"/>
  <c r="B153" i="26"/>
  <c r="AV154" i="16"/>
  <c r="AT154" i="16"/>
  <c r="AR154" i="16"/>
  <c r="AP154" i="16"/>
  <c r="AN154" i="16"/>
  <c r="AL154" i="16"/>
  <c r="AC154" i="16"/>
  <c r="AA154" i="16"/>
  <c r="Y154" i="16"/>
  <c r="W154" i="16"/>
  <c r="U154" i="16"/>
  <c r="S154" i="16"/>
  <c r="Q154" i="16"/>
  <c r="O154" i="16"/>
  <c r="M154" i="16"/>
  <c r="K154" i="16"/>
  <c r="I154" i="16"/>
  <c r="F154" i="16"/>
  <c r="C154" i="16"/>
  <c r="D154" i="16" s="1"/>
  <c r="E154" i="16" s="1"/>
  <c r="A154" i="16"/>
  <c r="AW154" i="16"/>
  <c r="AU154" i="16"/>
  <c r="AS154" i="16"/>
  <c r="AQ154" i="16"/>
  <c r="AO154" i="16"/>
  <c r="AM154" i="16"/>
  <c r="AD154" i="16"/>
  <c r="AB154" i="16"/>
  <c r="Z154" i="16"/>
  <c r="X154" i="16"/>
  <c r="V154" i="16"/>
  <c r="T154" i="16"/>
  <c r="R154" i="16"/>
  <c r="P154" i="16"/>
  <c r="N154" i="16"/>
  <c r="L154" i="16"/>
  <c r="J154" i="16"/>
  <c r="G154" i="16"/>
  <c r="B155" i="16"/>
  <c r="AX153" i="26" l="1"/>
  <c r="AV153" i="26"/>
  <c r="AT153" i="26"/>
  <c r="AR153" i="26"/>
  <c r="AP153" i="26"/>
  <c r="AN153" i="26"/>
  <c r="AL153" i="26"/>
  <c r="AC153" i="26"/>
  <c r="AA153" i="26"/>
  <c r="Y153" i="26"/>
  <c r="W153" i="26"/>
  <c r="U153" i="26"/>
  <c r="S153" i="26"/>
  <c r="Q153" i="26"/>
  <c r="O153" i="26"/>
  <c r="M153" i="26"/>
  <c r="K153" i="26"/>
  <c r="I153" i="26"/>
  <c r="F153" i="26"/>
  <c r="AW153" i="26"/>
  <c r="AS153" i="26"/>
  <c r="AO153" i="26"/>
  <c r="AD153" i="26"/>
  <c r="Z153" i="26"/>
  <c r="V153" i="26"/>
  <c r="R153" i="26"/>
  <c r="N153" i="26"/>
  <c r="J153" i="26"/>
  <c r="C153" i="26"/>
  <c r="D153" i="26" s="1"/>
  <c r="E153" i="26" s="1"/>
  <c r="AU153" i="26"/>
  <c r="AM153" i="26"/>
  <c r="X153" i="26"/>
  <c r="P153" i="26"/>
  <c r="G153" i="26"/>
  <c r="AQ153" i="26"/>
  <c r="AB153" i="26"/>
  <c r="T153" i="26"/>
  <c r="L153" i="26"/>
  <c r="A153" i="26"/>
  <c r="B154" i="26"/>
  <c r="AW155" i="16"/>
  <c r="AU155" i="16"/>
  <c r="AS155" i="16"/>
  <c r="AQ155" i="16"/>
  <c r="AO155" i="16"/>
  <c r="AM155" i="16"/>
  <c r="AD155" i="16"/>
  <c r="AB155" i="16"/>
  <c r="Z155" i="16"/>
  <c r="X155" i="16"/>
  <c r="V155" i="16"/>
  <c r="T155" i="16"/>
  <c r="R155" i="16"/>
  <c r="P155" i="16"/>
  <c r="N155" i="16"/>
  <c r="L155" i="16"/>
  <c r="J155" i="16"/>
  <c r="G155" i="16"/>
  <c r="C155" i="16"/>
  <c r="D155" i="16" s="1"/>
  <c r="E155" i="16" s="1"/>
  <c r="A155" i="16"/>
  <c r="AV155" i="16"/>
  <c r="AT155" i="16"/>
  <c r="AR155" i="16"/>
  <c r="AP155" i="16"/>
  <c r="AN155" i="16"/>
  <c r="AL155" i="16"/>
  <c r="AC155" i="16"/>
  <c r="AA155" i="16"/>
  <c r="Y155" i="16"/>
  <c r="W155" i="16"/>
  <c r="U155" i="16"/>
  <c r="S155" i="16"/>
  <c r="Q155" i="16"/>
  <c r="O155" i="16"/>
  <c r="M155" i="16"/>
  <c r="K155" i="16"/>
  <c r="I155" i="16"/>
  <c r="F155" i="16"/>
  <c r="B156" i="16"/>
  <c r="AW154" i="26" l="1"/>
  <c r="AU154" i="26"/>
  <c r="AS154" i="26"/>
  <c r="AQ154" i="26"/>
  <c r="AO154" i="26"/>
  <c r="AM154" i="26"/>
  <c r="AD154" i="26"/>
  <c r="AB154" i="26"/>
  <c r="Z154" i="26"/>
  <c r="X154" i="26"/>
  <c r="V154" i="26"/>
  <c r="T154" i="26"/>
  <c r="R154" i="26"/>
  <c r="P154" i="26"/>
  <c r="N154" i="26"/>
  <c r="L154" i="26"/>
  <c r="J154" i="26"/>
  <c r="G154" i="26"/>
  <c r="AV154" i="26"/>
  <c r="AR154" i="26"/>
  <c r="AN154" i="26"/>
  <c r="AC154" i="26"/>
  <c r="Y154" i="26"/>
  <c r="U154" i="26"/>
  <c r="Q154" i="26"/>
  <c r="M154" i="26"/>
  <c r="I154" i="26"/>
  <c r="C154" i="26"/>
  <c r="D154" i="26" s="1"/>
  <c r="E154" i="26" s="1"/>
  <c r="AT154" i="26"/>
  <c r="AL154" i="26"/>
  <c r="W154" i="26"/>
  <c r="O154" i="26"/>
  <c r="F154" i="26"/>
  <c r="AX154" i="26"/>
  <c r="AP154" i="26"/>
  <c r="AA154" i="26"/>
  <c r="S154" i="26"/>
  <c r="K154" i="26"/>
  <c r="A154" i="26"/>
  <c r="B155" i="26"/>
  <c r="AW156" i="16"/>
  <c r="AU156" i="16"/>
  <c r="AS156" i="16"/>
  <c r="AQ156" i="16"/>
  <c r="AO156" i="16"/>
  <c r="AM156" i="16"/>
  <c r="AD156" i="16"/>
  <c r="AB156" i="16"/>
  <c r="Z156" i="16"/>
  <c r="X156" i="16"/>
  <c r="V156" i="16"/>
  <c r="T156" i="16"/>
  <c r="R156" i="16"/>
  <c r="P156" i="16"/>
  <c r="N156" i="16"/>
  <c r="L156" i="16"/>
  <c r="J156" i="16"/>
  <c r="G156" i="16"/>
  <c r="AV156" i="16"/>
  <c r="AT156" i="16"/>
  <c r="AR156" i="16"/>
  <c r="AP156" i="16"/>
  <c r="AN156" i="16"/>
  <c r="AL156" i="16"/>
  <c r="AC156" i="16"/>
  <c r="AA156" i="16"/>
  <c r="Y156" i="16"/>
  <c r="W156" i="16"/>
  <c r="U156" i="16"/>
  <c r="S156" i="16"/>
  <c r="Q156" i="16"/>
  <c r="O156" i="16"/>
  <c r="M156" i="16"/>
  <c r="K156" i="16"/>
  <c r="I156" i="16"/>
  <c r="F156" i="16"/>
  <c r="C156" i="16"/>
  <c r="D156" i="16" s="1"/>
  <c r="E156" i="16" s="1"/>
  <c r="A156" i="16"/>
  <c r="B157" i="16"/>
  <c r="AW155" i="26" l="1"/>
  <c r="AU155" i="26"/>
  <c r="AS155" i="26"/>
  <c r="AQ155" i="26"/>
  <c r="AO155" i="26"/>
  <c r="AM155" i="26"/>
  <c r="AD155" i="26"/>
  <c r="AB155" i="26"/>
  <c r="Z155" i="26"/>
  <c r="X155" i="26"/>
  <c r="V155" i="26"/>
  <c r="T155" i="26"/>
  <c r="R155" i="26"/>
  <c r="P155" i="26"/>
  <c r="N155" i="26"/>
  <c r="L155" i="26"/>
  <c r="J155" i="26"/>
  <c r="G155" i="26"/>
  <c r="C155" i="26"/>
  <c r="D155" i="26" s="1"/>
  <c r="E155" i="26" s="1"/>
  <c r="A155" i="26"/>
  <c r="AV155" i="26"/>
  <c r="AR155" i="26"/>
  <c r="AN155" i="26"/>
  <c r="AC155" i="26"/>
  <c r="Y155" i="26"/>
  <c r="U155" i="26"/>
  <c r="Q155" i="26"/>
  <c r="M155" i="26"/>
  <c r="I155" i="26"/>
  <c r="AT155" i="26"/>
  <c r="AL155" i="26"/>
  <c r="W155" i="26"/>
  <c r="O155" i="26"/>
  <c r="F155" i="26"/>
  <c r="AX155" i="26"/>
  <c r="AP155" i="26"/>
  <c r="AA155" i="26"/>
  <c r="S155" i="26"/>
  <c r="K155" i="26"/>
  <c r="B156" i="26"/>
  <c r="AV157" i="16"/>
  <c r="AT157" i="16"/>
  <c r="AR157" i="16"/>
  <c r="AP157" i="16"/>
  <c r="AN157" i="16"/>
  <c r="AL157" i="16"/>
  <c r="AC157" i="16"/>
  <c r="AA157" i="16"/>
  <c r="Y157" i="16"/>
  <c r="W157" i="16"/>
  <c r="U157" i="16"/>
  <c r="S157" i="16"/>
  <c r="Q157" i="16"/>
  <c r="O157" i="16"/>
  <c r="M157" i="16"/>
  <c r="K157" i="16"/>
  <c r="I157" i="16"/>
  <c r="F157" i="16"/>
  <c r="AW157" i="16"/>
  <c r="AU157" i="16"/>
  <c r="AS157" i="16"/>
  <c r="AQ157" i="16"/>
  <c r="AO157" i="16"/>
  <c r="AM157" i="16"/>
  <c r="AD157" i="16"/>
  <c r="AB157" i="16"/>
  <c r="Z157" i="16"/>
  <c r="X157" i="16"/>
  <c r="V157" i="16"/>
  <c r="T157" i="16"/>
  <c r="R157" i="16"/>
  <c r="P157" i="16"/>
  <c r="N157" i="16"/>
  <c r="L157" i="16"/>
  <c r="J157" i="16"/>
  <c r="G157" i="16"/>
  <c r="C157" i="16"/>
  <c r="D157" i="16" s="1"/>
  <c r="E157" i="16" s="1"/>
  <c r="A157" i="16"/>
  <c r="B158" i="16"/>
  <c r="AX156" i="26" l="1"/>
  <c r="AV156" i="26"/>
  <c r="AT156" i="26"/>
  <c r="AR156" i="26"/>
  <c r="AP156" i="26"/>
  <c r="AN156" i="26"/>
  <c r="AL156" i="26"/>
  <c r="AC156" i="26"/>
  <c r="AA156" i="26"/>
  <c r="Y156" i="26"/>
  <c r="W156" i="26"/>
  <c r="U156" i="26"/>
  <c r="S156" i="26"/>
  <c r="Q156" i="26"/>
  <c r="O156" i="26"/>
  <c r="M156" i="26"/>
  <c r="K156" i="26"/>
  <c r="I156" i="26"/>
  <c r="F156" i="26"/>
  <c r="C156" i="26"/>
  <c r="D156" i="26" s="1"/>
  <c r="E156" i="26" s="1"/>
  <c r="A156" i="26"/>
  <c r="AU156" i="26"/>
  <c r="AQ156" i="26"/>
  <c r="AM156" i="26"/>
  <c r="AB156" i="26"/>
  <c r="X156" i="26"/>
  <c r="T156" i="26"/>
  <c r="P156" i="26"/>
  <c r="L156" i="26"/>
  <c r="G156" i="26"/>
  <c r="AS156" i="26"/>
  <c r="AD156" i="26"/>
  <c r="V156" i="26"/>
  <c r="N156" i="26"/>
  <c r="AW156" i="26"/>
  <c r="AO156" i="26"/>
  <c r="Z156" i="26"/>
  <c r="R156" i="26"/>
  <c r="J156" i="26"/>
  <c r="B157" i="26"/>
  <c r="AV158" i="16"/>
  <c r="AT158" i="16"/>
  <c r="AR158" i="16"/>
  <c r="AP158" i="16"/>
  <c r="AN158" i="16"/>
  <c r="AL158" i="16"/>
  <c r="AC158" i="16"/>
  <c r="AA158" i="16"/>
  <c r="Y158" i="16"/>
  <c r="W158" i="16"/>
  <c r="U158" i="16"/>
  <c r="S158" i="16"/>
  <c r="Q158" i="16"/>
  <c r="O158" i="16"/>
  <c r="M158" i="16"/>
  <c r="K158" i="16"/>
  <c r="I158" i="16"/>
  <c r="F158" i="16"/>
  <c r="C158" i="16"/>
  <c r="D158" i="16" s="1"/>
  <c r="E158" i="16" s="1"/>
  <c r="A158" i="16"/>
  <c r="AW158" i="16"/>
  <c r="AU158" i="16"/>
  <c r="AS158" i="16"/>
  <c r="AQ158" i="16"/>
  <c r="AO158" i="16"/>
  <c r="AM158" i="16"/>
  <c r="AD158" i="16"/>
  <c r="AB158" i="16"/>
  <c r="Z158" i="16"/>
  <c r="X158" i="16"/>
  <c r="V158" i="16"/>
  <c r="T158" i="16"/>
  <c r="R158" i="16"/>
  <c r="P158" i="16"/>
  <c r="N158" i="16"/>
  <c r="L158" i="16"/>
  <c r="J158" i="16"/>
  <c r="G158" i="16"/>
  <c r="B159" i="16"/>
  <c r="AX157" i="26" l="1"/>
  <c r="AV157" i="26"/>
  <c r="AT157" i="26"/>
  <c r="AR157" i="26"/>
  <c r="AP157" i="26"/>
  <c r="AN157" i="26"/>
  <c r="AL157" i="26"/>
  <c r="AC157" i="26"/>
  <c r="AA157" i="26"/>
  <c r="Y157" i="26"/>
  <c r="W157" i="26"/>
  <c r="U157" i="26"/>
  <c r="S157" i="26"/>
  <c r="Q157" i="26"/>
  <c r="O157" i="26"/>
  <c r="M157" i="26"/>
  <c r="K157" i="26"/>
  <c r="I157" i="26"/>
  <c r="F157" i="26"/>
  <c r="AU157" i="26"/>
  <c r="AQ157" i="26"/>
  <c r="AM157" i="26"/>
  <c r="AB157" i="26"/>
  <c r="X157" i="26"/>
  <c r="T157" i="26"/>
  <c r="P157" i="26"/>
  <c r="L157" i="26"/>
  <c r="G157" i="26"/>
  <c r="A157" i="26"/>
  <c r="AS157" i="26"/>
  <c r="AD157" i="26"/>
  <c r="V157" i="26"/>
  <c r="N157" i="26"/>
  <c r="C157" i="26"/>
  <c r="D157" i="26" s="1"/>
  <c r="E157" i="26" s="1"/>
  <c r="AW157" i="26"/>
  <c r="AO157" i="26"/>
  <c r="Z157" i="26"/>
  <c r="R157" i="26"/>
  <c r="J157" i="26"/>
  <c r="B158" i="26"/>
  <c r="AW159" i="16"/>
  <c r="AU159" i="16"/>
  <c r="AS159" i="16"/>
  <c r="AQ159" i="16"/>
  <c r="AO159" i="16"/>
  <c r="AM159" i="16"/>
  <c r="AD159" i="16"/>
  <c r="AB159" i="16"/>
  <c r="Z159" i="16"/>
  <c r="X159" i="16"/>
  <c r="V159" i="16"/>
  <c r="T159" i="16"/>
  <c r="R159" i="16"/>
  <c r="P159" i="16"/>
  <c r="N159" i="16"/>
  <c r="L159" i="16"/>
  <c r="J159" i="16"/>
  <c r="G159" i="16"/>
  <c r="C159" i="16"/>
  <c r="D159" i="16" s="1"/>
  <c r="E159" i="16" s="1"/>
  <c r="A159" i="16"/>
  <c r="AV159" i="16"/>
  <c r="AT159" i="16"/>
  <c r="AR159" i="16"/>
  <c r="AP159" i="16"/>
  <c r="AN159" i="16"/>
  <c r="AL159" i="16"/>
  <c r="AC159" i="16"/>
  <c r="AA159" i="16"/>
  <c r="Y159" i="16"/>
  <c r="W159" i="16"/>
  <c r="U159" i="16"/>
  <c r="S159" i="16"/>
  <c r="Q159" i="16"/>
  <c r="O159" i="16"/>
  <c r="M159" i="16"/>
  <c r="K159" i="16"/>
  <c r="I159" i="16"/>
  <c r="F159" i="16"/>
  <c r="B160" i="16"/>
  <c r="AW158" i="26" l="1"/>
  <c r="AU158" i="26"/>
  <c r="AS158" i="26"/>
  <c r="AQ158" i="26"/>
  <c r="AO158" i="26"/>
  <c r="AM158" i="26"/>
  <c r="AD158" i="26"/>
  <c r="AB158" i="26"/>
  <c r="Z158" i="26"/>
  <c r="X158" i="26"/>
  <c r="V158" i="26"/>
  <c r="T158" i="26"/>
  <c r="R158" i="26"/>
  <c r="P158" i="26"/>
  <c r="N158" i="26"/>
  <c r="L158" i="26"/>
  <c r="J158" i="26"/>
  <c r="G158" i="26"/>
  <c r="AX158" i="26"/>
  <c r="AT158" i="26"/>
  <c r="AP158" i="26"/>
  <c r="AL158" i="26"/>
  <c r="AA158" i="26"/>
  <c r="W158" i="26"/>
  <c r="S158" i="26"/>
  <c r="O158" i="26"/>
  <c r="K158" i="26"/>
  <c r="F158" i="26"/>
  <c r="A158" i="26"/>
  <c r="AR158" i="26"/>
  <c r="AC158" i="26"/>
  <c r="U158" i="26"/>
  <c r="M158" i="26"/>
  <c r="C158" i="26"/>
  <c r="D158" i="26" s="1"/>
  <c r="E158" i="26" s="1"/>
  <c r="AV158" i="26"/>
  <c r="AN158" i="26"/>
  <c r="Y158" i="26"/>
  <c r="Q158" i="26"/>
  <c r="I158" i="26"/>
  <c r="B159" i="26"/>
  <c r="AW160" i="16"/>
  <c r="AU160" i="16"/>
  <c r="AS160" i="16"/>
  <c r="AQ160" i="16"/>
  <c r="AO160" i="16"/>
  <c r="AM160" i="16"/>
  <c r="AD160" i="16"/>
  <c r="AB160" i="16"/>
  <c r="Z160" i="16"/>
  <c r="X160" i="16"/>
  <c r="V160" i="16"/>
  <c r="T160" i="16"/>
  <c r="R160" i="16"/>
  <c r="P160" i="16"/>
  <c r="N160" i="16"/>
  <c r="L160" i="16"/>
  <c r="J160" i="16"/>
  <c r="G160" i="16"/>
  <c r="AV160" i="16"/>
  <c r="AT160" i="16"/>
  <c r="AR160" i="16"/>
  <c r="AP160" i="16"/>
  <c r="AN160" i="16"/>
  <c r="AL160" i="16"/>
  <c r="AC160" i="16"/>
  <c r="AA160" i="16"/>
  <c r="Y160" i="16"/>
  <c r="W160" i="16"/>
  <c r="U160" i="16"/>
  <c r="S160" i="16"/>
  <c r="Q160" i="16"/>
  <c r="O160" i="16"/>
  <c r="M160" i="16"/>
  <c r="K160" i="16"/>
  <c r="I160" i="16"/>
  <c r="F160" i="16"/>
  <c r="C160" i="16"/>
  <c r="D160" i="16" s="1"/>
  <c r="E160" i="16" s="1"/>
  <c r="A160" i="16"/>
  <c r="B161" i="16"/>
  <c r="AW159" i="26" l="1"/>
  <c r="AU159" i="26"/>
  <c r="AS159" i="26"/>
  <c r="AQ159" i="26"/>
  <c r="AO159" i="26"/>
  <c r="AM159" i="26"/>
  <c r="AD159" i="26"/>
  <c r="AB159" i="26"/>
  <c r="Z159" i="26"/>
  <c r="X159" i="26"/>
  <c r="V159" i="26"/>
  <c r="T159" i="26"/>
  <c r="R159" i="26"/>
  <c r="P159" i="26"/>
  <c r="N159" i="26"/>
  <c r="L159" i="26"/>
  <c r="J159" i="26"/>
  <c r="G159" i="26"/>
  <c r="C159" i="26"/>
  <c r="D159" i="26" s="1"/>
  <c r="E159" i="26" s="1"/>
  <c r="A159" i="26"/>
  <c r="AX159" i="26"/>
  <c r="AT159" i="26"/>
  <c r="AP159" i="26"/>
  <c r="AL159" i="26"/>
  <c r="AA159" i="26"/>
  <c r="W159" i="26"/>
  <c r="S159" i="26"/>
  <c r="O159" i="26"/>
  <c r="K159" i="26"/>
  <c r="F159" i="26"/>
  <c r="AR159" i="26"/>
  <c r="AC159" i="26"/>
  <c r="U159" i="26"/>
  <c r="M159" i="26"/>
  <c r="AV159" i="26"/>
  <c r="AN159" i="26"/>
  <c r="Y159" i="26"/>
  <c r="Q159" i="26"/>
  <c r="I159" i="26"/>
  <c r="B160" i="26"/>
  <c r="AV161" i="16"/>
  <c r="AT161" i="16"/>
  <c r="AR161" i="16"/>
  <c r="AP161" i="16"/>
  <c r="AN161" i="16"/>
  <c r="AL161" i="16"/>
  <c r="AC161" i="16"/>
  <c r="AA161" i="16"/>
  <c r="Y161" i="16"/>
  <c r="W161" i="16"/>
  <c r="U161" i="16"/>
  <c r="S161" i="16"/>
  <c r="Q161" i="16"/>
  <c r="O161" i="16"/>
  <c r="M161" i="16"/>
  <c r="K161" i="16"/>
  <c r="I161" i="16"/>
  <c r="F161" i="16"/>
  <c r="AW161" i="16"/>
  <c r="AU161" i="16"/>
  <c r="AS161" i="16"/>
  <c r="AQ161" i="16"/>
  <c r="AO161" i="16"/>
  <c r="AM161" i="16"/>
  <c r="AD161" i="16"/>
  <c r="AB161" i="16"/>
  <c r="Z161" i="16"/>
  <c r="X161" i="16"/>
  <c r="V161" i="16"/>
  <c r="T161" i="16"/>
  <c r="R161" i="16"/>
  <c r="P161" i="16"/>
  <c r="N161" i="16"/>
  <c r="L161" i="16"/>
  <c r="J161" i="16"/>
  <c r="G161" i="16"/>
  <c r="C161" i="16"/>
  <c r="D161" i="16" s="1"/>
  <c r="E161" i="16" s="1"/>
  <c r="A161" i="16"/>
  <c r="B162" i="16"/>
  <c r="AX160" i="26" l="1"/>
  <c r="AV160" i="26"/>
  <c r="AT160" i="26"/>
  <c r="AR160" i="26"/>
  <c r="AP160" i="26"/>
  <c r="AN160" i="26"/>
  <c r="AL160" i="26"/>
  <c r="AC160" i="26"/>
  <c r="AA160" i="26"/>
  <c r="Y160" i="26"/>
  <c r="W160" i="26"/>
  <c r="U160" i="26"/>
  <c r="S160" i="26"/>
  <c r="Q160" i="26"/>
  <c r="O160" i="26"/>
  <c r="M160" i="26"/>
  <c r="K160" i="26"/>
  <c r="I160" i="26"/>
  <c r="F160" i="26"/>
  <c r="C160" i="26"/>
  <c r="D160" i="26" s="1"/>
  <c r="E160" i="26" s="1"/>
  <c r="A160" i="26"/>
  <c r="AW160" i="26"/>
  <c r="AS160" i="26"/>
  <c r="AO160" i="26"/>
  <c r="AD160" i="26"/>
  <c r="Z160" i="26"/>
  <c r="V160" i="26"/>
  <c r="R160" i="26"/>
  <c r="N160" i="26"/>
  <c r="J160" i="26"/>
  <c r="AQ160" i="26"/>
  <c r="AB160" i="26"/>
  <c r="T160" i="26"/>
  <c r="L160" i="26"/>
  <c r="AU160" i="26"/>
  <c r="AM160" i="26"/>
  <c r="X160" i="26"/>
  <c r="P160" i="26"/>
  <c r="G160" i="26"/>
  <c r="B161" i="26"/>
  <c r="AV162" i="16"/>
  <c r="AT162" i="16"/>
  <c r="AR162" i="16"/>
  <c r="AP162" i="16"/>
  <c r="AN162" i="16"/>
  <c r="AL162" i="16"/>
  <c r="AC162" i="16"/>
  <c r="AA162" i="16"/>
  <c r="Y162" i="16"/>
  <c r="W162" i="16"/>
  <c r="U162" i="16"/>
  <c r="S162" i="16"/>
  <c r="Q162" i="16"/>
  <c r="O162" i="16"/>
  <c r="M162" i="16"/>
  <c r="K162" i="16"/>
  <c r="I162" i="16"/>
  <c r="F162" i="16"/>
  <c r="C162" i="16"/>
  <c r="D162" i="16" s="1"/>
  <c r="E162" i="16" s="1"/>
  <c r="A162" i="16"/>
  <c r="AW162" i="16"/>
  <c r="AU162" i="16"/>
  <c r="AS162" i="16"/>
  <c r="AQ162" i="16"/>
  <c r="AO162" i="16"/>
  <c r="AM162" i="16"/>
  <c r="AD162" i="16"/>
  <c r="AB162" i="16"/>
  <c r="Z162" i="16"/>
  <c r="X162" i="16"/>
  <c r="V162" i="16"/>
  <c r="T162" i="16"/>
  <c r="R162" i="16"/>
  <c r="P162" i="16"/>
  <c r="N162" i="16"/>
  <c r="L162" i="16"/>
  <c r="J162" i="16"/>
  <c r="G162" i="16"/>
  <c r="B163" i="16"/>
  <c r="AX161" i="26" l="1"/>
  <c r="AV161" i="26"/>
  <c r="AT161" i="26"/>
  <c r="AR161" i="26"/>
  <c r="AP161" i="26"/>
  <c r="AN161" i="26"/>
  <c r="AL161" i="26"/>
  <c r="AC161" i="26"/>
  <c r="AA161" i="26"/>
  <c r="Y161" i="26"/>
  <c r="W161" i="26"/>
  <c r="U161" i="26"/>
  <c r="S161" i="26"/>
  <c r="Q161" i="26"/>
  <c r="O161" i="26"/>
  <c r="M161" i="26"/>
  <c r="K161" i="26"/>
  <c r="I161" i="26"/>
  <c r="F161" i="26"/>
  <c r="AW161" i="26"/>
  <c r="AS161" i="26"/>
  <c r="AO161" i="26"/>
  <c r="AD161" i="26"/>
  <c r="Z161" i="26"/>
  <c r="V161" i="26"/>
  <c r="R161" i="26"/>
  <c r="N161" i="26"/>
  <c r="J161" i="26"/>
  <c r="C161" i="26"/>
  <c r="D161" i="26" s="1"/>
  <c r="E161" i="26" s="1"/>
  <c r="AQ161" i="26"/>
  <c r="AB161" i="26"/>
  <c r="T161" i="26"/>
  <c r="L161" i="26"/>
  <c r="A161" i="26"/>
  <c r="AU161" i="26"/>
  <c r="AM161" i="26"/>
  <c r="X161" i="26"/>
  <c r="P161" i="26"/>
  <c r="G161" i="26"/>
  <c r="B162" i="26"/>
  <c r="AW163" i="16"/>
  <c r="AU163" i="16"/>
  <c r="AS163" i="16"/>
  <c r="AQ163" i="16"/>
  <c r="AO163" i="16"/>
  <c r="AM163" i="16"/>
  <c r="AD163" i="16"/>
  <c r="AB163" i="16"/>
  <c r="Z163" i="16"/>
  <c r="X163" i="16"/>
  <c r="AV163" i="16"/>
  <c r="AT163" i="16"/>
  <c r="AR163" i="16"/>
  <c r="AP163" i="16"/>
  <c r="AN163" i="16"/>
  <c r="AL163" i="16"/>
  <c r="AC163" i="16"/>
  <c r="AA163" i="16"/>
  <c r="Y163" i="16"/>
  <c r="W163" i="16"/>
  <c r="V163" i="16"/>
  <c r="T163" i="16"/>
  <c r="R163" i="16"/>
  <c r="P163" i="16"/>
  <c r="N163" i="16"/>
  <c r="L163" i="16"/>
  <c r="J163" i="16"/>
  <c r="G163" i="16"/>
  <c r="C163" i="16"/>
  <c r="D163" i="16" s="1"/>
  <c r="E163" i="16" s="1"/>
  <c r="A163" i="16"/>
  <c r="U163" i="16"/>
  <c r="S163" i="16"/>
  <c r="Q163" i="16"/>
  <c r="O163" i="16"/>
  <c r="M163" i="16"/>
  <c r="K163" i="16"/>
  <c r="I163" i="16"/>
  <c r="F163" i="16"/>
  <c r="B164" i="16"/>
  <c r="AW162" i="26" l="1"/>
  <c r="AU162" i="26"/>
  <c r="AS162" i="26"/>
  <c r="AQ162" i="26"/>
  <c r="AO162" i="26"/>
  <c r="AM162" i="26"/>
  <c r="AD162" i="26"/>
  <c r="AB162" i="26"/>
  <c r="Z162" i="26"/>
  <c r="X162" i="26"/>
  <c r="V162" i="26"/>
  <c r="T162" i="26"/>
  <c r="R162" i="26"/>
  <c r="P162" i="26"/>
  <c r="N162" i="26"/>
  <c r="L162" i="26"/>
  <c r="J162" i="26"/>
  <c r="G162" i="26"/>
  <c r="AV162" i="26"/>
  <c r="AR162" i="26"/>
  <c r="AN162" i="26"/>
  <c r="AC162" i="26"/>
  <c r="Y162" i="26"/>
  <c r="U162" i="26"/>
  <c r="Q162" i="26"/>
  <c r="M162" i="26"/>
  <c r="I162" i="26"/>
  <c r="C162" i="26"/>
  <c r="D162" i="26" s="1"/>
  <c r="E162" i="26" s="1"/>
  <c r="AX162" i="26"/>
  <c r="AP162" i="26"/>
  <c r="AA162" i="26"/>
  <c r="S162" i="26"/>
  <c r="K162" i="26"/>
  <c r="A162" i="26"/>
  <c r="AT162" i="26"/>
  <c r="AL162" i="26"/>
  <c r="W162" i="26"/>
  <c r="O162" i="26"/>
  <c r="F162" i="26"/>
  <c r="B163" i="26"/>
  <c r="AW164" i="16"/>
  <c r="AU164" i="16"/>
  <c r="AS164" i="16"/>
  <c r="AQ164" i="16"/>
  <c r="AO164" i="16"/>
  <c r="AM164" i="16"/>
  <c r="AD164" i="16"/>
  <c r="AB164" i="16"/>
  <c r="Z164" i="16"/>
  <c r="X164" i="16"/>
  <c r="V164" i="16"/>
  <c r="T164" i="16"/>
  <c r="R164" i="16"/>
  <c r="P164" i="16"/>
  <c r="N164" i="16"/>
  <c r="L164" i="16"/>
  <c r="J164" i="16"/>
  <c r="G164" i="16"/>
  <c r="AV164" i="16"/>
  <c r="AT164" i="16"/>
  <c r="AR164" i="16"/>
  <c r="AP164" i="16"/>
  <c r="AN164" i="16"/>
  <c r="AL164" i="16"/>
  <c r="AC164" i="16"/>
  <c r="AA164" i="16"/>
  <c r="Y164" i="16"/>
  <c r="W164" i="16"/>
  <c r="U164" i="16"/>
  <c r="S164" i="16"/>
  <c r="Q164" i="16"/>
  <c r="O164" i="16"/>
  <c r="M164" i="16"/>
  <c r="K164" i="16"/>
  <c r="I164" i="16"/>
  <c r="F164" i="16"/>
  <c r="C164" i="16"/>
  <c r="D164" i="16" s="1"/>
  <c r="E164" i="16" s="1"/>
  <c r="A164" i="16"/>
  <c r="B165" i="16"/>
  <c r="AW163" i="26" l="1"/>
  <c r="AU163" i="26"/>
  <c r="AS163" i="26"/>
  <c r="AQ163" i="26"/>
  <c r="AO163" i="26"/>
  <c r="AM163" i="26"/>
  <c r="AD163" i="26"/>
  <c r="AB163" i="26"/>
  <c r="Z163" i="26"/>
  <c r="X163" i="26"/>
  <c r="V163" i="26"/>
  <c r="T163" i="26"/>
  <c r="R163" i="26"/>
  <c r="P163" i="26"/>
  <c r="N163" i="26"/>
  <c r="L163" i="26"/>
  <c r="J163" i="26"/>
  <c r="G163" i="26"/>
  <c r="C163" i="26"/>
  <c r="D163" i="26" s="1"/>
  <c r="E163" i="26" s="1"/>
  <c r="A163" i="26"/>
  <c r="AV163" i="26"/>
  <c r="AR163" i="26"/>
  <c r="AN163" i="26"/>
  <c r="AC163" i="26"/>
  <c r="Y163" i="26"/>
  <c r="U163" i="26"/>
  <c r="Q163" i="26"/>
  <c r="M163" i="26"/>
  <c r="I163" i="26"/>
  <c r="AX163" i="26"/>
  <c r="AP163" i="26"/>
  <c r="AA163" i="26"/>
  <c r="S163" i="26"/>
  <c r="K163" i="26"/>
  <c r="AT163" i="26"/>
  <c r="AL163" i="26"/>
  <c r="W163" i="26"/>
  <c r="O163" i="26"/>
  <c r="F163" i="26"/>
  <c r="B164" i="26"/>
  <c r="AV165" i="16"/>
  <c r="AT165" i="16"/>
  <c r="AR165" i="16"/>
  <c r="AP165" i="16"/>
  <c r="AN165" i="16"/>
  <c r="AL165" i="16"/>
  <c r="AC165" i="16"/>
  <c r="AA165" i="16"/>
  <c r="Y165" i="16"/>
  <c r="W165" i="16"/>
  <c r="U165" i="16"/>
  <c r="S165" i="16"/>
  <c r="Q165" i="16"/>
  <c r="O165" i="16"/>
  <c r="M165" i="16"/>
  <c r="K165" i="16"/>
  <c r="I165" i="16"/>
  <c r="F165" i="16"/>
  <c r="AW165" i="16"/>
  <c r="AU165" i="16"/>
  <c r="AS165" i="16"/>
  <c r="AQ165" i="16"/>
  <c r="AO165" i="16"/>
  <c r="AM165" i="16"/>
  <c r="AD165" i="16"/>
  <c r="AB165" i="16"/>
  <c r="Z165" i="16"/>
  <c r="X165" i="16"/>
  <c r="V165" i="16"/>
  <c r="T165" i="16"/>
  <c r="R165" i="16"/>
  <c r="P165" i="16"/>
  <c r="N165" i="16"/>
  <c r="L165" i="16"/>
  <c r="J165" i="16"/>
  <c r="G165" i="16"/>
  <c r="C165" i="16"/>
  <c r="D165" i="16" s="1"/>
  <c r="E165" i="16" s="1"/>
  <c r="A165" i="16"/>
  <c r="B166" i="16"/>
  <c r="AX164" i="26" l="1"/>
  <c r="AV164" i="26"/>
  <c r="AT164" i="26"/>
  <c r="AR164" i="26"/>
  <c r="AP164" i="26"/>
  <c r="AN164" i="26"/>
  <c r="AL164" i="26"/>
  <c r="AC164" i="26"/>
  <c r="AA164" i="26"/>
  <c r="Y164" i="26"/>
  <c r="W164" i="26"/>
  <c r="U164" i="26"/>
  <c r="S164" i="26"/>
  <c r="Q164" i="26"/>
  <c r="O164" i="26"/>
  <c r="M164" i="26"/>
  <c r="K164" i="26"/>
  <c r="I164" i="26"/>
  <c r="F164" i="26"/>
  <c r="C164" i="26"/>
  <c r="D164" i="26" s="1"/>
  <c r="E164" i="26" s="1"/>
  <c r="A164" i="26"/>
  <c r="AU164" i="26"/>
  <c r="AQ164" i="26"/>
  <c r="AM164" i="26"/>
  <c r="AB164" i="26"/>
  <c r="X164" i="26"/>
  <c r="T164" i="26"/>
  <c r="P164" i="26"/>
  <c r="L164" i="26"/>
  <c r="G164" i="26"/>
  <c r="AW164" i="26"/>
  <c r="AO164" i="26"/>
  <c r="Z164" i="26"/>
  <c r="R164" i="26"/>
  <c r="J164" i="26"/>
  <c r="AS164" i="26"/>
  <c r="AD164" i="26"/>
  <c r="V164" i="26"/>
  <c r="N164" i="26"/>
  <c r="B165" i="26"/>
  <c r="AV166" i="16"/>
  <c r="AT166" i="16"/>
  <c r="AR166" i="16"/>
  <c r="AP166" i="16"/>
  <c r="AN166" i="16"/>
  <c r="AL166" i="16"/>
  <c r="AC166" i="16"/>
  <c r="AA166" i="16"/>
  <c r="Y166" i="16"/>
  <c r="W166" i="16"/>
  <c r="U166" i="16"/>
  <c r="S166" i="16"/>
  <c r="Q166" i="16"/>
  <c r="O166" i="16"/>
  <c r="M166" i="16"/>
  <c r="K166" i="16"/>
  <c r="I166" i="16"/>
  <c r="F166" i="16"/>
  <c r="C166" i="16"/>
  <c r="D166" i="16" s="1"/>
  <c r="E166" i="16" s="1"/>
  <c r="A166" i="16"/>
  <c r="AW166" i="16"/>
  <c r="AU166" i="16"/>
  <c r="AS166" i="16"/>
  <c r="AQ166" i="16"/>
  <c r="AO166" i="16"/>
  <c r="AM166" i="16"/>
  <c r="AD166" i="16"/>
  <c r="AB166" i="16"/>
  <c r="Z166" i="16"/>
  <c r="X166" i="16"/>
  <c r="V166" i="16"/>
  <c r="T166" i="16"/>
  <c r="R166" i="16"/>
  <c r="P166" i="16"/>
  <c r="N166" i="16"/>
  <c r="L166" i="16"/>
  <c r="J166" i="16"/>
  <c r="G166" i="16"/>
  <c r="B167" i="16"/>
  <c r="AX165" i="26" l="1"/>
  <c r="AV165" i="26"/>
  <c r="AT165" i="26"/>
  <c r="AR165" i="26"/>
  <c r="AP165" i="26"/>
  <c r="AN165" i="26"/>
  <c r="AL165" i="26"/>
  <c r="AC165" i="26"/>
  <c r="AA165" i="26"/>
  <c r="Y165" i="26"/>
  <c r="W165" i="26"/>
  <c r="U165" i="26"/>
  <c r="S165" i="26"/>
  <c r="Q165" i="26"/>
  <c r="O165" i="26"/>
  <c r="M165" i="26"/>
  <c r="K165" i="26"/>
  <c r="I165" i="26"/>
  <c r="F165" i="26"/>
  <c r="AU165" i="26"/>
  <c r="AQ165" i="26"/>
  <c r="AM165" i="26"/>
  <c r="AB165" i="26"/>
  <c r="X165" i="26"/>
  <c r="T165" i="26"/>
  <c r="P165" i="26"/>
  <c r="L165" i="26"/>
  <c r="G165" i="26"/>
  <c r="A165" i="26"/>
  <c r="AW165" i="26"/>
  <c r="AO165" i="26"/>
  <c r="Z165" i="26"/>
  <c r="R165" i="26"/>
  <c r="J165" i="26"/>
  <c r="AS165" i="26"/>
  <c r="AD165" i="26"/>
  <c r="V165" i="26"/>
  <c r="N165" i="26"/>
  <c r="C165" i="26"/>
  <c r="D165" i="26" s="1"/>
  <c r="E165" i="26" s="1"/>
  <c r="B166" i="26"/>
  <c r="AW167" i="16"/>
  <c r="AU167" i="16"/>
  <c r="AS167" i="16"/>
  <c r="AQ167" i="16"/>
  <c r="AO167" i="16"/>
  <c r="AM167" i="16"/>
  <c r="AD167" i="16"/>
  <c r="AB167" i="16"/>
  <c r="Z167" i="16"/>
  <c r="X167" i="16"/>
  <c r="V167" i="16"/>
  <c r="T167" i="16"/>
  <c r="R167" i="16"/>
  <c r="P167" i="16"/>
  <c r="N167" i="16"/>
  <c r="L167" i="16"/>
  <c r="J167" i="16"/>
  <c r="G167" i="16"/>
  <c r="C167" i="16"/>
  <c r="D167" i="16" s="1"/>
  <c r="E167" i="16" s="1"/>
  <c r="A167" i="16"/>
  <c r="AV167" i="16"/>
  <c r="AT167" i="16"/>
  <c r="AR167" i="16"/>
  <c r="AP167" i="16"/>
  <c r="AN167" i="16"/>
  <c r="AL167" i="16"/>
  <c r="AC167" i="16"/>
  <c r="AA167" i="16"/>
  <c r="Y167" i="16"/>
  <c r="W167" i="16"/>
  <c r="U167" i="16"/>
  <c r="S167" i="16"/>
  <c r="Q167" i="16"/>
  <c r="O167" i="16"/>
  <c r="M167" i="16"/>
  <c r="K167" i="16"/>
  <c r="I167" i="16"/>
  <c r="F167" i="16"/>
  <c r="B168" i="16"/>
  <c r="AW166" i="26" l="1"/>
  <c r="AU166" i="26"/>
  <c r="AS166" i="26"/>
  <c r="AQ166" i="26"/>
  <c r="AO166" i="26"/>
  <c r="AM166" i="26"/>
  <c r="AD166" i="26"/>
  <c r="AB166" i="26"/>
  <c r="Z166" i="26"/>
  <c r="X166" i="26"/>
  <c r="V166" i="26"/>
  <c r="T166" i="26"/>
  <c r="R166" i="26"/>
  <c r="P166" i="26"/>
  <c r="N166" i="26"/>
  <c r="L166" i="26"/>
  <c r="J166" i="26"/>
  <c r="G166" i="26"/>
  <c r="AX166" i="26"/>
  <c r="AT166" i="26"/>
  <c r="AP166" i="26"/>
  <c r="AL166" i="26"/>
  <c r="AA166" i="26"/>
  <c r="W166" i="26"/>
  <c r="S166" i="26"/>
  <c r="O166" i="26"/>
  <c r="K166" i="26"/>
  <c r="F166" i="26"/>
  <c r="A166" i="26"/>
  <c r="AV166" i="26"/>
  <c r="AN166" i="26"/>
  <c r="Y166" i="26"/>
  <c r="Q166" i="26"/>
  <c r="I166" i="26"/>
  <c r="AR166" i="26"/>
  <c r="AC166" i="26"/>
  <c r="U166" i="26"/>
  <c r="M166" i="26"/>
  <c r="C166" i="26"/>
  <c r="D166" i="26" s="1"/>
  <c r="E166" i="26" s="1"/>
  <c r="B167" i="26"/>
  <c r="AW168" i="16"/>
  <c r="AU168" i="16"/>
  <c r="AS168" i="16"/>
  <c r="AQ168" i="16"/>
  <c r="AO168" i="16"/>
  <c r="AM168" i="16"/>
  <c r="AD168" i="16"/>
  <c r="AB168" i="16"/>
  <c r="Z168" i="16"/>
  <c r="X168" i="16"/>
  <c r="V168" i="16"/>
  <c r="T168" i="16"/>
  <c r="R168" i="16"/>
  <c r="P168" i="16"/>
  <c r="N168" i="16"/>
  <c r="L168" i="16"/>
  <c r="J168" i="16"/>
  <c r="G168" i="16"/>
  <c r="AV168" i="16"/>
  <c r="AT168" i="16"/>
  <c r="AR168" i="16"/>
  <c r="AP168" i="16"/>
  <c r="AN168" i="16"/>
  <c r="AL168" i="16"/>
  <c r="AC168" i="16"/>
  <c r="AA168" i="16"/>
  <c r="Y168" i="16"/>
  <c r="W168" i="16"/>
  <c r="U168" i="16"/>
  <c r="S168" i="16"/>
  <c r="Q168" i="16"/>
  <c r="O168" i="16"/>
  <c r="M168" i="16"/>
  <c r="K168" i="16"/>
  <c r="I168" i="16"/>
  <c r="F168" i="16"/>
  <c r="C168" i="16"/>
  <c r="D168" i="16" s="1"/>
  <c r="E168" i="16" s="1"/>
  <c r="A168" i="16"/>
  <c r="B169" i="16"/>
  <c r="AW167" i="26" l="1"/>
  <c r="AU167" i="26"/>
  <c r="AS167" i="26"/>
  <c r="AQ167" i="26"/>
  <c r="AO167" i="26"/>
  <c r="AM167" i="26"/>
  <c r="AD167" i="26"/>
  <c r="AB167" i="26"/>
  <c r="Z167" i="26"/>
  <c r="X167" i="26"/>
  <c r="V167" i="26"/>
  <c r="T167" i="26"/>
  <c r="R167" i="26"/>
  <c r="P167" i="26"/>
  <c r="N167" i="26"/>
  <c r="L167" i="26"/>
  <c r="J167" i="26"/>
  <c r="G167" i="26"/>
  <c r="C167" i="26"/>
  <c r="D167" i="26" s="1"/>
  <c r="E167" i="26" s="1"/>
  <c r="A167" i="26"/>
  <c r="AX167" i="26"/>
  <c r="AT167" i="26"/>
  <c r="AP167" i="26"/>
  <c r="AL167" i="26"/>
  <c r="AA167" i="26"/>
  <c r="W167" i="26"/>
  <c r="S167" i="26"/>
  <c r="O167" i="26"/>
  <c r="K167" i="26"/>
  <c r="F167" i="26"/>
  <c r="AV167" i="26"/>
  <c r="AN167" i="26"/>
  <c r="Y167" i="26"/>
  <c r="Q167" i="26"/>
  <c r="I167" i="26"/>
  <c r="AR167" i="26"/>
  <c r="AC167" i="26"/>
  <c r="U167" i="26"/>
  <c r="M167" i="26"/>
  <c r="B168" i="26"/>
  <c r="AV169" i="16"/>
  <c r="AT169" i="16"/>
  <c r="AR169" i="16"/>
  <c r="AP169" i="16"/>
  <c r="AN169" i="16"/>
  <c r="AL169" i="16"/>
  <c r="AC169" i="16"/>
  <c r="AA169" i="16"/>
  <c r="Y169" i="16"/>
  <c r="W169" i="16"/>
  <c r="U169" i="16"/>
  <c r="S169" i="16"/>
  <c r="Q169" i="16"/>
  <c r="O169" i="16"/>
  <c r="M169" i="16"/>
  <c r="K169" i="16"/>
  <c r="I169" i="16"/>
  <c r="F169" i="16"/>
  <c r="AW169" i="16"/>
  <c r="AU169" i="16"/>
  <c r="AS169" i="16"/>
  <c r="AQ169" i="16"/>
  <c r="AO169" i="16"/>
  <c r="AM169" i="16"/>
  <c r="AD169" i="16"/>
  <c r="AB169" i="16"/>
  <c r="Z169" i="16"/>
  <c r="X169" i="16"/>
  <c r="V169" i="16"/>
  <c r="T169" i="16"/>
  <c r="R169" i="16"/>
  <c r="P169" i="16"/>
  <c r="N169" i="16"/>
  <c r="L169" i="16"/>
  <c r="J169" i="16"/>
  <c r="G169" i="16"/>
  <c r="C169" i="16"/>
  <c r="D169" i="16" s="1"/>
  <c r="E169" i="16" s="1"/>
  <c r="A169" i="16"/>
  <c r="B170" i="16"/>
  <c r="AX168" i="26" l="1"/>
  <c r="AV168" i="26"/>
  <c r="AT168" i="26"/>
  <c r="AR168" i="26"/>
  <c r="AP168" i="26"/>
  <c r="AN168" i="26"/>
  <c r="AL168" i="26"/>
  <c r="AC168" i="26"/>
  <c r="AA168" i="26"/>
  <c r="Y168" i="26"/>
  <c r="AW168" i="26"/>
  <c r="AS168" i="26"/>
  <c r="AO168" i="26"/>
  <c r="AD168" i="26"/>
  <c r="Z168" i="26"/>
  <c r="W168" i="26"/>
  <c r="U168" i="26"/>
  <c r="S168" i="26"/>
  <c r="Q168" i="26"/>
  <c r="O168" i="26"/>
  <c r="M168" i="26"/>
  <c r="K168" i="26"/>
  <c r="I168" i="26"/>
  <c r="F168" i="26"/>
  <c r="C168" i="26"/>
  <c r="D168" i="26" s="1"/>
  <c r="E168" i="26" s="1"/>
  <c r="A168" i="26"/>
  <c r="AQ168" i="26"/>
  <c r="AB168" i="26"/>
  <c r="V168" i="26"/>
  <c r="R168" i="26"/>
  <c r="N168" i="26"/>
  <c r="J168" i="26"/>
  <c r="AU168" i="26"/>
  <c r="X168" i="26"/>
  <c r="P168" i="26"/>
  <c r="G168" i="26"/>
  <c r="AM168" i="26"/>
  <c r="T168" i="26"/>
  <c r="L168" i="26"/>
  <c r="B169" i="26"/>
  <c r="AV170" i="16"/>
  <c r="AT170" i="16"/>
  <c r="AR170" i="16"/>
  <c r="AP170" i="16"/>
  <c r="AN170" i="16"/>
  <c r="AL170" i="16"/>
  <c r="AC170" i="16"/>
  <c r="AA170" i="16"/>
  <c r="Y170" i="16"/>
  <c r="W170" i="16"/>
  <c r="U170" i="16"/>
  <c r="S170" i="16"/>
  <c r="Q170" i="16"/>
  <c r="O170" i="16"/>
  <c r="M170" i="16"/>
  <c r="K170" i="16"/>
  <c r="I170" i="16"/>
  <c r="F170" i="16"/>
  <c r="C170" i="16"/>
  <c r="D170" i="16" s="1"/>
  <c r="E170" i="16" s="1"/>
  <c r="A170" i="16"/>
  <c r="AW170" i="16"/>
  <c r="AU170" i="16"/>
  <c r="AS170" i="16"/>
  <c r="AQ170" i="16"/>
  <c r="AO170" i="16"/>
  <c r="AM170" i="16"/>
  <c r="AD170" i="16"/>
  <c r="AB170" i="16"/>
  <c r="Z170" i="16"/>
  <c r="X170" i="16"/>
  <c r="V170" i="16"/>
  <c r="T170" i="16"/>
  <c r="R170" i="16"/>
  <c r="P170" i="16"/>
  <c r="N170" i="16"/>
  <c r="L170" i="16"/>
  <c r="J170" i="16"/>
  <c r="G170" i="16"/>
  <c r="B171" i="16"/>
  <c r="AX169" i="26" l="1"/>
  <c r="AV169" i="26"/>
  <c r="AT169" i="26"/>
  <c r="AR169" i="26"/>
  <c r="AP169" i="26"/>
  <c r="AN169" i="26"/>
  <c r="AL169" i="26"/>
  <c r="AC169" i="26"/>
  <c r="AA169" i="26"/>
  <c r="Y169" i="26"/>
  <c r="W169" i="26"/>
  <c r="U169" i="26"/>
  <c r="S169" i="26"/>
  <c r="Q169" i="26"/>
  <c r="O169" i="26"/>
  <c r="M169" i="26"/>
  <c r="K169" i="26"/>
  <c r="I169" i="26"/>
  <c r="F169" i="26"/>
  <c r="AW169" i="26"/>
  <c r="AS169" i="26"/>
  <c r="AO169" i="26"/>
  <c r="AD169" i="26"/>
  <c r="Z169" i="26"/>
  <c r="V169" i="26"/>
  <c r="R169" i="26"/>
  <c r="N169" i="26"/>
  <c r="J169" i="26"/>
  <c r="C169" i="26"/>
  <c r="D169" i="26" s="1"/>
  <c r="E169" i="26" s="1"/>
  <c r="AQ169" i="26"/>
  <c r="AB169" i="26"/>
  <c r="T169" i="26"/>
  <c r="L169" i="26"/>
  <c r="A169" i="26"/>
  <c r="AM169" i="26"/>
  <c r="P169" i="26"/>
  <c r="AU169" i="26"/>
  <c r="X169" i="26"/>
  <c r="G169" i="26"/>
  <c r="B170" i="26"/>
  <c r="AW171" i="16"/>
  <c r="AU171" i="16"/>
  <c r="AS171" i="16"/>
  <c r="AQ171" i="16"/>
  <c r="AO171" i="16"/>
  <c r="AM171" i="16"/>
  <c r="AD171" i="16"/>
  <c r="AB171" i="16"/>
  <c r="Z171" i="16"/>
  <c r="X171" i="16"/>
  <c r="V171" i="16"/>
  <c r="T171" i="16"/>
  <c r="R171" i="16"/>
  <c r="P171" i="16"/>
  <c r="N171" i="16"/>
  <c r="L171" i="16"/>
  <c r="J171" i="16"/>
  <c r="G171" i="16"/>
  <c r="C171" i="16"/>
  <c r="D171" i="16" s="1"/>
  <c r="E171" i="16" s="1"/>
  <c r="A171" i="16"/>
  <c r="AV171" i="16"/>
  <c r="AT171" i="16"/>
  <c r="AR171" i="16"/>
  <c r="AP171" i="16"/>
  <c r="AN171" i="16"/>
  <c r="AL171" i="16"/>
  <c r="AC171" i="16"/>
  <c r="AA171" i="16"/>
  <c r="Y171" i="16"/>
  <c r="W171" i="16"/>
  <c r="U171" i="16"/>
  <c r="S171" i="16"/>
  <c r="Q171" i="16"/>
  <c r="O171" i="16"/>
  <c r="M171" i="16"/>
  <c r="K171" i="16"/>
  <c r="I171" i="16"/>
  <c r="F171" i="16"/>
  <c r="B172" i="16"/>
  <c r="AW170" i="26" l="1"/>
  <c r="AU170" i="26"/>
  <c r="AS170" i="26"/>
  <c r="AQ170" i="26"/>
  <c r="AO170" i="26"/>
  <c r="AM170" i="26"/>
  <c r="AD170" i="26"/>
  <c r="AB170" i="26"/>
  <c r="Z170" i="26"/>
  <c r="X170" i="26"/>
  <c r="V170" i="26"/>
  <c r="T170" i="26"/>
  <c r="R170" i="26"/>
  <c r="P170" i="26"/>
  <c r="N170" i="26"/>
  <c r="L170" i="26"/>
  <c r="J170" i="26"/>
  <c r="G170" i="26"/>
  <c r="AV170" i="26"/>
  <c r="AR170" i="26"/>
  <c r="AN170" i="26"/>
  <c r="AC170" i="26"/>
  <c r="Y170" i="26"/>
  <c r="U170" i="26"/>
  <c r="Q170" i="26"/>
  <c r="M170" i="26"/>
  <c r="I170" i="26"/>
  <c r="C170" i="26"/>
  <c r="D170" i="26" s="1"/>
  <c r="E170" i="26" s="1"/>
  <c r="AX170" i="26"/>
  <c r="AP170" i="26"/>
  <c r="AA170" i="26"/>
  <c r="S170" i="26"/>
  <c r="K170" i="26"/>
  <c r="A170" i="26"/>
  <c r="AT170" i="26"/>
  <c r="W170" i="26"/>
  <c r="F170" i="26"/>
  <c r="AL170" i="26"/>
  <c r="O170" i="26"/>
  <c r="B171" i="26"/>
  <c r="AW172" i="16"/>
  <c r="AU172" i="16"/>
  <c r="AS172" i="16"/>
  <c r="AQ172" i="16"/>
  <c r="AO172" i="16"/>
  <c r="AM172" i="16"/>
  <c r="AD172" i="16"/>
  <c r="AB172" i="16"/>
  <c r="Z172" i="16"/>
  <c r="X172" i="16"/>
  <c r="V172" i="16"/>
  <c r="T172" i="16"/>
  <c r="R172" i="16"/>
  <c r="P172" i="16"/>
  <c r="N172" i="16"/>
  <c r="L172" i="16"/>
  <c r="J172" i="16"/>
  <c r="G172" i="16"/>
  <c r="AV172" i="16"/>
  <c r="AT172" i="16"/>
  <c r="AR172" i="16"/>
  <c r="AP172" i="16"/>
  <c r="AN172" i="16"/>
  <c r="AL172" i="16"/>
  <c r="AC172" i="16"/>
  <c r="AA172" i="16"/>
  <c r="Y172" i="16"/>
  <c r="W172" i="16"/>
  <c r="U172" i="16"/>
  <c r="S172" i="16"/>
  <c r="Q172" i="16"/>
  <c r="O172" i="16"/>
  <c r="M172" i="16"/>
  <c r="K172" i="16"/>
  <c r="I172" i="16"/>
  <c r="F172" i="16"/>
  <c r="C172" i="16"/>
  <c r="D172" i="16" s="1"/>
  <c r="E172" i="16" s="1"/>
  <c r="A172" i="16"/>
  <c r="B173" i="16"/>
  <c r="AW171" i="26" l="1"/>
  <c r="AU171" i="26"/>
  <c r="AS171" i="26"/>
  <c r="AQ171" i="26"/>
  <c r="AO171" i="26"/>
  <c r="AM171" i="26"/>
  <c r="AD171" i="26"/>
  <c r="AB171" i="26"/>
  <c r="Z171" i="26"/>
  <c r="X171" i="26"/>
  <c r="V171" i="26"/>
  <c r="T171" i="26"/>
  <c r="R171" i="26"/>
  <c r="P171" i="26"/>
  <c r="N171" i="26"/>
  <c r="L171" i="26"/>
  <c r="J171" i="26"/>
  <c r="G171" i="26"/>
  <c r="C171" i="26"/>
  <c r="D171" i="26" s="1"/>
  <c r="E171" i="26" s="1"/>
  <c r="A171" i="26"/>
  <c r="AV171" i="26"/>
  <c r="AR171" i="26"/>
  <c r="AN171" i="26"/>
  <c r="AC171" i="26"/>
  <c r="Y171" i="26"/>
  <c r="U171" i="26"/>
  <c r="Q171" i="26"/>
  <c r="M171" i="26"/>
  <c r="I171" i="26"/>
  <c r="AX171" i="26"/>
  <c r="AP171" i="26"/>
  <c r="AA171" i="26"/>
  <c r="S171" i="26"/>
  <c r="K171" i="26"/>
  <c r="AL171" i="26"/>
  <c r="O171" i="26"/>
  <c r="AT171" i="26"/>
  <c r="W171" i="26"/>
  <c r="F171" i="26"/>
  <c r="B172" i="26"/>
  <c r="AV173" i="16"/>
  <c r="AT173" i="16"/>
  <c r="AR173" i="16"/>
  <c r="AP173" i="16"/>
  <c r="AN173" i="16"/>
  <c r="AL173" i="16"/>
  <c r="AC173" i="16"/>
  <c r="AA173" i="16"/>
  <c r="Y173" i="16"/>
  <c r="W173" i="16"/>
  <c r="U173" i="16"/>
  <c r="S173" i="16"/>
  <c r="Q173" i="16"/>
  <c r="O173" i="16"/>
  <c r="M173" i="16"/>
  <c r="K173" i="16"/>
  <c r="I173" i="16"/>
  <c r="F173" i="16"/>
  <c r="AW173" i="16"/>
  <c r="AU173" i="16"/>
  <c r="AS173" i="16"/>
  <c r="AQ173" i="16"/>
  <c r="AO173" i="16"/>
  <c r="AM173" i="16"/>
  <c r="AD173" i="16"/>
  <c r="AB173" i="16"/>
  <c r="Z173" i="16"/>
  <c r="X173" i="16"/>
  <c r="V173" i="16"/>
  <c r="T173" i="16"/>
  <c r="R173" i="16"/>
  <c r="P173" i="16"/>
  <c r="N173" i="16"/>
  <c r="L173" i="16"/>
  <c r="J173" i="16"/>
  <c r="G173" i="16"/>
  <c r="C173" i="16"/>
  <c r="D173" i="16" s="1"/>
  <c r="E173" i="16" s="1"/>
  <c r="A173" i="16"/>
  <c r="B174" i="16"/>
  <c r="AX172" i="26" l="1"/>
  <c r="AV172" i="26"/>
  <c r="AT172" i="26"/>
  <c r="AR172" i="26"/>
  <c r="AP172" i="26"/>
  <c r="AN172" i="26"/>
  <c r="AL172" i="26"/>
  <c r="AC172" i="26"/>
  <c r="AA172" i="26"/>
  <c r="Y172" i="26"/>
  <c r="W172" i="26"/>
  <c r="U172" i="26"/>
  <c r="S172" i="26"/>
  <c r="Q172" i="26"/>
  <c r="O172" i="26"/>
  <c r="M172" i="26"/>
  <c r="K172" i="26"/>
  <c r="I172" i="26"/>
  <c r="F172" i="26"/>
  <c r="C172" i="26"/>
  <c r="D172" i="26" s="1"/>
  <c r="E172" i="26" s="1"/>
  <c r="A172" i="26"/>
  <c r="AU172" i="26"/>
  <c r="AQ172" i="26"/>
  <c r="AM172" i="26"/>
  <c r="AB172" i="26"/>
  <c r="X172" i="26"/>
  <c r="T172" i="26"/>
  <c r="P172" i="26"/>
  <c r="L172" i="26"/>
  <c r="G172" i="26"/>
  <c r="AW172" i="26"/>
  <c r="AO172" i="26"/>
  <c r="Z172" i="26"/>
  <c r="R172" i="26"/>
  <c r="J172" i="26"/>
  <c r="AS172" i="26"/>
  <c r="V172" i="26"/>
  <c r="AD172" i="26"/>
  <c r="N172" i="26"/>
  <c r="B173" i="26"/>
  <c r="AV174" i="16"/>
  <c r="AT174" i="16"/>
  <c r="AR174" i="16"/>
  <c r="AP174" i="16"/>
  <c r="AN174" i="16"/>
  <c r="AL174" i="16"/>
  <c r="AC174" i="16"/>
  <c r="AA174" i="16"/>
  <c r="Y174" i="16"/>
  <c r="W174" i="16"/>
  <c r="U174" i="16"/>
  <c r="S174" i="16"/>
  <c r="Q174" i="16"/>
  <c r="O174" i="16"/>
  <c r="M174" i="16"/>
  <c r="K174" i="16"/>
  <c r="I174" i="16"/>
  <c r="F174" i="16"/>
  <c r="C174" i="16"/>
  <c r="D174" i="16" s="1"/>
  <c r="E174" i="16" s="1"/>
  <c r="A174" i="16"/>
  <c r="AW174" i="16"/>
  <c r="AU174" i="16"/>
  <c r="AS174" i="16"/>
  <c r="AQ174" i="16"/>
  <c r="AO174" i="16"/>
  <c r="AM174" i="16"/>
  <c r="AD174" i="16"/>
  <c r="AB174" i="16"/>
  <c r="Z174" i="16"/>
  <c r="X174" i="16"/>
  <c r="V174" i="16"/>
  <c r="T174" i="16"/>
  <c r="R174" i="16"/>
  <c r="P174" i="16"/>
  <c r="N174" i="16"/>
  <c r="L174" i="16"/>
  <c r="J174" i="16"/>
  <c r="G174" i="16"/>
  <c r="B175" i="16"/>
  <c r="AX173" i="26" l="1"/>
  <c r="AV173" i="26"/>
  <c r="AT173" i="26"/>
  <c r="AR173" i="26"/>
  <c r="AP173" i="26"/>
  <c r="AN173" i="26"/>
  <c r="AL173" i="26"/>
  <c r="AC173" i="26"/>
  <c r="AA173" i="26"/>
  <c r="Y173" i="26"/>
  <c r="W173" i="26"/>
  <c r="U173" i="26"/>
  <c r="S173" i="26"/>
  <c r="Q173" i="26"/>
  <c r="O173" i="26"/>
  <c r="M173" i="26"/>
  <c r="K173" i="26"/>
  <c r="I173" i="26"/>
  <c r="F173" i="26"/>
  <c r="AU173" i="26"/>
  <c r="AQ173" i="26"/>
  <c r="AM173" i="26"/>
  <c r="AB173" i="26"/>
  <c r="X173" i="26"/>
  <c r="T173" i="26"/>
  <c r="P173" i="26"/>
  <c r="L173" i="26"/>
  <c r="G173" i="26"/>
  <c r="A173" i="26"/>
  <c r="AW173" i="26"/>
  <c r="AO173" i="26"/>
  <c r="Z173" i="26"/>
  <c r="R173" i="26"/>
  <c r="J173" i="26"/>
  <c r="AD173" i="26"/>
  <c r="N173" i="26"/>
  <c r="AS173" i="26"/>
  <c r="V173" i="26"/>
  <c r="C173" i="26"/>
  <c r="D173" i="26" s="1"/>
  <c r="E173" i="26" s="1"/>
  <c r="B174" i="26"/>
  <c r="AW175" i="16"/>
  <c r="AU175" i="16"/>
  <c r="AS175" i="16"/>
  <c r="AQ175" i="16"/>
  <c r="AO175" i="16"/>
  <c r="AM175" i="16"/>
  <c r="AD175" i="16"/>
  <c r="AB175" i="16"/>
  <c r="Z175" i="16"/>
  <c r="X175" i="16"/>
  <c r="V175" i="16"/>
  <c r="T175" i="16"/>
  <c r="R175" i="16"/>
  <c r="P175" i="16"/>
  <c r="N175" i="16"/>
  <c r="L175" i="16"/>
  <c r="J175" i="16"/>
  <c r="G175" i="16"/>
  <c r="C175" i="16"/>
  <c r="D175" i="16" s="1"/>
  <c r="E175" i="16" s="1"/>
  <c r="A175" i="16"/>
  <c r="AV175" i="16"/>
  <c r="AT175" i="16"/>
  <c r="AR175" i="16"/>
  <c r="AP175" i="16"/>
  <c r="AN175" i="16"/>
  <c r="AL175" i="16"/>
  <c r="AC175" i="16"/>
  <c r="AA175" i="16"/>
  <c r="Y175" i="16"/>
  <c r="W175" i="16"/>
  <c r="U175" i="16"/>
  <c r="S175" i="16"/>
  <c r="Q175" i="16"/>
  <c r="O175" i="16"/>
  <c r="M175" i="16"/>
  <c r="K175" i="16"/>
  <c r="I175" i="16"/>
  <c r="F175" i="16"/>
  <c r="B176" i="16"/>
  <c r="AW174" i="26" l="1"/>
  <c r="AU174" i="26"/>
  <c r="AS174" i="26"/>
  <c r="AQ174" i="26"/>
  <c r="AO174" i="26"/>
  <c r="AM174" i="26"/>
  <c r="AD174" i="26"/>
  <c r="AB174" i="26"/>
  <c r="Z174" i="26"/>
  <c r="X174" i="26"/>
  <c r="V174" i="26"/>
  <c r="T174" i="26"/>
  <c r="R174" i="26"/>
  <c r="P174" i="26"/>
  <c r="N174" i="26"/>
  <c r="L174" i="26"/>
  <c r="J174" i="26"/>
  <c r="G174" i="26"/>
  <c r="AX174" i="26"/>
  <c r="AT174" i="26"/>
  <c r="AP174" i="26"/>
  <c r="AL174" i="26"/>
  <c r="AA174" i="26"/>
  <c r="W174" i="26"/>
  <c r="S174" i="26"/>
  <c r="O174" i="26"/>
  <c r="K174" i="26"/>
  <c r="F174" i="26"/>
  <c r="A174" i="26"/>
  <c r="AV174" i="26"/>
  <c r="AN174" i="26"/>
  <c r="Y174" i="26"/>
  <c r="Q174" i="26"/>
  <c r="I174" i="26"/>
  <c r="AR174" i="26"/>
  <c r="U174" i="26"/>
  <c r="C174" i="26"/>
  <c r="D174" i="26" s="1"/>
  <c r="E174" i="26" s="1"/>
  <c r="AC174" i="26"/>
  <c r="M174" i="26"/>
  <c r="B175" i="26"/>
  <c r="AW176" i="16"/>
  <c r="AU176" i="16"/>
  <c r="AS176" i="16"/>
  <c r="AQ176" i="16"/>
  <c r="AO176" i="16"/>
  <c r="AM176" i="16"/>
  <c r="AD176" i="16"/>
  <c r="AB176" i="16"/>
  <c r="Z176" i="16"/>
  <c r="X176" i="16"/>
  <c r="V176" i="16"/>
  <c r="T176" i="16"/>
  <c r="R176" i="16"/>
  <c r="P176" i="16"/>
  <c r="N176" i="16"/>
  <c r="L176" i="16"/>
  <c r="J176" i="16"/>
  <c r="G176" i="16"/>
  <c r="AV176" i="16"/>
  <c r="AT176" i="16"/>
  <c r="AR176" i="16"/>
  <c r="AP176" i="16"/>
  <c r="AN176" i="16"/>
  <c r="AL176" i="16"/>
  <c r="AC176" i="16"/>
  <c r="AA176" i="16"/>
  <c r="Y176" i="16"/>
  <c r="W176" i="16"/>
  <c r="U176" i="16"/>
  <c r="S176" i="16"/>
  <c r="Q176" i="16"/>
  <c r="O176" i="16"/>
  <c r="M176" i="16"/>
  <c r="K176" i="16"/>
  <c r="I176" i="16"/>
  <c r="F176" i="16"/>
  <c r="C176" i="16"/>
  <c r="D176" i="16" s="1"/>
  <c r="E176" i="16" s="1"/>
  <c r="A176" i="16"/>
  <c r="B177" i="16"/>
  <c r="AW175" i="26" l="1"/>
  <c r="AU175" i="26"/>
  <c r="AS175" i="26"/>
  <c r="AQ175" i="26"/>
  <c r="AO175" i="26"/>
  <c r="AM175" i="26"/>
  <c r="AD175" i="26"/>
  <c r="AB175" i="26"/>
  <c r="Z175" i="26"/>
  <c r="X175" i="26"/>
  <c r="V175" i="26"/>
  <c r="T175" i="26"/>
  <c r="R175" i="26"/>
  <c r="P175" i="26"/>
  <c r="N175" i="26"/>
  <c r="L175" i="26"/>
  <c r="J175" i="26"/>
  <c r="G175" i="26"/>
  <c r="C175" i="26"/>
  <c r="D175" i="26" s="1"/>
  <c r="E175" i="26" s="1"/>
  <c r="A175" i="26"/>
  <c r="AX175" i="26"/>
  <c r="AT175" i="26"/>
  <c r="AP175" i="26"/>
  <c r="AL175" i="26"/>
  <c r="AA175" i="26"/>
  <c r="W175" i="26"/>
  <c r="S175" i="26"/>
  <c r="O175" i="26"/>
  <c r="K175" i="26"/>
  <c r="F175" i="26"/>
  <c r="AV175" i="26"/>
  <c r="AN175" i="26"/>
  <c r="Y175" i="26"/>
  <c r="Q175" i="26"/>
  <c r="I175" i="26"/>
  <c r="AC175" i="26"/>
  <c r="M175" i="26"/>
  <c r="AR175" i="26"/>
  <c r="U175" i="26"/>
  <c r="B176" i="26"/>
  <c r="AV177" i="16"/>
  <c r="AT177" i="16"/>
  <c r="AR177" i="16"/>
  <c r="AP177" i="16"/>
  <c r="AN177" i="16"/>
  <c r="AL177" i="16"/>
  <c r="AC177" i="16"/>
  <c r="AA177" i="16"/>
  <c r="Y177" i="16"/>
  <c r="W177" i="16"/>
  <c r="U177" i="16"/>
  <c r="S177" i="16"/>
  <c r="Q177" i="16"/>
  <c r="O177" i="16"/>
  <c r="M177" i="16"/>
  <c r="K177" i="16"/>
  <c r="I177" i="16"/>
  <c r="F177" i="16"/>
  <c r="AW177" i="16"/>
  <c r="AU177" i="16"/>
  <c r="AS177" i="16"/>
  <c r="AQ177" i="16"/>
  <c r="AO177" i="16"/>
  <c r="AM177" i="16"/>
  <c r="AD177" i="16"/>
  <c r="AB177" i="16"/>
  <c r="Z177" i="16"/>
  <c r="X177" i="16"/>
  <c r="V177" i="16"/>
  <c r="T177" i="16"/>
  <c r="R177" i="16"/>
  <c r="P177" i="16"/>
  <c r="N177" i="16"/>
  <c r="L177" i="16"/>
  <c r="J177" i="16"/>
  <c r="G177" i="16"/>
  <c r="C177" i="16"/>
  <c r="D177" i="16" s="1"/>
  <c r="E177" i="16" s="1"/>
  <c r="A177" i="16"/>
  <c r="B178" i="16"/>
  <c r="AX176" i="26" l="1"/>
  <c r="AV176" i="26"/>
  <c r="AT176" i="26"/>
  <c r="AR176" i="26"/>
  <c r="AP176" i="26"/>
  <c r="AN176" i="26"/>
  <c r="AL176" i="26"/>
  <c r="AC176" i="26"/>
  <c r="AA176" i="26"/>
  <c r="Y176" i="26"/>
  <c r="W176" i="26"/>
  <c r="U176" i="26"/>
  <c r="S176" i="26"/>
  <c r="Q176" i="26"/>
  <c r="O176" i="26"/>
  <c r="M176" i="26"/>
  <c r="K176" i="26"/>
  <c r="I176" i="26"/>
  <c r="F176" i="26"/>
  <c r="C176" i="26"/>
  <c r="D176" i="26" s="1"/>
  <c r="E176" i="26" s="1"/>
  <c r="A176" i="26"/>
  <c r="AW176" i="26"/>
  <c r="AS176" i="26"/>
  <c r="AO176" i="26"/>
  <c r="AD176" i="26"/>
  <c r="Z176" i="26"/>
  <c r="V176" i="26"/>
  <c r="R176" i="26"/>
  <c r="N176" i="26"/>
  <c r="J176" i="26"/>
  <c r="AU176" i="26"/>
  <c r="AM176" i="26"/>
  <c r="X176" i="26"/>
  <c r="P176" i="26"/>
  <c r="G176" i="26"/>
  <c r="AQ176" i="26"/>
  <c r="T176" i="26"/>
  <c r="AB176" i="26"/>
  <c r="L176" i="26"/>
  <c r="B177" i="26"/>
  <c r="AV178" i="16"/>
  <c r="AT178" i="16"/>
  <c r="AR178" i="16"/>
  <c r="AP178" i="16"/>
  <c r="AN178" i="16"/>
  <c r="AL178" i="16"/>
  <c r="AC178" i="16"/>
  <c r="AA178" i="16"/>
  <c r="Y178" i="16"/>
  <c r="W178" i="16"/>
  <c r="U178" i="16"/>
  <c r="S178" i="16"/>
  <c r="Q178" i="16"/>
  <c r="O178" i="16"/>
  <c r="M178" i="16"/>
  <c r="K178" i="16"/>
  <c r="I178" i="16"/>
  <c r="F178" i="16"/>
  <c r="C178" i="16"/>
  <c r="D178" i="16" s="1"/>
  <c r="E178" i="16" s="1"/>
  <c r="A178" i="16"/>
  <c r="AW178" i="16"/>
  <c r="AU178" i="16"/>
  <c r="AS178" i="16"/>
  <c r="AQ178" i="16"/>
  <c r="AO178" i="16"/>
  <c r="AM178" i="16"/>
  <c r="AD178" i="16"/>
  <c r="AB178" i="16"/>
  <c r="Z178" i="16"/>
  <c r="X178" i="16"/>
  <c r="V178" i="16"/>
  <c r="T178" i="16"/>
  <c r="R178" i="16"/>
  <c r="P178" i="16"/>
  <c r="N178" i="16"/>
  <c r="L178" i="16"/>
  <c r="J178" i="16"/>
  <c r="G178" i="16"/>
  <c r="B179" i="16"/>
  <c r="AX177" i="26" l="1"/>
  <c r="AV177" i="26"/>
  <c r="AT177" i="26"/>
  <c r="AR177" i="26"/>
  <c r="AP177" i="26"/>
  <c r="AN177" i="26"/>
  <c r="AL177" i="26"/>
  <c r="AC177" i="26"/>
  <c r="AA177" i="26"/>
  <c r="Y177" i="26"/>
  <c r="W177" i="26"/>
  <c r="U177" i="26"/>
  <c r="S177" i="26"/>
  <c r="Q177" i="26"/>
  <c r="O177" i="26"/>
  <c r="M177" i="26"/>
  <c r="K177" i="26"/>
  <c r="I177" i="26"/>
  <c r="F177" i="26"/>
  <c r="AU177" i="26"/>
  <c r="AQ177" i="26"/>
  <c r="AM177" i="26"/>
  <c r="AB177" i="26"/>
  <c r="X177" i="26"/>
  <c r="T177" i="26"/>
  <c r="P177" i="26"/>
  <c r="L177" i="26"/>
  <c r="G177" i="26"/>
  <c r="A177" i="26"/>
  <c r="AW177" i="26"/>
  <c r="AO177" i="26"/>
  <c r="Z177" i="26"/>
  <c r="R177" i="26"/>
  <c r="J177" i="26"/>
  <c r="AD177" i="26"/>
  <c r="N177" i="26"/>
  <c r="V177" i="26"/>
  <c r="AS177" i="26"/>
  <c r="C177" i="26"/>
  <c r="D177" i="26" s="1"/>
  <c r="E177" i="26" s="1"/>
  <c r="B178" i="26"/>
  <c r="AW179" i="16"/>
  <c r="AU179" i="16"/>
  <c r="AS179" i="16"/>
  <c r="AQ179" i="16"/>
  <c r="AO179" i="16"/>
  <c r="AM179" i="16"/>
  <c r="AD179" i="16"/>
  <c r="AB179" i="16"/>
  <c r="Z179" i="16"/>
  <c r="X179" i="16"/>
  <c r="V179" i="16"/>
  <c r="T179" i="16"/>
  <c r="R179" i="16"/>
  <c r="P179" i="16"/>
  <c r="N179" i="16"/>
  <c r="L179" i="16"/>
  <c r="J179" i="16"/>
  <c r="G179" i="16"/>
  <c r="C179" i="16"/>
  <c r="D179" i="16" s="1"/>
  <c r="E179" i="16" s="1"/>
  <c r="A179" i="16"/>
  <c r="AV179" i="16"/>
  <c r="AT179" i="16"/>
  <c r="AR179" i="16"/>
  <c r="AP179" i="16"/>
  <c r="AN179" i="16"/>
  <c r="AL179" i="16"/>
  <c r="AC179" i="16"/>
  <c r="AA179" i="16"/>
  <c r="Y179" i="16"/>
  <c r="W179" i="16"/>
  <c r="U179" i="16"/>
  <c r="S179" i="16"/>
  <c r="Q179" i="16"/>
  <c r="O179" i="16"/>
  <c r="M179" i="16"/>
  <c r="K179" i="16"/>
  <c r="I179" i="16"/>
  <c r="F179" i="16"/>
  <c r="B180" i="16"/>
  <c r="AW178" i="26" l="1"/>
  <c r="AU178" i="26"/>
  <c r="AS178" i="26"/>
  <c r="AQ178" i="26"/>
  <c r="AO178" i="26"/>
  <c r="AM178" i="26"/>
  <c r="AD178" i="26"/>
  <c r="AB178" i="26"/>
  <c r="Z178" i="26"/>
  <c r="X178" i="26"/>
  <c r="V178" i="26"/>
  <c r="T178" i="26"/>
  <c r="R178" i="26"/>
  <c r="P178" i="26"/>
  <c r="N178" i="26"/>
  <c r="L178" i="26"/>
  <c r="J178" i="26"/>
  <c r="G178" i="26"/>
  <c r="AX178" i="26"/>
  <c r="AT178" i="26"/>
  <c r="AP178" i="26"/>
  <c r="AL178" i="26"/>
  <c r="AA178" i="26"/>
  <c r="W178" i="26"/>
  <c r="S178" i="26"/>
  <c r="O178" i="26"/>
  <c r="K178" i="26"/>
  <c r="F178" i="26"/>
  <c r="A178" i="26"/>
  <c r="AV178" i="26"/>
  <c r="AN178" i="26"/>
  <c r="Y178" i="26"/>
  <c r="Q178" i="26"/>
  <c r="I178" i="26"/>
  <c r="AR178" i="26"/>
  <c r="U178" i="26"/>
  <c r="C178" i="26"/>
  <c r="D178" i="26" s="1"/>
  <c r="E178" i="26" s="1"/>
  <c r="M178" i="26"/>
  <c r="AC178" i="26"/>
  <c r="B179" i="26"/>
  <c r="AV180" i="16"/>
  <c r="AT180" i="16"/>
  <c r="AR180" i="16"/>
  <c r="AP180" i="16"/>
  <c r="AN180" i="16"/>
  <c r="AW180" i="16"/>
  <c r="AU180" i="16"/>
  <c r="AS180" i="16"/>
  <c r="AQ180" i="16"/>
  <c r="AO180" i="16"/>
  <c r="AM180" i="16"/>
  <c r="AD180" i="16"/>
  <c r="AB180" i="16"/>
  <c r="Z180" i="16"/>
  <c r="X180" i="16"/>
  <c r="V180" i="16"/>
  <c r="T180" i="16"/>
  <c r="R180" i="16"/>
  <c r="P180" i="16"/>
  <c r="N180" i="16"/>
  <c r="L180" i="16"/>
  <c r="J180" i="16"/>
  <c r="G180" i="16"/>
  <c r="AL180" i="16"/>
  <c r="AC180" i="16"/>
  <c r="AA180" i="16"/>
  <c r="Y180" i="16"/>
  <c r="W180" i="16"/>
  <c r="U180" i="16"/>
  <c r="S180" i="16"/>
  <c r="Q180" i="16"/>
  <c r="O180" i="16"/>
  <c r="M180" i="16"/>
  <c r="K180" i="16"/>
  <c r="I180" i="16"/>
  <c r="F180" i="16"/>
  <c r="C180" i="16"/>
  <c r="D180" i="16" s="1"/>
  <c r="E180" i="16" s="1"/>
  <c r="A180" i="16"/>
  <c r="B181" i="16"/>
  <c r="AW179" i="26" l="1"/>
  <c r="AU179" i="26"/>
  <c r="AS179" i="26"/>
  <c r="AQ179" i="26"/>
  <c r="AO179" i="26"/>
  <c r="AM179" i="26"/>
  <c r="AD179" i="26"/>
  <c r="AB179" i="26"/>
  <c r="Z179" i="26"/>
  <c r="X179" i="26"/>
  <c r="V179" i="26"/>
  <c r="T179" i="26"/>
  <c r="R179" i="26"/>
  <c r="P179" i="26"/>
  <c r="N179" i="26"/>
  <c r="L179" i="26"/>
  <c r="J179" i="26"/>
  <c r="G179" i="26"/>
  <c r="C179" i="26"/>
  <c r="D179" i="26" s="1"/>
  <c r="E179" i="26" s="1"/>
  <c r="A179" i="26"/>
  <c r="AX179" i="26"/>
  <c r="AT179" i="26"/>
  <c r="AP179" i="26"/>
  <c r="AL179" i="26"/>
  <c r="AA179" i="26"/>
  <c r="W179" i="26"/>
  <c r="S179" i="26"/>
  <c r="O179" i="26"/>
  <c r="K179" i="26"/>
  <c r="F179" i="26"/>
  <c r="AV179" i="26"/>
  <c r="AN179" i="26"/>
  <c r="Y179" i="26"/>
  <c r="Q179" i="26"/>
  <c r="I179" i="26"/>
  <c r="AC179" i="26"/>
  <c r="M179" i="26"/>
  <c r="AR179" i="26"/>
  <c r="U179" i="26"/>
  <c r="B180" i="26"/>
  <c r="AW181" i="16"/>
  <c r="AU181" i="16"/>
  <c r="AS181" i="16"/>
  <c r="AQ181" i="16"/>
  <c r="AO181" i="16"/>
  <c r="AM181" i="16"/>
  <c r="AD181" i="16"/>
  <c r="AB181" i="16"/>
  <c r="Z181" i="16"/>
  <c r="X181" i="16"/>
  <c r="V181" i="16"/>
  <c r="T181" i="16"/>
  <c r="R181" i="16"/>
  <c r="P181" i="16"/>
  <c r="N181" i="16"/>
  <c r="L181" i="16"/>
  <c r="J181" i="16"/>
  <c r="G181" i="16"/>
  <c r="C181" i="16"/>
  <c r="D181" i="16" s="1"/>
  <c r="E181" i="16" s="1"/>
  <c r="A181" i="16"/>
  <c r="AV181" i="16"/>
  <c r="AT181" i="16"/>
  <c r="AR181" i="16"/>
  <c r="AP181" i="16"/>
  <c r="AN181" i="16"/>
  <c r="AL181" i="16"/>
  <c r="AC181" i="16"/>
  <c r="AA181" i="16"/>
  <c r="Y181" i="16"/>
  <c r="W181" i="16"/>
  <c r="U181" i="16"/>
  <c r="S181" i="16"/>
  <c r="Q181" i="16"/>
  <c r="O181" i="16"/>
  <c r="M181" i="16"/>
  <c r="K181" i="16"/>
  <c r="I181" i="16"/>
  <c r="F181" i="16"/>
  <c r="B182" i="16"/>
  <c r="AX180" i="26" l="1"/>
  <c r="AV180" i="26"/>
  <c r="AT180" i="26"/>
  <c r="AR180" i="26"/>
  <c r="AP180" i="26"/>
  <c r="AN180" i="26"/>
  <c r="AL180" i="26"/>
  <c r="AC180" i="26"/>
  <c r="AA180" i="26"/>
  <c r="Y180" i="26"/>
  <c r="W180" i="26"/>
  <c r="U180" i="26"/>
  <c r="S180" i="26"/>
  <c r="Q180" i="26"/>
  <c r="O180" i="26"/>
  <c r="M180" i="26"/>
  <c r="K180" i="26"/>
  <c r="I180" i="26"/>
  <c r="F180" i="26"/>
  <c r="C180" i="26"/>
  <c r="D180" i="26" s="1"/>
  <c r="E180" i="26" s="1"/>
  <c r="A180" i="26"/>
  <c r="AW180" i="26"/>
  <c r="AS180" i="26"/>
  <c r="AO180" i="26"/>
  <c r="AD180" i="26"/>
  <c r="Z180" i="26"/>
  <c r="V180" i="26"/>
  <c r="R180" i="26"/>
  <c r="N180" i="26"/>
  <c r="J180" i="26"/>
  <c r="AU180" i="26"/>
  <c r="AM180" i="26"/>
  <c r="X180" i="26"/>
  <c r="P180" i="26"/>
  <c r="G180" i="26"/>
  <c r="AQ180" i="26"/>
  <c r="T180" i="26"/>
  <c r="AB180" i="26"/>
  <c r="L180" i="26"/>
  <c r="B181" i="26"/>
  <c r="AW182" i="16"/>
  <c r="AU182" i="16"/>
  <c r="AS182" i="16"/>
  <c r="AQ182" i="16"/>
  <c r="AO182" i="16"/>
  <c r="AM182" i="16"/>
  <c r="AD182" i="16"/>
  <c r="AB182" i="16"/>
  <c r="Z182" i="16"/>
  <c r="X182" i="16"/>
  <c r="V182" i="16"/>
  <c r="T182" i="16"/>
  <c r="R182" i="16"/>
  <c r="P182" i="16"/>
  <c r="N182" i="16"/>
  <c r="L182" i="16"/>
  <c r="J182" i="16"/>
  <c r="G182" i="16"/>
  <c r="AV182" i="16"/>
  <c r="AT182" i="16"/>
  <c r="AR182" i="16"/>
  <c r="AP182" i="16"/>
  <c r="AN182" i="16"/>
  <c r="AL182" i="16"/>
  <c r="AC182" i="16"/>
  <c r="AA182" i="16"/>
  <c r="Y182" i="16"/>
  <c r="W182" i="16"/>
  <c r="U182" i="16"/>
  <c r="S182" i="16"/>
  <c r="Q182" i="16"/>
  <c r="O182" i="16"/>
  <c r="M182" i="16"/>
  <c r="K182" i="16"/>
  <c r="I182" i="16"/>
  <c r="F182" i="16"/>
  <c r="C182" i="16"/>
  <c r="D182" i="16" s="1"/>
  <c r="E182" i="16" s="1"/>
  <c r="A182" i="16"/>
  <c r="B183" i="16"/>
  <c r="AX181" i="26" l="1"/>
  <c r="AV181" i="26"/>
  <c r="AT181" i="26"/>
  <c r="AR181" i="26"/>
  <c r="AP181" i="26"/>
  <c r="AN181" i="26"/>
  <c r="AL181" i="26"/>
  <c r="AC181" i="26"/>
  <c r="AA181" i="26"/>
  <c r="Y181" i="26"/>
  <c r="W181" i="26"/>
  <c r="U181" i="26"/>
  <c r="S181" i="26"/>
  <c r="Q181" i="26"/>
  <c r="O181" i="26"/>
  <c r="M181" i="26"/>
  <c r="K181" i="26"/>
  <c r="I181" i="26"/>
  <c r="F181" i="26"/>
  <c r="AW181" i="26"/>
  <c r="AS181" i="26"/>
  <c r="AO181" i="26"/>
  <c r="AD181" i="26"/>
  <c r="Z181" i="26"/>
  <c r="V181" i="26"/>
  <c r="R181" i="26"/>
  <c r="N181" i="26"/>
  <c r="J181" i="26"/>
  <c r="C181" i="26"/>
  <c r="D181" i="26" s="1"/>
  <c r="E181" i="26" s="1"/>
  <c r="AU181" i="26"/>
  <c r="AM181" i="26"/>
  <c r="X181" i="26"/>
  <c r="P181" i="26"/>
  <c r="G181" i="26"/>
  <c r="AB181" i="26"/>
  <c r="L181" i="26"/>
  <c r="T181" i="26"/>
  <c r="AQ181" i="26"/>
  <c r="A181" i="26"/>
  <c r="B182" i="26"/>
  <c r="AV183" i="16"/>
  <c r="AT183" i="16"/>
  <c r="AR183" i="16"/>
  <c r="AP183" i="16"/>
  <c r="AN183" i="16"/>
  <c r="AL183" i="16"/>
  <c r="AC183" i="16"/>
  <c r="AA183" i="16"/>
  <c r="Y183" i="16"/>
  <c r="W183" i="16"/>
  <c r="U183" i="16"/>
  <c r="S183" i="16"/>
  <c r="Q183" i="16"/>
  <c r="O183" i="16"/>
  <c r="M183" i="16"/>
  <c r="K183" i="16"/>
  <c r="I183" i="16"/>
  <c r="F183" i="16"/>
  <c r="AW183" i="16"/>
  <c r="AU183" i="16"/>
  <c r="AS183" i="16"/>
  <c r="AQ183" i="16"/>
  <c r="AO183" i="16"/>
  <c r="AM183" i="16"/>
  <c r="AD183" i="16"/>
  <c r="AB183" i="16"/>
  <c r="Z183" i="16"/>
  <c r="X183" i="16"/>
  <c r="V183" i="16"/>
  <c r="T183" i="16"/>
  <c r="R183" i="16"/>
  <c r="P183" i="16"/>
  <c r="N183" i="16"/>
  <c r="L183" i="16"/>
  <c r="J183" i="16"/>
  <c r="G183" i="16"/>
  <c r="C183" i="16"/>
  <c r="D183" i="16" s="1"/>
  <c r="E183" i="16" s="1"/>
  <c r="A183" i="16"/>
  <c r="B184" i="16"/>
  <c r="AW182" i="26" l="1"/>
  <c r="AU182" i="26"/>
  <c r="AS182" i="26"/>
  <c r="AQ182" i="26"/>
  <c r="AO182" i="26"/>
  <c r="AM182" i="26"/>
  <c r="AD182" i="26"/>
  <c r="AB182" i="26"/>
  <c r="Z182" i="26"/>
  <c r="X182" i="26"/>
  <c r="V182" i="26"/>
  <c r="T182" i="26"/>
  <c r="R182" i="26"/>
  <c r="P182" i="26"/>
  <c r="N182" i="26"/>
  <c r="L182" i="26"/>
  <c r="J182" i="26"/>
  <c r="G182" i="26"/>
  <c r="AV182" i="26"/>
  <c r="AR182" i="26"/>
  <c r="AN182" i="26"/>
  <c r="AC182" i="26"/>
  <c r="Y182" i="26"/>
  <c r="U182" i="26"/>
  <c r="Q182" i="26"/>
  <c r="M182" i="26"/>
  <c r="I182" i="26"/>
  <c r="C182" i="26"/>
  <c r="D182" i="26" s="1"/>
  <c r="E182" i="26" s="1"/>
  <c r="AT182" i="26"/>
  <c r="AL182" i="26"/>
  <c r="W182" i="26"/>
  <c r="O182" i="26"/>
  <c r="F182" i="26"/>
  <c r="AP182" i="26"/>
  <c r="S182" i="26"/>
  <c r="A182" i="26"/>
  <c r="AX182" i="26"/>
  <c r="K182" i="26"/>
  <c r="AA182" i="26"/>
  <c r="B183" i="26"/>
  <c r="AV184" i="16"/>
  <c r="AT184" i="16"/>
  <c r="AR184" i="16"/>
  <c r="AP184" i="16"/>
  <c r="AN184" i="16"/>
  <c r="AL184" i="16"/>
  <c r="AC184" i="16"/>
  <c r="AA184" i="16"/>
  <c r="Y184" i="16"/>
  <c r="W184" i="16"/>
  <c r="U184" i="16"/>
  <c r="S184" i="16"/>
  <c r="Q184" i="16"/>
  <c r="O184" i="16"/>
  <c r="M184" i="16"/>
  <c r="K184" i="16"/>
  <c r="I184" i="16"/>
  <c r="F184" i="16"/>
  <c r="C184" i="16"/>
  <c r="D184" i="16" s="1"/>
  <c r="E184" i="16" s="1"/>
  <c r="A184" i="16"/>
  <c r="AW184" i="16"/>
  <c r="AU184" i="16"/>
  <c r="AS184" i="16"/>
  <c r="AQ184" i="16"/>
  <c r="AO184" i="16"/>
  <c r="AM184" i="16"/>
  <c r="AD184" i="16"/>
  <c r="AB184" i="16"/>
  <c r="Z184" i="16"/>
  <c r="X184" i="16"/>
  <c r="V184" i="16"/>
  <c r="T184" i="16"/>
  <c r="R184" i="16"/>
  <c r="P184" i="16"/>
  <c r="N184" i="16"/>
  <c r="L184" i="16"/>
  <c r="J184" i="16"/>
  <c r="G184" i="16"/>
  <c r="B185" i="16"/>
  <c r="AW183" i="26" l="1"/>
  <c r="AU183" i="26"/>
  <c r="AS183" i="26"/>
  <c r="AQ183" i="26"/>
  <c r="AO183" i="26"/>
  <c r="AM183" i="26"/>
  <c r="AD183" i="26"/>
  <c r="AB183" i="26"/>
  <c r="Z183" i="26"/>
  <c r="X183" i="26"/>
  <c r="V183" i="26"/>
  <c r="T183" i="26"/>
  <c r="R183" i="26"/>
  <c r="P183" i="26"/>
  <c r="N183" i="26"/>
  <c r="L183" i="26"/>
  <c r="J183" i="26"/>
  <c r="G183" i="26"/>
  <c r="C183" i="26"/>
  <c r="D183" i="26" s="1"/>
  <c r="E183" i="26" s="1"/>
  <c r="A183" i="26"/>
  <c r="AV183" i="26"/>
  <c r="AR183" i="26"/>
  <c r="AN183" i="26"/>
  <c r="AC183" i="26"/>
  <c r="Y183" i="26"/>
  <c r="U183" i="26"/>
  <c r="Q183" i="26"/>
  <c r="M183" i="26"/>
  <c r="I183" i="26"/>
  <c r="AT183" i="26"/>
  <c r="AL183" i="26"/>
  <c r="W183" i="26"/>
  <c r="O183" i="26"/>
  <c r="F183" i="26"/>
  <c r="AX183" i="26"/>
  <c r="AA183" i="26"/>
  <c r="K183" i="26"/>
  <c r="AP183" i="26"/>
  <c r="S183" i="26"/>
  <c r="B184" i="26"/>
  <c r="AW185" i="16"/>
  <c r="AU185" i="16"/>
  <c r="AS185" i="16"/>
  <c r="AQ185" i="16"/>
  <c r="AO185" i="16"/>
  <c r="AM185" i="16"/>
  <c r="AD185" i="16"/>
  <c r="AB185" i="16"/>
  <c r="Z185" i="16"/>
  <c r="X185" i="16"/>
  <c r="V185" i="16"/>
  <c r="T185" i="16"/>
  <c r="R185" i="16"/>
  <c r="P185" i="16"/>
  <c r="N185" i="16"/>
  <c r="L185" i="16"/>
  <c r="J185" i="16"/>
  <c r="G185" i="16"/>
  <c r="C185" i="16"/>
  <c r="D185" i="16" s="1"/>
  <c r="E185" i="16" s="1"/>
  <c r="A185" i="16"/>
  <c r="AV185" i="16"/>
  <c r="AT185" i="16"/>
  <c r="AR185" i="16"/>
  <c r="AP185" i="16"/>
  <c r="AN185" i="16"/>
  <c r="AL185" i="16"/>
  <c r="AC185" i="16"/>
  <c r="AA185" i="16"/>
  <c r="Y185" i="16"/>
  <c r="W185" i="16"/>
  <c r="U185" i="16"/>
  <c r="S185" i="16"/>
  <c r="Q185" i="16"/>
  <c r="O185" i="16"/>
  <c r="M185" i="16"/>
  <c r="K185" i="16"/>
  <c r="I185" i="16"/>
  <c r="F185" i="16"/>
  <c r="B186" i="16"/>
  <c r="AX184" i="26" l="1"/>
  <c r="AV184" i="26"/>
  <c r="AT184" i="26"/>
  <c r="AR184" i="26"/>
  <c r="AP184" i="26"/>
  <c r="AN184" i="26"/>
  <c r="AL184" i="26"/>
  <c r="AC184" i="26"/>
  <c r="AA184" i="26"/>
  <c r="Y184" i="26"/>
  <c r="W184" i="26"/>
  <c r="U184" i="26"/>
  <c r="S184" i="26"/>
  <c r="Q184" i="26"/>
  <c r="O184" i="26"/>
  <c r="M184" i="26"/>
  <c r="K184" i="26"/>
  <c r="I184" i="26"/>
  <c r="F184" i="26"/>
  <c r="C184" i="26"/>
  <c r="D184" i="26" s="1"/>
  <c r="E184" i="26" s="1"/>
  <c r="A184" i="26"/>
  <c r="AU184" i="26"/>
  <c r="AQ184" i="26"/>
  <c r="AM184" i="26"/>
  <c r="AB184" i="26"/>
  <c r="X184" i="26"/>
  <c r="T184" i="26"/>
  <c r="P184" i="26"/>
  <c r="L184" i="26"/>
  <c r="G184" i="26"/>
  <c r="AS184" i="26"/>
  <c r="AD184" i="26"/>
  <c r="V184" i="26"/>
  <c r="N184" i="26"/>
  <c r="AO184" i="26"/>
  <c r="R184" i="26"/>
  <c r="Z184" i="26"/>
  <c r="AW184" i="26"/>
  <c r="J184" i="26"/>
  <c r="B185" i="26"/>
  <c r="AW186" i="16"/>
  <c r="AU186" i="16"/>
  <c r="AS186" i="16"/>
  <c r="AQ186" i="16"/>
  <c r="AO186" i="16"/>
  <c r="AM186" i="16"/>
  <c r="AD186" i="16"/>
  <c r="AB186" i="16"/>
  <c r="Z186" i="16"/>
  <c r="X186" i="16"/>
  <c r="V186" i="16"/>
  <c r="T186" i="16"/>
  <c r="R186" i="16"/>
  <c r="P186" i="16"/>
  <c r="N186" i="16"/>
  <c r="L186" i="16"/>
  <c r="J186" i="16"/>
  <c r="G186" i="16"/>
  <c r="AV186" i="16"/>
  <c r="AT186" i="16"/>
  <c r="AR186" i="16"/>
  <c r="AP186" i="16"/>
  <c r="AN186" i="16"/>
  <c r="AL186" i="16"/>
  <c r="AC186" i="16"/>
  <c r="AA186" i="16"/>
  <c r="Y186" i="16"/>
  <c r="W186" i="16"/>
  <c r="U186" i="16"/>
  <c r="S186" i="16"/>
  <c r="Q186" i="16"/>
  <c r="O186" i="16"/>
  <c r="M186" i="16"/>
  <c r="K186" i="16"/>
  <c r="I186" i="16"/>
  <c r="F186" i="16"/>
  <c r="C186" i="16"/>
  <c r="D186" i="16" s="1"/>
  <c r="E186" i="16" s="1"/>
  <c r="A186" i="16"/>
  <c r="B187" i="16"/>
  <c r="AX185" i="26" l="1"/>
  <c r="AV185" i="26"/>
  <c r="AT185" i="26"/>
  <c r="AR185" i="26"/>
  <c r="AP185" i="26"/>
  <c r="AN185" i="26"/>
  <c r="AL185" i="26"/>
  <c r="AC185" i="26"/>
  <c r="AA185" i="26"/>
  <c r="Y185" i="26"/>
  <c r="W185" i="26"/>
  <c r="U185" i="26"/>
  <c r="S185" i="26"/>
  <c r="Q185" i="26"/>
  <c r="O185" i="26"/>
  <c r="M185" i="26"/>
  <c r="K185" i="26"/>
  <c r="I185" i="26"/>
  <c r="F185" i="26"/>
  <c r="AU185" i="26"/>
  <c r="AQ185" i="26"/>
  <c r="AM185" i="26"/>
  <c r="AB185" i="26"/>
  <c r="X185" i="26"/>
  <c r="T185" i="26"/>
  <c r="P185" i="26"/>
  <c r="L185" i="26"/>
  <c r="G185" i="26"/>
  <c r="A185" i="26"/>
  <c r="AS185" i="26"/>
  <c r="AD185" i="26"/>
  <c r="V185" i="26"/>
  <c r="N185" i="26"/>
  <c r="C185" i="26"/>
  <c r="D185" i="26" s="1"/>
  <c r="E185" i="26" s="1"/>
  <c r="AW185" i="26"/>
  <c r="Z185" i="26"/>
  <c r="J185" i="26"/>
  <c r="R185" i="26"/>
  <c r="AO185" i="26"/>
  <c r="B186" i="26"/>
  <c r="AV187" i="16"/>
  <c r="AT187" i="16"/>
  <c r="AR187" i="16"/>
  <c r="AP187" i="16"/>
  <c r="AN187" i="16"/>
  <c r="AL187" i="16"/>
  <c r="AC187" i="16"/>
  <c r="AA187" i="16"/>
  <c r="Y187" i="16"/>
  <c r="W187" i="16"/>
  <c r="U187" i="16"/>
  <c r="S187" i="16"/>
  <c r="Q187" i="16"/>
  <c r="O187" i="16"/>
  <c r="M187" i="16"/>
  <c r="K187" i="16"/>
  <c r="I187" i="16"/>
  <c r="F187" i="16"/>
  <c r="AW187" i="16"/>
  <c r="AU187" i="16"/>
  <c r="AS187" i="16"/>
  <c r="AQ187" i="16"/>
  <c r="AO187" i="16"/>
  <c r="AM187" i="16"/>
  <c r="AD187" i="16"/>
  <c r="AB187" i="16"/>
  <c r="Z187" i="16"/>
  <c r="X187" i="16"/>
  <c r="V187" i="16"/>
  <c r="T187" i="16"/>
  <c r="R187" i="16"/>
  <c r="P187" i="16"/>
  <c r="N187" i="16"/>
  <c r="L187" i="16"/>
  <c r="J187" i="16"/>
  <c r="G187" i="16"/>
  <c r="C187" i="16"/>
  <c r="D187" i="16" s="1"/>
  <c r="E187" i="16" s="1"/>
  <c r="A187" i="16"/>
  <c r="B188" i="16"/>
  <c r="AW186" i="26" l="1"/>
  <c r="AU186" i="26"/>
  <c r="AS186" i="26"/>
  <c r="AQ186" i="26"/>
  <c r="AO186" i="26"/>
  <c r="AM186" i="26"/>
  <c r="AD186" i="26"/>
  <c r="AB186" i="26"/>
  <c r="Z186" i="26"/>
  <c r="X186" i="26"/>
  <c r="V186" i="26"/>
  <c r="T186" i="26"/>
  <c r="R186" i="26"/>
  <c r="P186" i="26"/>
  <c r="N186" i="26"/>
  <c r="L186" i="26"/>
  <c r="J186" i="26"/>
  <c r="G186" i="26"/>
  <c r="AX186" i="26"/>
  <c r="AT186" i="26"/>
  <c r="AP186" i="26"/>
  <c r="AL186" i="26"/>
  <c r="AA186" i="26"/>
  <c r="W186" i="26"/>
  <c r="S186" i="26"/>
  <c r="O186" i="26"/>
  <c r="K186" i="26"/>
  <c r="F186" i="26"/>
  <c r="A186" i="26"/>
  <c r="AR186" i="26"/>
  <c r="AC186" i="26"/>
  <c r="U186" i="26"/>
  <c r="M186" i="26"/>
  <c r="C186" i="26"/>
  <c r="D186" i="26" s="1"/>
  <c r="E186" i="26" s="1"/>
  <c r="AN186" i="26"/>
  <c r="Q186" i="26"/>
  <c r="AV186" i="26"/>
  <c r="I186" i="26"/>
  <c r="Y186" i="26"/>
  <c r="B187" i="26"/>
  <c r="AV188" i="16"/>
  <c r="AT188" i="16"/>
  <c r="AR188" i="16"/>
  <c r="AP188" i="16"/>
  <c r="AN188" i="16"/>
  <c r="AL188" i="16"/>
  <c r="AC188" i="16"/>
  <c r="AA188" i="16"/>
  <c r="Y188" i="16"/>
  <c r="W188" i="16"/>
  <c r="U188" i="16"/>
  <c r="S188" i="16"/>
  <c r="Q188" i="16"/>
  <c r="O188" i="16"/>
  <c r="M188" i="16"/>
  <c r="K188" i="16"/>
  <c r="I188" i="16"/>
  <c r="F188" i="16"/>
  <c r="C188" i="16"/>
  <c r="D188" i="16" s="1"/>
  <c r="E188" i="16" s="1"/>
  <c r="A188" i="16"/>
  <c r="AW188" i="16"/>
  <c r="AU188" i="16"/>
  <c r="AS188" i="16"/>
  <c r="AQ188" i="16"/>
  <c r="AO188" i="16"/>
  <c r="AM188" i="16"/>
  <c r="AD188" i="16"/>
  <c r="AB188" i="16"/>
  <c r="Z188" i="16"/>
  <c r="X188" i="16"/>
  <c r="V188" i="16"/>
  <c r="T188" i="16"/>
  <c r="R188" i="16"/>
  <c r="P188" i="16"/>
  <c r="N188" i="16"/>
  <c r="L188" i="16"/>
  <c r="J188" i="16"/>
  <c r="G188" i="16"/>
  <c r="B189" i="16"/>
  <c r="AW187" i="26" l="1"/>
  <c r="AU187" i="26"/>
  <c r="AS187" i="26"/>
  <c r="AQ187" i="26"/>
  <c r="AO187" i="26"/>
  <c r="AM187" i="26"/>
  <c r="AD187" i="26"/>
  <c r="AB187" i="26"/>
  <c r="Z187" i="26"/>
  <c r="X187" i="26"/>
  <c r="V187" i="26"/>
  <c r="T187" i="26"/>
  <c r="R187" i="26"/>
  <c r="P187" i="26"/>
  <c r="N187" i="26"/>
  <c r="L187" i="26"/>
  <c r="J187" i="26"/>
  <c r="G187" i="26"/>
  <c r="C187" i="26"/>
  <c r="D187" i="26" s="1"/>
  <c r="E187" i="26" s="1"/>
  <c r="A187" i="26"/>
  <c r="AX187" i="26"/>
  <c r="AT187" i="26"/>
  <c r="AP187" i="26"/>
  <c r="AL187" i="26"/>
  <c r="AA187" i="26"/>
  <c r="W187" i="26"/>
  <c r="S187" i="26"/>
  <c r="O187" i="26"/>
  <c r="K187" i="26"/>
  <c r="F187" i="26"/>
  <c r="AR187" i="26"/>
  <c r="AC187" i="26"/>
  <c r="U187" i="26"/>
  <c r="M187" i="26"/>
  <c r="AV187" i="26"/>
  <c r="Y187" i="26"/>
  <c r="I187" i="26"/>
  <c r="AN187" i="26"/>
  <c r="Q187" i="26"/>
  <c r="B188" i="26"/>
  <c r="AW189" i="16"/>
  <c r="AU189" i="16"/>
  <c r="AS189" i="16"/>
  <c r="AQ189" i="16"/>
  <c r="AO189" i="16"/>
  <c r="AM189" i="16"/>
  <c r="AD189" i="16"/>
  <c r="AB189" i="16"/>
  <c r="Z189" i="16"/>
  <c r="X189" i="16"/>
  <c r="V189" i="16"/>
  <c r="T189" i="16"/>
  <c r="AV189" i="16"/>
  <c r="AT189" i="16"/>
  <c r="AR189" i="16"/>
  <c r="AP189" i="16"/>
  <c r="AN189" i="16"/>
  <c r="AL189" i="16"/>
  <c r="AC189" i="16"/>
  <c r="AA189" i="16"/>
  <c r="Y189" i="16"/>
  <c r="W189" i="16"/>
  <c r="U189" i="16"/>
  <c r="S189" i="16"/>
  <c r="R189" i="16"/>
  <c r="P189" i="16"/>
  <c r="N189" i="16"/>
  <c r="L189" i="16"/>
  <c r="J189" i="16"/>
  <c r="G189" i="16"/>
  <c r="C189" i="16"/>
  <c r="D189" i="16" s="1"/>
  <c r="E189" i="16" s="1"/>
  <c r="A189" i="16"/>
  <c r="Q189" i="16"/>
  <c r="O189" i="16"/>
  <c r="M189" i="16"/>
  <c r="K189" i="16"/>
  <c r="I189" i="16"/>
  <c r="F189" i="16"/>
  <c r="B190" i="16"/>
  <c r="AX188" i="26" l="1"/>
  <c r="AV188" i="26"/>
  <c r="AT188" i="26"/>
  <c r="AR188" i="26"/>
  <c r="AP188" i="26"/>
  <c r="AN188" i="26"/>
  <c r="AL188" i="26"/>
  <c r="AC188" i="26"/>
  <c r="AA188" i="26"/>
  <c r="Y188" i="26"/>
  <c r="W188" i="26"/>
  <c r="U188" i="26"/>
  <c r="S188" i="26"/>
  <c r="Q188" i="26"/>
  <c r="O188" i="26"/>
  <c r="M188" i="26"/>
  <c r="K188" i="26"/>
  <c r="I188" i="26"/>
  <c r="F188" i="26"/>
  <c r="C188" i="26"/>
  <c r="D188" i="26" s="1"/>
  <c r="E188" i="26" s="1"/>
  <c r="A188" i="26"/>
  <c r="AW188" i="26"/>
  <c r="AS188" i="26"/>
  <c r="AO188" i="26"/>
  <c r="AD188" i="26"/>
  <c r="Z188" i="26"/>
  <c r="V188" i="26"/>
  <c r="R188" i="26"/>
  <c r="N188" i="26"/>
  <c r="J188" i="26"/>
  <c r="AQ188" i="26"/>
  <c r="AB188" i="26"/>
  <c r="T188" i="26"/>
  <c r="L188" i="26"/>
  <c r="AM188" i="26"/>
  <c r="P188" i="26"/>
  <c r="X188" i="26"/>
  <c r="AU188" i="26"/>
  <c r="G188" i="26"/>
  <c r="B189" i="26"/>
  <c r="AW190" i="16"/>
  <c r="AU190" i="16"/>
  <c r="AS190" i="16"/>
  <c r="AQ190" i="16"/>
  <c r="AO190" i="16"/>
  <c r="AM190" i="16"/>
  <c r="AD190" i="16"/>
  <c r="AB190" i="16"/>
  <c r="Z190" i="16"/>
  <c r="X190" i="16"/>
  <c r="V190" i="16"/>
  <c r="T190" i="16"/>
  <c r="R190" i="16"/>
  <c r="P190" i="16"/>
  <c r="N190" i="16"/>
  <c r="L190" i="16"/>
  <c r="J190" i="16"/>
  <c r="G190" i="16"/>
  <c r="AV190" i="16"/>
  <c r="AT190" i="16"/>
  <c r="AR190" i="16"/>
  <c r="AP190" i="16"/>
  <c r="AN190" i="16"/>
  <c r="AL190" i="16"/>
  <c r="AC190" i="16"/>
  <c r="AA190" i="16"/>
  <c r="Y190" i="16"/>
  <c r="W190" i="16"/>
  <c r="U190" i="16"/>
  <c r="S190" i="16"/>
  <c r="Q190" i="16"/>
  <c r="O190" i="16"/>
  <c r="M190" i="16"/>
  <c r="K190" i="16"/>
  <c r="I190" i="16"/>
  <c r="F190" i="16"/>
  <c r="C190" i="16"/>
  <c r="D190" i="16" s="1"/>
  <c r="E190" i="16" s="1"/>
  <c r="A190" i="16"/>
  <c r="B191" i="16"/>
  <c r="AW189" i="26" l="1"/>
  <c r="AU189" i="26"/>
  <c r="AS189" i="26"/>
  <c r="AQ189" i="26"/>
  <c r="AO189" i="26"/>
  <c r="AM189" i="26"/>
  <c r="AD189" i="26"/>
  <c r="AB189" i="26"/>
  <c r="AX189" i="26"/>
  <c r="AT189" i="26"/>
  <c r="AP189" i="26"/>
  <c r="AL189" i="26"/>
  <c r="AA189" i="26"/>
  <c r="Y189" i="26"/>
  <c r="W189" i="26"/>
  <c r="U189" i="26"/>
  <c r="S189" i="26"/>
  <c r="Q189" i="26"/>
  <c r="O189" i="26"/>
  <c r="M189" i="26"/>
  <c r="K189" i="26"/>
  <c r="I189" i="26"/>
  <c r="F189" i="26"/>
  <c r="AV189" i="26"/>
  <c r="AN189" i="26"/>
  <c r="Z189" i="26"/>
  <c r="V189" i="26"/>
  <c r="R189" i="26"/>
  <c r="N189" i="26"/>
  <c r="J189" i="26"/>
  <c r="C189" i="26"/>
  <c r="D189" i="26" s="1"/>
  <c r="E189" i="26" s="1"/>
  <c r="AC189" i="26"/>
  <c r="T189" i="26"/>
  <c r="L189" i="26"/>
  <c r="A189" i="26"/>
  <c r="X189" i="26"/>
  <c r="G189" i="26"/>
  <c r="P189" i="26"/>
  <c r="AR189" i="26"/>
  <c r="B190" i="26"/>
  <c r="AV191" i="16"/>
  <c r="AT191" i="16"/>
  <c r="AR191" i="16"/>
  <c r="AP191" i="16"/>
  <c r="AN191" i="16"/>
  <c r="AL191" i="16"/>
  <c r="AC191" i="16"/>
  <c r="AA191" i="16"/>
  <c r="Y191" i="16"/>
  <c r="W191" i="16"/>
  <c r="U191" i="16"/>
  <c r="S191" i="16"/>
  <c r="Q191" i="16"/>
  <c r="O191" i="16"/>
  <c r="M191" i="16"/>
  <c r="K191" i="16"/>
  <c r="I191" i="16"/>
  <c r="F191" i="16"/>
  <c r="AW191" i="16"/>
  <c r="AU191" i="16"/>
  <c r="AS191" i="16"/>
  <c r="AQ191" i="16"/>
  <c r="AO191" i="16"/>
  <c r="AM191" i="16"/>
  <c r="AD191" i="16"/>
  <c r="AB191" i="16"/>
  <c r="Z191" i="16"/>
  <c r="X191" i="16"/>
  <c r="V191" i="16"/>
  <c r="T191" i="16"/>
  <c r="R191" i="16"/>
  <c r="P191" i="16"/>
  <c r="N191" i="16"/>
  <c r="L191" i="16"/>
  <c r="J191" i="16"/>
  <c r="G191" i="16"/>
  <c r="C191" i="16"/>
  <c r="D191" i="16" s="1"/>
  <c r="E191" i="16" s="1"/>
  <c r="A191" i="16"/>
  <c r="B192" i="16"/>
  <c r="AX190" i="26" l="1"/>
  <c r="AV190" i="26"/>
  <c r="AT190" i="26"/>
  <c r="AR190" i="26"/>
  <c r="AP190" i="26"/>
  <c r="AN190" i="26"/>
  <c r="AL190" i="26"/>
  <c r="AC190" i="26"/>
  <c r="AA190" i="26"/>
  <c r="Y190" i="26"/>
  <c r="W190" i="26"/>
  <c r="U190" i="26"/>
  <c r="S190" i="26"/>
  <c r="Q190" i="26"/>
  <c r="O190" i="26"/>
  <c r="M190" i="26"/>
  <c r="K190" i="26"/>
  <c r="I190" i="26"/>
  <c r="F190" i="26"/>
  <c r="C190" i="26"/>
  <c r="D190" i="26" s="1"/>
  <c r="E190" i="26" s="1"/>
  <c r="A190" i="26"/>
  <c r="AW190" i="26"/>
  <c r="AS190" i="26"/>
  <c r="AO190" i="26"/>
  <c r="AD190" i="26"/>
  <c r="Z190" i="26"/>
  <c r="V190" i="26"/>
  <c r="R190" i="26"/>
  <c r="N190" i="26"/>
  <c r="J190" i="26"/>
  <c r="AU190" i="26"/>
  <c r="AM190" i="26"/>
  <c r="X190" i="26"/>
  <c r="P190" i="26"/>
  <c r="G190" i="26"/>
  <c r="AQ190" i="26"/>
  <c r="T190" i="26"/>
  <c r="L190" i="26"/>
  <c r="AB190" i="26"/>
  <c r="B191" i="26"/>
  <c r="AV192" i="16"/>
  <c r="AT192" i="16"/>
  <c r="AR192" i="16"/>
  <c r="AP192" i="16"/>
  <c r="AN192" i="16"/>
  <c r="AL192" i="16"/>
  <c r="AC192" i="16"/>
  <c r="AA192" i="16"/>
  <c r="Y192" i="16"/>
  <c r="W192" i="16"/>
  <c r="U192" i="16"/>
  <c r="S192" i="16"/>
  <c r="Q192" i="16"/>
  <c r="O192" i="16"/>
  <c r="M192" i="16"/>
  <c r="K192" i="16"/>
  <c r="I192" i="16"/>
  <c r="F192" i="16"/>
  <c r="C192" i="16"/>
  <c r="D192" i="16" s="1"/>
  <c r="E192" i="16" s="1"/>
  <c r="A192" i="16"/>
  <c r="AW192" i="16"/>
  <c r="AU192" i="16"/>
  <c r="AS192" i="16"/>
  <c r="AQ192" i="16"/>
  <c r="AO192" i="16"/>
  <c r="AM192" i="16"/>
  <c r="AD192" i="16"/>
  <c r="AB192" i="16"/>
  <c r="Z192" i="16"/>
  <c r="X192" i="16"/>
  <c r="V192" i="16"/>
  <c r="T192" i="16"/>
  <c r="R192" i="16"/>
  <c r="P192" i="16"/>
  <c r="N192" i="16"/>
  <c r="L192" i="16"/>
  <c r="J192" i="16"/>
  <c r="G192" i="16"/>
  <c r="B193" i="16"/>
  <c r="AX191" i="26" l="1"/>
  <c r="AV191" i="26"/>
  <c r="AT191" i="26"/>
  <c r="AR191" i="26"/>
  <c r="AP191" i="26"/>
  <c r="AN191" i="26"/>
  <c r="AL191" i="26"/>
  <c r="AC191" i="26"/>
  <c r="AA191" i="26"/>
  <c r="Y191" i="26"/>
  <c r="W191" i="26"/>
  <c r="U191" i="26"/>
  <c r="S191" i="26"/>
  <c r="Q191" i="26"/>
  <c r="O191" i="26"/>
  <c r="M191" i="26"/>
  <c r="K191" i="26"/>
  <c r="I191" i="26"/>
  <c r="F191" i="26"/>
  <c r="AW191" i="26"/>
  <c r="AS191" i="26"/>
  <c r="AO191" i="26"/>
  <c r="AD191" i="26"/>
  <c r="Z191" i="26"/>
  <c r="V191" i="26"/>
  <c r="R191" i="26"/>
  <c r="N191" i="26"/>
  <c r="J191" i="26"/>
  <c r="C191" i="26"/>
  <c r="D191" i="26" s="1"/>
  <c r="E191" i="26" s="1"/>
  <c r="AU191" i="26"/>
  <c r="AM191" i="26"/>
  <c r="X191" i="26"/>
  <c r="P191" i="26"/>
  <c r="G191" i="26"/>
  <c r="AB191" i="26"/>
  <c r="L191" i="26"/>
  <c r="AQ191" i="26"/>
  <c r="A191" i="26"/>
  <c r="T191" i="26"/>
  <c r="B192" i="26"/>
  <c r="AW193" i="16"/>
  <c r="AU193" i="16"/>
  <c r="AS193" i="16"/>
  <c r="AQ193" i="16"/>
  <c r="AO193" i="16"/>
  <c r="AM193" i="16"/>
  <c r="AD193" i="16"/>
  <c r="AB193" i="16"/>
  <c r="Z193" i="16"/>
  <c r="X193" i="16"/>
  <c r="V193" i="16"/>
  <c r="T193" i="16"/>
  <c r="R193" i="16"/>
  <c r="P193" i="16"/>
  <c r="N193" i="16"/>
  <c r="L193" i="16"/>
  <c r="J193" i="16"/>
  <c r="G193" i="16"/>
  <c r="C193" i="16"/>
  <c r="D193" i="16" s="1"/>
  <c r="E193" i="16" s="1"/>
  <c r="A193" i="16"/>
  <c r="AV193" i="16"/>
  <c r="AT193" i="16"/>
  <c r="AR193" i="16"/>
  <c r="AP193" i="16"/>
  <c r="AN193" i="16"/>
  <c r="AL193" i="16"/>
  <c r="AC193" i="16"/>
  <c r="AA193" i="16"/>
  <c r="Y193" i="16"/>
  <c r="W193" i="16"/>
  <c r="U193" i="16"/>
  <c r="S193" i="16"/>
  <c r="Q193" i="16"/>
  <c r="O193" i="16"/>
  <c r="M193" i="16"/>
  <c r="K193" i="16"/>
  <c r="I193" i="16"/>
  <c r="F193" i="16"/>
  <c r="B194" i="16"/>
  <c r="AW192" i="26" l="1"/>
  <c r="AU192" i="26"/>
  <c r="AS192" i="26"/>
  <c r="AQ192" i="26"/>
  <c r="AO192" i="26"/>
  <c r="AM192" i="26"/>
  <c r="AD192" i="26"/>
  <c r="AB192" i="26"/>
  <c r="Z192" i="26"/>
  <c r="X192" i="26"/>
  <c r="V192" i="26"/>
  <c r="T192" i="26"/>
  <c r="R192" i="26"/>
  <c r="P192" i="26"/>
  <c r="N192" i="26"/>
  <c r="L192" i="26"/>
  <c r="J192" i="26"/>
  <c r="G192" i="26"/>
  <c r="AV192" i="26"/>
  <c r="AR192" i="26"/>
  <c r="AN192" i="26"/>
  <c r="AC192" i="26"/>
  <c r="Y192" i="26"/>
  <c r="U192" i="26"/>
  <c r="Q192" i="26"/>
  <c r="M192" i="26"/>
  <c r="I192" i="26"/>
  <c r="C192" i="26"/>
  <c r="D192" i="26" s="1"/>
  <c r="E192" i="26" s="1"/>
  <c r="AT192" i="26"/>
  <c r="AL192" i="26"/>
  <c r="W192" i="26"/>
  <c r="O192" i="26"/>
  <c r="F192" i="26"/>
  <c r="AP192" i="26"/>
  <c r="S192" i="26"/>
  <c r="A192" i="26"/>
  <c r="AA192" i="26"/>
  <c r="K192" i="26"/>
  <c r="AX192" i="26"/>
  <c r="B193" i="26"/>
  <c r="AW194" i="16"/>
  <c r="AU194" i="16"/>
  <c r="AS194" i="16"/>
  <c r="AQ194" i="16"/>
  <c r="AO194" i="16"/>
  <c r="AM194" i="16"/>
  <c r="AD194" i="16"/>
  <c r="AB194" i="16"/>
  <c r="Z194" i="16"/>
  <c r="X194" i="16"/>
  <c r="V194" i="16"/>
  <c r="T194" i="16"/>
  <c r="R194" i="16"/>
  <c r="P194" i="16"/>
  <c r="N194" i="16"/>
  <c r="L194" i="16"/>
  <c r="J194" i="16"/>
  <c r="G194" i="16"/>
  <c r="AV194" i="16"/>
  <c r="AT194" i="16"/>
  <c r="AR194" i="16"/>
  <c r="AP194" i="16"/>
  <c r="AN194" i="16"/>
  <c r="AL194" i="16"/>
  <c r="AC194" i="16"/>
  <c r="AA194" i="16"/>
  <c r="Y194" i="16"/>
  <c r="W194" i="16"/>
  <c r="U194" i="16"/>
  <c r="S194" i="16"/>
  <c r="Q194" i="16"/>
  <c r="O194" i="16"/>
  <c r="M194" i="16"/>
  <c r="K194" i="16"/>
  <c r="I194" i="16"/>
  <c r="F194" i="16"/>
  <c r="C194" i="16"/>
  <c r="D194" i="16" s="1"/>
  <c r="E194" i="16" s="1"/>
  <c r="A194" i="16"/>
  <c r="B195" i="16"/>
  <c r="AW193" i="26" l="1"/>
  <c r="AU193" i="26"/>
  <c r="AS193" i="26"/>
  <c r="AQ193" i="26"/>
  <c r="AO193" i="26"/>
  <c r="AM193" i="26"/>
  <c r="AD193" i="26"/>
  <c r="AB193" i="26"/>
  <c r="Z193" i="26"/>
  <c r="X193" i="26"/>
  <c r="V193" i="26"/>
  <c r="T193" i="26"/>
  <c r="R193" i="26"/>
  <c r="P193" i="26"/>
  <c r="N193" i="26"/>
  <c r="L193" i="26"/>
  <c r="J193" i="26"/>
  <c r="G193" i="26"/>
  <c r="C193" i="26"/>
  <c r="D193" i="26" s="1"/>
  <c r="E193" i="26" s="1"/>
  <c r="A193" i="26"/>
  <c r="AV193" i="26"/>
  <c r="AR193" i="26"/>
  <c r="AN193" i="26"/>
  <c r="AC193" i="26"/>
  <c r="Y193" i="26"/>
  <c r="U193" i="26"/>
  <c r="Q193" i="26"/>
  <c r="M193" i="26"/>
  <c r="I193" i="26"/>
  <c r="AT193" i="26"/>
  <c r="AL193" i="26"/>
  <c r="W193" i="26"/>
  <c r="O193" i="26"/>
  <c r="F193" i="26"/>
  <c r="AX193" i="26"/>
  <c r="AA193" i="26"/>
  <c r="K193" i="26"/>
  <c r="S193" i="26"/>
  <c r="AP193" i="26"/>
  <c r="B194" i="26"/>
  <c r="AV195" i="16"/>
  <c r="AT195" i="16"/>
  <c r="AR195" i="16"/>
  <c r="AP195" i="16"/>
  <c r="AN195" i="16"/>
  <c r="AL195" i="16"/>
  <c r="AC195" i="16"/>
  <c r="AA195" i="16"/>
  <c r="Y195" i="16"/>
  <c r="W195" i="16"/>
  <c r="U195" i="16"/>
  <c r="S195" i="16"/>
  <c r="Q195" i="16"/>
  <c r="O195" i="16"/>
  <c r="M195" i="16"/>
  <c r="K195" i="16"/>
  <c r="I195" i="16"/>
  <c r="F195" i="16"/>
  <c r="AW195" i="16"/>
  <c r="AU195" i="16"/>
  <c r="AS195" i="16"/>
  <c r="AQ195" i="16"/>
  <c r="AO195" i="16"/>
  <c r="AM195" i="16"/>
  <c r="AD195" i="16"/>
  <c r="AB195" i="16"/>
  <c r="Z195" i="16"/>
  <c r="X195" i="16"/>
  <c r="V195" i="16"/>
  <c r="T195" i="16"/>
  <c r="R195" i="16"/>
  <c r="P195" i="16"/>
  <c r="N195" i="16"/>
  <c r="L195" i="16"/>
  <c r="J195" i="16"/>
  <c r="G195" i="16"/>
  <c r="C195" i="16"/>
  <c r="D195" i="16" s="1"/>
  <c r="E195" i="16" s="1"/>
  <c r="A195" i="16"/>
  <c r="B196" i="16"/>
  <c r="AX194" i="26" l="1"/>
  <c r="AV194" i="26"/>
  <c r="AT194" i="26"/>
  <c r="AR194" i="26"/>
  <c r="AP194" i="26"/>
  <c r="AN194" i="26"/>
  <c r="AL194" i="26"/>
  <c r="AC194" i="26"/>
  <c r="AA194" i="26"/>
  <c r="Y194" i="26"/>
  <c r="W194" i="26"/>
  <c r="U194" i="26"/>
  <c r="S194" i="26"/>
  <c r="Q194" i="26"/>
  <c r="O194" i="26"/>
  <c r="M194" i="26"/>
  <c r="K194" i="26"/>
  <c r="I194" i="26"/>
  <c r="F194" i="26"/>
  <c r="C194" i="26"/>
  <c r="D194" i="26" s="1"/>
  <c r="E194" i="26" s="1"/>
  <c r="A194" i="26"/>
  <c r="AU194" i="26"/>
  <c r="AQ194" i="26"/>
  <c r="AM194" i="26"/>
  <c r="AB194" i="26"/>
  <c r="X194" i="26"/>
  <c r="T194" i="26"/>
  <c r="P194" i="26"/>
  <c r="L194" i="26"/>
  <c r="G194" i="26"/>
  <c r="AS194" i="26"/>
  <c r="AD194" i="26"/>
  <c r="V194" i="26"/>
  <c r="N194" i="26"/>
  <c r="AO194" i="26"/>
  <c r="R194" i="26"/>
  <c r="AW194" i="26"/>
  <c r="J194" i="26"/>
  <c r="Z194" i="26"/>
  <c r="B195" i="26"/>
  <c r="AV196" i="16"/>
  <c r="AT196" i="16"/>
  <c r="AR196" i="16"/>
  <c r="AP196" i="16"/>
  <c r="AN196" i="16"/>
  <c r="AL196" i="16"/>
  <c r="AC196" i="16"/>
  <c r="AA196" i="16"/>
  <c r="Y196" i="16"/>
  <c r="W196" i="16"/>
  <c r="U196" i="16"/>
  <c r="S196" i="16"/>
  <c r="Q196" i="16"/>
  <c r="O196" i="16"/>
  <c r="M196" i="16"/>
  <c r="K196" i="16"/>
  <c r="I196" i="16"/>
  <c r="F196" i="16"/>
  <c r="C196" i="16"/>
  <c r="D196" i="16" s="1"/>
  <c r="E196" i="16" s="1"/>
  <c r="A196" i="16"/>
  <c r="AW196" i="16"/>
  <c r="AU196" i="16"/>
  <c r="AS196" i="16"/>
  <c r="AQ196" i="16"/>
  <c r="AO196" i="16"/>
  <c r="AM196" i="16"/>
  <c r="AD196" i="16"/>
  <c r="AB196" i="16"/>
  <c r="Z196" i="16"/>
  <c r="X196" i="16"/>
  <c r="V196" i="16"/>
  <c r="T196" i="16"/>
  <c r="R196" i="16"/>
  <c r="P196" i="16"/>
  <c r="N196" i="16"/>
  <c r="L196" i="16"/>
  <c r="J196" i="16"/>
  <c r="G196" i="16"/>
  <c r="B197" i="16"/>
  <c r="AX195" i="26" l="1"/>
  <c r="AV195" i="26"/>
  <c r="AT195" i="26"/>
  <c r="AR195" i="26"/>
  <c r="AP195" i="26"/>
  <c r="AN195" i="26"/>
  <c r="AL195" i="26"/>
  <c r="AC195" i="26"/>
  <c r="AA195" i="26"/>
  <c r="Y195" i="26"/>
  <c r="W195" i="26"/>
  <c r="U195" i="26"/>
  <c r="S195" i="26"/>
  <c r="Q195" i="26"/>
  <c r="O195" i="26"/>
  <c r="M195" i="26"/>
  <c r="K195" i="26"/>
  <c r="I195" i="26"/>
  <c r="F195" i="26"/>
  <c r="AU195" i="26"/>
  <c r="AQ195" i="26"/>
  <c r="AM195" i="26"/>
  <c r="AB195" i="26"/>
  <c r="X195" i="26"/>
  <c r="T195" i="26"/>
  <c r="P195" i="26"/>
  <c r="L195" i="26"/>
  <c r="G195" i="26"/>
  <c r="A195" i="26"/>
  <c r="AS195" i="26"/>
  <c r="AD195" i="26"/>
  <c r="V195" i="26"/>
  <c r="N195" i="26"/>
  <c r="C195" i="26"/>
  <c r="D195" i="26" s="1"/>
  <c r="E195" i="26" s="1"/>
  <c r="AW195" i="26"/>
  <c r="Z195" i="26"/>
  <c r="J195" i="26"/>
  <c r="AO195" i="26"/>
  <c r="R195" i="26"/>
  <c r="B196" i="26"/>
  <c r="AW197" i="16"/>
  <c r="AW1" i="16" s="1"/>
  <c r="AU197" i="16"/>
  <c r="AU1" i="16" s="1"/>
  <c r="AS197" i="16"/>
  <c r="AS1" i="16" s="1"/>
  <c r="AQ197" i="16"/>
  <c r="AQ1" i="16" s="1"/>
  <c r="AO197" i="16"/>
  <c r="AO1" i="16" s="1"/>
  <c r="AM197" i="16"/>
  <c r="AD197" i="16"/>
  <c r="AB197" i="16"/>
  <c r="Z197" i="16"/>
  <c r="X197" i="16"/>
  <c r="V197" i="16"/>
  <c r="T197" i="16"/>
  <c r="R197" i="16"/>
  <c r="P197" i="16"/>
  <c r="N197" i="16"/>
  <c r="L197" i="16"/>
  <c r="J197" i="16"/>
  <c r="G197" i="16"/>
  <c r="C197" i="16"/>
  <c r="D197" i="16" s="1"/>
  <c r="E197" i="16" s="1"/>
  <c r="A197" i="16"/>
  <c r="AV197" i="16"/>
  <c r="AV1" i="16" s="1"/>
  <c r="AT197" i="16"/>
  <c r="AT1" i="16" s="1"/>
  <c r="AR197" i="16"/>
  <c r="AR1" i="16" s="1"/>
  <c r="AP197" i="16"/>
  <c r="AP1" i="16" s="1"/>
  <c r="AN197" i="16"/>
  <c r="AN1" i="16" s="1"/>
  <c r="AL197" i="16"/>
  <c r="AC197" i="16"/>
  <c r="AA197" i="16"/>
  <c r="Y197" i="16"/>
  <c r="W197" i="16"/>
  <c r="U197" i="16"/>
  <c r="S197" i="16"/>
  <c r="Q197" i="16"/>
  <c r="O197" i="16"/>
  <c r="M197" i="16"/>
  <c r="K197" i="16"/>
  <c r="I197" i="16"/>
  <c r="F197" i="16"/>
  <c r="AW196" i="26" l="1"/>
  <c r="AU196" i="26"/>
  <c r="AS196" i="26"/>
  <c r="AQ196" i="26"/>
  <c r="AO196" i="26"/>
  <c r="AM196" i="26"/>
  <c r="AD196" i="26"/>
  <c r="AB196" i="26"/>
  <c r="Z196" i="26"/>
  <c r="X196" i="26"/>
  <c r="V196" i="26"/>
  <c r="T196" i="26"/>
  <c r="R196" i="26"/>
  <c r="P196" i="26"/>
  <c r="N196" i="26"/>
  <c r="L196" i="26"/>
  <c r="J196" i="26"/>
  <c r="G196" i="26"/>
  <c r="AX196" i="26"/>
  <c r="AT196" i="26"/>
  <c r="AP196" i="26"/>
  <c r="AL196" i="26"/>
  <c r="AA196" i="26"/>
  <c r="W196" i="26"/>
  <c r="S196" i="26"/>
  <c r="O196" i="26"/>
  <c r="K196" i="26"/>
  <c r="F196" i="26"/>
  <c r="A196" i="26"/>
  <c r="AR196" i="26"/>
  <c r="AC196" i="26"/>
  <c r="U196" i="26"/>
  <c r="M196" i="26"/>
  <c r="C196" i="26"/>
  <c r="D196" i="26" s="1"/>
  <c r="E196" i="26" s="1"/>
  <c r="AN196" i="26"/>
  <c r="Q196" i="26"/>
  <c r="Y196" i="26"/>
  <c r="AV196" i="26"/>
  <c r="I196" i="26"/>
  <c r="B197" i="26"/>
  <c r="AW197" i="26" l="1"/>
  <c r="AW1" i="26" s="1"/>
  <c r="AU197" i="26"/>
  <c r="AU1" i="26" s="1"/>
  <c r="AS197" i="26"/>
  <c r="AS1" i="26" s="1"/>
  <c r="AQ197" i="26"/>
  <c r="AQ1" i="26" s="1"/>
  <c r="AO197" i="26"/>
  <c r="AO1" i="26" s="1"/>
  <c r="AM197" i="26"/>
  <c r="AD197" i="26"/>
  <c r="AB197" i="26"/>
  <c r="Z197" i="26"/>
  <c r="X197" i="26"/>
  <c r="V197" i="26"/>
  <c r="T197" i="26"/>
  <c r="R197" i="26"/>
  <c r="P197" i="26"/>
  <c r="N197" i="26"/>
  <c r="L197" i="26"/>
  <c r="J197" i="26"/>
  <c r="G197" i="26"/>
  <c r="C197" i="26"/>
  <c r="D197" i="26" s="1"/>
  <c r="E197" i="26" s="1"/>
  <c r="A197" i="26"/>
  <c r="AX197" i="26"/>
  <c r="AT197" i="26"/>
  <c r="AT1" i="26" s="1"/>
  <c r="AP197" i="26"/>
  <c r="AP1" i="26" s="1"/>
  <c r="AL197" i="26"/>
  <c r="AA197" i="26"/>
  <c r="W197" i="26"/>
  <c r="S197" i="26"/>
  <c r="O197" i="26"/>
  <c r="K197" i="26"/>
  <c r="F197" i="26"/>
  <c r="AR197" i="26"/>
  <c r="AR1" i="26" s="1"/>
  <c r="AC197" i="26"/>
  <c r="U197" i="26"/>
  <c r="M197" i="26"/>
  <c r="AV197" i="26"/>
  <c r="AV1" i="26" s="1"/>
  <c r="Y197" i="26"/>
  <c r="I197" i="26"/>
  <c r="Q197" i="26"/>
  <c r="AN197" i="26"/>
  <c r="AN1" i="26" s="1"/>
</calcChain>
</file>

<file path=xl/comments1.xml><?xml version="1.0" encoding="utf-8"?>
<comments xmlns="http://schemas.openxmlformats.org/spreadsheetml/2006/main">
  <authors>
    <author>Radisa Djorovic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04"/>
          </rPr>
          <t>Основица се аутоматски учитава само на страници 1-а уношењем шифре корисника, на осталим страницама се уноси ручно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5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AV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Проценат увећања основице се аутоматски учитава уношењем шифре ДБК на страници "1-средства"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7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Radisa Djorovic</author>
  </authors>
  <commentList>
    <comment ref="D6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AF11" authorId="1" shapeId="0">
      <text>
        <r>
          <rPr>
            <sz val="11"/>
            <color indexed="81"/>
            <rFont val="Times New Roman"/>
            <family val="1"/>
            <charset val="204"/>
          </rPr>
          <t>Уколико се основица разликује, изменити је у овом пољу у колони AF</t>
        </r>
      </text>
    </comment>
  </commentList>
</comments>
</file>

<file path=xl/comments7.xml><?xml version="1.0" encoding="utf-8"?>
<comments xmlns="http://schemas.openxmlformats.org/spreadsheetml/2006/main">
  <authors>
    <author>Radisa Djorovic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Унети број запослених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AN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O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P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Q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R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S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T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U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V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W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AN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O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P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Q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R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S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T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U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V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W1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sourceFile="Z:\SEKTOR BUDZETA\Baze\BAZE2012avg\PLATE.accdb" keepAlive="1" name="PLATE" type="5" refreshedVersion="3" saveData="1">
    <dbPr connection="Provider=Microsoft.ACE.OLEDB.12.0;User ID=Admin;Data Source=Z:\SEKTOR BUDZETA\Baze\BAZE2012avg\PLATE.accdb;Mode=Read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ELECT * FROM RAZRADA" commandType="3"/>
  </connection>
</connections>
</file>

<file path=xl/sharedStrings.xml><?xml version="1.0" encoding="utf-8"?>
<sst xmlns="http://schemas.openxmlformats.org/spreadsheetml/2006/main" count="2199" uniqueCount="1016">
  <si>
    <t>Назив корисника:</t>
  </si>
  <si>
    <t>Функционална класификација:</t>
  </si>
  <si>
    <t>а) запослени који живе и раде на територији АП КиМ (увећање плате  50%)</t>
  </si>
  <si>
    <t>б) запослени који живе ван територије АП КиМ а раде на територији АП КиМ (увећање плате  12,5%)</t>
  </si>
  <si>
    <t>д) запослени који живе на територији АП КиМ а не раде (накнада 8.526+30%)</t>
  </si>
  <si>
    <t>опис</t>
  </si>
  <si>
    <t>411 - Плате, додаци и накнаде запослених (зараде)</t>
  </si>
  <si>
    <t>412 - Социјални доприноси на терет послодавца</t>
  </si>
  <si>
    <t>укупно I (411+412):</t>
  </si>
  <si>
    <t>укупно I (411+412+463):</t>
  </si>
  <si>
    <t>II  Потребна средства  за извршиоце са територије АП КиМ</t>
  </si>
  <si>
    <t>укупно 411+412:</t>
  </si>
  <si>
    <t>укупно II :</t>
  </si>
  <si>
    <t>укупно II (411+412) :</t>
  </si>
  <si>
    <t>СВЕГА (I+II):</t>
  </si>
  <si>
    <t>463 - Трансфери осталим нивоима власти (образовање на територији АП Војводина)</t>
  </si>
  <si>
    <t>Шифра ДБК:</t>
  </si>
  <si>
    <t>Шифра функције:</t>
  </si>
  <si>
    <t>г) изабрана и постављена лица која живе ван територије АП КиМ а  раде на територији АП КиМ (увећање плате 5%)</t>
  </si>
  <si>
    <t>ђ) запослени који живе ван територије АП КиМ и не раде (накнада 8.526 )</t>
  </si>
  <si>
    <t>в)изабрана и постављена лица која живе на територији АП КиМ и раде на територији АП КиМ (увећање плате  10%)</t>
  </si>
  <si>
    <t>СВЕГА (411+412+463)</t>
  </si>
  <si>
    <t>Опис</t>
  </si>
  <si>
    <t>Коефицијент</t>
  </si>
  <si>
    <t>председник Републике</t>
  </si>
  <si>
    <t>председник Народне скупштине, председник Владе</t>
  </si>
  <si>
    <t>потпредседник Народне скупштине, потпредседник Владе</t>
  </si>
  <si>
    <t>министар</t>
  </si>
  <si>
    <t>председник сталног радног тела Народне скупштине, председник посланичке групе</t>
  </si>
  <si>
    <t>заменик председника сталног радног тела Народне скупштине, заменик председника посланичке групе</t>
  </si>
  <si>
    <t>народни посланик на сталном раду у Народној скупштини</t>
  </si>
  <si>
    <t>народни посланик који прима разлику у плати</t>
  </si>
  <si>
    <t>председник Уставног суда</t>
  </si>
  <si>
    <t>судија Уставног суда</t>
  </si>
  <si>
    <t>Прва група положаја</t>
  </si>
  <si>
    <t>Друга група положаја</t>
  </si>
  <si>
    <t>Трећа група положаја</t>
  </si>
  <si>
    <t>Четврта група положаја</t>
  </si>
  <si>
    <t>Пета група положаја</t>
  </si>
  <si>
    <t>Виши саветник (укупно)</t>
  </si>
  <si>
    <t>I платни разред</t>
  </si>
  <si>
    <t>II платни разред</t>
  </si>
  <si>
    <t>III платни разред</t>
  </si>
  <si>
    <t>V платни разред</t>
  </si>
  <si>
    <t>VI платни разред</t>
  </si>
  <si>
    <t>VII платни разред</t>
  </si>
  <si>
    <t>VIII платни разред</t>
  </si>
  <si>
    <t>Самостални саветник (укупно)</t>
  </si>
  <si>
    <t>Саветник (укупно)</t>
  </si>
  <si>
    <t>Сарадник (укупно)</t>
  </si>
  <si>
    <t>Референт (укупно)</t>
  </si>
  <si>
    <t>II платна група</t>
  </si>
  <si>
    <t>III платна група</t>
  </si>
  <si>
    <t>IV платна група</t>
  </si>
  <si>
    <t>в) изабрана и постављена лица која живе на територије АП КиМ и раде на територији АП КиМ (увећање плате  10%)</t>
  </si>
  <si>
    <t>Послови према уредбама о коефицијентима за обрачун и исплату плата донетим на основу Закона о платама у државним органима и јавним службама, односно према актима донетим на основу посебних закона</t>
  </si>
  <si>
    <t>I Групе послова</t>
  </si>
  <si>
    <t>УКУПНО I:</t>
  </si>
  <si>
    <t xml:space="preserve">II Извршиоци из АП Косова и Метохије </t>
  </si>
  <si>
    <t>УКУПНО II:</t>
  </si>
  <si>
    <t>суд до 20 судија</t>
  </si>
  <si>
    <t xml:space="preserve">суд до 40 судија </t>
  </si>
  <si>
    <t xml:space="preserve">суд до 60 судија </t>
  </si>
  <si>
    <t xml:space="preserve">суд до 80 судија </t>
  </si>
  <si>
    <t xml:space="preserve">суд преко 80 судија </t>
  </si>
  <si>
    <t>СУДИЈА</t>
  </si>
  <si>
    <t>прекршајни судови</t>
  </si>
  <si>
    <t>основни судови</t>
  </si>
  <si>
    <t>привредни и виши судови и Виши прекршајни суд</t>
  </si>
  <si>
    <t>Привредни апелациони суд, апелациони судови и Управни суд</t>
  </si>
  <si>
    <t>Врховни касациони суд</t>
  </si>
  <si>
    <t>чланови Високог савета судства</t>
  </si>
  <si>
    <t>ПРЕДСЕДНИК СУДА</t>
  </si>
  <si>
    <t>ЗАМЕНИК ПРЕДСЕДНИКА СУДА</t>
  </si>
  <si>
    <t>Врховног касационог суда</t>
  </si>
  <si>
    <t>ЈАВНО ТУЖИЛАШТВО</t>
  </si>
  <si>
    <t>заменици основних јавних тужилаца</t>
  </si>
  <si>
    <t>заменици виших јавних тужилаца, заменици тужилаца посебне надлежности</t>
  </si>
  <si>
    <t>заменици апелационих тужилаца</t>
  </si>
  <si>
    <t>заменици Републичког јавног тужиоца</t>
  </si>
  <si>
    <t>Републички јавни тужилац</t>
  </si>
  <si>
    <t>Чланови Државног већа тужилаца</t>
  </si>
  <si>
    <t>Тужилац за ратне злочине, тужилац за организовани криминал</t>
  </si>
  <si>
    <t>тужиоци апелационих , виших и основних тужилаштва</t>
  </si>
  <si>
    <t>укупно:</t>
  </si>
  <si>
    <t>Укупан коефицијент</t>
  </si>
  <si>
    <t>основица</t>
  </si>
  <si>
    <t>Укупна нето плата</t>
  </si>
  <si>
    <t>основни</t>
  </si>
  <si>
    <t>додатни</t>
  </si>
  <si>
    <t>Oпис</t>
  </si>
  <si>
    <t>I</t>
  </si>
  <si>
    <t>ЈУБИЛАРНА НАГРАДА</t>
  </si>
  <si>
    <t>за 10 година</t>
  </si>
  <si>
    <t>за 20 година</t>
  </si>
  <si>
    <t>за 30 година</t>
  </si>
  <si>
    <t>за 40 година</t>
  </si>
  <si>
    <t>УКУПНО I</t>
  </si>
  <si>
    <t>II</t>
  </si>
  <si>
    <t>ОТПРЕМНИНЕ</t>
  </si>
  <si>
    <t xml:space="preserve">УКУПНО I и II </t>
  </si>
  <si>
    <t>Млађи саветник (укупно)</t>
  </si>
  <si>
    <t>Млађи сарадник (укупно)</t>
  </si>
  <si>
    <t>Млађи референт (укупно)</t>
  </si>
  <si>
    <t>Намештеник (укупно)</t>
  </si>
  <si>
    <t>виши саветник</t>
  </si>
  <si>
    <t>самостални саветник</t>
  </si>
  <si>
    <t>саветник</t>
  </si>
  <si>
    <t>млађи саветник</t>
  </si>
  <si>
    <t>сарадник</t>
  </si>
  <si>
    <t>млађи сарадник</t>
  </si>
  <si>
    <t>референт</t>
  </si>
  <si>
    <t>млађи референт</t>
  </si>
  <si>
    <t>намештеник</t>
  </si>
  <si>
    <t>због повећаног обима посла</t>
  </si>
  <si>
    <t>у кабинетима</t>
  </si>
  <si>
    <t xml:space="preserve">приправници   </t>
  </si>
  <si>
    <t>коефицијент</t>
  </si>
  <si>
    <t>Државни секретар</t>
  </si>
  <si>
    <t>УКУПНО:</t>
  </si>
  <si>
    <t>државни секретари</t>
  </si>
  <si>
    <t>државни службеници</t>
  </si>
  <si>
    <t>намештеници</t>
  </si>
  <si>
    <t>државни службеници на положају</t>
  </si>
  <si>
    <t>држ.служ.на положају (укупно)</t>
  </si>
  <si>
    <t>на неодређено време</t>
  </si>
  <si>
    <t>на одређено време</t>
  </si>
  <si>
    <r>
      <t>I   Потребна средства</t>
    </r>
    <r>
      <rPr>
        <i/>
        <sz val="9"/>
        <color indexed="10"/>
        <rFont val="Arial"/>
        <family val="2"/>
      </rPr>
      <t xml:space="preserve"> </t>
    </r>
    <r>
      <rPr>
        <b/>
        <i/>
        <u/>
        <sz val="9"/>
        <color indexed="10"/>
        <rFont val="Arial"/>
        <family val="2"/>
      </rPr>
      <t>без</t>
    </r>
    <r>
      <rPr>
        <i/>
        <sz val="7"/>
        <color indexed="10"/>
        <rFont val="Arial"/>
        <family val="2"/>
        <charset val="238"/>
      </rPr>
      <t xml:space="preserve"> средстава потребних за извршиоце са територије АП КиМ</t>
    </r>
  </si>
  <si>
    <t>маса коефицијената за постојеће стање</t>
  </si>
  <si>
    <t>Изабрана лица</t>
  </si>
  <si>
    <t xml:space="preserve">ИЗАБРАНА ЛИЦА </t>
  </si>
  <si>
    <t>411-Плате, додаци и накнаде запослених (зараде)</t>
  </si>
  <si>
    <t>463-Трансфери осталим нивоима власти (образовање на територији АП Војводина)</t>
  </si>
  <si>
    <t>уговор о делу</t>
  </si>
  <si>
    <t>омладинска и студентска задруга</t>
  </si>
  <si>
    <t>по другим основама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</si>
  <si>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</si>
  <si>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</si>
  <si>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</si>
  <si>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</si>
  <si>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</si>
  <si>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</si>
  <si>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</si>
  <si>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</si>
  <si>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</si>
  <si>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</si>
  <si>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</si>
  <si>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</si>
  <si>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</si>
  <si>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</si>
  <si>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</si>
  <si>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</si>
  <si>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</si>
  <si>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</si>
  <si>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</si>
  <si>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</si>
  <si>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</si>
  <si>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</si>
  <si>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</si>
  <si>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</si>
  <si>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</si>
  <si>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</si>
  <si>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</si>
  <si>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</si>
  <si>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</si>
  <si>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</si>
  <si>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</si>
  <si>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</si>
  <si>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</si>
  <si>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</si>
  <si>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</si>
  <si>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</si>
  <si>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</si>
  <si>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</si>
  <si>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</si>
  <si>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</si>
  <si>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</si>
  <si>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</si>
  <si>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</si>
  <si>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</si>
  <si>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</si>
  <si>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</si>
  <si>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</si>
  <si>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</si>
  <si>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</si>
  <si>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</si>
  <si>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</si>
  <si>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</si>
  <si>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</si>
  <si>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</si>
  <si>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</si>
  <si>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</si>
  <si>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</si>
  <si>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</si>
  <si>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</si>
  <si>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</si>
  <si>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</si>
  <si>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</si>
  <si>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</si>
  <si>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</si>
  <si>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</si>
  <si>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</si>
  <si>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</si>
  <si>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</si>
  <si>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</si>
  <si>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</si>
  <si>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</si>
  <si>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</si>
  <si>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</si>
  <si>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</si>
  <si>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</si>
  <si>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</si>
  <si>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</si>
  <si>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</si>
  <si>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</si>
  <si>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</si>
  <si>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</si>
  <si>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</si>
  <si>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</si>
  <si>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</si>
  <si>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</si>
  <si>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</si>
  <si>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</si>
  <si>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</si>
  <si>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</si>
  <si>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</si>
  <si>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</si>
  <si>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</si>
  <si>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</si>
  <si>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</si>
  <si>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КАНЦЕЛАРИЈА ЗА ЉУДСКА И МАЊИНСКА ПРАВА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</si>
  <si>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</si>
  <si>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</si>
  <si>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</si>
  <si>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</si>
  <si>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</si>
  <si>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</si>
  <si>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</si>
  <si>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</si>
  <si>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</si>
  <si>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</si>
  <si>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</si>
  <si>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</si>
  <si>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</si>
  <si>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</si>
  <si>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</si>
  <si>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</si>
  <si>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</si>
  <si>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</si>
  <si>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</si>
  <si>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</si>
  <si>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</si>
  <si>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</si>
  <si>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ВОДНЕ ПУТЕВЕ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</si>
  <si>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</si>
  <si>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</si>
  <si>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</si>
  <si>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</si>
  <si>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</si>
  <si>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</si>
  <si>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</si>
  <si>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</si>
  <si>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</si>
  <si>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</si>
  <si>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</si>
  <si>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</si>
  <si>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</si>
  <si>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УПРАВА ЗА УТВРЂИВАЊЕ СПОСОБНОСТИ БРОДОВА ЗА ПЛОВИДБУ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</si>
  <si>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</si>
  <si>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</si>
  <si>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</si>
  <si>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</si>
  <si>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</si>
  <si>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</si>
  <si>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</si>
  <si>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</si>
  <si>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</si>
  <si>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</si>
  <si>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</si>
  <si>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</si>
  <si>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</si>
  <si>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</si>
  <si>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</si>
  <si>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</si>
  <si>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</si>
  <si>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</si>
  <si>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</si>
  <si>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</si>
  <si>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</si>
  <si>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</si>
  <si>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</si>
  <si>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</si>
  <si>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</si>
  <si>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</si>
  <si>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</si>
  <si>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</si>
  <si>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</si>
  <si>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</si>
  <si>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</si>
  <si>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</si>
  <si>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</si>
  <si>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</si>
  <si>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</si>
  <si>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</si>
  <si>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</si>
  <si>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</si>
  <si>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</si>
  <si>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</si>
  <si>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</si>
  <si>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</si>
  <si>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</si>
  <si>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</si>
  <si>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</si>
  <si>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</si>
  <si>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</si>
  <si>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</si>
  <si>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</si>
  <si>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</si>
  <si>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</si>
  <si>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</si>
  <si>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</si>
  <si>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</si>
  <si>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</si>
  <si>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</si>
  <si>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</si>
  <si>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</si>
  <si>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</si>
  <si>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</si>
  <si>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</si>
  <si>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</si>
  <si>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</si>
  <si>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</si>
  <si>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</si>
  <si>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</si>
  <si>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</si>
  <si>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</si>
  <si>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</si>
  <si>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ИНСПЕКТОРАТ ЗА РАД</t>
  </si>
  <si>
    <t>ЗАВОД ЗА СОЦИЈАЛНО ОСИГУРАЊЕ</t>
  </si>
  <si>
    <t>FUNKCIJA</t>
  </si>
  <si>
    <t>NAZIV</t>
  </si>
  <si>
    <t>SIFRA</t>
  </si>
  <si>
    <t>GRUPA</t>
  </si>
  <si>
    <t>PGRUPA</t>
  </si>
  <si>
    <t>I   Потребна средства без средстава потребних за извршиоце са територије АП КиМ</t>
  </si>
  <si>
    <t xml:space="preserve">а) запослени који живе ван територије АП КиМ </t>
  </si>
  <si>
    <t>б) Трансфери осталим нивоима власти (образовање на територији АП Војводина)</t>
  </si>
  <si>
    <t>ЈУЖНОБАНАТСКИ  УПРАВНИ ОКРУГ</t>
  </si>
  <si>
    <t>РЕПУБЛИЧКО ЈАВНО ТУЖИЛАШТВО</t>
  </si>
  <si>
    <t xml:space="preserve">Унети шифру функције </t>
  </si>
  <si>
    <t>FFF</t>
  </si>
  <si>
    <t xml:space="preserve"> </t>
  </si>
  <si>
    <t>I платна група</t>
  </si>
  <si>
    <t>V платна група</t>
  </si>
  <si>
    <t>VI  платна група</t>
  </si>
  <si>
    <t>КОМЕСАРИЈАТ ЗА ИЗБЕГЛИЦЕ И МИГРАЦИЈЕ</t>
  </si>
  <si>
    <t>ГЕОЛОШКИ ЗАВОД СРБИЈЕ</t>
  </si>
  <si>
    <t>organizacija</t>
  </si>
  <si>
    <t>naziv_organizacije</t>
  </si>
  <si>
    <t>КАНЦЕЛАРИЈА ЗА САРАДЊУ СА ЦИВИЛНИМ ДРУШТВОМ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</si>
  <si>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</si>
  <si>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</si>
  <si>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</si>
  <si>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</si>
  <si>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</si>
  <si>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</si>
  <si>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</si>
  <si>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</si>
  <si>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Место, Датум</t>
  </si>
  <si>
    <t>Потпис одговорног лица</t>
  </si>
  <si>
    <t>IV платни разред</t>
  </si>
  <si>
    <t>звања</t>
  </si>
  <si>
    <t xml:space="preserve"> платни разреди</t>
  </si>
  <si>
    <t xml:space="preserve">Просечан број навршених година радног стажа </t>
  </si>
  <si>
    <t>остали</t>
  </si>
  <si>
    <t>411-Плате, додаци и накнаде осталих -Прилог 1в</t>
  </si>
  <si>
    <t>411-Плате, додаци и накнаде изабраних лица у правосуђу -Прилог 1г</t>
  </si>
  <si>
    <t>411-Плате, додаци и накнаде изабраних лица у Влади, НС и Уставном суду -Прилог 1б</t>
  </si>
  <si>
    <t>неодређено време</t>
  </si>
  <si>
    <t>одређено време</t>
  </si>
  <si>
    <t>Шифра корисника:</t>
  </si>
  <si>
    <t>маса плата- нето - месечно</t>
  </si>
  <si>
    <t>маса плата- бруто - месечно</t>
  </si>
  <si>
    <t>Доприноси на терет послодавца</t>
  </si>
  <si>
    <t>Доприноси на терет послодавца -конто 412</t>
  </si>
  <si>
    <t>412-Социјални доприноси на терет послодавца изабраних лица у правосуђу- Прилог 1г</t>
  </si>
  <si>
    <t>412-Социјални доприноси на терет послодавца изабраних лица у Влади, НС и Уставном суду- Прилог 1б</t>
  </si>
  <si>
    <t>412-Социјални доприноси на терет послодавца код запослених - Прилог 1а</t>
  </si>
  <si>
    <t>412-Социјални доприноси на терет послодавца - остали - Прилог 1в</t>
  </si>
  <si>
    <t>на неодређено</t>
  </si>
  <si>
    <t>на одређено</t>
  </si>
  <si>
    <t>свега нето</t>
  </si>
  <si>
    <t>Извршиоци на одређено време</t>
  </si>
  <si>
    <t>5(3*4)</t>
  </si>
  <si>
    <t>Извршиоци на неодређено време</t>
  </si>
  <si>
    <t>%</t>
  </si>
  <si>
    <t>РЕЗИМЕ:</t>
  </si>
  <si>
    <t>RB</t>
  </si>
  <si>
    <t>Zvanja</t>
  </si>
  <si>
    <t>Platni razredi</t>
  </si>
  <si>
    <t>koeficijent</t>
  </si>
  <si>
    <t>OrgId</t>
  </si>
  <si>
    <t>Naziv</t>
  </si>
  <si>
    <t>F-ja</t>
  </si>
  <si>
    <t>zvanja</t>
  </si>
  <si>
    <t>КАБИНЕТ ПОТПРЕДСЕДНИКА ВЛАДЕ  И МИНИСТРА ТРГОВИНЕ, ТУРИЗМА И ТЕЛЕКОМУНИКАЦИЈА</t>
  </si>
  <si>
    <t>КАБИНЕТ ПРВОГ ПОТПРЕДСЕДНИКА ВЛАДЕ И МИНИСТРА СПОЉНИХ ПОСЛОВА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</si>
  <si>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</si>
  <si>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</si>
  <si>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</si>
  <si>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</si>
  <si>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</si>
  <si>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</si>
  <si>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</si>
  <si>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</si>
  <si>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</si>
  <si>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</si>
  <si>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</si>
  <si>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</si>
  <si>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</si>
  <si>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</si>
  <si>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УПРАВА ЗА САРАДЊУ СА ДИЈАСПОРОМ И СРБИМА У РЕГИОНУ</t>
  </si>
  <si>
    <t>2014-masa koeficijenata</t>
  </si>
  <si>
    <t>Назив буџетског корисника</t>
  </si>
  <si>
    <t xml:space="preserve">Месец </t>
  </si>
  <si>
    <t>ИЗВОР 01</t>
  </si>
  <si>
    <t>411+412</t>
  </si>
  <si>
    <t>Број запослених</t>
  </si>
  <si>
    <t>Напомена*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</si>
  <si>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</si>
  <si>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</si>
  <si>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</si>
  <si>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</si>
  <si>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</si>
  <si>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</si>
  <si>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</si>
  <si>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</si>
  <si>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</si>
  <si>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</si>
  <si>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</si>
  <si>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</si>
  <si>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</si>
  <si>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ИЗВОР 04</t>
  </si>
  <si>
    <t>ИЗВОР 13</t>
  </si>
  <si>
    <t>*Напомена: Дати образложење уколико се месечна маса мења из одређених разлога (новозапослење, одлазак у пензију, итд.) и навести број и структуру запослених који се мења (виши саветник, сам. саветник, судија, итд.).</t>
  </si>
  <si>
    <t>Основица</t>
  </si>
  <si>
    <t>КАБИНЕТ МИНИСТРА БЕЗ ПОРТФЕЉА ЗАДУЖЕНОГ ЗА ДЕМОГРАФИЈУ И ПОПУЛАЦИОНУ ПОЛИТИКУ</t>
  </si>
  <si>
    <t>КАБИНЕТ ПОТПРЕДСЕДНИКА ВЛАДЕ И МИНИСТРА УНУТРАШЊИХ ПОСЛОВА</t>
  </si>
  <si>
    <t>КАБИНЕТ МИНИСТРА БЕЗ ПОРТФЕЉА ЗАДУЖЕНОГ ЗА РЕГИОНАЛНИ РАЗВОЈ И ЈАВНА ПРЕДУЗЕЋА</t>
  </si>
  <si>
    <t>КАНЦЕЛАРИЈА ЗА УПРАВЉАЊЕ ЈАВНИМ УЛАГАЊИМА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</si>
  <si>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</si>
  <si>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</si>
  <si>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Преглед броја запослених у 2018. години на које се не односи Закон о платама државних службеника и намештеника и у МУП-у, Војсци РС и БИА-и</t>
  </si>
  <si>
    <t>Преглед броја носиоца правосудних функција на које се односи Закон о судијама и Закон о јавном тужилаштву за 2018. годину</t>
  </si>
  <si>
    <t>УКУПНО II</t>
  </si>
  <si>
    <t>КАНЦЕЛАРИЈА НАЦИОНАЛНОГ САВЕТА ЗА КООРДИНАЦИЈУ САРАДЊЕ СА РУСКОМ ФЕДЕРАЦИЈОМ И НАРОДНОМ РЕПУБЛИКОМ КИНОМ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</si>
  <si>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</si>
  <si>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</si>
  <si>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МИНИСТАРСТВО ПОЉОПРИВРЕДЕ, ШУМАРСТВА И ВОДОПРИВРЕДЕ</t>
  </si>
  <si>
    <t>МИНИСТАРСТВО ЗАШТИТЕ ЖИВОТНЕ СРЕДИНЕ</t>
  </si>
  <si>
    <t>МИНИСТАРСТВО ЗА ЕВРОПСКЕ ИНТЕГРАЦИЈЕ</t>
  </si>
  <si>
    <t>% uvećanja</t>
  </si>
  <si>
    <t>osnovica</t>
  </si>
  <si>
    <t>ДРЖАВНО ПРАВОБРАНИЛАШТВО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</si>
  <si>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</si>
  <si>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</si>
  <si>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</si>
  <si>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</si>
  <si>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</si>
  <si>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</si>
  <si>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</si>
  <si>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</si>
  <si>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</si>
  <si>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</si>
  <si>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</si>
  <si>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</si>
  <si>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Месец:</t>
  </si>
  <si>
    <r>
      <t xml:space="preserve">Број запослених у складу са </t>
    </r>
    <r>
      <rPr>
        <b/>
        <sz val="8"/>
        <rFont val="Arial"/>
        <family val="2"/>
        <charset val="204"/>
      </rPr>
      <t>важећом систематизацијом</t>
    </r>
  </si>
  <si>
    <t>Просечан % за "минули рад":</t>
  </si>
  <si>
    <t>Број запослених који је био на боловању до 30 дана</t>
  </si>
  <si>
    <t>Број запослених који је био на породиљском боловању</t>
  </si>
  <si>
    <t>Број запослених којима мирује радни однос</t>
  </si>
  <si>
    <t>Број запослених који је на боловању преко 30 дана</t>
  </si>
  <si>
    <t>Број запослених на неплаћеном одсуству</t>
  </si>
  <si>
    <t>Број запослених који је примио плату за месец за који се извештава</t>
  </si>
  <si>
    <t>маса коефицијената за стање по кадровском плану</t>
  </si>
  <si>
    <t>Прековремени рад</t>
  </si>
  <si>
    <t>Рад на дан државног и верског празника</t>
  </si>
  <si>
    <t>Рад ноћу</t>
  </si>
  <si>
    <t>Минули рад</t>
  </si>
  <si>
    <t>Теренски додатак</t>
  </si>
  <si>
    <t>Боловање до 30 дана</t>
  </si>
  <si>
    <t>Укупно исплаћено на 411</t>
  </si>
  <si>
    <t xml:space="preserve">УКУПНО </t>
  </si>
  <si>
    <t>Укупно исплаћено на 412</t>
  </si>
  <si>
    <t>Остали додаци и накнаде плате/зараде</t>
  </si>
  <si>
    <t>Број запослених по кадровском плану за месец за који се прима плата</t>
  </si>
  <si>
    <t>* УПИСАТИ РЕАЛИЗАЦИЈУ У МЕСЕЦИМА О КОЈИМА СЕ ИЗВЕШТАВА, А ЗА ПРЕОСТАЛЕ МЕСЕЦЕ ПЛАНСКУ МАСУ СРЕДСТАВА И БРОЈ ЗАПОСЛЕНИХ</t>
  </si>
  <si>
    <t>Број на неодређено који је примио плату</t>
  </si>
  <si>
    <t>Број на одређено који је примио плату</t>
  </si>
  <si>
    <t>Број запослених на одређено време по кадровском плану за месец за који се прима плата</t>
  </si>
  <si>
    <t>Број запослених на одређено време који је примио плату за месец за који се извештава</t>
  </si>
  <si>
    <t>Укупно исплаћено на 463</t>
  </si>
  <si>
    <t>Извршење на економским класификацијама 411 и 412 и 463</t>
  </si>
  <si>
    <t>4 (2+3)</t>
  </si>
  <si>
    <t>Укупно 411+412</t>
  </si>
  <si>
    <t>411 (463-за запослене из АП Војводине)</t>
  </si>
  <si>
    <t>Број запослених и исплаћена средства за јубиларне награде и отпремнине запосленима у 2018. години</t>
  </si>
  <si>
    <t>Број судија/тужилаца</t>
  </si>
  <si>
    <t>важећа основица</t>
  </si>
  <si>
    <t>нето-месечно</t>
  </si>
  <si>
    <t>бруто 1</t>
  </si>
  <si>
    <t>Број лица који је био на боловању до 30 дана</t>
  </si>
  <si>
    <t>Број лица који је на боловању преко 30 дана</t>
  </si>
  <si>
    <t>Број лица који је био на породиљском боловању</t>
  </si>
  <si>
    <t>Број лица којима мирује радни однос</t>
  </si>
  <si>
    <t>Број лица на неплаћеном одсуству</t>
  </si>
  <si>
    <t>10 (4+6+7+8+9)</t>
  </si>
  <si>
    <t>19 (13+15+16+17+18)</t>
  </si>
  <si>
    <t>28 (22+24+25+26+27)</t>
  </si>
  <si>
    <t>37 (31+33+34+35+36)</t>
  </si>
  <si>
    <t>Планирани број лица који је требало да прими плату</t>
  </si>
  <si>
    <t>Број лица који је примио плату</t>
  </si>
  <si>
    <t>Нето плата</t>
  </si>
  <si>
    <t>Бруто 1</t>
  </si>
  <si>
    <t>8 (2+4+5+6+7)</t>
  </si>
  <si>
    <t>Број запослених на неодређено време</t>
  </si>
  <si>
    <t>15 (9+11+12+13+14)</t>
  </si>
  <si>
    <t>22 (16+18+19+20+21)</t>
  </si>
  <si>
    <t>Укупан број запослених на одређено време по кадровском плану</t>
  </si>
  <si>
    <t>23 (9+16)</t>
  </si>
  <si>
    <t>24 (15+22)</t>
  </si>
  <si>
    <t>27 (25+26)</t>
  </si>
  <si>
    <t>укупно 411</t>
  </si>
  <si>
    <t>Укупна маса средстава за број запослених по кадровском плану</t>
  </si>
  <si>
    <t>31 (30*2)</t>
  </si>
  <si>
    <t>32 (30*23)</t>
  </si>
  <si>
    <t>33 (31+32)</t>
  </si>
  <si>
    <t>36 (30*24)</t>
  </si>
  <si>
    <t>35 (30*8)</t>
  </si>
  <si>
    <t>37 (35+36)</t>
  </si>
  <si>
    <t xml:space="preserve">Укупан број  који је примио плату </t>
  </si>
  <si>
    <t>Број који је био на боловању до 30 дана</t>
  </si>
  <si>
    <t>Број који је на боловању преко 30 дана</t>
  </si>
  <si>
    <t>Број који је био на породиљском боловању</t>
  </si>
  <si>
    <t>Број којима мирује радни однос</t>
  </si>
  <si>
    <t>Број на неплаћеном одсуству</t>
  </si>
  <si>
    <t>Планирани број за месец за који се прима плата</t>
  </si>
  <si>
    <t>Број запослених на одређено време и на повећаном обиму посла</t>
  </si>
  <si>
    <t>Број приправника</t>
  </si>
  <si>
    <t>Број запослених који је примио плату</t>
  </si>
  <si>
    <t>Месечни износ средстава потребан за исплату основне плате за број запослених који је примио плату (коефицијент * основица)</t>
  </si>
  <si>
    <t>Исплаћени додаци (на месечном нивоу) у складу са Законом о платама државних службеника и намештеника и Законом о платама у државним органима и јавним службама</t>
  </si>
  <si>
    <t xml:space="preserve">Исплаћени додатак (на месечном нивоу) за остварене резултате рада намештеника </t>
  </si>
  <si>
    <t>Укупна исплаћена средства на месечном нивоу</t>
  </si>
  <si>
    <t>Средства потребна за број запослених у складу са кадровским планом за месец за који се прима плата</t>
  </si>
  <si>
    <t>Разлика између броја запослених по кадровском плану и броја запослених који је примио плату</t>
  </si>
  <si>
    <t>8 (4+5+6+7)</t>
  </si>
  <si>
    <t>13 (10-3)</t>
  </si>
  <si>
    <t>12 (9-2)</t>
  </si>
  <si>
    <t>Број запослених по кадровском плану (за који су обезбеђена средства у буџету за 2018. годину) за месец за који се прима плата</t>
  </si>
  <si>
    <t>Додатак за остварене резултате рада намештеника</t>
  </si>
  <si>
    <t>укупно нето</t>
  </si>
  <si>
    <t>број који је примио плату</t>
  </si>
  <si>
    <t>41 (19+28+37)</t>
  </si>
  <si>
    <t>40 (13+22+31)</t>
  </si>
  <si>
    <t>Број судија/тужилаца који је примио плату</t>
  </si>
  <si>
    <t>планирани број</t>
  </si>
  <si>
    <t>Маса плата за број запослених који је примио плату</t>
  </si>
  <si>
    <t>Маса плата за број запослених по кадровском плану</t>
  </si>
  <si>
    <t>42 (20+29+38)</t>
  </si>
  <si>
    <t>43 (21+30+39)</t>
  </si>
  <si>
    <t>Планирани број судија/тужилаца за месец за који се извештава</t>
  </si>
  <si>
    <t>22 (2+4+6+8+10)</t>
  </si>
  <si>
    <t>28 (12+14+16+18+20)</t>
  </si>
  <si>
    <t>Укупан број судија/тужилаца</t>
  </si>
  <si>
    <t>Стопа додатног доприноса за пензијско и инвалидско осигурање за стаж са увећаним трајањем</t>
  </si>
  <si>
    <t xml:space="preserve">Укупна месечна маса средстава за број који је примио плату </t>
  </si>
  <si>
    <t xml:space="preserve">Укупнамесечна маса средстава за планирани број </t>
  </si>
  <si>
    <t>Маса средстава за планирани број лица</t>
  </si>
  <si>
    <t>Маса средстава за лица која су примила плату</t>
  </si>
  <si>
    <t>Месечна маса средстава за број који је примио плату само из извора 01</t>
  </si>
  <si>
    <t>Месечна маса средстава за планирани број који је примио плату само из извора 01</t>
  </si>
  <si>
    <t>70% из извора 01</t>
  </si>
  <si>
    <t>Средства за минули рад на месечном нивоу</t>
  </si>
  <si>
    <t>14 (11-4)</t>
  </si>
  <si>
    <t>Уштеда по основу разлике броја запослених без минулог рада и додатака</t>
  </si>
  <si>
    <t>Mesec</t>
  </si>
  <si>
    <t>Neodređeno vreme NV</t>
  </si>
  <si>
    <t>Povećan obim posla POP</t>
  </si>
  <si>
    <t>Kabinet</t>
  </si>
  <si>
    <t>Određeno- ukupno br.zap</t>
  </si>
  <si>
    <t>Broj zap na NV koji je primio platu</t>
  </si>
  <si>
    <t>Broj zap na NV koji je bio na bolovanju do 30 dana</t>
  </si>
  <si>
    <t>Broj zap na NV koji je bio na bolovanju preko 30 dana</t>
  </si>
  <si>
    <t>Broj zap na NV koji je bio na porodiljskom bolovanju</t>
  </si>
  <si>
    <t>Broj zap na NV kojima miruje radni odnos</t>
  </si>
  <si>
    <t>Broj zap na NV na neplaćenom odsustvu</t>
  </si>
  <si>
    <t>Broj zap na NV po kadrovskom planu</t>
  </si>
  <si>
    <t>Broj pripravnika koji je primio platu</t>
  </si>
  <si>
    <t>Broj pripravnika koji je bio na bolovanju do 30 dana</t>
  </si>
  <si>
    <t>Broj pripravnika koji je bio na bolovanju preko 30 dana</t>
  </si>
  <si>
    <t>Broj pripravnika koji je bio na porodiljskom bolovanju</t>
  </si>
  <si>
    <t>Broj pripravnika kojima miruje radni odnos</t>
  </si>
  <si>
    <t>Broj pripravnika na neplaćenom odsustvu</t>
  </si>
  <si>
    <t>Broj pripravnika po kadrovskom planu</t>
  </si>
  <si>
    <t>Broj zap na POP koji je primio platu</t>
  </si>
  <si>
    <t>Broj zap na POP koji je bio na bolovanju do 30 dana</t>
  </si>
  <si>
    <t>Broj zap na POP koji je bio na bolovanju preko 30 dana</t>
  </si>
  <si>
    <t>Broj zap na POP koji je bio na porodiljskom bolovanju</t>
  </si>
  <si>
    <t>Broj zap na POP kojima miruje radni odnos</t>
  </si>
  <si>
    <t>Broj zap na POP na neplaćenom odsustvu</t>
  </si>
  <si>
    <t>Broj zap na POP po kadrovskom planu</t>
  </si>
  <si>
    <t>Broj zap u kab koji je primio platu</t>
  </si>
  <si>
    <t>Broj zap u kab koji je bio na bolovanju do 30 dana</t>
  </si>
  <si>
    <t>Broj zap u kab koji je bio na bolovanju preko 30 dana</t>
  </si>
  <si>
    <t>Broj zap u kab koji je bio na porodiljskom bolovanju</t>
  </si>
  <si>
    <t>Broj zap u kab kojima miruje radni odnos</t>
  </si>
  <si>
    <t>Broj zap u kab na neplaćenom odsustvu</t>
  </si>
  <si>
    <t>Broj zap u kab po kadrovskom planu</t>
  </si>
  <si>
    <t>Ukupan broj zap na OV koji je primio platu</t>
  </si>
  <si>
    <t>Ukupan broj zap na OV po kadrovskom planu</t>
  </si>
  <si>
    <t>Beneficirani staž (%)</t>
  </si>
  <si>
    <t>Masa sred za zap na NV koji je primio platu (neto)</t>
  </si>
  <si>
    <t>Masa sred za zap na OV koji je primio platu (neto)</t>
  </si>
  <si>
    <t>Ukupno neto za zap koji su primili platu</t>
  </si>
  <si>
    <t>411 za zap koji su primili platu</t>
  </si>
  <si>
    <t>412 za zap koji su primili platu</t>
  </si>
  <si>
    <t>Masa sred za zap na NV po kadrovskom planu (neto)</t>
  </si>
  <si>
    <t>Masa sred za zap na OV po kadrovskom planu (neto)</t>
  </si>
  <si>
    <t>Ukupno neto za zap po kadrovskom planu</t>
  </si>
  <si>
    <t>411 za zap po kadrovskom planu</t>
  </si>
  <si>
    <t>412 za zap po kadrovskom planu</t>
  </si>
  <si>
    <t>35(30*8)</t>
  </si>
  <si>
    <t>неодређено време 411</t>
  </si>
  <si>
    <t>одређено време 411</t>
  </si>
  <si>
    <t>40 (38+39)</t>
  </si>
  <si>
    <t>32 (30*2)</t>
  </si>
  <si>
    <t>33 (30*23)</t>
  </si>
  <si>
    <t>34 (31+32)</t>
  </si>
  <si>
    <t>Opis</t>
  </si>
  <si>
    <t>НАЦИОНАЛНА АКАДЕМИЈА ЗА ЈАВНУ УПРАВУ</t>
  </si>
  <si>
    <t>tip</t>
  </si>
  <si>
    <t>служба Владе</t>
  </si>
  <si>
    <t>кабинет</t>
  </si>
  <si>
    <t>министарство</t>
  </si>
  <si>
    <t>посебна организација</t>
  </si>
  <si>
    <t>орган управе у саставу</t>
  </si>
  <si>
    <t>јавна служба</t>
  </si>
  <si>
    <t>независан орган</t>
  </si>
  <si>
    <t>правосуђе</t>
  </si>
  <si>
    <t>управни округ</t>
  </si>
  <si>
    <t>органи безбедности</t>
  </si>
  <si>
    <t>Преглед броја запослених са бенефицираним радним стажом у 2018. години на које се не односи Закон о платама државних службеника и намештеника и у МУП-у, Војсци РС и БИА-и</t>
  </si>
  <si>
    <t>Tip organa</t>
  </si>
  <si>
    <t>маса плата- бруто-месечно</t>
  </si>
  <si>
    <t>Укупно 463</t>
  </si>
  <si>
    <t>13 (2+9+10+11+12)</t>
  </si>
  <si>
    <t>Број запослених на неодређено време у складу са важећом oдлуком о максималном броју запослених</t>
  </si>
  <si>
    <r>
      <rPr>
        <b/>
        <sz val="12"/>
        <rFont val="Calibri"/>
        <family val="2"/>
        <charset val="204"/>
        <scheme val="minor"/>
      </rPr>
      <t>Извршење у месецу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charset val="204"/>
        <scheme val="minor"/>
      </rPr>
      <t>(плата за претходни месец):</t>
    </r>
  </si>
  <si>
    <t>Број запослених на неодређено време који је примио плату</t>
  </si>
  <si>
    <t>Број запослених на одређено време који је примио плату</t>
  </si>
  <si>
    <t>Укупан број запослених на одређено време који је примио плату</t>
  </si>
  <si>
    <t>Укупна нето плата за број запослених који је примио плату</t>
  </si>
  <si>
    <t>Укупна маса средстава за број запослених који је примио плату</t>
  </si>
  <si>
    <t>Укупна нето плата за број запослених по кадровском плану</t>
  </si>
  <si>
    <t>Број приправника који је примио плату</t>
  </si>
  <si>
    <t>Број приправника који је био на боловању до 30 дана</t>
  </si>
  <si>
    <t>Број приправника који је на боловању преко 30 дана</t>
  </si>
  <si>
    <t>Број приправника који је био на породиљском боловању</t>
  </si>
  <si>
    <t>Број приправника којима мирује радни однос</t>
  </si>
  <si>
    <t>Број приправника на неплаћеном одсуству</t>
  </si>
  <si>
    <t>Број приправника по кадровском плану за месец за који се прима плата</t>
  </si>
  <si>
    <t>Mаса коефицијената 
 за запослене на одређено време који су примили плату</t>
  </si>
  <si>
    <t>Mаса коефицијената за запослене на одређено време по кадровском плану</t>
  </si>
  <si>
    <t>за 35 година</t>
  </si>
  <si>
    <t>Укупно исплаћена средства у месецу за који се извештава</t>
  </si>
  <si>
    <t>Прилог 1 - Преглед извршених средстава за плате на месечном нивоу</t>
  </si>
  <si>
    <t>Образац 1д - јубиларне награде и отпремнине</t>
  </si>
  <si>
    <t>Образац 1г - изабрана лица у правосуђу</t>
  </si>
  <si>
    <t>Образац 1в - бенефицирани</t>
  </si>
  <si>
    <t>Образац 1в - остали</t>
  </si>
  <si>
    <t>Образац 1а - државни секретари, државни службеници и намештеници</t>
  </si>
  <si>
    <t>Образац 1 - средства</t>
  </si>
  <si>
    <t>Образац 1ђ - пројекција плата</t>
  </si>
  <si>
    <t>Образац 1б - изабрана лица у Влади, Народној скупштини и Уставном суду</t>
  </si>
  <si>
    <t>Образац 1е - додаци</t>
  </si>
  <si>
    <t>ЦЕНТАР ЗА ИСТРАЖИВАЊЕ УДЕСА И ОЗБИЉНИХ НЕЗГОДА</t>
  </si>
  <si>
    <t>Исплаћена средства за минули рад</t>
  </si>
  <si>
    <t>Minuli rad na 411 za zap koji su primili platu</t>
  </si>
  <si>
    <t>Minuli rad na 412 za zap koji su primili platu</t>
  </si>
  <si>
    <t>Minuli rad na 411 za zap po kadrovskom planu</t>
  </si>
  <si>
    <t>Minuli rad na 412 za zap po kadrovskom planu</t>
  </si>
  <si>
    <t>30 (28*27)</t>
  </si>
  <si>
    <t>правосуђе ИБК</t>
  </si>
  <si>
    <t>Апелациони суд у Београду</t>
  </si>
  <si>
    <t>Апелациони суд у Крагујевцу</t>
  </si>
  <si>
    <t>Апелациони суд у Нишу</t>
  </si>
  <si>
    <t>Апелациони суд у Новом Саду</t>
  </si>
  <si>
    <t>Виши суд у 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</si>
  <si>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</si>
  <si>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</si>
  <si>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</si>
  <si>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</si>
  <si>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</si>
  <si>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Косовској Митровици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</si>
  <si>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</si>
  <si>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</si>
  <si>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</si>
  <si>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</si>
  <si>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</si>
  <si>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</si>
  <si>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</si>
  <si>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</si>
  <si>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</si>
  <si>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</si>
  <si>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</si>
  <si>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</si>
  <si>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</si>
  <si>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</si>
  <si>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</si>
  <si>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</si>
  <si>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</si>
  <si>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Чачак</t>
  </si>
  <si>
    <t>Виши суд у Шапцу</t>
  </si>
  <si>
    <t>Први основни суд у Београду</t>
  </si>
  <si>
    <t>Основни суд у Бору</t>
  </si>
  <si>
    <t>Основни суд у Ваљеву</t>
  </si>
  <si>
    <t>Основни суд у Врању</t>
  </si>
  <si>
    <t>Основни суд у Вршцу</t>
  </si>
  <si>
    <t>Основни суд у Зајечару</t>
  </si>
  <si>
    <t>Основни суд у Зрењанину</t>
  </si>
  <si>
    <t>Основни суд у Јагодини</t>
  </si>
  <si>
    <t>Основни суд у Кикинди</t>
  </si>
  <si>
    <t>Основни суд у Косовској Митровици</t>
  </si>
  <si>
    <t>Основни суд у Крагујевцу</t>
  </si>
  <si>
    <t>Основни суд у Краљеву</t>
  </si>
  <si>
    <t>Основни суд у Крушевцу</t>
  </si>
  <si>
    <t>Основни суд у Лесковцу</t>
  </si>
  <si>
    <t>Основни суд у Лозници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</si>
  <si>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</si>
  <si>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</si>
  <si>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</si>
  <si>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</si>
  <si>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</si>
  <si>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</si>
  <si>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</si>
  <si>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</si>
  <si>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</si>
  <si>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</si>
  <si>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</si>
  <si>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Смедереву</t>
  </si>
  <si>
    <t>Основни суд у Сомбору</t>
  </si>
  <si>
    <t>Основни суд у Сремској Митровици</t>
  </si>
  <si>
    <t>Основни суд у Суботици</t>
  </si>
  <si>
    <t>Основни суд у Ужицу</t>
  </si>
  <si>
    <t>Основни суд у Чачку</t>
  </si>
  <si>
    <t>Основни суд у Шапцу</t>
  </si>
  <si>
    <t>ОСНОВНИ СУД У АЛЕКСИНЦУ</t>
  </si>
  <si>
    <t>ОСНОВНИ СУД У АРАНЂЕЛОВЦУ</t>
  </si>
  <si>
    <t>ОСНОВНИ СУД У БАЧКОЈ ПАЛАНЦИ</t>
  </si>
  <si>
    <t>ДРУГИ ОСНОВНИ СУД У БЕОГРАДУ</t>
  </si>
  <si>
    <t>ТРЕЋИ ОСНОВНИ СУД У БЕОГРАДУ</t>
  </si>
  <si>
    <t>ОСНОВНИ СУД У БЕЧЕЈУ</t>
  </si>
  <si>
    <t>ОСНОВНИ СУД У БРУСУ</t>
  </si>
  <si>
    <t>ОСНОВНИ СУД У БУЈАНОВЦУ</t>
  </si>
  <si>
    <t>ОСНОВНИ СУД У ВЕЛИКОЈ ПЛАНИ</t>
  </si>
  <si>
    <t>ОСНОВНИ СУД У ВЕЛИКОМ ГРАДИШТУ</t>
  </si>
  <si>
    <t>ОСНОВНИ СУД У ВРБАСУ</t>
  </si>
  <si>
    <t>ОСНОВНИ СУД У ДЕСПОТОВЦУ</t>
  </si>
  <si>
    <t>ОСНОВНИ СУД У ДИМИТРОВГРАДУ</t>
  </si>
  <si>
    <t>ОСНОВНИ СУД У ИВАЊИЦИ</t>
  </si>
  <si>
    <t>ОСНОВНИ СУД У КУРШУМЛИЈИ</t>
  </si>
  <si>
    <t>ОСНОВНИ СУД У ЛАЗАРЕВЦУ</t>
  </si>
  <si>
    <t>ОСНОВНИ СУД У ЛЕБАНУ</t>
  </si>
  <si>
    <t>ОСНОВНИ СУД У МАЈДАНПЕКУ</t>
  </si>
  <si>
    <t>ОСНОВНИ СУД У МИОНИЦИ</t>
  </si>
  <si>
    <t>ОСНОВНИ СУД У МЛАДЕНОВЦУ</t>
  </si>
  <si>
    <t>ОСНОВНИ СУД У ОБРЕНОВЦУ</t>
  </si>
  <si>
    <t>ОСНОВНИ СУД У ПЕТРОВЦУ НА МЛАВИ</t>
  </si>
  <si>
    <t>ОСНОВНИ СУД У ПРИБОЈУ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</si>
  <si>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</si>
  <si>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</si>
  <si>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</si>
  <si>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</si>
  <si>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СТАРОЈ ПАЗОВИ</t>
  </si>
  <si>
    <t>ОСНОВНИ СУД У СУРДУЛИЦИ</t>
  </si>
  <si>
    <t>ОСНОВНИ СУД У ТРСТЕНИКУ</t>
  </si>
  <si>
    <t>ОСНОВНИ СУД У УБУ</t>
  </si>
  <si>
    <t>ОСНОВНИ СУД У ШИДУ</t>
  </si>
  <si>
    <t>Привредни суд у Београду</t>
  </si>
  <si>
    <t>Привредни суд у Ваљеву</t>
  </si>
  <si>
    <t>Привредни суд у Зајечару</t>
  </si>
  <si>
    <t>Привредни суд у Зрењанину</t>
  </si>
  <si>
    <t>Привредни суд у Краљеву</t>
  </si>
  <si>
    <t>Привредни суд у Крагујевцу</t>
  </si>
  <si>
    <t>Привредни суд у Лесковцу</t>
  </si>
  <si>
    <t>Привредни суд у Нишу</t>
  </si>
  <si>
    <t>Привредни суд у Новом Саду</t>
  </si>
  <si>
    <t>Привредни суд у Панчеву</t>
  </si>
  <si>
    <t>Привредни суд у Пожаревцу</t>
  </si>
  <si>
    <t>Привредни суд у Сомбору</t>
  </si>
  <si>
    <t>Привредни суд у Сремској Митровици</t>
  </si>
  <si>
    <t>Привредни суд у Суботици</t>
  </si>
  <si>
    <t>Привредни суд у Ужицу</t>
  </si>
  <si>
    <t>Привредни суд у Чачку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</si>
  <si>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</si>
  <si>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</si>
  <si>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</si>
  <si>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</si>
  <si>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</si>
  <si>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</si>
  <si>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</si>
  <si>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</si>
  <si>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</si>
  <si>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</si>
  <si>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</si>
  <si>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</si>
  <si>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</si>
  <si>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</si>
  <si>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</si>
  <si>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</si>
  <si>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</si>
  <si>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</si>
  <si>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</si>
  <si>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</si>
  <si>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</si>
  <si>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</si>
  <si>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</si>
  <si>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</si>
  <si>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</si>
  <si>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</si>
  <si>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</si>
  <si>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</si>
  <si>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</si>
  <si>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</si>
  <si>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</si>
  <si>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</si>
  <si>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</si>
  <si>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Рашки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</si>
  <si>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</si>
  <si>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</si>
  <si>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</si>
  <si>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</si>
  <si>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</si>
  <si>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</si>
  <si>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</si>
  <si>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</si>
  <si>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</si>
  <si>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</si>
  <si>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</si>
  <si>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Апелационо јавно тужилаштво у Београду</t>
  </si>
  <si>
    <t>Апелационо јавно тужилаштво у Крагујевцу</t>
  </si>
  <si>
    <t>Апелационо јавно тужилаштво у Нишу</t>
  </si>
  <si>
    <t>Апелационо јавно тужилаштво у Новом Саду</t>
  </si>
  <si>
    <t>Више јавно тужилаштво у Београду</t>
  </si>
  <si>
    <t>Више јавно тужилаштво у Ваљеву</t>
  </si>
  <si>
    <t>Више јавно тужилаштво у Врању</t>
  </si>
  <si>
    <t>Више јавно тужилаштво у Зајечару</t>
  </si>
  <si>
    <t>Више јавно тужилаштво у Зрењанину</t>
  </si>
  <si>
    <t>Више јавно тужилаштво у Јагодини</t>
  </si>
  <si>
    <t>Више јавно тужилаштво у Косовској Митровици</t>
  </si>
  <si>
    <t>Више јавно тужилаштво у Крагујевцу</t>
  </si>
  <si>
    <t>Више јавно тужилаштво у Краљеву</t>
  </si>
  <si>
    <t>Више јавно тужилаштво у Крушевцу</t>
  </si>
  <si>
    <t>Више јавно тужилаштво у Лесковцу</t>
  </si>
  <si>
    <t>Више јавно тужилаштво у Неготину</t>
  </si>
  <si>
    <t>Више јавно тужилаштво у Нишу</t>
  </si>
  <si>
    <t>Више јавно тужилаштво у Новом Пазару</t>
  </si>
  <si>
    <t>Више јавно тужилаштво у Новом Саду</t>
  </si>
  <si>
    <t>Више јавно тужилаштво у Панчеву</t>
  </si>
  <si>
    <t>Више јавно тужилаштво у Пироту</t>
  </si>
  <si>
    <t>Више јавно тужилаштво у Пожаревцу</t>
  </si>
  <si>
    <t>Више јавно тужилаштво у Прокупљу</t>
  </si>
  <si>
    <t>Више јавно тужилаштво у Смедереву</t>
  </si>
  <si>
    <t>Више јавно тужилаштво у Сомбору</t>
  </si>
  <si>
    <t>Више јавно тужилаштво у Сремској Митровици</t>
  </si>
  <si>
    <t>Више јавно тужилаштво у Суботици</t>
  </si>
  <si>
    <t>Више јавно тужилаштво у Ужицу</t>
  </si>
  <si>
    <t>Више јавно тужилаштво у Чачку</t>
  </si>
  <si>
    <t>Више јавно тужилаштво у Шапцу</t>
  </si>
  <si>
    <t>Прво основно јавно тужилаштво у Београду</t>
  </si>
  <si>
    <t>Основно јавно тужилаштво у Бору</t>
  </si>
  <si>
    <t>Основно јавно тужилаштво у Ваљеву</t>
  </si>
  <si>
    <t>Основно јавно тужилаштво у Врању</t>
  </si>
  <si>
    <t>Основно јавно тужилаштво у Вршцу</t>
  </si>
  <si>
    <t>Основно јавно тужилаштво у Зајечару</t>
  </si>
  <si>
    <t>Основно јавно тужилаштво у Зрењанину</t>
  </si>
  <si>
    <t>Основно јавно тужилаштво у Јагодини</t>
  </si>
  <si>
    <t>Основно јавно тужилаштво у Кикинди</t>
  </si>
  <si>
    <t>Основно јавно тужилаштво у Косовској Митровици</t>
  </si>
  <si>
    <t>Основно јавно тужилаштво у Крагујевцу</t>
  </si>
  <si>
    <t>Основно јавно тужилаштво у Краљеву</t>
  </si>
  <si>
    <t>Основно јавно тужилаштво у Крушевцу</t>
  </si>
  <si>
    <t>Основно јавно тужилаштво у Лесковцу</t>
  </si>
  <si>
    <t>Основно јавно тужилаштво у Лозници</t>
  </si>
  <si>
    <t>Основно јавно тужилаштво у Неготину</t>
  </si>
  <si>
    <t>Основно јавно тужилаштво у Нишу</t>
  </si>
  <si>
    <t>Основно јавно тужилаштво у Новом Пазару</t>
  </si>
  <si>
    <t>Основно јавно тужилаштво у Новом Саду</t>
  </si>
  <si>
    <t>Основно јавно тужилаштво у Панчеву</t>
  </si>
  <si>
    <t>Основно јавно тужилаштво у Параћину</t>
  </si>
  <si>
    <t>Основно јавно тужилаштво у Пироту</t>
  </si>
  <si>
    <t>Основно јавно тужилаштво у Пожаревцу</t>
  </si>
  <si>
    <t>Основно јавно тужилаштво у Пожеги</t>
  </si>
  <si>
    <t>Основно јавно тужилаштво у Пријепољу</t>
  </si>
  <si>
    <t>Основно јавно тужилаштво у Прокупљу</t>
  </si>
  <si>
    <t>Основно јавно тужилаштво у Смедереву</t>
  </si>
  <si>
    <t>Основно јавно тужилаштво у Сомбору</t>
  </si>
  <si>
    <t>Основно јавно тужилаштво у Сремској Митровици</t>
  </si>
  <si>
    <t>Основно јавно тужилаштво у Суботици</t>
  </si>
  <si>
    <t>Основно јавно тужилаштво у Ужицу</t>
  </si>
  <si>
    <t>Основно јавно тужилаштво у Чачку</t>
  </si>
  <si>
    <t>Основно јавно тужилаштво у Шапцу</t>
  </si>
  <si>
    <t>ДРУГО ОСНОВНО ЈАВНО ТУЖИЛАШТВО У БЕОГРАДУ</t>
  </si>
  <si>
    <t>ТРЕЋЕ ОСНОВНО ЈАВНО ТУЖИЛАШТВО У БЕОГРАДУ</t>
  </si>
  <si>
    <t>ОСНОВНО ЈАВНО ТУЖИЛАШТВО У ОБРЕНОВЦУ</t>
  </si>
  <si>
    <t>ОСНОВНО ЈАВНО ТУЖИЛАШТВО У МЛАДЕНОВЦУ</t>
  </si>
  <si>
    <t>ОСНОВНО ЈАВНО ТУЖИЛАШТВО У ЛАЗАРЕВЦУ</t>
  </si>
  <si>
    <t>ОСНОВНО ЈАВНО ТУЖИЛАШТВО У МИОНИЦИ</t>
  </si>
  <si>
    <t>ОСНОВНО ЈАВНО ТУЖИЛАШТВО У УБУ</t>
  </si>
  <si>
    <t>ОСНОВНО ЈАВНО ТУЖИЛАШТВО У ВЛАДИЧИНОМ ХАНУ</t>
  </si>
  <si>
    <t>ОСНОВНО ЈАВНО ТУЖИЛАШТВО У АРАНЂЕЛОВЦУ</t>
  </si>
  <si>
    <t>ОСНОВНО ЈАВНО ТУЖИЛАШТВО У РАШКОЈ</t>
  </si>
  <si>
    <t>ОСНОВНО ЈАВНО ТУЖИЛАШТВО У ТРСТЕНИКУ</t>
  </si>
  <si>
    <t>ОСНОВНО ЈАВНО ТУЖИЛАШТВО У БРУСУ</t>
  </si>
  <si>
    <t>ОСНОВНО ЈАВНО ТУЖИЛАШТВО У ЛЕБАНУ</t>
  </si>
  <si>
    <t>ОСНОВНО ЈАВНО ТУЖИЛАШТВО У АЛЕКСИНЦУ</t>
  </si>
  <si>
    <t>ОСНОВНО ЈАВНО ТУЖИЛАШТВО У БЕЧЕЈУ</t>
  </si>
  <si>
    <t>ОСНОВНО ЈАВНО ТУЖИЛАШТВО У ВРБАСУ</t>
  </si>
  <si>
    <t>ОСНОВНО ЈАВНО ТУЖИЛАШТВО У БАЧКОЈ ПАЛАНЦИ</t>
  </si>
  <si>
    <t>ОСНОВНО ЈАВНО ТУЖИЛАШТВО У ДЕСПОТОВЦУ</t>
  </si>
  <si>
    <t>ОСНОВНО ЈАВНО ТУЖИЛАШТВО У ВЕЛИКОМ ГРАДИШТУ</t>
  </si>
  <si>
    <t>ОСНОВНО ЈАВНО ТУЖИЛАШТВО У ПЕТРОВЦУ НА МЛАВИ</t>
  </si>
  <si>
    <t>ОСНОВНО ЈАВНО ТУЖИЛАШТВО У КУРШУМЛИЈИ</t>
  </si>
  <si>
    <t>ОСНОВНО  ЈАВНО ТУЖИЛАШТВО У ВЕЛИКОЈ ПЛАНИ</t>
  </si>
  <si>
    <t>ОСНОВНО ЈАВНО ТУЖИЛАШТВО У РУМИ</t>
  </si>
  <si>
    <t>ОСНОВНО ЈАВНО ТУЖИЛАШТВО У СТАРОЈ ПАЗОВИ</t>
  </si>
  <si>
    <t>ОСНОВНО ЈАВНО ТУЖИЛАШТВО У СЕНТИ</t>
  </si>
  <si>
    <t>ОСНОВНИ СУД У ГОРЊЕМ МИЛАНОВЦУ</t>
  </si>
  <si>
    <t>ОСНОВНИ СУД У КЊАЖЕВЦУ</t>
  </si>
  <si>
    <t>ОСНОВНО ЈАВНО ТУЖИЛАШТВО У ГОРЊЕМ МИЛАНОВЦУ</t>
  </si>
  <si>
    <t>КАЗНЕНО-ПОПРАВНИ ЗАВОД У БЕОГРАДУ - ПАДИНСКА СКЕЛА</t>
  </si>
  <si>
    <t>СПЕЦИЈАЛНА ЗАТВОРСКА БОЛНИЦА У БЕОГРАДУ</t>
  </si>
  <si>
    <t>ОКРУЖНИ ЗАТВОР У БЕОГРАДУ</t>
  </si>
  <si>
    <t>ОКРУЖНИ ЗАТВОР У ЧАЧКУ</t>
  </si>
  <si>
    <t>ОКРУЖНИ ЗАТВОР У КРАГУЈЕВЦУ</t>
  </si>
  <si>
    <t>ОКРУЖНИ ЗАТВОР У КРАЉЕВУ</t>
  </si>
  <si>
    <t>ВАСПИТНО-ПОПРАВНИ ДОМ У КРУШЕВЦУ</t>
  </si>
  <si>
    <t>ОКРУЖНИ ЗАТВОР У КРУШЕВЦУ</t>
  </si>
  <si>
    <t>ОКРУЖНИ ЗАТВОР У ЛЕСКОВЦУ</t>
  </si>
  <si>
    <t>КАЗНЕНО-ПОПРАВНИ ЗАВОД У НИШУ</t>
  </si>
  <si>
    <t>ОКРУЖНИ ЗАТВОР У НОВОМ ПАЗАРУ</t>
  </si>
  <si>
    <t>КАЗНЕНО-ПОПРАВНИ ЗАВОД У ПОЖАРЕВЦУ - ЗАБЕЛА</t>
  </si>
  <si>
    <t>КАЗНЕНО-ПОПРАВНИ ЗАВОД ЗА ЖЕНЕ У ПОЖАРЕВЦУ</t>
  </si>
  <si>
    <t>ОКРУЖНИ ЗАТВОР У ПРОКУПЉУ</t>
  </si>
  <si>
    <t>ОКРУЖНИ ЗАТВОР У СМЕДЕРЕВУ</t>
  </si>
  <si>
    <t>КАЗНЕНО-ПОПРАВНИ ЗАВОД У ЋУПРИЈИ</t>
  </si>
  <si>
    <t>КАЗНЕНО-ПОПРАВНИ ЗАВОД У ШАПЦУ</t>
  </si>
  <si>
    <t>ОКРУЖНИ ЗАТВОР У УЖИЦУ</t>
  </si>
  <si>
    <t>КАЗНЕНО-ПОПРАВНИ ЗАВОД ЗА МАЛОЛЕТНИКЕ У ВАЉЕВУ</t>
  </si>
  <si>
    <t>ОКРУЖНИ ЗАТВОР У ВРАЊУ</t>
  </si>
  <si>
    <t>ОКРУЖНИ ЗАТВОР У ЗАЈЕЧАРУ</t>
  </si>
  <si>
    <t>ОКРУЖНИ ЗАТВОР У НЕГОТИНУ</t>
  </si>
  <si>
    <t>ОКРУЖНИ ЗАТВОР У НОВОМ САДУ</t>
  </si>
  <si>
    <t>ОКРУЖНИ ЗАТВОР У ПАНЧЕВУ</t>
  </si>
  <si>
    <t>КАЗНЕНО-ПОПРАВНИ ЗАВОД У СОМБОРУ</t>
  </si>
  <si>
    <t>КАЗНЕНО-ПОПРАВНИ ЗАВОД У СРЕМСКОЈ МИТРОВИЦИ</t>
  </si>
  <si>
    <t>ОКРУЖНИ ЗАТВОР У СУБОТИЦИ</t>
  </si>
  <si>
    <t>ОКРУЖНИ ЗАТВОР У ЗРЕЊАНИНУ</t>
  </si>
  <si>
    <t>ЦЕНТАР ЗА ОБУКУ И СТРУЧНО ОСПОСОБЉАВАЊЕ УПРАВЕ ЗА ИЗВРШЕЊЕ КРИВИЧНИХ САНКЦИЈА</t>
  </si>
  <si>
    <t>КАЗНЕНО-ПОПРАВНИ ЗАВОД У БЕОГРАДУ</t>
  </si>
  <si>
    <t>КАЗНЕНО-ПОПРАВНИ ЗАВОД У ПАНЧЕВУ</t>
  </si>
  <si>
    <t>УИКС ИБК</t>
  </si>
  <si>
    <t>ЗАВОД ЗА ПРОУЧАВАЊЕ КУЛТУРНОГ РАЗВИТКА - УСТАНОВА КУЛТУРЕ ОД НАЦИОНАЛНОГ ЗНАЧАЈА</t>
  </si>
  <si>
    <t>ЕТНОГРАФСКИ МУЗЕЈ У БЕОГРАДУ</t>
  </si>
  <si>
    <t>МУЗЕЈ ЈУГОСЛАВИЈЕ БЕОГРАД</t>
  </si>
  <si>
    <t>ИСТОРИЈСКИ МУЗЕЈ СРБИЈЕ</t>
  </si>
  <si>
    <t>МУЗЕЈ НАУКЕ И ТЕХНИКЕ</t>
  </si>
  <si>
    <t>МУЗЕЈ ПОЗОРИШНЕ УМЕТНОСТИ СРБИЈЕ</t>
  </si>
  <si>
    <t>МУЗЕЈ ПРИМЕЊЕНЕ УМЕТНОСТИ</t>
  </si>
  <si>
    <t>МУЗЕЈ У ПРИШТИНИ</t>
  </si>
  <si>
    <t>НАРОДНИ МУЗЕЈ У БЕОГРАДУ</t>
  </si>
  <si>
    <t>ПРИРОДЊАЧКИ МУЗЕЈ</t>
  </si>
  <si>
    <t>МУЗЕЈ САВРЕМЕНЕ УМЕТНОСТИ - УСТАНОВА ОД НАЦИОНАЛНОГ ЗНАЧАЈА</t>
  </si>
  <si>
    <t>МУЗЕЈ ЖРТАВА ГЕНОЦИДА КРАГУЈЕВАЦ</t>
  </si>
  <si>
    <t>ГАЛЕРИЈА МАТИЦЕ СРПСКЕ</t>
  </si>
  <si>
    <t>ГАЛЕРИЈА УМЕТНОСТИ ПРИШТИНА</t>
  </si>
  <si>
    <t>НАРОДНА БИБЛИОТЕКА СРБИЈЕ-УСТАНОВА КУЛТУРЕ ОД НАЦИОНАЛНОГ ЗНАЧАЈА</t>
  </si>
  <si>
    <t>НАРОДНА И УНИВЕРЗИТЕТСКА БИБЛИОТЕКА ИВО АНДРИЋ У ПРИШТИНИ</t>
  </si>
  <si>
    <t>БИБЛИОТЕКА МАТИЦЕ СРПСКЕ</t>
  </si>
  <si>
    <t>ЈУГОСЛОВЕНСКА КИНОТЕКА-УСТАНОВА КУЛТУРЕ ОД НАЦИОНАЛНОГ ЗНАЧАЈА</t>
  </si>
  <si>
    <t>АРХИВ СРБИЈЕ</t>
  </si>
  <si>
    <t>АРХИВ ГРАДА ПРИШТИНЕ</t>
  </si>
  <si>
    <t>АРХИВ КОСОВА И МЕТОХИЈЕ</t>
  </si>
  <si>
    <t>ИСТОРИЈСКИ АРХИВ КОСОВСКА МИТРОВИЦА</t>
  </si>
  <si>
    <t>ИСТОРИЈСКИ АРХИВ ГЊИЛАНЕ</t>
  </si>
  <si>
    <t>МЕЂУКОМУНАЛНИ АРХИВ ПЕЋ</t>
  </si>
  <si>
    <t>МЕЂУОПШТИСКИ  ИСТОРИЈСКИ АРХИВ ПРИЗРЕН</t>
  </si>
  <si>
    <t>РЕПУБЛИЧКИ ЗАВОД ЗА ЗАШТИТУ СПОМЕНИКА КУЛТУРЕ</t>
  </si>
  <si>
    <t>ПОКРАЈИНСКИ ЗАВОД ЗА ЗАШТИТУ СПОМЕНИКА КУЛТУРЕ</t>
  </si>
  <si>
    <t>ФИЛМСКИ ЦЕНТАР СРБИЈЕ УСТАНОВА ЗА ОБАВЉАЊЕ КУЛТУРНО-ОБРАЗОВНЕ ДЕЛАТ-УСТН.КУЛТУРЕ ОД НАЦИОНАЛНОГ ЗНАЧАЈА</t>
  </si>
  <si>
    <t>ПОКРАЈИНСКИ КУЛТУРНИ ЦЕНТАР</t>
  </si>
  <si>
    <t>КУЛТУРНО ПРОСВЕТНА ЗАЈЕДНИЦА КОСОВА И МЕТОХИЈЕ ГРАЧАНИЦА</t>
  </si>
  <si>
    <t>БЕОГРАДСКА ФИЛХАРМОНИЈА</t>
  </si>
  <si>
    <t>НАРОДНО ПОЗОРИШТЕ У БЕОГРАДУ</t>
  </si>
  <si>
    <t>АНСАМБЛ НАРОДНИХ ИГАРА И ПЕСАМА СРБИЈЕ КОЛО</t>
  </si>
  <si>
    <t>АНСАМБЛ НАРОДНИХ ИГАРА И ПЕСАМА КОСОВА И МЕТОХИЈЕ ВЕНАЦ ЧАГЛАВИЦА</t>
  </si>
  <si>
    <t>НАРОДНО ПОЗОРИШТЕ ПРИШТИНА</t>
  </si>
  <si>
    <t>МУЗЕЈ НА ОТВОРЕНОМ СТАРО СЕЛО СИРОГОЈНО</t>
  </si>
  <si>
    <t>МУЗЕЈ НАИВНЕ И МАРГИНАЛНЕ УМЕТНОСТИ</t>
  </si>
  <si>
    <t>АРХИВ ЈУГОСЛАВИЈЕ</t>
  </si>
  <si>
    <t>ЦЕНТРАЛНИ ИНСТИТУТ ЗА КОНЗЕРВАЦИЈУ</t>
  </si>
  <si>
    <t>РЕПУБЛИЧКА УСТАНОВА ФИЛМСКЕ НОВОСТИ</t>
  </si>
  <si>
    <t>УСТАНОВА ЗА НОВИНСКО ИЗДАВАЧКУ ДЕЛАТНОСТ ПАНОРАМА</t>
  </si>
  <si>
    <t>Култура ИБК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</si>
</sst>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7"/>
      <name val="Arial"/>
      <family val="2"/>
      <charset val="238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6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10"/>
      <name val="Arial"/>
      <family val="2"/>
      <charset val="238"/>
    </font>
    <font>
      <i/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  <charset val="238"/>
    </font>
    <font>
      <sz val="11"/>
      <color indexed="8"/>
      <name val="Calibri"/>
      <family val="2"/>
    </font>
    <font>
      <b/>
      <sz val="12"/>
      <name val="Arial"/>
      <family val="2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38"/>
    </font>
    <font>
      <sz val="12"/>
      <name val="Calibri"/>
      <family val="2"/>
      <charset val="204"/>
      <scheme val="minor"/>
    </font>
    <font>
      <sz val="16"/>
      <name val="Arial"/>
      <family val="2"/>
    </font>
    <font>
      <sz val="16"/>
      <name val="Arial"/>
      <family val="2"/>
      <charset val="238"/>
    </font>
    <font>
      <sz val="12"/>
      <name val="Arial"/>
      <family val="2"/>
    </font>
    <font>
      <b/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indexed="8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AA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11">
    <xf numFmtId="0" fontId="0" fillId="0" borderId="0"/>
    <xf numFmtId="0" fontId="37" fillId="6" borderId="0" applyNumberFormat="0" applyBorder="0" applyAlignment="0" applyProtection="0"/>
    <xf numFmtId="0" fontId="31" fillId="0" borderId="0"/>
    <xf numFmtId="0" fontId="31" fillId="0" borderId="0"/>
    <xf numFmtId="0" fontId="50" fillId="27" borderId="0" applyNumberFormat="0" applyBorder="0" applyAlignment="0" applyProtection="0"/>
    <xf numFmtId="0" fontId="5" fillId="0" borderId="0"/>
    <xf numFmtId="0" fontId="50" fillId="27" borderId="0" applyNumberFormat="0" applyBorder="0" applyAlignment="0" applyProtection="0"/>
    <xf numFmtId="0" fontId="3" fillId="0" borderId="0"/>
    <xf numFmtId="0" fontId="71" fillId="0" borderId="0"/>
    <xf numFmtId="0" fontId="1" fillId="0" borderId="0"/>
    <xf numFmtId="0" fontId="1" fillId="0" borderId="0"/>
  </cellStyleXfs>
  <cellXfs count="788">
    <xf numFmtId="0" fontId="0" fillId="0" borderId="0" xfId="0"/>
    <xf numFmtId="0" fontId="6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13" fillId="0" borderId="4" xfId="0" applyFont="1" applyBorder="1" applyAlignment="1">
      <alignment wrapText="1"/>
    </xf>
    <xf numFmtId="0" fontId="13" fillId="0" borderId="0" xfId="0" applyFont="1"/>
    <xf numFmtId="0" fontId="13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10" fillId="0" borderId="4" xfId="0" applyFont="1" applyBorder="1" applyProtection="1"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2" fillId="0" borderId="4" xfId="0" applyFont="1" applyFill="1" applyBorder="1"/>
    <xf numFmtId="0" fontId="12" fillId="0" borderId="0" xfId="0" applyFont="1" applyFill="1" applyBorder="1"/>
    <xf numFmtId="0" fontId="12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 applyBorder="1"/>
    <xf numFmtId="0" fontId="8" fillId="0" borderId="4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/>
    <xf numFmtId="3" fontId="19" fillId="0" borderId="0" xfId="0" applyNumberFormat="1" applyFont="1"/>
    <xf numFmtId="0" fontId="23" fillId="0" borderId="5" xfId="0" applyFont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/>
    <xf numFmtId="0" fontId="11" fillId="7" borderId="0" xfId="0" applyFont="1" applyFill="1" applyProtection="1">
      <protection locked="0"/>
    </xf>
    <xf numFmtId="0" fontId="11" fillId="7" borderId="0" xfId="0" applyFont="1" applyFill="1"/>
    <xf numFmtId="4" fontId="0" fillId="0" borderId="0" xfId="0" applyNumberFormat="1"/>
    <xf numFmtId="4" fontId="19" fillId="0" borderId="0" xfId="0" applyNumberFormat="1" applyFont="1"/>
    <xf numFmtId="3" fontId="0" fillId="0" borderId="0" xfId="0" applyNumberFormat="1"/>
    <xf numFmtId="3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31" fillId="0" borderId="0" xfId="2"/>
    <xf numFmtId="0" fontId="38" fillId="0" borderId="2" xfId="0" applyFont="1" applyBorder="1" applyProtection="1"/>
    <xf numFmtId="0" fontId="6" fillId="0" borderId="0" xfId="0" applyFont="1"/>
    <xf numFmtId="0" fontId="33" fillId="2" borderId="6" xfId="3" applyFont="1" applyFill="1" applyBorder="1" applyAlignment="1">
      <alignment horizontal="center"/>
    </xf>
    <xf numFmtId="0" fontId="33" fillId="0" borderId="1" xfId="3" applyFont="1" applyFill="1" applyBorder="1" applyAlignment="1">
      <alignment horizontal="right" wrapText="1"/>
    </xf>
    <xf numFmtId="0" fontId="33" fillId="0" borderId="1" xfId="3" applyFont="1" applyFill="1" applyBorder="1" applyAlignment="1">
      <alignment wrapText="1"/>
    </xf>
    <xf numFmtId="0" fontId="8" fillId="0" borderId="0" xfId="0" applyFont="1" applyProtection="1"/>
    <xf numFmtId="0" fontId="31" fillId="0" borderId="0" xfId="2" applyProtection="1"/>
    <xf numFmtId="0" fontId="6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27" fillId="0" borderId="13" xfId="0" applyFont="1" applyFill="1" applyBorder="1" applyAlignment="1" applyProtection="1">
      <alignment horizontal="left" vertical="center" wrapText="1"/>
    </xf>
    <xf numFmtId="0" fontId="30" fillId="0" borderId="13" xfId="0" applyFont="1" applyBorder="1" applyProtection="1"/>
    <xf numFmtId="3" fontId="26" fillId="0" borderId="11" xfId="0" applyNumberFormat="1" applyFont="1" applyFill="1" applyBorder="1" applyAlignment="1" applyProtection="1">
      <alignment horizontal="right" vertical="center" wrapText="1"/>
    </xf>
    <xf numFmtId="3" fontId="11" fillId="0" borderId="11" xfId="0" applyNumberFormat="1" applyFont="1" applyFill="1" applyBorder="1" applyProtection="1"/>
    <xf numFmtId="3" fontId="11" fillId="0" borderId="15" xfId="0" applyNumberFormat="1" applyFont="1" applyFill="1" applyBorder="1" applyProtection="1"/>
    <xf numFmtId="3" fontId="6" fillId="0" borderId="11" xfId="0" applyNumberFormat="1" applyFont="1" applyBorder="1" applyProtection="1"/>
    <xf numFmtId="49" fontId="26" fillId="0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19" fillId="0" borderId="0" xfId="0" applyFont="1" applyBorder="1" applyAlignment="1" applyProtection="1">
      <alignment vertical="center"/>
      <protection locked="0"/>
    </xf>
    <xf numFmtId="0" fontId="31" fillId="0" borderId="0" xfId="2" applyProtection="1">
      <protection locked="0"/>
    </xf>
    <xf numFmtId="3" fontId="25" fillId="4" borderId="11" xfId="0" applyNumberFormat="1" applyFont="1" applyFill="1" applyBorder="1" applyAlignment="1" applyProtection="1">
      <alignment horizontal="right" vertical="center"/>
    </xf>
    <xf numFmtId="3" fontId="25" fillId="4" borderId="11" xfId="0" applyNumberFormat="1" applyFont="1" applyFill="1" applyBorder="1" applyAlignment="1" applyProtection="1">
      <alignment vertical="center"/>
    </xf>
    <xf numFmtId="3" fontId="25" fillId="4" borderId="15" xfId="0" applyNumberFormat="1" applyFont="1" applyFill="1" applyBorder="1" applyAlignment="1" applyProtection="1">
      <alignment vertical="center"/>
    </xf>
    <xf numFmtId="3" fontId="11" fillId="0" borderId="11" xfId="0" applyNumberFormat="1" applyFont="1" applyBorder="1" applyAlignment="1" applyProtection="1">
      <alignment horizontal="right" vertical="center"/>
    </xf>
    <xf numFmtId="3" fontId="11" fillId="0" borderId="11" xfId="0" applyNumberFormat="1" applyFont="1" applyBorder="1" applyAlignment="1" applyProtection="1">
      <alignment vertical="center"/>
    </xf>
    <xf numFmtId="3" fontId="11" fillId="0" borderId="15" xfId="0" applyNumberFormat="1" applyFont="1" applyBorder="1" applyAlignment="1" applyProtection="1">
      <alignment vertical="center"/>
    </xf>
    <xf numFmtId="0" fontId="10" fillId="0" borderId="0" xfId="0" applyFont="1" applyProtection="1"/>
    <xf numFmtId="0" fontId="10" fillId="12" borderId="0" xfId="0" applyFont="1" applyFill="1" applyAlignment="1" applyProtection="1">
      <alignment horizontal="right"/>
    </xf>
    <xf numFmtId="0" fontId="7" fillId="0" borderId="0" xfId="0" applyFont="1" applyAlignment="1" applyProtection="1">
      <alignment wrapText="1"/>
    </xf>
    <xf numFmtId="0" fontId="7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1" fontId="10" fillId="12" borderId="0" xfId="0" applyNumberFormat="1" applyFont="1" applyFill="1" applyBorder="1" applyProtection="1"/>
    <xf numFmtId="0" fontId="10" fillId="12" borderId="0" xfId="0" applyFont="1" applyFill="1" applyProtection="1"/>
    <xf numFmtId="49" fontId="10" fillId="12" borderId="0" xfId="0" applyNumberFormat="1" applyFont="1" applyFill="1" applyBorder="1" applyAlignment="1" applyProtection="1">
      <alignment horizontal="right"/>
    </xf>
    <xf numFmtId="0" fontId="10" fillId="0" borderId="4" xfId="0" applyFont="1" applyBorder="1" applyProtection="1"/>
    <xf numFmtId="0" fontId="13" fillId="0" borderId="4" xfId="0" applyFont="1" applyBorder="1" applyProtection="1"/>
    <xf numFmtId="0" fontId="13" fillId="0" borderId="0" xfId="0" applyFont="1" applyProtection="1"/>
    <xf numFmtId="0" fontId="14" fillId="0" borderId="4" xfId="0" applyFont="1" applyBorder="1" applyAlignment="1" applyProtection="1">
      <alignment horizontal="center" vertical="center" wrapText="1"/>
    </xf>
    <xf numFmtId="0" fontId="19" fillId="0" borderId="0" xfId="0" applyFont="1" applyProtection="1"/>
    <xf numFmtId="3" fontId="0" fillId="0" borderId="0" xfId="0" applyNumberFormat="1" applyProtection="1"/>
    <xf numFmtId="0" fontId="10" fillId="0" borderId="7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6" xfId="0" applyFont="1" applyBorder="1" applyProtection="1"/>
    <xf numFmtId="0" fontId="7" fillId="0" borderId="17" xfId="0" applyFont="1" applyBorder="1" applyProtection="1"/>
    <xf numFmtId="0" fontId="12" fillId="0" borderId="18" xfId="0" applyFont="1" applyBorder="1" applyProtection="1"/>
    <xf numFmtId="0" fontId="7" fillId="0" borderId="20" xfId="0" applyFont="1" applyBorder="1" applyProtection="1"/>
    <xf numFmtId="0" fontId="7" fillId="0" borderId="4" xfId="0" applyFont="1" applyFill="1" applyBorder="1" applyAlignment="1" applyProtection="1">
      <alignment wrapText="1"/>
    </xf>
    <xf numFmtId="1" fontId="17" fillId="12" borderId="0" xfId="0" applyNumberFormat="1" applyFont="1" applyFill="1" applyBorder="1" applyProtection="1"/>
    <xf numFmtId="0" fontId="17" fillId="12" borderId="0" xfId="0" applyFont="1" applyFill="1" applyProtection="1"/>
    <xf numFmtId="0" fontId="17" fillId="12" borderId="0" xfId="0" applyFont="1" applyFill="1" applyAlignment="1" applyProtection="1">
      <alignment horizontal="right"/>
    </xf>
    <xf numFmtId="49" fontId="17" fillId="12" borderId="0" xfId="0" applyNumberFormat="1" applyFont="1" applyFill="1" applyBorder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2" fillId="5" borderId="4" xfId="0" applyFont="1" applyFill="1" applyBorder="1" applyProtection="1"/>
    <xf numFmtId="0" fontId="10" fillId="0" borderId="4" xfId="0" applyFont="1" applyBorder="1" applyAlignment="1" applyProtection="1">
      <alignment wrapText="1"/>
    </xf>
    <xf numFmtId="0" fontId="0" fillId="0" borderId="0" xfId="0" applyProtection="1"/>
    <xf numFmtId="4" fontId="0" fillId="0" borderId="0" xfId="0" applyNumberFormat="1" applyProtection="1"/>
    <xf numFmtId="0" fontId="1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4" fontId="19" fillId="7" borderId="4" xfId="0" applyNumberFormat="1" applyFont="1" applyFill="1" applyBorder="1" applyProtection="1"/>
    <xf numFmtId="4" fontId="19" fillId="0" borderId="4" xfId="0" applyNumberFormat="1" applyFont="1" applyBorder="1" applyAlignment="1" applyProtection="1">
      <alignment horizontal="right"/>
    </xf>
    <xf numFmtId="0" fontId="11" fillId="0" borderId="4" xfId="0" applyFont="1" applyBorder="1" applyProtection="1"/>
    <xf numFmtId="49" fontId="19" fillId="0" borderId="4" xfId="0" applyNumberFormat="1" applyFont="1" applyBorder="1" applyProtection="1"/>
    <xf numFmtId="0" fontId="22" fillId="0" borderId="4" xfId="0" applyFont="1" applyBorder="1" applyProtection="1"/>
    <xf numFmtId="0" fontId="19" fillId="0" borderId="4" xfId="0" applyFont="1" applyBorder="1" applyProtection="1"/>
    <xf numFmtId="4" fontId="42" fillId="0" borderId="4" xfId="0" applyNumberFormat="1" applyFont="1" applyBorder="1" applyProtection="1"/>
    <xf numFmtId="0" fontId="19" fillId="0" borderId="4" xfId="0" applyFont="1" applyBorder="1" applyAlignment="1" applyProtection="1">
      <alignment horizontal="left"/>
    </xf>
    <xf numFmtId="0" fontId="21" fillId="0" borderId="0" xfId="0" applyFont="1" applyBorder="1" applyProtection="1"/>
    <xf numFmtId="0" fontId="24" fillId="0" borderId="0" xfId="0" applyFont="1" applyBorder="1" applyAlignment="1" applyProtection="1">
      <alignment horizontal="center"/>
    </xf>
    <xf numFmtId="0" fontId="24" fillId="0" borderId="0" xfId="0" applyFont="1" applyProtection="1"/>
    <xf numFmtId="0" fontId="24" fillId="0" borderId="4" xfId="0" applyFont="1" applyBorder="1" applyAlignment="1" applyProtection="1">
      <alignment horizontal="right"/>
    </xf>
    <xf numFmtId="0" fontId="24" fillId="0" borderId="4" xfId="0" applyFont="1" applyBorder="1" applyProtection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3" fillId="13" borderId="33" xfId="0" applyFont="1" applyFill="1" applyBorder="1" applyAlignment="1" applyProtection="1">
      <alignment horizontal="center" vertical="center"/>
      <protection locked="0"/>
    </xf>
    <xf numFmtId="0" fontId="44" fillId="0" borderId="34" xfId="0" applyFont="1" applyFill="1" applyBorder="1" applyAlignment="1" applyProtection="1">
      <alignment vertical="center" wrapText="1"/>
      <protection locked="0"/>
    </xf>
    <xf numFmtId="0" fontId="43" fillId="0" borderId="33" xfId="0" applyFont="1" applyFill="1" applyBorder="1" applyAlignment="1" applyProtection="1">
      <alignment horizontal="center" vertical="center"/>
      <protection locked="0"/>
    </xf>
    <xf numFmtId="0" fontId="44" fillId="0" borderId="34" xfId="0" applyFont="1" applyFill="1" applyBorder="1" applyAlignment="1" applyProtection="1">
      <alignment vertical="center" wrapText="1"/>
      <protection locked="0"/>
    </xf>
    <xf numFmtId="3" fontId="19" fillId="0" borderId="4" xfId="0" applyNumberFormat="1" applyFont="1" applyBorder="1" applyAlignment="1" applyProtection="1">
      <alignment horizontal="right" vertical="center" wrapText="1"/>
      <protection locked="0"/>
    </xf>
    <xf numFmtId="3" fontId="19" fillId="0" borderId="4" xfId="0" applyNumberFormat="1" applyFont="1" applyBorder="1" applyAlignment="1" applyProtection="1">
      <alignment horizontal="right"/>
      <protection locked="0"/>
    </xf>
    <xf numFmtId="3" fontId="24" fillId="0" borderId="4" xfId="0" applyNumberFormat="1" applyFont="1" applyBorder="1" applyAlignment="1" applyProtection="1">
      <alignment horizontal="right"/>
    </xf>
    <xf numFmtId="0" fontId="45" fillId="0" borderId="0" xfId="0" applyFont="1" applyProtection="1"/>
    <xf numFmtId="0" fontId="45" fillId="0" borderId="21" xfId="0" applyFont="1" applyBorder="1" applyProtection="1"/>
    <xf numFmtId="0" fontId="45" fillId="0" borderId="0" xfId="0" applyFont="1" applyAlignment="1" applyProtection="1">
      <alignment horizontal="center"/>
    </xf>
    <xf numFmtId="0" fontId="19" fillId="0" borderId="5" xfId="0" applyFont="1" applyBorder="1" applyAlignment="1" applyProtection="1">
      <alignment horizontal="center" vertical="center" wrapText="1"/>
    </xf>
    <xf numFmtId="49" fontId="42" fillId="0" borderId="22" xfId="0" applyNumberFormat="1" applyFont="1" applyBorder="1" applyAlignment="1" applyProtection="1">
      <alignment horizontal="center" vertical="center" textRotation="90"/>
    </xf>
    <xf numFmtId="0" fontId="19" fillId="0" borderId="0" xfId="0" applyFont="1" applyBorder="1" applyProtection="1"/>
    <xf numFmtId="0" fontId="46" fillId="0" borderId="0" xfId="0" applyFont="1" applyProtection="1"/>
    <xf numFmtId="3" fontId="10" fillId="0" borderId="0" xfId="0" applyNumberFormat="1" applyFont="1"/>
    <xf numFmtId="0" fontId="10" fillId="0" borderId="0" xfId="0" applyFont="1" applyAlignment="1" applyProtection="1"/>
    <xf numFmtId="3" fontId="10" fillId="0" borderId="4" xfId="0" applyNumberFormat="1" applyFont="1" applyBorder="1" applyProtection="1">
      <protection locked="0"/>
    </xf>
    <xf numFmtId="3" fontId="10" fillId="0" borderId="4" xfId="0" applyNumberFormat="1" applyFont="1" applyBorder="1" applyProtection="1"/>
    <xf numFmtId="3" fontId="7" fillId="0" borderId="17" xfId="0" applyNumberFormat="1" applyFont="1" applyBorder="1" applyProtection="1"/>
    <xf numFmtId="3" fontId="12" fillId="0" borderId="16" xfId="0" applyNumberFormat="1" applyFont="1" applyBorder="1" applyProtection="1"/>
    <xf numFmtId="0" fontId="10" fillId="12" borderId="0" xfId="0" applyFont="1" applyFill="1" applyBorder="1" applyAlignment="1" applyProtection="1">
      <alignment horizontal="left" vertical="center"/>
    </xf>
    <xf numFmtId="0" fontId="10" fillId="15" borderId="4" xfId="0" applyFont="1" applyFill="1" applyBorder="1" applyAlignment="1" applyProtection="1">
      <alignment horizontal="left" vertical="center" wrapText="1"/>
    </xf>
    <xf numFmtId="0" fontId="7" fillId="15" borderId="4" xfId="0" applyFont="1" applyFill="1" applyBorder="1" applyAlignment="1" applyProtection="1">
      <alignment horizontal="right" wrapText="1"/>
    </xf>
    <xf numFmtId="0" fontId="10" fillId="15" borderId="4" xfId="0" applyFont="1" applyFill="1" applyBorder="1" applyProtection="1"/>
    <xf numFmtId="3" fontId="10" fillId="15" borderId="4" xfId="0" applyNumberFormat="1" applyFont="1" applyFill="1" applyBorder="1" applyProtection="1"/>
    <xf numFmtId="0" fontId="12" fillId="15" borderId="20" xfId="0" applyFont="1" applyFill="1" applyBorder="1" applyProtection="1"/>
    <xf numFmtId="0" fontId="12" fillId="15" borderId="23" xfId="0" applyFont="1" applyFill="1" applyBorder="1" applyProtection="1"/>
    <xf numFmtId="0" fontId="10" fillId="15" borderId="4" xfId="0" applyFont="1" applyFill="1" applyBorder="1" applyAlignment="1" applyProtection="1">
      <alignment horizontal="left" vertical="center" wrapText="1"/>
      <protection locked="0"/>
    </xf>
    <xf numFmtId="4" fontId="19" fillId="16" borderId="4" xfId="0" applyNumberFormat="1" applyFont="1" applyFill="1" applyBorder="1" applyAlignment="1" applyProtection="1">
      <alignment horizontal="right"/>
    </xf>
    <xf numFmtId="0" fontId="47" fillId="0" borderId="0" xfId="0" applyFont="1" applyBorder="1" applyAlignment="1" applyProtection="1">
      <alignment vertical="center" wrapText="1"/>
    </xf>
    <xf numFmtId="0" fontId="39" fillId="17" borderId="25" xfId="0" applyFont="1" applyFill="1" applyBorder="1" applyAlignment="1" applyProtection="1">
      <alignment vertical="top"/>
    </xf>
    <xf numFmtId="0" fontId="39" fillId="17" borderId="26" xfId="0" applyFont="1" applyFill="1" applyBorder="1" applyAlignment="1" applyProtection="1">
      <alignment vertical="top"/>
    </xf>
    <xf numFmtId="0" fontId="39" fillId="17" borderId="25" xfId="0" applyFont="1" applyFill="1" applyBorder="1" applyAlignment="1" applyProtection="1"/>
    <xf numFmtId="0" fontId="39" fillId="17" borderId="26" xfId="0" applyFont="1" applyFill="1" applyBorder="1" applyAlignment="1" applyProtection="1"/>
    <xf numFmtId="0" fontId="8" fillId="9" borderId="28" xfId="0" applyFont="1" applyFill="1" applyBorder="1" applyAlignment="1" applyProtection="1">
      <alignment vertical="top" wrapText="1"/>
    </xf>
    <xf numFmtId="3" fontId="24" fillId="17" borderId="4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>
      <alignment vertical="top"/>
    </xf>
    <xf numFmtId="0" fontId="34" fillId="11" borderId="2" xfId="0" applyFont="1" applyFill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vertical="center" wrapText="1"/>
    </xf>
    <xf numFmtId="0" fontId="8" fillId="0" borderId="0" xfId="0" applyFont="1" applyFill="1"/>
    <xf numFmtId="0" fontId="10" fillId="0" borderId="0" xfId="0" applyFont="1" applyFill="1"/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3" fontId="13" fillId="0" borderId="0" xfId="0" applyNumberFormat="1" applyFont="1"/>
    <xf numFmtId="0" fontId="10" fillId="0" borderId="0" xfId="0" applyFont="1" applyAlignment="1">
      <alignment vertical="top" wrapText="1"/>
    </xf>
    <xf numFmtId="4" fontId="10" fillId="0" borderId="0" xfId="0" applyNumberFormat="1" applyFont="1"/>
    <xf numFmtId="10" fontId="13" fillId="0" borderId="0" xfId="0" applyNumberFormat="1" applyFont="1"/>
    <xf numFmtId="0" fontId="35" fillId="0" borderId="0" xfId="0" applyFont="1" applyAlignment="1" applyProtection="1"/>
    <xf numFmtId="3" fontId="19" fillId="0" borderId="0" xfId="0" applyNumberFormat="1" applyFont="1" applyAlignment="1">
      <alignment horizontal="right"/>
    </xf>
    <xf numFmtId="3" fontId="13" fillId="15" borderId="0" xfId="0" applyNumberFormat="1" applyFont="1" applyFill="1"/>
    <xf numFmtId="4" fontId="16" fillId="0" borderId="0" xfId="0" applyNumberFormat="1" applyFont="1" applyFill="1" applyBorder="1" applyAlignment="1" applyProtection="1">
      <alignment vertical="center"/>
    </xf>
    <xf numFmtId="3" fontId="14" fillId="0" borderId="4" xfId="0" applyNumberFormat="1" applyFont="1" applyBorder="1" applyAlignment="1" applyProtection="1">
      <alignment horizontal="center" vertical="center" wrapText="1"/>
    </xf>
    <xf numFmtId="4" fontId="34" fillId="10" borderId="12" xfId="0" applyNumberFormat="1" applyFont="1" applyFill="1" applyBorder="1" applyProtection="1">
      <protection locked="0"/>
    </xf>
    <xf numFmtId="3" fontId="10" fillId="15" borderId="0" xfId="0" applyNumberFormat="1" applyFont="1" applyFill="1"/>
    <xf numFmtId="0" fontId="12" fillId="23" borderId="11" xfId="0" applyFont="1" applyFill="1" applyBorder="1" applyAlignment="1" applyProtection="1">
      <alignment horizontal="center" vertical="center" wrapText="1"/>
    </xf>
    <xf numFmtId="0" fontId="10" fillId="23" borderId="0" xfId="0" applyFont="1" applyFill="1"/>
    <xf numFmtId="3" fontId="13" fillId="23" borderId="0" xfId="0" applyNumberFormat="1" applyFont="1" applyFill="1"/>
    <xf numFmtId="3" fontId="10" fillId="23" borderId="0" xfId="0" applyNumberFormat="1" applyFont="1" applyFill="1"/>
    <xf numFmtId="0" fontId="22" fillId="9" borderId="4" xfId="0" applyFont="1" applyFill="1" applyBorder="1" applyAlignment="1" applyProtection="1">
      <alignment horizontal="left"/>
    </xf>
    <xf numFmtId="4" fontId="19" fillId="9" borderId="4" xfId="0" applyNumberFormat="1" applyFont="1" applyFill="1" applyBorder="1" applyProtection="1"/>
    <xf numFmtId="3" fontId="19" fillId="9" borderId="4" xfId="0" applyNumberFormat="1" applyFont="1" applyFill="1" applyBorder="1" applyAlignment="1" applyProtection="1">
      <alignment horizontal="right" vertical="center" wrapText="1"/>
      <protection locked="0"/>
    </xf>
    <xf numFmtId="3" fontId="19" fillId="9" borderId="4" xfId="0" applyNumberFormat="1" applyFont="1" applyFill="1" applyBorder="1" applyAlignment="1" applyProtection="1">
      <alignment horizontal="right"/>
      <protection locked="0"/>
    </xf>
    <xf numFmtId="4" fontId="19" fillId="9" borderId="4" xfId="0" applyNumberFormat="1" applyFont="1" applyFill="1" applyBorder="1" applyAlignment="1" applyProtection="1">
      <alignment horizontal="right"/>
    </xf>
    <xf numFmtId="3" fontId="19" fillId="9" borderId="4" xfId="0" applyNumberFormat="1" applyFont="1" applyFill="1" applyBorder="1" applyAlignment="1" applyProtection="1">
      <alignment horizontal="right"/>
    </xf>
    <xf numFmtId="3" fontId="22" fillId="9" borderId="4" xfId="0" applyNumberFormat="1" applyFont="1" applyFill="1" applyBorder="1" applyAlignment="1" applyProtection="1">
      <alignment horizontal="right"/>
    </xf>
    <xf numFmtId="49" fontId="22" fillId="9" borderId="4" xfId="0" applyNumberFormat="1" applyFont="1" applyFill="1" applyBorder="1" applyProtection="1"/>
    <xf numFmtId="49" fontId="20" fillId="9" borderId="4" xfId="0" applyNumberFormat="1" applyFont="1" applyFill="1" applyBorder="1" applyProtection="1"/>
    <xf numFmtId="0" fontId="20" fillId="9" borderId="4" xfId="0" applyFont="1" applyFill="1" applyBorder="1" applyProtection="1"/>
    <xf numFmtId="0" fontId="21" fillId="0" borderId="0" xfId="0" applyFont="1" applyBorder="1" applyAlignment="1" applyProtection="1">
      <alignment horizontal="right"/>
    </xf>
    <xf numFmtId="0" fontId="19" fillId="0" borderId="0" xfId="0" applyFont="1" applyAlignment="1">
      <alignment horizontal="right"/>
    </xf>
    <xf numFmtId="4" fontId="24" fillId="17" borderId="4" xfId="0" applyNumberFormat="1" applyFont="1" applyFill="1" applyBorder="1" applyAlignment="1" applyProtection="1">
      <alignment horizontal="right"/>
    </xf>
    <xf numFmtId="0" fontId="7" fillId="15" borderId="4" xfId="0" applyFont="1" applyFill="1" applyBorder="1" applyProtection="1"/>
    <xf numFmtId="0" fontId="13" fillId="0" borderId="30" xfId="0" applyFont="1" applyBorder="1" applyProtection="1"/>
    <xf numFmtId="0" fontId="13" fillId="0" borderId="14" xfId="0" applyFont="1" applyBorder="1" applyProtection="1"/>
    <xf numFmtId="0" fontId="7" fillId="0" borderId="11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vertical="center"/>
    </xf>
    <xf numFmtId="0" fontId="14" fillId="18" borderId="9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wrapText="1"/>
      <protection locked="0"/>
    </xf>
    <xf numFmtId="0" fontId="7" fillId="0" borderId="9" xfId="0" applyFont="1" applyBorder="1"/>
    <xf numFmtId="3" fontId="13" fillId="0" borderId="10" xfId="0" applyNumberFormat="1" applyFont="1" applyBorder="1"/>
    <xf numFmtId="3" fontId="13" fillId="0" borderId="24" xfId="0" applyNumberFormat="1" applyFont="1" applyBorder="1"/>
    <xf numFmtId="0" fontId="10" fillId="0" borderId="4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/>
    <xf numFmtId="4" fontId="49" fillId="10" borderId="12" xfId="0" applyNumberFormat="1" applyFont="1" applyFill="1" applyBorder="1" applyProtection="1">
      <protection locked="0"/>
    </xf>
    <xf numFmtId="3" fontId="9" fillId="0" borderId="0" xfId="0" applyNumberFormat="1" applyFont="1" applyProtection="1"/>
    <xf numFmtId="0" fontId="9" fillId="0" borderId="0" xfId="0" applyFont="1"/>
    <xf numFmtId="1" fontId="0" fillId="0" borderId="0" xfId="0" applyNumberFormat="1"/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 vertical="top" wrapText="1"/>
    </xf>
    <xf numFmtId="0" fontId="0" fillId="0" borderId="35" xfId="0" applyBorder="1"/>
    <xf numFmtId="3" fontId="12" fillId="0" borderId="37" xfId="0" applyNumberFormat="1" applyFont="1" applyBorder="1" applyProtection="1"/>
    <xf numFmtId="3" fontId="10" fillId="15" borderId="3" xfId="0" applyNumberFormat="1" applyFont="1" applyFill="1" applyBorder="1"/>
    <xf numFmtId="3" fontId="13" fillId="15" borderId="3" xfId="0" applyNumberFormat="1" applyFont="1" applyFill="1" applyBorder="1"/>
    <xf numFmtId="3" fontId="7" fillId="15" borderId="4" xfId="0" applyNumberFormat="1" applyFont="1" applyFill="1" applyBorder="1" applyAlignment="1" applyProtection="1">
      <alignment horizontal="right" wrapText="1"/>
    </xf>
    <xf numFmtId="0" fontId="10" fillId="15" borderId="4" xfId="0" applyFont="1" applyFill="1" applyBorder="1" applyProtection="1">
      <protection locked="0"/>
    </xf>
    <xf numFmtId="3" fontId="12" fillId="15" borderId="23" xfId="0" applyNumberFormat="1" applyFont="1" applyFill="1" applyBorder="1" applyProtection="1"/>
    <xf numFmtId="3" fontId="19" fillId="0" borderId="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Protection="1"/>
    <xf numFmtId="3" fontId="24" fillId="0" borderId="4" xfId="0" applyNumberFormat="1" applyFont="1" applyFill="1" applyBorder="1" applyAlignment="1" applyProtection="1">
      <alignment horizontal="right"/>
    </xf>
    <xf numFmtId="3" fontId="19" fillId="0" borderId="0" xfId="0" applyNumberFormat="1" applyFont="1" applyFill="1"/>
    <xf numFmtId="3" fontId="10" fillId="0" borderId="4" xfId="0" applyNumberFormat="1" applyFont="1" applyBorder="1" applyAlignment="1" applyProtection="1">
      <alignment wrapText="1"/>
    </xf>
    <xf numFmtId="0" fontId="34" fillId="26" borderId="0" xfId="0" applyFont="1" applyFill="1"/>
    <xf numFmtId="4" fontId="5" fillId="0" borderId="0" xfId="5" applyNumberFormat="1"/>
    <xf numFmtId="4" fontId="52" fillId="0" borderId="0" xfId="5" applyNumberFormat="1" applyFont="1"/>
    <xf numFmtId="4" fontId="51" fillId="0" borderId="0" xfId="5" applyNumberFormat="1" applyFont="1"/>
    <xf numFmtId="4" fontId="5" fillId="0" borderId="0" xfId="5" applyNumberFormat="1" applyBorder="1"/>
    <xf numFmtId="49" fontId="51" fillId="0" borderId="32" xfId="5" applyNumberFormat="1" applyFont="1" applyBorder="1" applyAlignment="1">
      <alignment horizontal="center"/>
    </xf>
    <xf numFmtId="49" fontId="51" fillId="28" borderId="43" xfId="5" applyNumberFormat="1" applyFont="1" applyFill="1" applyBorder="1" applyAlignment="1">
      <alignment horizontal="center"/>
    </xf>
    <xf numFmtId="4" fontId="51" fillId="0" borderId="44" xfId="5" applyNumberFormat="1" applyFont="1" applyBorder="1" applyAlignment="1">
      <alignment horizontal="center"/>
    </xf>
    <xf numFmtId="4" fontId="5" fillId="0" borderId="38" xfId="5" applyNumberFormat="1" applyBorder="1"/>
    <xf numFmtId="3" fontId="5" fillId="28" borderId="38" xfId="5" applyNumberFormat="1" applyFill="1" applyBorder="1" applyAlignment="1">
      <alignment horizontal="right"/>
    </xf>
    <xf numFmtId="4" fontId="5" fillId="0" borderId="48" xfId="5" applyNumberFormat="1" applyBorder="1"/>
    <xf numFmtId="3" fontId="5" fillId="28" borderId="48" xfId="5" applyNumberFormat="1" applyFill="1" applyBorder="1" applyAlignment="1">
      <alignment horizontal="right"/>
    </xf>
    <xf numFmtId="4" fontId="5" fillId="0" borderId="42" xfId="5" applyNumberFormat="1" applyBorder="1"/>
    <xf numFmtId="3" fontId="5" fillId="28" borderId="54" xfId="5" applyNumberFormat="1" applyFill="1" applyBorder="1" applyAlignment="1">
      <alignment horizontal="right"/>
    </xf>
    <xf numFmtId="4" fontId="5" fillId="0" borderId="56" xfId="5" applyNumberFormat="1" applyBorder="1"/>
    <xf numFmtId="3" fontId="5" fillId="21" borderId="57" xfId="5" applyNumberFormat="1" applyFill="1" applyBorder="1" applyAlignment="1">
      <alignment horizontal="right"/>
    </xf>
    <xf numFmtId="3" fontId="5" fillId="21" borderId="40" xfId="5" applyNumberFormat="1" applyFill="1" applyBorder="1" applyAlignment="1">
      <alignment horizontal="right"/>
    </xf>
    <xf numFmtId="3" fontId="5" fillId="21" borderId="56" xfId="5" applyNumberFormat="1" applyFill="1" applyBorder="1" applyAlignment="1">
      <alignment horizontal="right"/>
    </xf>
    <xf numFmtId="4" fontId="5" fillId="0" borderId="58" xfId="5" applyNumberFormat="1" applyFill="1" applyBorder="1" applyAlignment="1">
      <alignment horizontal="right"/>
    </xf>
    <xf numFmtId="49" fontId="51" fillId="0" borderId="61" xfId="5" applyNumberFormat="1" applyFont="1" applyBorder="1" applyAlignment="1">
      <alignment horizontal="center"/>
    </xf>
    <xf numFmtId="49" fontId="51" fillId="28" borderId="56" xfId="5" applyNumberFormat="1" applyFont="1" applyFill="1" applyBorder="1" applyAlignment="1">
      <alignment horizontal="center"/>
    </xf>
    <xf numFmtId="4" fontId="5" fillId="0" borderId="59" xfId="5" applyNumberFormat="1" applyBorder="1"/>
    <xf numFmtId="3" fontId="5" fillId="28" borderId="63" xfId="5" applyNumberFormat="1" applyFill="1" applyBorder="1" applyAlignment="1">
      <alignment horizontal="right"/>
    </xf>
    <xf numFmtId="4" fontId="5" fillId="0" borderId="64" xfId="5" applyNumberFormat="1" applyBorder="1"/>
    <xf numFmtId="4" fontId="5" fillId="0" borderId="66" xfId="5" applyNumberFormat="1" applyBorder="1"/>
    <xf numFmtId="4" fontId="5" fillId="0" borderId="39" xfId="5" applyNumberFormat="1" applyBorder="1"/>
    <xf numFmtId="3" fontId="5" fillId="21" borderId="70" xfId="5" applyNumberFormat="1" applyFill="1" applyBorder="1" applyAlignment="1">
      <alignment horizontal="right"/>
    </xf>
    <xf numFmtId="3" fontId="5" fillId="28" borderId="42" xfId="5" applyNumberFormat="1" applyFill="1" applyBorder="1" applyAlignment="1">
      <alignment horizontal="right"/>
    </xf>
    <xf numFmtId="4" fontId="5" fillId="0" borderId="0" xfId="5" applyNumberFormat="1" applyFill="1" applyAlignment="1">
      <alignment wrapText="1"/>
    </xf>
    <xf numFmtId="4" fontId="50" fillId="27" borderId="2" xfId="4" applyNumberFormat="1" applyBorder="1"/>
    <xf numFmtId="3" fontId="10" fillId="18" borderId="4" xfId="0" applyNumberFormat="1" applyFont="1" applyFill="1" applyBorder="1" applyProtection="1"/>
    <xf numFmtId="0" fontId="8" fillId="18" borderId="4" xfId="0" applyFont="1" applyFill="1" applyBorder="1" applyProtection="1"/>
    <xf numFmtId="0" fontId="19" fillId="0" borderId="0" xfId="0" applyFont="1" applyAlignment="1" applyProtection="1">
      <alignment horizontal="center" vertical="center" wrapText="1"/>
    </xf>
    <xf numFmtId="3" fontId="18" fillId="0" borderId="32" xfId="0" applyNumberFormat="1" applyFont="1" applyFill="1" applyBorder="1" applyAlignment="1" applyProtection="1">
      <alignment horizontal="center" vertical="top" wrapText="1"/>
    </xf>
    <xf numFmtId="3" fontId="18" fillId="0" borderId="4" xfId="0" applyNumberFormat="1" applyFont="1" applyFill="1" applyBorder="1" applyAlignment="1" applyProtection="1">
      <alignment horizontal="center" vertical="center" wrapText="1"/>
    </xf>
    <xf numFmtId="3" fontId="18" fillId="0" borderId="15" xfId="0" applyNumberFormat="1" applyFont="1" applyFill="1" applyBorder="1" applyAlignment="1" applyProtection="1">
      <alignment horizontal="center" vertical="top" wrapText="1"/>
    </xf>
    <xf numFmtId="4" fontId="16" fillId="0" borderId="0" xfId="0" applyNumberFormat="1" applyFont="1" applyFill="1" applyBorder="1" applyAlignment="1" applyProtection="1">
      <alignment horizontal="center" vertical="center"/>
    </xf>
    <xf numFmtId="0" fontId="10" fillId="12" borderId="0" xfId="0" applyFont="1" applyFill="1" applyBorder="1" applyAlignment="1" applyProtection="1">
      <alignment horizontal="left" vertical="center"/>
    </xf>
    <xf numFmtId="0" fontId="39" fillId="8" borderId="71" xfId="0" applyFont="1" applyFill="1" applyBorder="1" applyProtection="1"/>
    <xf numFmtId="0" fontId="38" fillId="10" borderId="71" xfId="0" applyNumberFormat="1" applyFont="1" applyFill="1" applyBorder="1" applyAlignment="1" applyProtection="1">
      <alignment horizontal="right" vertical="top"/>
      <protection locked="0"/>
    </xf>
    <xf numFmtId="49" fontId="38" fillId="10" borderId="71" xfId="0" applyNumberFormat="1" applyFont="1" applyFill="1" applyBorder="1" applyAlignment="1" applyProtection="1">
      <alignment horizontal="right" vertical="top"/>
      <protection locked="0"/>
    </xf>
    <xf numFmtId="0" fontId="38" fillId="0" borderId="72" xfId="0" applyFont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wrapText="1"/>
      <protection locked="0"/>
    </xf>
    <xf numFmtId="0" fontId="48" fillId="0" borderId="74" xfId="0" applyFont="1" applyBorder="1" applyAlignment="1" applyProtection="1">
      <alignment vertical="center" wrapText="1"/>
    </xf>
    <xf numFmtId="0" fontId="11" fillId="9" borderId="71" xfId="0" applyFont="1" applyFill="1" applyBorder="1" applyAlignment="1" applyProtection="1">
      <alignment horizontal="center" vertical="center" wrapText="1"/>
    </xf>
    <xf numFmtId="0" fontId="11" fillId="9" borderId="49" xfId="0" applyFont="1" applyFill="1" applyBorder="1" applyAlignment="1" applyProtection="1">
      <alignment horizontal="center" vertical="center" wrapText="1"/>
    </xf>
    <xf numFmtId="0" fontId="6" fillId="9" borderId="71" xfId="0" applyFont="1" applyFill="1" applyBorder="1" applyAlignment="1" applyProtection="1">
      <alignment horizontal="center" vertical="center" wrapText="1"/>
    </xf>
    <xf numFmtId="0" fontId="26" fillId="9" borderId="76" xfId="0" applyFont="1" applyFill="1" applyBorder="1" applyAlignment="1" applyProtection="1">
      <alignment horizontal="center" vertical="center" wrapText="1"/>
    </xf>
    <xf numFmtId="0" fontId="26" fillId="9" borderId="77" xfId="0" applyFont="1" applyFill="1" applyBorder="1" applyAlignment="1" applyProtection="1">
      <alignment horizontal="center" vertical="center" wrapText="1"/>
    </xf>
    <xf numFmtId="0" fontId="26" fillId="9" borderId="73" xfId="0" applyFont="1" applyFill="1" applyBorder="1" applyAlignment="1" applyProtection="1">
      <alignment horizontal="center" vertical="center" wrapText="1"/>
    </xf>
    <xf numFmtId="0" fontId="32" fillId="9" borderId="77" xfId="0" applyFont="1" applyFill="1" applyBorder="1" applyAlignment="1" applyProtection="1">
      <alignment horizontal="center" vertical="center" wrapText="1"/>
    </xf>
    <xf numFmtId="0" fontId="11" fillId="14" borderId="49" xfId="0" applyFont="1" applyFill="1" applyBorder="1" applyAlignment="1" applyProtection="1">
      <alignment horizontal="left" vertical="center" wrapText="1"/>
    </xf>
    <xf numFmtId="3" fontId="11" fillId="16" borderId="71" xfId="0" applyNumberFormat="1" applyFont="1" applyFill="1" applyBorder="1" applyAlignment="1" applyProtection="1">
      <alignment horizontal="right" vertical="center" wrapText="1"/>
    </xf>
    <xf numFmtId="3" fontId="40" fillId="16" borderId="71" xfId="1" applyNumberFormat="1" applyFont="1" applyFill="1" applyBorder="1" applyAlignment="1" applyProtection="1">
      <alignment horizontal="right" vertical="center" wrapText="1"/>
    </xf>
    <xf numFmtId="3" fontId="40" fillId="7" borderId="71" xfId="1" applyNumberFormat="1" applyFont="1" applyFill="1" applyBorder="1" applyAlignment="1" applyProtection="1">
      <alignment vertical="center"/>
      <protection locked="0"/>
    </xf>
    <xf numFmtId="3" fontId="11" fillId="16" borderId="50" xfId="0" applyNumberFormat="1" applyFont="1" applyFill="1" applyBorder="1" applyAlignment="1" applyProtection="1">
      <alignment vertical="center"/>
    </xf>
    <xf numFmtId="3" fontId="41" fillId="16" borderId="71" xfId="1" applyNumberFormat="1" applyFont="1" applyFill="1" applyBorder="1" applyAlignment="1" applyProtection="1">
      <alignment vertical="center"/>
    </xf>
    <xf numFmtId="3" fontId="11" fillId="7" borderId="50" xfId="0" applyNumberFormat="1" applyFont="1" applyFill="1" applyBorder="1" applyAlignment="1" applyProtection="1">
      <alignment vertical="center"/>
      <protection locked="0"/>
    </xf>
    <xf numFmtId="3" fontId="41" fillId="6" borderId="71" xfId="1" applyNumberFormat="1" applyFont="1" applyBorder="1" applyAlignment="1" applyProtection="1">
      <alignment vertical="center"/>
      <protection locked="0"/>
    </xf>
    <xf numFmtId="3" fontId="11" fillId="19" borderId="50" xfId="0" applyNumberFormat="1" applyFont="1" applyFill="1" applyBorder="1" applyAlignment="1" applyProtection="1">
      <alignment vertical="center"/>
    </xf>
    <xf numFmtId="0" fontId="11" fillId="11" borderId="49" xfId="0" applyFont="1" applyFill="1" applyBorder="1" applyAlignment="1" applyProtection="1">
      <alignment horizontal="left" vertical="center" wrapText="1"/>
    </xf>
    <xf numFmtId="3" fontId="11" fillId="19" borderId="71" xfId="0" applyNumberFormat="1" applyFont="1" applyFill="1" applyBorder="1" applyAlignment="1" applyProtection="1">
      <alignment horizontal="right" vertical="center" wrapText="1"/>
    </xf>
    <xf numFmtId="0" fontId="11" fillId="7" borderId="49" xfId="0" applyFont="1" applyFill="1" applyBorder="1" applyAlignment="1" applyProtection="1">
      <alignment horizontal="left" vertical="center" wrapText="1"/>
    </xf>
    <xf numFmtId="3" fontId="11" fillId="7" borderId="71" xfId="0" applyNumberFormat="1" applyFont="1" applyFill="1" applyBorder="1" applyAlignment="1" applyProtection="1">
      <alignment horizontal="right" vertical="center" wrapText="1"/>
      <protection locked="0"/>
    </xf>
    <xf numFmtId="3" fontId="40" fillId="7" borderId="71" xfId="1" applyNumberFormat="1" applyFont="1" applyFill="1" applyBorder="1" applyAlignment="1" applyProtection="1">
      <alignment horizontal="right" vertical="center" wrapText="1"/>
      <protection locked="0"/>
    </xf>
    <xf numFmtId="0" fontId="25" fillId="4" borderId="49" xfId="0" applyFont="1" applyFill="1" applyBorder="1" applyAlignment="1" applyProtection="1">
      <alignment horizontal="left" vertical="center" wrapText="1"/>
    </xf>
    <xf numFmtId="3" fontId="25" fillId="4" borderId="71" xfId="0" applyNumberFormat="1" applyFont="1" applyFill="1" applyBorder="1" applyAlignment="1" applyProtection="1">
      <alignment horizontal="right" vertical="center"/>
    </xf>
    <xf numFmtId="3" fontId="6" fillId="0" borderId="71" xfId="0" applyNumberFormat="1" applyFont="1" applyBorder="1" applyAlignment="1" applyProtection="1">
      <alignment vertical="center"/>
    </xf>
    <xf numFmtId="0" fontId="25" fillId="7" borderId="49" xfId="0" applyFont="1" applyFill="1" applyBorder="1" applyAlignment="1" applyProtection="1">
      <alignment horizontal="left" vertical="center" wrapText="1"/>
    </xf>
    <xf numFmtId="3" fontId="8" fillId="0" borderId="71" xfId="0" applyNumberFormat="1" applyFont="1" applyBorder="1" applyAlignment="1" applyProtection="1">
      <alignment vertical="center"/>
    </xf>
    <xf numFmtId="0" fontId="26" fillId="7" borderId="49" xfId="0" applyFont="1" applyFill="1" applyBorder="1" applyAlignment="1" applyProtection="1">
      <alignment horizontal="left" vertical="center" wrapText="1"/>
    </xf>
    <xf numFmtId="3" fontId="26" fillId="7" borderId="71" xfId="0" applyNumberFormat="1" applyFont="1" applyFill="1" applyBorder="1" applyAlignment="1" applyProtection="1">
      <alignment horizontal="right" vertical="center" wrapText="1"/>
    </xf>
    <xf numFmtId="3" fontId="11" fillId="7" borderId="71" xfId="0" applyNumberFormat="1" applyFont="1" applyFill="1" applyBorder="1" applyAlignment="1" applyProtection="1">
      <alignment vertical="center"/>
    </xf>
    <xf numFmtId="3" fontId="11" fillId="7" borderId="71" xfId="0" applyNumberFormat="1" applyFont="1" applyFill="1" applyBorder="1" applyAlignment="1" applyProtection="1">
      <alignment horizontal="right" vertical="center"/>
    </xf>
    <xf numFmtId="3" fontId="41" fillId="6" borderId="71" xfId="1" applyNumberFormat="1" applyFont="1" applyBorder="1" applyAlignment="1" applyProtection="1">
      <alignment vertical="center"/>
    </xf>
    <xf numFmtId="0" fontId="11" fillId="7" borderId="49" xfId="0" applyFont="1" applyFill="1" applyBorder="1" applyAlignment="1" applyProtection="1">
      <alignment vertical="top" wrapText="1"/>
    </xf>
    <xf numFmtId="3" fontId="41" fillId="6" borderId="71" xfId="1" applyNumberFormat="1" applyFont="1" applyBorder="1" applyAlignment="1" applyProtection="1">
      <alignment horizontal="left" vertical="center"/>
    </xf>
    <xf numFmtId="0" fontId="11" fillId="7" borderId="49" xfId="0" applyFont="1" applyFill="1" applyBorder="1" applyAlignment="1" applyProtection="1">
      <alignment horizontal="left" vertical="top" wrapText="1"/>
    </xf>
    <xf numFmtId="0" fontId="25" fillId="0" borderId="72" xfId="0" applyFont="1" applyBorder="1" applyAlignment="1" applyProtection="1">
      <alignment horizontal="left" vertical="center" wrapText="1"/>
    </xf>
    <xf numFmtId="3" fontId="25" fillId="4" borderId="71" xfId="0" applyNumberFormat="1" applyFont="1" applyFill="1" applyBorder="1" applyAlignment="1" applyProtection="1">
      <alignment vertical="center"/>
    </xf>
    <xf numFmtId="3" fontId="25" fillId="4" borderId="50" xfId="0" applyNumberFormat="1" applyFont="1" applyFill="1" applyBorder="1" applyAlignment="1" applyProtection="1">
      <alignment vertical="center"/>
    </xf>
    <xf numFmtId="3" fontId="6" fillId="3" borderId="71" xfId="0" applyNumberFormat="1" applyFont="1" applyFill="1" applyBorder="1" applyAlignment="1" applyProtection="1">
      <alignment vertical="center"/>
    </xf>
    <xf numFmtId="0" fontId="11" fillId="4" borderId="49" xfId="0" applyFont="1" applyFill="1" applyBorder="1" applyAlignment="1" applyProtection="1">
      <alignment horizontal="left" vertical="top" wrapText="1"/>
    </xf>
    <xf numFmtId="3" fontId="8" fillId="4" borderId="71" xfId="0" applyNumberFormat="1" applyFont="1" applyFill="1" applyBorder="1" applyAlignment="1" applyProtection="1">
      <alignment vertical="center"/>
    </xf>
    <xf numFmtId="3" fontId="25" fillId="11" borderId="71" xfId="0" applyNumberFormat="1" applyFont="1" applyFill="1" applyBorder="1" applyAlignment="1" applyProtection="1">
      <alignment horizontal="right" vertical="center"/>
    </xf>
    <xf numFmtId="0" fontId="11" fillId="11" borderId="52" xfId="0" applyFont="1" applyFill="1" applyBorder="1" applyAlignment="1" applyProtection="1">
      <alignment horizontal="left" vertical="center" wrapText="1"/>
    </xf>
    <xf numFmtId="0" fontId="11" fillId="11" borderId="49" xfId="0" applyFont="1" applyFill="1" applyBorder="1" applyProtection="1"/>
    <xf numFmtId="0" fontId="45" fillId="0" borderId="0" xfId="0" applyFont="1" applyBorder="1" applyAlignment="1" applyProtection="1">
      <alignment horizontal="center"/>
    </xf>
    <xf numFmtId="3" fontId="19" fillId="0" borderId="4" xfId="0" applyNumberFormat="1" applyFont="1" applyBorder="1" applyAlignment="1" applyProtection="1">
      <alignment horizontal="right"/>
    </xf>
    <xf numFmtId="1" fontId="10" fillId="0" borderId="0" xfId="0" applyNumberFormat="1" applyFont="1" applyProtection="1"/>
    <xf numFmtId="1" fontId="0" fillId="0" borderId="0" xfId="0" applyNumberFormat="1" applyProtection="1"/>
    <xf numFmtId="1" fontId="0" fillId="0" borderId="0" xfId="0" applyNumberFormat="1" applyBorder="1" applyAlignment="1" applyProtection="1">
      <alignment horizontal="center"/>
    </xf>
    <xf numFmtId="1" fontId="19" fillId="16" borderId="4" xfId="0" applyNumberFormat="1" applyFont="1" applyFill="1" applyBorder="1" applyAlignment="1" applyProtection="1">
      <alignment horizontal="right"/>
    </xf>
    <xf numFmtId="1" fontId="22" fillId="9" borderId="4" xfId="0" applyNumberFormat="1" applyFont="1" applyFill="1" applyBorder="1" applyAlignment="1" applyProtection="1">
      <alignment horizontal="right"/>
    </xf>
    <xf numFmtId="1" fontId="21" fillId="0" borderId="0" xfId="0" applyNumberFormat="1" applyFont="1" applyBorder="1" applyProtection="1"/>
    <xf numFmtId="1" fontId="24" fillId="17" borderId="4" xfId="0" applyNumberFormat="1" applyFont="1" applyFill="1" applyBorder="1" applyAlignment="1" applyProtection="1">
      <alignment horizontal="right"/>
    </xf>
    <xf numFmtId="1" fontId="19" fillId="0" borderId="0" xfId="0" applyNumberFormat="1" applyFont="1"/>
    <xf numFmtId="1" fontId="10" fillId="12" borderId="0" xfId="0" applyNumberFormat="1" applyFont="1" applyFill="1" applyBorder="1" applyAlignment="1" applyProtection="1">
      <alignment horizontal="right"/>
    </xf>
    <xf numFmtId="0" fontId="10" fillId="12" borderId="0" xfId="0" applyFont="1" applyFill="1" applyBorder="1" applyAlignment="1" applyProtection="1">
      <alignment vertical="center"/>
    </xf>
    <xf numFmtId="1" fontId="10" fillId="12" borderId="0" xfId="0" applyNumberFormat="1" applyFont="1" applyFill="1" applyBorder="1" applyAlignment="1" applyProtection="1">
      <alignment vertical="center"/>
    </xf>
    <xf numFmtId="3" fontId="5" fillId="0" borderId="45" xfId="5" applyNumberFormat="1" applyBorder="1" applyAlignment="1" applyProtection="1">
      <alignment horizontal="right"/>
      <protection locked="0"/>
    </xf>
    <xf numFmtId="3" fontId="5" fillId="0" borderId="46" xfId="5" applyNumberFormat="1" applyBorder="1" applyAlignment="1" applyProtection="1">
      <alignment horizontal="right"/>
      <protection locked="0"/>
    </xf>
    <xf numFmtId="3" fontId="5" fillId="0" borderId="49" xfId="5" applyNumberFormat="1" applyBorder="1" applyAlignment="1" applyProtection="1">
      <alignment horizontal="right"/>
      <protection locked="0"/>
    </xf>
    <xf numFmtId="3" fontId="5" fillId="0" borderId="50" xfId="5" applyNumberFormat="1" applyBorder="1" applyAlignment="1" applyProtection="1">
      <alignment horizontal="right"/>
      <protection locked="0"/>
    </xf>
    <xf numFmtId="3" fontId="5" fillId="0" borderId="52" xfId="5" applyNumberFormat="1" applyBorder="1" applyAlignment="1" applyProtection="1">
      <alignment horizontal="right"/>
      <protection locked="0"/>
    </xf>
    <xf numFmtId="3" fontId="5" fillId="0" borderId="53" xfId="5" applyNumberFormat="1" applyBorder="1" applyAlignment="1" applyProtection="1">
      <alignment horizontal="right"/>
      <protection locked="0"/>
    </xf>
    <xf numFmtId="3" fontId="5" fillId="0" borderId="13" xfId="5" applyNumberFormat="1" applyBorder="1" applyProtection="1">
      <protection locked="0"/>
    </xf>
    <xf numFmtId="4" fontId="5" fillId="0" borderId="47" xfId="5" applyNumberFormat="1" applyBorder="1" applyProtection="1">
      <protection locked="0"/>
    </xf>
    <xf numFmtId="4" fontId="5" fillId="0" borderId="51" xfId="5" applyNumberFormat="1" applyBorder="1" applyProtection="1">
      <protection locked="0"/>
    </xf>
    <xf numFmtId="4" fontId="5" fillId="0" borderId="55" xfId="5" applyNumberFormat="1" applyBorder="1" applyProtection="1">
      <protection locked="0"/>
    </xf>
    <xf numFmtId="3" fontId="5" fillId="0" borderId="62" xfId="5" applyNumberFormat="1" applyBorder="1" applyAlignment="1" applyProtection="1">
      <alignment horizontal="right"/>
      <protection locked="0"/>
    </xf>
    <xf numFmtId="3" fontId="5" fillId="0" borderId="15" xfId="5" applyNumberFormat="1" applyBorder="1" applyAlignment="1" applyProtection="1">
      <alignment horizontal="right"/>
      <protection locked="0"/>
    </xf>
    <xf numFmtId="3" fontId="5" fillId="0" borderId="65" xfId="5" applyNumberFormat="1" applyBorder="1" applyAlignment="1" applyProtection="1">
      <alignment horizontal="right"/>
      <protection locked="0"/>
    </xf>
    <xf numFmtId="3" fontId="5" fillId="0" borderId="67" xfId="5" applyNumberFormat="1" applyBorder="1" applyAlignment="1" applyProtection="1">
      <alignment horizontal="right"/>
      <protection locked="0"/>
    </xf>
    <xf numFmtId="3" fontId="5" fillId="0" borderId="68" xfId="5" applyNumberFormat="1" applyBorder="1" applyAlignment="1" applyProtection="1">
      <alignment horizontal="right"/>
      <protection locked="0"/>
    </xf>
    <xf numFmtId="4" fontId="5" fillId="0" borderId="69" xfId="5" applyNumberFormat="1" applyBorder="1" applyProtection="1">
      <protection locked="0"/>
    </xf>
    <xf numFmtId="3" fontId="5" fillId="0" borderId="13" xfId="5" applyNumberFormat="1" applyBorder="1" applyAlignment="1" applyProtection="1">
      <alignment horizontal="right"/>
      <protection locked="0"/>
    </xf>
    <xf numFmtId="3" fontId="5" fillId="0" borderId="58" xfId="5" applyNumberFormat="1" applyFill="1" applyBorder="1" applyAlignment="1">
      <alignment horizontal="right"/>
    </xf>
    <xf numFmtId="0" fontId="39" fillId="17" borderId="26" xfId="0" applyFont="1" applyFill="1" applyBorder="1" applyAlignment="1" applyProtection="1">
      <alignment vertical="top"/>
      <protection locked="0"/>
    </xf>
    <xf numFmtId="0" fontId="39" fillId="17" borderId="26" xfId="0" applyFont="1" applyFill="1" applyBorder="1" applyAlignment="1" applyProtection="1">
      <protection locked="0"/>
    </xf>
    <xf numFmtId="0" fontId="53" fillId="0" borderId="0" xfId="0" applyFont="1" applyProtection="1"/>
    <xf numFmtId="0" fontId="53" fillId="0" borderId="0" xfId="0" applyFont="1"/>
    <xf numFmtId="0" fontId="54" fillId="0" borderId="0" xfId="0" applyFont="1" applyAlignment="1" applyProtection="1"/>
    <xf numFmtId="4" fontId="57" fillId="0" borderId="0" xfId="5" applyNumberFormat="1" applyFont="1"/>
    <xf numFmtId="4" fontId="4" fillId="0" borderId="51" xfId="5" applyNumberFormat="1" applyFont="1" applyBorder="1" applyProtection="1">
      <protection locked="0"/>
    </xf>
    <xf numFmtId="0" fontId="34" fillId="11" borderId="2" xfId="0" applyFont="1" applyFill="1" applyBorder="1" applyAlignment="1" applyProtection="1">
      <alignment horizontal="left" vertical="center"/>
    </xf>
    <xf numFmtId="0" fontId="0" fillId="0" borderId="78" xfId="0" applyBorder="1"/>
    <xf numFmtId="0" fontId="15" fillId="0" borderId="4" xfId="0" applyFont="1" applyFill="1" applyBorder="1" applyProtection="1"/>
    <xf numFmtId="1" fontId="0" fillId="0" borderId="0" xfId="0" applyNumberFormat="1" applyAlignment="1">
      <alignment horizontal="left" indent="1"/>
    </xf>
    <xf numFmtId="1" fontId="9" fillId="0" borderId="24" xfId="0" applyNumberFormat="1" applyFont="1" applyBorder="1" applyAlignment="1">
      <alignment vertical="top"/>
    </xf>
    <xf numFmtId="1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Border="1" applyAlignment="1" applyProtection="1">
      <alignment horizontal="center"/>
    </xf>
    <xf numFmtId="0" fontId="0" fillId="0" borderId="0" xfId="0" applyNumberFormat="1" applyFill="1" applyAlignment="1" applyProtection="1"/>
    <xf numFmtId="3" fontId="19" fillId="9" borderId="71" xfId="0" applyNumberFormat="1" applyFont="1" applyFill="1" applyBorder="1" applyAlignment="1" applyProtection="1">
      <alignment horizontal="right"/>
    </xf>
    <xf numFmtId="3" fontId="18" fillId="20" borderId="4" xfId="0" applyNumberFormat="1" applyFont="1" applyFill="1" applyBorder="1" applyAlignment="1" applyProtection="1">
      <alignment horizontal="center" vertical="center" wrapText="1"/>
    </xf>
    <xf numFmtId="3" fontId="18" fillId="30" borderId="4" xfId="0" applyNumberFormat="1" applyFont="1" applyFill="1" applyBorder="1" applyAlignment="1" applyProtection="1">
      <alignment horizontal="center" vertical="center" wrapText="1"/>
    </xf>
    <xf numFmtId="3" fontId="19" fillId="30" borderId="4" xfId="0" applyNumberFormat="1" applyFont="1" applyFill="1" applyBorder="1" applyAlignment="1" applyProtection="1">
      <alignment horizontal="right"/>
    </xf>
    <xf numFmtId="4" fontId="51" fillId="0" borderId="80" xfId="5" applyNumberFormat="1" applyFont="1" applyBorder="1" applyAlignment="1">
      <alignment horizontal="center" wrapText="1"/>
    </xf>
    <xf numFmtId="3" fontId="5" fillId="0" borderId="2" xfId="5" applyNumberFormat="1" applyBorder="1" applyProtection="1">
      <protection locked="0"/>
    </xf>
    <xf numFmtId="3" fontId="5" fillId="0" borderId="81" xfId="5" applyNumberFormat="1" applyBorder="1" applyProtection="1">
      <protection locked="0"/>
    </xf>
    <xf numFmtId="3" fontId="5" fillId="0" borderId="82" xfId="5" applyNumberFormat="1" applyBorder="1" applyProtection="1">
      <protection locked="0"/>
    </xf>
    <xf numFmtId="4" fontId="51" fillId="0" borderId="57" xfId="5" applyNumberFormat="1" applyFont="1" applyBorder="1" applyAlignment="1">
      <alignment horizontal="center" wrapText="1"/>
    </xf>
    <xf numFmtId="3" fontId="5" fillId="0" borderId="83" xfId="5" applyNumberFormat="1" applyBorder="1" applyProtection="1">
      <protection locked="0"/>
    </xf>
    <xf numFmtId="3" fontId="5" fillId="0" borderId="84" xfId="5" applyNumberFormat="1" applyBorder="1" applyProtection="1">
      <protection locked="0"/>
    </xf>
    <xf numFmtId="4" fontId="51" fillId="28" borderId="56" xfId="5" applyNumberFormat="1" applyFont="1" applyFill="1" applyBorder="1" applyAlignment="1" applyProtection="1">
      <alignment horizontal="center" wrapText="1"/>
    </xf>
    <xf numFmtId="3" fontId="5" fillId="28" borderId="63" xfId="5" applyNumberFormat="1" applyFill="1" applyBorder="1" applyProtection="1"/>
    <xf numFmtId="3" fontId="5" fillId="28" borderId="85" xfId="5" applyNumberFormat="1" applyFill="1" applyBorder="1" applyProtection="1"/>
    <xf numFmtId="4" fontId="34" fillId="0" borderId="0" xfId="0" applyNumberFormat="1" applyFont="1" applyFill="1" applyBorder="1" applyAlignment="1" applyProtection="1">
      <alignment horizontal="center" vertical="center"/>
    </xf>
    <xf numFmtId="4" fontId="34" fillId="0" borderId="0" xfId="0" applyNumberFormat="1" applyFont="1" applyFill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</xf>
    <xf numFmtId="164" fontId="0" fillId="0" borderId="0" xfId="0" applyNumberFormat="1"/>
    <xf numFmtId="9" fontId="6" fillId="0" borderId="0" xfId="0" applyNumberFormat="1" applyFont="1"/>
    <xf numFmtId="0" fontId="7" fillId="15" borderId="71" xfId="0" applyFont="1" applyFill="1" applyBorder="1" applyAlignment="1" applyProtection="1">
      <alignment horizontal="right" wrapText="1"/>
    </xf>
    <xf numFmtId="3" fontId="7" fillId="15" borderId="71" xfId="0" applyNumberFormat="1" applyFont="1" applyFill="1" applyBorder="1" applyAlignment="1" applyProtection="1">
      <alignment horizontal="right" wrapText="1"/>
    </xf>
    <xf numFmtId="2" fontId="44" fillId="0" borderId="34" xfId="0" applyNumberFormat="1" applyFont="1" applyFill="1" applyBorder="1" applyAlignment="1" applyProtection="1">
      <alignment vertical="center" wrapText="1"/>
      <protection locked="0"/>
    </xf>
    <xf numFmtId="164" fontId="49" fillId="10" borderId="12" xfId="0" applyNumberFormat="1" applyFont="1" applyFill="1" applyBorder="1" applyAlignment="1" applyProtection="1">
      <alignment horizontal="center" vertical="center"/>
    </xf>
    <xf numFmtId="0" fontId="10" fillId="0" borderId="71" xfId="0" applyFont="1" applyBorder="1" applyProtection="1"/>
    <xf numFmtId="3" fontId="10" fillId="0" borderId="71" xfId="0" applyNumberFormat="1" applyFont="1" applyBorder="1" applyProtection="1"/>
    <xf numFmtId="3" fontId="10" fillId="0" borderId="0" xfId="0" applyNumberFormat="1" applyFont="1" applyProtection="1"/>
    <xf numFmtId="164" fontId="49" fillId="10" borderId="12" xfId="0" applyNumberFormat="1" applyFont="1" applyFill="1" applyBorder="1" applyProtection="1"/>
    <xf numFmtId="0" fontId="24" fillId="0" borderId="0" xfId="0" applyFont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3" fontId="5" fillId="10" borderId="12" xfId="5" applyNumberFormat="1" applyFill="1" applyBorder="1" applyProtection="1">
      <protection locked="0"/>
    </xf>
    <xf numFmtId="0" fontId="56" fillId="0" borderId="71" xfId="0" applyFont="1" applyFill="1" applyBorder="1" applyProtection="1"/>
    <xf numFmtId="0" fontId="8" fillId="0" borderId="86" xfId="0" applyFont="1" applyFill="1" applyBorder="1" applyAlignment="1" applyProtection="1">
      <alignment wrapText="1"/>
      <protection locked="0"/>
    </xf>
    <xf numFmtId="0" fontId="6" fillId="0" borderId="71" xfId="0" applyFont="1" applyBorder="1" applyProtection="1">
      <protection locked="0"/>
    </xf>
    <xf numFmtId="0" fontId="10" fillId="0" borderId="71" xfId="0" applyFont="1" applyBorder="1" applyAlignment="1" applyProtection="1">
      <alignment vertical="top"/>
    </xf>
    <xf numFmtId="1" fontId="63" fillId="12" borderId="28" xfId="0" applyNumberFormat="1" applyFont="1" applyFill="1" applyBorder="1" applyAlignment="1" applyProtection="1">
      <alignment horizontal="left"/>
    </xf>
    <xf numFmtId="0" fontId="13" fillId="0" borderId="71" xfId="0" applyFont="1" applyBorder="1" applyProtection="1"/>
    <xf numFmtId="0" fontId="56" fillId="0" borderId="86" xfId="0" applyFont="1" applyFill="1" applyBorder="1" applyProtection="1"/>
    <xf numFmtId="0" fontId="17" fillId="0" borderId="86" xfId="0" applyFont="1" applyBorder="1" applyProtection="1"/>
    <xf numFmtId="0" fontId="17" fillId="0" borderId="83" xfId="0" applyFont="1" applyBorder="1" applyProtection="1"/>
    <xf numFmtId="0" fontId="62" fillId="0" borderId="86" xfId="0" applyFont="1" applyBorder="1" applyProtection="1"/>
    <xf numFmtId="1" fontId="63" fillId="12" borderId="0" xfId="0" applyNumberFormat="1" applyFont="1" applyFill="1" applyBorder="1" applyAlignment="1" applyProtection="1">
      <alignment horizontal="left"/>
    </xf>
    <xf numFmtId="1" fontId="10" fillId="12" borderId="32" xfId="0" applyNumberFormat="1" applyFont="1" applyFill="1" applyBorder="1" applyAlignment="1" applyProtection="1">
      <alignment horizontal="right"/>
    </xf>
    <xf numFmtId="1" fontId="63" fillId="0" borderId="83" xfId="0" applyNumberFormat="1" applyFont="1" applyFill="1" applyBorder="1" applyAlignment="1" applyProtection="1">
      <alignment horizontal="left"/>
    </xf>
    <xf numFmtId="1" fontId="19" fillId="16" borderId="71" xfId="0" applyNumberFormat="1" applyFont="1" applyFill="1" applyBorder="1" applyAlignment="1" applyProtection="1">
      <alignment horizontal="right"/>
    </xf>
    <xf numFmtId="3" fontId="18" fillId="0" borderId="71" xfId="0" applyNumberFormat="1" applyFont="1" applyFill="1" applyBorder="1" applyAlignment="1" applyProtection="1">
      <alignment horizontal="center" vertical="center" wrapText="1"/>
    </xf>
    <xf numFmtId="3" fontId="19" fillId="0" borderId="71" xfId="0" applyNumberFormat="1" applyFont="1" applyBorder="1" applyAlignment="1" applyProtection="1">
      <alignment horizontal="right" vertical="center" wrapText="1"/>
      <protection locked="0"/>
    </xf>
    <xf numFmtId="3" fontId="19" fillId="0" borderId="71" xfId="0" applyNumberFormat="1" applyFont="1" applyBorder="1" applyAlignment="1" applyProtection="1">
      <alignment horizontal="right"/>
      <protection locked="0"/>
    </xf>
    <xf numFmtId="3" fontId="22" fillId="9" borderId="71" xfId="0" applyNumberFormat="1" applyFont="1" applyFill="1" applyBorder="1" applyAlignment="1" applyProtection="1">
      <alignment horizontal="right"/>
    </xf>
    <xf numFmtId="3" fontId="24" fillId="17" borderId="71" xfId="0" applyNumberFormat="1" applyFont="1" applyFill="1" applyBorder="1" applyAlignment="1" applyProtection="1">
      <alignment horizontal="right"/>
    </xf>
    <xf numFmtId="4" fontId="19" fillId="0" borderId="4" xfId="0" applyNumberFormat="1" applyFont="1" applyFill="1" applyBorder="1" applyAlignment="1" applyProtection="1">
      <alignment horizontal="right"/>
    </xf>
    <xf numFmtId="3" fontId="19" fillId="20" borderId="4" xfId="0" applyNumberFormat="1" applyFont="1" applyFill="1" applyBorder="1" applyAlignment="1" applyProtection="1">
      <alignment horizontal="right" vertical="center" wrapText="1"/>
      <protection locked="0"/>
    </xf>
    <xf numFmtId="3" fontId="19" fillId="20" borderId="4" xfId="0" applyNumberFormat="1" applyFont="1" applyFill="1" applyBorder="1" applyAlignment="1" applyProtection="1">
      <alignment horizontal="right"/>
      <protection locked="0"/>
    </xf>
    <xf numFmtId="3" fontId="19" fillId="20" borderId="4" xfId="0" applyNumberFormat="1" applyFont="1" applyFill="1" applyBorder="1" applyAlignment="1" applyProtection="1">
      <alignment horizontal="right"/>
    </xf>
    <xf numFmtId="0" fontId="65" fillId="8" borderId="71" xfId="0" applyFont="1" applyFill="1" applyBorder="1" applyProtection="1"/>
    <xf numFmtId="0" fontId="61" fillId="0" borderId="4" xfId="0" applyFont="1" applyBorder="1" applyAlignment="1" applyProtection="1">
      <alignment horizontal="center" vertical="center" wrapText="1"/>
    </xf>
    <xf numFmtId="3" fontId="12" fillId="18" borderId="4" xfId="0" applyNumberFormat="1" applyFont="1" applyFill="1" applyBorder="1" applyProtection="1"/>
    <xf numFmtId="49" fontId="51" fillId="0" borderId="37" xfId="5" applyNumberFormat="1" applyFont="1" applyBorder="1" applyAlignment="1">
      <alignment horizontal="center" wrapText="1"/>
    </xf>
    <xf numFmtId="49" fontId="51" fillId="0" borderId="80" xfId="5" applyNumberFormat="1" applyFont="1" applyBorder="1" applyAlignment="1">
      <alignment horizontal="center"/>
    </xf>
    <xf numFmtId="49" fontId="51" fillId="0" borderId="70" xfId="5" applyNumberFormat="1" applyFont="1" applyBorder="1" applyAlignment="1">
      <alignment horizontal="center" wrapText="1"/>
    </xf>
    <xf numFmtId="3" fontId="6" fillId="0" borderId="86" xfId="0" applyNumberFormat="1" applyFont="1" applyBorder="1" applyAlignment="1" applyProtection="1">
      <alignment horizontal="center" vertical="center" wrapText="1"/>
    </xf>
    <xf numFmtId="3" fontId="14" fillId="0" borderId="15" xfId="0" applyNumberFormat="1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right"/>
      <protection locked="0"/>
    </xf>
    <xf numFmtId="3" fontId="6" fillId="0" borderId="71" xfId="0" applyNumberFormat="1" applyFont="1" applyFill="1" applyBorder="1" applyAlignment="1" applyProtection="1">
      <alignment horizontal="center" vertical="center" wrapText="1"/>
    </xf>
    <xf numFmtId="0" fontId="10" fillId="0" borderId="71" xfId="0" applyFont="1" applyBorder="1" applyProtection="1">
      <protection locked="0"/>
    </xf>
    <xf numFmtId="3" fontId="10" fillId="0" borderId="71" xfId="0" applyNumberFormat="1" applyFont="1" applyBorder="1"/>
    <xf numFmtId="0" fontId="56" fillId="0" borderId="3" xfId="0" applyFont="1" applyBorder="1" applyAlignment="1">
      <alignment horizontal="left"/>
    </xf>
    <xf numFmtId="3" fontId="56" fillId="0" borderId="71" xfId="0" applyNumberFormat="1" applyFont="1" applyBorder="1"/>
    <xf numFmtId="0" fontId="10" fillId="0" borderId="71" xfId="0" applyFont="1" applyBorder="1"/>
    <xf numFmtId="4" fontId="12" fillId="0" borderId="4" xfId="0" applyNumberFormat="1" applyFont="1" applyBorder="1" applyAlignment="1" applyProtection="1">
      <alignment horizontal="right" wrapText="1"/>
      <protection locked="0"/>
    </xf>
    <xf numFmtId="4" fontId="10" fillId="0" borderId="4" xfId="0" applyNumberFormat="1" applyFont="1" applyBorder="1" applyProtection="1">
      <protection locked="0"/>
    </xf>
    <xf numFmtId="4" fontId="10" fillId="0" borderId="4" xfId="0" applyNumberFormat="1" applyFont="1" applyBorder="1" applyAlignment="1" applyProtection="1">
      <alignment wrapText="1"/>
      <protection locked="0"/>
    </xf>
    <xf numFmtId="3" fontId="10" fillId="0" borderId="4" xfId="0" applyNumberFormat="1" applyFont="1" applyBorder="1" applyAlignment="1" applyProtection="1">
      <alignment wrapText="1"/>
      <protection locked="0"/>
    </xf>
    <xf numFmtId="3" fontId="12" fillId="0" borderId="71" xfId="0" applyNumberFormat="1" applyFont="1" applyBorder="1" applyAlignment="1" applyProtection="1">
      <alignment horizontal="right"/>
      <protection locked="0"/>
    </xf>
    <xf numFmtId="0" fontId="10" fillId="0" borderId="86" xfId="0" applyFont="1" applyBorder="1" applyAlignment="1" applyProtection="1">
      <alignment horizontal="center" vertical="center" wrapText="1"/>
    </xf>
    <xf numFmtId="0" fontId="7" fillId="0" borderId="71" xfId="0" applyFont="1" applyBorder="1" applyProtection="1">
      <protection locked="0"/>
    </xf>
    <xf numFmtId="0" fontId="10" fillId="15" borderId="71" xfId="0" applyFont="1" applyFill="1" applyBorder="1" applyProtection="1">
      <protection locked="0"/>
    </xf>
    <xf numFmtId="0" fontId="24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Protection="1">
      <protection locked="0"/>
    </xf>
    <xf numFmtId="0" fontId="12" fillId="0" borderId="71" xfId="0" applyFont="1" applyBorder="1" applyAlignment="1" applyProtection="1">
      <alignment horizontal="center" vertical="center" wrapText="1"/>
    </xf>
    <xf numFmtId="4" fontId="34" fillId="0" borderId="0" xfId="0" applyNumberFormat="1" applyFont="1" applyFill="1" applyBorder="1" applyProtection="1">
      <protection locked="0"/>
    </xf>
    <xf numFmtId="1" fontId="63" fillId="0" borderId="0" xfId="0" applyNumberFormat="1" applyFont="1" applyFill="1" applyBorder="1" applyAlignment="1" applyProtection="1">
      <alignment horizontal="left"/>
    </xf>
    <xf numFmtId="0" fontId="10" fillId="12" borderId="32" xfId="0" applyFont="1" applyFill="1" applyBorder="1" applyAlignment="1" applyProtection="1">
      <alignment vertical="center"/>
    </xf>
    <xf numFmtId="1" fontId="10" fillId="0" borderId="0" xfId="0" applyNumberFormat="1" applyFont="1" applyFill="1" applyBorder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top" wrapText="1"/>
    </xf>
    <xf numFmtId="0" fontId="10" fillId="15" borderId="71" xfId="0" applyFont="1" applyFill="1" applyBorder="1" applyAlignment="1" applyProtection="1">
      <alignment horizontal="center" vertical="center"/>
      <protection locked="0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71" xfId="0" applyFont="1" applyFill="1" applyBorder="1" applyAlignment="1">
      <alignment horizontal="center" vertical="center" wrapText="1"/>
    </xf>
    <xf numFmtId="0" fontId="10" fillId="22" borderId="71" xfId="0" applyFont="1" applyFill="1" applyBorder="1" applyAlignment="1">
      <alignment vertical="top" wrapText="1"/>
    </xf>
    <xf numFmtId="0" fontId="10" fillId="24" borderId="71" xfId="0" applyFont="1" applyFill="1" applyBorder="1" applyAlignment="1">
      <alignment horizontal="center" vertical="center" wrapText="1"/>
    </xf>
    <xf numFmtId="0" fontId="10" fillId="24" borderId="71" xfId="0" applyFont="1" applyFill="1" applyBorder="1" applyAlignment="1">
      <alignment vertical="top" wrapText="1"/>
    </xf>
    <xf numFmtId="0" fontId="10" fillId="0" borderId="71" xfId="0" applyFont="1" applyBorder="1" applyAlignment="1" applyProtection="1">
      <alignment wrapText="1"/>
      <protection locked="0"/>
    </xf>
    <xf numFmtId="0" fontId="10" fillId="0" borderId="71" xfId="7" applyFont="1" applyBorder="1" applyProtection="1">
      <protection locked="0"/>
    </xf>
    <xf numFmtId="3" fontId="6" fillId="0" borderId="71" xfId="0" applyNumberFormat="1" applyFont="1" applyFill="1" applyBorder="1" applyAlignment="1" applyProtection="1">
      <alignment horizontal="center" vertical="top" wrapText="1"/>
    </xf>
    <xf numFmtId="3" fontId="6" fillId="24" borderId="71" xfId="0" applyNumberFormat="1" applyFont="1" applyFill="1" applyBorder="1" applyAlignment="1" applyProtection="1">
      <alignment horizontal="center" vertical="top" wrapText="1"/>
    </xf>
    <xf numFmtId="0" fontId="10" fillId="22" borderId="4" xfId="0" applyFont="1" applyFill="1" applyBorder="1" applyAlignment="1" applyProtection="1">
      <alignment horizontal="center" vertical="top" wrapText="1"/>
    </xf>
    <xf numFmtId="3" fontId="6" fillId="0" borderId="4" xfId="0" applyNumberFormat="1" applyFont="1" applyFill="1" applyBorder="1" applyAlignment="1" applyProtection="1">
      <alignment horizontal="center" vertical="top" wrapText="1"/>
    </xf>
    <xf numFmtId="3" fontId="6" fillId="24" borderId="4" xfId="0" applyNumberFormat="1" applyFont="1" applyFill="1" applyBorder="1" applyAlignment="1" applyProtection="1">
      <alignment horizontal="center" vertical="top" wrapText="1"/>
    </xf>
    <xf numFmtId="2" fontId="10" fillId="22" borderId="4" xfId="0" applyNumberFormat="1" applyFont="1" applyFill="1" applyBorder="1" applyAlignment="1" applyProtection="1">
      <alignment horizontal="center" vertical="top" wrapText="1"/>
    </xf>
    <xf numFmtId="3" fontId="10" fillId="0" borderId="71" xfId="0" applyNumberFormat="1" applyFont="1" applyBorder="1" applyProtection="1"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4" fillId="18" borderId="77" xfId="0" applyFont="1" applyFill="1" applyBorder="1" applyAlignment="1" applyProtection="1">
      <alignment horizontal="center" vertical="center" wrapText="1"/>
    </xf>
    <xf numFmtId="3" fontId="10" fillId="15" borderId="81" xfId="0" applyNumberFormat="1" applyFont="1" applyFill="1" applyBorder="1"/>
    <xf numFmtId="0" fontId="10" fillId="22" borderId="5" xfId="0" applyFont="1" applyFill="1" applyBorder="1" applyAlignment="1" applyProtection="1">
      <alignment horizontal="center" vertical="center" wrapText="1"/>
    </xf>
    <xf numFmtId="0" fontId="14" fillId="22" borderId="9" xfId="0" applyFont="1" applyFill="1" applyBorder="1" applyAlignment="1" applyProtection="1">
      <alignment horizontal="center" vertical="center" wrapText="1"/>
    </xf>
    <xf numFmtId="0" fontId="13" fillId="22" borderId="4" xfId="0" applyFont="1" applyFill="1" applyBorder="1" applyProtection="1"/>
    <xf numFmtId="0" fontId="10" fillId="24" borderId="5" xfId="0" applyFont="1" applyFill="1" applyBorder="1" applyAlignment="1" applyProtection="1">
      <alignment horizontal="center" vertical="center" wrapText="1"/>
    </xf>
    <xf numFmtId="0" fontId="14" fillId="24" borderId="77" xfId="0" applyFont="1" applyFill="1" applyBorder="1" applyAlignment="1" applyProtection="1">
      <alignment horizontal="center" vertical="center" wrapText="1"/>
    </xf>
    <xf numFmtId="0" fontId="13" fillId="24" borderId="71" xfId="0" applyFont="1" applyFill="1" applyBorder="1" applyProtection="1"/>
    <xf numFmtId="0" fontId="10" fillId="0" borderId="11" xfId="0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top" wrapText="1"/>
    </xf>
    <xf numFmtId="0" fontId="10" fillId="22" borderId="71" xfId="0" applyFont="1" applyFill="1" applyBorder="1" applyAlignment="1">
      <alignment horizontal="center" vertical="top" wrapText="1"/>
    </xf>
    <xf numFmtId="0" fontId="10" fillId="24" borderId="71" xfId="0" applyFont="1" applyFill="1" applyBorder="1" applyAlignment="1">
      <alignment horizontal="center" vertical="top" wrapText="1"/>
    </xf>
    <xf numFmtId="3" fontId="10" fillId="0" borderId="86" xfId="0" applyNumberFormat="1" applyFont="1" applyBorder="1"/>
    <xf numFmtId="0" fontId="13" fillId="0" borderId="89" xfId="0" applyFont="1" applyBorder="1" applyProtection="1"/>
    <xf numFmtId="0" fontId="7" fillId="15" borderId="83" xfId="0" applyFont="1" applyFill="1" applyBorder="1" applyAlignment="1" applyProtection="1">
      <alignment horizontal="right" wrapText="1"/>
    </xf>
    <xf numFmtId="3" fontId="7" fillId="15" borderId="83" xfId="0" applyNumberFormat="1" applyFont="1" applyFill="1" applyBorder="1" applyAlignment="1" applyProtection="1">
      <alignment horizontal="right" wrapText="1"/>
    </xf>
    <xf numFmtId="0" fontId="10" fillId="0" borderId="91" xfId="0" applyFont="1" applyBorder="1"/>
    <xf numFmtId="3" fontId="12" fillId="15" borderId="91" xfId="0" applyNumberFormat="1" applyFont="1" applyFill="1" applyBorder="1" applyProtection="1"/>
    <xf numFmtId="0" fontId="7" fillId="15" borderId="91" xfId="0" applyFont="1" applyFill="1" applyBorder="1" applyAlignment="1" applyProtection="1">
      <alignment horizontal="right" wrapText="1"/>
    </xf>
    <xf numFmtId="3" fontId="7" fillId="15" borderId="91" xfId="0" applyNumberFormat="1" applyFont="1" applyFill="1" applyBorder="1" applyAlignment="1" applyProtection="1">
      <alignment horizontal="right" wrapText="1"/>
    </xf>
    <xf numFmtId="3" fontId="10" fillId="15" borderId="91" xfId="0" applyNumberFormat="1" applyFont="1" applyFill="1" applyBorder="1"/>
    <xf numFmtId="9" fontId="13" fillId="10" borderId="0" xfId="0" applyNumberFormat="1" applyFont="1" applyFill="1"/>
    <xf numFmtId="3" fontId="19" fillId="20" borderId="7" xfId="0" applyNumberFormat="1" applyFont="1" applyFill="1" applyBorder="1" applyAlignment="1" applyProtection="1">
      <alignment horizontal="right"/>
    </xf>
    <xf numFmtId="3" fontId="19" fillId="30" borderId="7" xfId="0" applyNumberFormat="1" applyFont="1" applyFill="1" applyBorder="1" applyAlignment="1" applyProtection="1">
      <alignment horizontal="right"/>
    </xf>
    <xf numFmtId="3" fontId="19" fillId="0" borderId="89" xfId="0" applyNumberFormat="1" applyFont="1" applyBorder="1" applyAlignment="1" applyProtection="1">
      <alignment horizontal="center" vertical="center" wrapText="1"/>
      <protection locked="0"/>
    </xf>
    <xf numFmtId="4" fontId="19" fillId="9" borderId="86" xfId="0" applyNumberFormat="1" applyFont="1" applyFill="1" applyBorder="1" applyAlignment="1" applyProtection="1">
      <alignment horizontal="right"/>
    </xf>
    <xf numFmtId="4" fontId="19" fillId="0" borderId="86" xfId="0" applyNumberFormat="1" applyFont="1" applyFill="1" applyBorder="1" applyAlignment="1" applyProtection="1">
      <alignment horizontal="right"/>
    </xf>
    <xf numFmtId="3" fontId="19" fillId="20" borderId="89" xfId="0" applyNumberFormat="1" applyFont="1" applyFill="1" applyBorder="1" applyAlignment="1" applyProtection="1">
      <alignment horizontal="right"/>
    </xf>
    <xf numFmtId="3" fontId="19" fillId="30" borderId="89" xfId="0" applyNumberFormat="1" applyFont="1" applyFill="1" applyBorder="1" applyAlignment="1" applyProtection="1">
      <alignment horizontal="right"/>
    </xf>
    <xf numFmtId="0" fontId="19" fillId="0" borderId="91" xfId="0" applyFont="1" applyBorder="1" applyAlignment="1" applyProtection="1">
      <alignment horizontal="center" vertical="center" wrapText="1"/>
    </xf>
    <xf numFmtId="0" fontId="0" fillId="0" borderId="91" xfId="0" applyBorder="1" applyProtection="1"/>
    <xf numFmtId="10" fontId="0" fillId="0" borderId="91" xfId="0" applyNumberFormat="1" applyBorder="1" applyProtection="1"/>
    <xf numFmtId="3" fontId="19" fillId="0" borderId="91" xfId="0" applyNumberFormat="1" applyFont="1" applyFill="1" applyBorder="1" applyAlignment="1" applyProtection="1">
      <alignment horizontal="right"/>
    </xf>
    <xf numFmtId="3" fontId="19" fillId="0" borderId="91" xfId="0" applyNumberFormat="1" applyFont="1" applyBorder="1" applyAlignment="1" applyProtection="1">
      <alignment horizontal="right"/>
    </xf>
    <xf numFmtId="3" fontId="19" fillId="9" borderId="91" xfId="0" applyNumberFormat="1" applyFont="1" applyFill="1" applyBorder="1" applyAlignment="1" applyProtection="1">
      <alignment horizontal="right"/>
    </xf>
    <xf numFmtId="3" fontId="13" fillId="25" borderId="0" xfId="0" applyNumberFormat="1" applyFont="1" applyFill="1"/>
    <xf numFmtId="3" fontId="11" fillId="16" borderId="86" xfId="0" applyNumberFormat="1" applyFont="1" applyFill="1" applyBorder="1" applyAlignment="1" applyProtection="1">
      <alignment vertical="center"/>
    </xf>
    <xf numFmtId="3" fontId="11" fillId="19" borderId="86" xfId="0" applyNumberFormat="1" applyFont="1" applyFill="1" applyBorder="1" applyAlignment="1" applyProtection="1">
      <alignment vertical="center"/>
    </xf>
    <xf numFmtId="3" fontId="11" fillId="7" borderId="86" xfId="0" applyNumberFormat="1" applyFont="1" applyFill="1" applyBorder="1" applyAlignment="1" applyProtection="1">
      <alignment vertical="center"/>
      <protection locked="0"/>
    </xf>
    <xf numFmtId="3" fontId="25" fillId="4" borderId="86" xfId="0" applyNumberFormat="1" applyFont="1" applyFill="1" applyBorder="1" applyAlignment="1" applyProtection="1">
      <alignment horizontal="right" vertical="center"/>
    </xf>
    <xf numFmtId="3" fontId="11" fillId="7" borderId="86" xfId="0" applyNumberFormat="1" applyFont="1" applyFill="1" applyBorder="1" applyAlignment="1" applyProtection="1">
      <alignment vertical="center"/>
    </xf>
    <xf numFmtId="3" fontId="40" fillId="7" borderId="86" xfId="1" applyNumberFormat="1" applyFont="1" applyFill="1" applyBorder="1" applyAlignment="1" applyProtection="1">
      <alignment vertical="center"/>
      <protection locked="0"/>
    </xf>
    <xf numFmtId="3" fontId="25" fillId="4" borderId="86" xfId="0" applyNumberFormat="1" applyFont="1" applyFill="1" applyBorder="1" applyAlignment="1" applyProtection="1">
      <alignment vertical="center"/>
    </xf>
    <xf numFmtId="3" fontId="25" fillId="11" borderId="86" xfId="0" applyNumberFormat="1" applyFont="1" applyFill="1" applyBorder="1" applyAlignment="1" applyProtection="1">
      <alignment horizontal="right" vertical="center"/>
    </xf>
    <xf numFmtId="0" fontId="11" fillId="0" borderId="91" xfId="0" applyFont="1" applyBorder="1"/>
    <xf numFmtId="3" fontId="11" fillId="16" borderId="91" xfId="0" applyNumberFormat="1" applyFont="1" applyFill="1" applyBorder="1" applyAlignment="1" applyProtection="1">
      <alignment vertical="center"/>
    </xf>
    <xf numFmtId="3" fontId="11" fillId="7" borderId="91" xfId="0" applyNumberFormat="1" applyFont="1" applyFill="1" applyBorder="1" applyAlignment="1" applyProtection="1">
      <alignment vertical="center"/>
      <protection locked="0"/>
    </xf>
    <xf numFmtId="3" fontId="25" fillId="4" borderId="91" xfId="0" applyNumberFormat="1" applyFont="1" applyFill="1" applyBorder="1" applyAlignment="1" applyProtection="1">
      <alignment horizontal="right" vertical="center"/>
    </xf>
    <xf numFmtId="3" fontId="11" fillId="0" borderId="91" xfId="0" applyNumberFormat="1" applyFont="1" applyFill="1" applyBorder="1" applyAlignment="1" applyProtection="1">
      <alignment vertical="center"/>
    </xf>
    <xf numFmtId="3" fontId="25" fillId="4" borderId="91" xfId="0" applyNumberFormat="1" applyFont="1" applyFill="1" applyBorder="1" applyAlignment="1" applyProtection="1">
      <alignment vertical="center"/>
    </xf>
    <xf numFmtId="3" fontId="11" fillId="0" borderId="91" xfId="0" applyNumberFormat="1" applyFont="1" applyBorder="1" applyAlignment="1" applyProtection="1">
      <alignment vertical="center"/>
    </xf>
    <xf numFmtId="3" fontId="25" fillId="11" borderId="91" xfId="0" applyNumberFormat="1" applyFont="1" applyFill="1" applyBorder="1" applyAlignment="1" applyProtection="1">
      <alignment horizontal="right" vertical="center"/>
    </xf>
    <xf numFmtId="3" fontId="9" fillId="30" borderId="19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vertical="top"/>
    </xf>
    <xf numFmtId="3" fontId="9" fillId="20" borderId="93" xfId="0" applyNumberFormat="1" applyFont="1" applyFill="1" applyBorder="1" applyAlignment="1" applyProtection="1">
      <alignment horizontal="center" vertical="top" wrapText="1"/>
    </xf>
    <xf numFmtId="3" fontId="9" fillId="0" borderId="93" xfId="0" applyNumberFormat="1" applyFont="1" applyFill="1" applyBorder="1" applyAlignment="1" applyProtection="1">
      <alignment horizontal="center" vertical="top" wrapText="1"/>
    </xf>
    <xf numFmtId="3" fontId="18" fillId="20" borderId="4" xfId="0" applyNumberFormat="1" applyFont="1" applyFill="1" applyBorder="1" applyAlignment="1" applyProtection="1">
      <alignment horizontal="center" vertical="top" wrapText="1"/>
    </xf>
    <xf numFmtId="3" fontId="18" fillId="0" borderId="71" xfId="0" applyNumberFormat="1" applyFont="1" applyFill="1" applyBorder="1" applyAlignment="1" applyProtection="1">
      <alignment horizontal="center" vertical="top" wrapText="1"/>
    </xf>
    <xf numFmtId="3" fontId="18" fillId="0" borderId="4" xfId="0" applyNumberFormat="1" applyFont="1" applyFill="1" applyBorder="1" applyAlignment="1" applyProtection="1">
      <alignment horizontal="center" vertical="top" wrapText="1"/>
    </xf>
    <xf numFmtId="3" fontId="18" fillId="30" borderId="4" xfId="0" applyNumberFormat="1" applyFont="1" applyFill="1" applyBorder="1" applyAlignment="1" applyProtection="1">
      <alignment horizontal="center" vertical="top" wrapText="1"/>
    </xf>
    <xf numFmtId="0" fontId="17" fillId="0" borderId="91" xfId="0" applyFont="1" applyBorder="1" applyAlignment="1" applyProtection="1">
      <alignment horizontal="center" vertical="top" wrapText="1"/>
    </xf>
    <xf numFmtId="0" fontId="17" fillId="0" borderId="94" xfId="0" applyFont="1" applyBorder="1" applyAlignment="1" applyProtection="1">
      <alignment vertical="center" wrapText="1"/>
    </xf>
    <xf numFmtId="0" fontId="67" fillId="0" borderId="0" xfId="0" applyFont="1"/>
    <xf numFmtId="0" fontId="10" fillId="0" borderId="2" xfId="0" applyFont="1" applyFill="1" applyBorder="1" applyAlignment="1">
      <alignment horizontal="center" vertical="top" wrapText="1"/>
    </xf>
    <xf numFmtId="0" fontId="10" fillId="0" borderId="7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70" fillId="0" borderId="4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</xf>
    <xf numFmtId="1" fontId="9" fillId="0" borderId="24" xfId="0" applyNumberFormat="1" applyFont="1" applyBorder="1" applyAlignment="1">
      <alignment horizontal="center" vertical="center"/>
    </xf>
    <xf numFmtId="0" fontId="44" fillId="0" borderId="98" xfId="0" applyNumberFormat="1" applyFont="1" applyFill="1" applyBorder="1" applyAlignment="1" applyProtection="1">
      <alignment vertical="center" wrapText="1"/>
      <protection locked="0"/>
    </xf>
    <xf numFmtId="0" fontId="44" fillId="0" borderId="98" xfId="0" applyFont="1" applyFill="1" applyBorder="1" applyAlignment="1" applyProtection="1">
      <alignment vertical="center" wrapText="1"/>
      <protection locked="0"/>
    </xf>
    <xf numFmtId="0" fontId="0" fillId="0" borderId="91" xfId="0" applyBorder="1"/>
    <xf numFmtId="1" fontId="9" fillId="0" borderId="74" xfId="0" applyNumberFormat="1" applyFont="1" applyBorder="1" applyAlignment="1">
      <alignment vertical="top"/>
    </xf>
    <xf numFmtId="3" fontId="0" fillId="26" borderId="0" xfId="0" applyNumberFormat="1" applyFill="1"/>
    <xf numFmtId="4" fontId="19" fillId="0" borderId="91" xfId="0" applyNumberFormat="1" applyFont="1" applyBorder="1" applyAlignment="1" applyProtection="1">
      <alignment horizontal="right"/>
    </xf>
    <xf numFmtId="0" fontId="10" fillId="22" borderId="71" xfId="0" applyFont="1" applyFill="1" applyBorder="1" applyAlignment="1" applyProtection="1">
      <alignment horizontal="center" vertical="top" wrapText="1"/>
    </xf>
    <xf numFmtId="0" fontId="17" fillId="0" borderId="94" xfId="0" applyFont="1" applyFill="1" applyBorder="1" applyAlignment="1" applyProtection="1">
      <alignment vertical="center" wrapText="1"/>
    </xf>
    <xf numFmtId="0" fontId="19" fillId="0" borderId="0" xfId="0" applyFont="1" applyBorder="1"/>
    <xf numFmtId="3" fontId="19" fillId="0" borderId="0" xfId="0" applyNumberFormat="1" applyFont="1" applyBorder="1"/>
    <xf numFmtId="0" fontId="20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Protection="1">
      <protection locked="0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/>
    <xf numFmtId="4" fontId="2" fillId="0" borderId="0" xfId="5" applyNumberFormat="1" applyFont="1" applyBorder="1"/>
    <xf numFmtId="0" fontId="13" fillId="12" borderId="0" xfId="0" applyFont="1" applyFill="1" applyProtection="1"/>
    <xf numFmtId="3" fontId="21" fillId="0" borderId="0" xfId="0" applyNumberFormat="1" applyFont="1" applyBorder="1" applyProtection="1"/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3" fontId="10" fillId="0" borderId="91" xfId="0" applyNumberFormat="1" applyFont="1" applyBorder="1" applyProtection="1">
      <protection locked="0"/>
    </xf>
    <xf numFmtId="0" fontId="6" fillId="0" borderId="91" xfId="0" applyFont="1" applyBorder="1" applyAlignment="1" applyProtection="1">
      <alignment horizontal="center" vertical="center" wrapText="1"/>
    </xf>
    <xf numFmtId="0" fontId="15" fillId="0" borderId="91" xfId="0" applyFont="1" applyBorder="1" applyAlignment="1" applyProtection="1">
      <alignment horizontal="center" wrapText="1"/>
    </xf>
    <xf numFmtId="0" fontId="10" fillId="0" borderId="91" xfId="0" applyFont="1" applyBorder="1" applyAlignment="1">
      <alignment wrapText="1"/>
    </xf>
    <xf numFmtId="0" fontId="53" fillId="0" borderId="91" xfId="0" applyFont="1" applyFill="1" applyBorder="1" applyAlignment="1" applyProtection="1">
      <alignment wrapText="1"/>
    </xf>
    <xf numFmtId="0" fontId="10" fillId="0" borderId="91" xfId="0" applyFont="1" applyFill="1" applyBorder="1" applyAlignment="1">
      <alignment wrapText="1"/>
    </xf>
    <xf numFmtId="0" fontId="64" fillId="18" borderId="91" xfId="0" applyFont="1" applyFill="1" applyBorder="1" applyProtection="1"/>
    <xf numFmtId="2" fontId="13" fillId="18" borderId="4" xfId="0" applyNumberFormat="1" applyFont="1" applyFill="1" applyBorder="1" applyProtection="1">
      <protection locked="0"/>
    </xf>
    <xf numFmtId="2" fontId="13" fillId="18" borderId="4" xfId="0" applyNumberFormat="1" applyFont="1" applyFill="1" applyBorder="1" applyAlignment="1" applyProtection="1">
      <alignment horizontal="center"/>
      <protection locked="0"/>
    </xf>
    <xf numFmtId="2" fontId="7" fillId="0" borderId="9" xfId="0" applyNumberFormat="1" applyFont="1" applyFill="1" applyBorder="1"/>
    <xf numFmtId="3" fontId="56" fillId="18" borderId="4" xfId="0" applyNumberFormat="1" applyFont="1" applyFill="1" applyBorder="1" applyAlignment="1" applyProtection="1">
      <alignment horizontal="right"/>
    </xf>
    <xf numFmtId="3" fontId="12" fillId="0" borderId="4" xfId="0" applyNumberFormat="1" applyFont="1" applyFill="1" applyBorder="1" applyProtection="1"/>
    <xf numFmtId="0" fontId="27" fillId="0" borderId="91" xfId="0" applyFont="1" applyFill="1" applyBorder="1" applyAlignment="1" applyProtection="1">
      <alignment horizontal="left" vertical="center" wrapText="1"/>
    </xf>
    <xf numFmtId="3" fontId="26" fillId="0" borderId="91" xfId="0" applyNumberFormat="1" applyFont="1" applyFill="1" applyBorder="1" applyAlignment="1" applyProtection="1">
      <alignment horizontal="right" vertical="center" wrapText="1"/>
    </xf>
    <xf numFmtId="3" fontId="11" fillId="0" borderId="91" xfId="0" applyNumberFormat="1" applyFont="1" applyFill="1" applyBorder="1" applyAlignment="1" applyProtection="1">
      <alignment horizontal="right" vertical="center"/>
    </xf>
    <xf numFmtId="0" fontId="26" fillId="0" borderId="91" xfId="0" applyFont="1" applyFill="1" applyBorder="1" applyAlignment="1" applyProtection="1">
      <alignment horizontal="left" vertical="center" wrapText="1"/>
    </xf>
    <xf numFmtId="4" fontId="51" fillId="0" borderId="0" xfId="5" applyNumberFormat="1" applyFont="1" applyBorder="1" applyAlignment="1"/>
    <xf numFmtId="3" fontId="73" fillId="0" borderId="0" xfId="0" applyNumberFormat="1" applyFont="1" applyProtection="1"/>
    <xf numFmtId="0" fontId="48" fillId="0" borderId="21" xfId="0" applyFont="1" applyBorder="1" applyAlignment="1" applyProtection="1">
      <alignment vertical="center" wrapText="1"/>
    </xf>
    <xf numFmtId="0" fontId="39" fillId="17" borderId="31" xfId="0" applyFont="1" applyFill="1" applyBorder="1" applyAlignment="1" applyProtection="1">
      <alignment vertical="top"/>
    </xf>
    <xf numFmtId="0" fontId="39" fillId="17" borderId="31" xfId="0" applyFont="1" applyFill="1" applyBorder="1" applyAlignment="1" applyProtection="1"/>
    <xf numFmtId="0" fontId="49" fillId="0" borderId="0" xfId="0" applyFont="1" applyBorder="1" applyAlignment="1" applyProtection="1">
      <alignment vertical="center"/>
    </xf>
    <xf numFmtId="0" fontId="0" fillId="0" borderId="100" xfId="0" applyBorder="1"/>
    <xf numFmtId="0" fontId="8" fillId="0" borderId="21" xfId="0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3" fontId="19" fillId="0" borderId="5" xfId="0" applyNumberFormat="1" applyFont="1" applyBorder="1" applyAlignment="1" applyProtection="1">
      <alignment horizontal="center" vertical="center"/>
    </xf>
    <xf numFmtId="3" fontId="19" fillId="0" borderId="5" xfId="0" applyNumberFormat="1" applyFont="1" applyBorder="1" applyAlignment="1" applyProtection="1">
      <alignment horizontal="center" vertical="center" wrapText="1"/>
    </xf>
    <xf numFmtId="0" fontId="19" fillId="0" borderId="91" xfId="0" applyFont="1" applyBorder="1" applyAlignment="1" applyProtection="1">
      <alignment horizontal="center" vertical="center"/>
    </xf>
    <xf numFmtId="3" fontId="19" fillId="0" borderId="5" xfId="0" applyNumberFormat="1" applyFont="1" applyFill="1" applyBorder="1" applyAlignment="1" applyProtection="1">
      <alignment horizontal="center" vertical="center"/>
    </xf>
    <xf numFmtId="0" fontId="8" fillId="11" borderId="2" xfId="0" applyFont="1" applyFill="1" applyBorder="1"/>
    <xf numFmtId="0" fontId="10" fillId="11" borderId="2" xfId="0" applyFont="1" applyFill="1" applyBorder="1"/>
    <xf numFmtId="0" fontId="34" fillId="11" borderId="2" xfId="0" applyFont="1" applyFill="1" applyBorder="1"/>
    <xf numFmtId="3" fontId="13" fillId="0" borderId="74" xfId="0" applyNumberFormat="1" applyFont="1" applyBorder="1"/>
    <xf numFmtId="0" fontId="55" fillId="6" borderId="19" xfId="1" applyFont="1" applyBorder="1" applyProtection="1"/>
    <xf numFmtId="0" fontId="56" fillId="0" borderId="102" xfId="0" applyFont="1" applyBorder="1" applyProtection="1"/>
    <xf numFmtId="0" fontId="60" fillId="10" borderId="91" xfId="0" applyFont="1" applyFill="1" applyBorder="1" applyProtection="1">
      <protection locked="0"/>
    </xf>
    <xf numFmtId="0" fontId="9" fillId="0" borderId="21" xfId="0" applyFont="1" applyBorder="1" applyAlignment="1">
      <alignment vertical="top"/>
    </xf>
    <xf numFmtId="3" fontId="17" fillId="0" borderId="91" xfId="0" applyNumberFormat="1" applyFont="1" applyBorder="1" applyAlignment="1" applyProtection="1">
      <alignment horizontal="center" vertical="top" wrapText="1"/>
    </xf>
    <xf numFmtId="164" fontId="10" fillId="0" borderId="91" xfId="0" applyNumberFormat="1" applyFont="1" applyFill="1" applyBorder="1" applyProtection="1">
      <protection locked="0"/>
    </xf>
    <xf numFmtId="0" fontId="13" fillId="0" borderId="71" xfId="0" applyFont="1" applyBorder="1" applyProtection="1">
      <protection locked="0"/>
    </xf>
    <xf numFmtId="4" fontId="53" fillId="6" borderId="22" xfId="1" applyNumberFormat="1" applyFont="1" applyBorder="1" applyProtection="1"/>
    <xf numFmtId="4" fontId="53" fillId="29" borderId="91" xfId="0" applyNumberFormat="1" applyFont="1" applyFill="1" applyBorder="1" applyProtection="1">
      <protection locked="0"/>
    </xf>
    <xf numFmtId="0" fontId="71" fillId="0" borderId="0" xfId="8"/>
    <xf numFmtId="0" fontId="10" fillId="9" borderId="19" xfId="0" applyFont="1" applyFill="1" applyBorder="1" applyAlignment="1" applyProtection="1">
      <alignment horizontal="center" vertical="top" wrapText="1"/>
    </xf>
    <xf numFmtId="0" fontId="10" fillId="9" borderId="11" xfId="0" applyFont="1" applyFill="1" applyBorder="1" applyAlignment="1" applyProtection="1">
      <alignment horizontal="center" vertical="top" wrapText="1"/>
    </xf>
    <xf numFmtId="0" fontId="11" fillId="10" borderId="19" xfId="0" applyFont="1" applyFill="1" applyBorder="1" applyAlignment="1" applyProtection="1">
      <alignment horizontal="center" vertical="top" wrapText="1"/>
    </xf>
    <xf numFmtId="0" fontId="11" fillId="10" borderId="11" xfId="0" applyFont="1" applyFill="1" applyBorder="1" applyAlignment="1" applyProtection="1">
      <alignment horizontal="center" vertical="top" wrapText="1"/>
    </xf>
    <xf numFmtId="0" fontId="11" fillId="9" borderId="18" xfId="0" applyFont="1" applyFill="1" applyBorder="1" applyAlignment="1" applyProtection="1">
      <alignment horizontal="center" vertical="center" wrapText="1"/>
    </xf>
    <xf numFmtId="0" fontId="11" fillId="9" borderId="75" xfId="0" applyFont="1" applyFill="1" applyBorder="1" applyAlignment="1" applyProtection="1">
      <alignment horizontal="center" vertical="center" wrapText="1"/>
    </xf>
    <xf numFmtId="0" fontId="11" fillId="9" borderId="27" xfId="0" applyFont="1" applyFill="1" applyBorder="1" applyAlignment="1" applyProtection="1">
      <alignment horizontal="center" vertical="top" wrapText="1"/>
    </xf>
    <xf numFmtId="0" fontId="11" fillId="9" borderId="29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top" wrapText="1"/>
    </xf>
    <xf numFmtId="0" fontId="11" fillId="9" borderId="11" xfId="0" applyFont="1" applyFill="1" applyBorder="1" applyAlignment="1" applyProtection="1">
      <alignment horizontal="center" vertical="top" wrapText="1"/>
    </xf>
    <xf numFmtId="4" fontId="16" fillId="0" borderId="21" xfId="0" applyNumberFormat="1" applyFont="1" applyFill="1" applyBorder="1" applyAlignment="1" applyProtection="1">
      <alignment horizontal="left" vertical="center"/>
    </xf>
    <xf numFmtId="0" fontId="45" fillId="0" borderId="28" xfId="0" applyFont="1" applyBorder="1" applyAlignment="1" applyProtection="1">
      <alignment horizontal="center"/>
    </xf>
    <xf numFmtId="0" fontId="8" fillId="16" borderId="19" xfId="0" applyFont="1" applyFill="1" applyBorder="1" applyAlignment="1" applyProtection="1">
      <alignment horizontal="center" vertical="top" wrapText="1"/>
    </xf>
    <xf numFmtId="0" fontId="8" fillId="16" borderId="11" xfId="0" applyFont="1" applyFill="1" applyBorder="1" applyAlignment="1" applyProtection="1">
      <alignment horizontal="center" vertical="top" wrapText="1"/>
    </xf>
    <xf numFmtId="0" fontId="11" fillId="19" borderId="27" xfId="0" applyFont="1" applyFill="1" applyBorder="1" applyAlignment="1" applyProtection="1">
      <alignment horizontal="center" vertical="top" wrapText="1"/>
    </xf>
    <xf numFmtId="0" fontId="11" fillId="19" borderId="29" xfId="0" applyFont="1" applyFill="1" applyBorder="1" applyAlignment="1" applyProtection="1">
      <alignment horizontal="center" vertical="top" wrapText="1"/>
    </xf>
    <xf numFmtId="0" fontId="11" fillId="11" borderId="27" xfId="0" applyFont="1" applyFill="1" applyBorder="1" applyAlignment="1" applyProtection="1">
      <alignment horizontal="center" vertical="top" wrapText="1"/>
    </xf>
    <xf numFmtId="0" fontId="11" fillId="11" borderId="29" xfId="0" applyFont="1" applyFill="1" applyBorder="1" applyAlignment="1" applyProtection="1">
      <alignment horizontal="center" vertical="top" wrapText="1"/>
    </xf>
    <xf numFmtId="3" fontId="18" fillId="0" borderId="19" xfId="0" applyNumberFormat="1" applyFont="1" applyFill="1" applyBorder="1" applyAlignment="1" applyProtection="1">
      <alignment horizontal="center" vertical="center" wrapText="1"/>
    </xf>
    <xf numFmtId="3" fontId="18" fillId="0" borderId="11" xfId="0" applyNumberFormat="1" applyFont="1" applyFill="1" applyBorder="1" applyAlignment="1" applyProtection="1">
      <alignment horizontal="center" vertical="center" wrapText="1"/>
    </xf>
    <xf numFmtId="3" fontId="18" fillId="30" borderId="19" xfId="0" applyNumberFormat="1" applyFont="1" applyFill="1" applyBorder="1" applyAlignment="1" applyProtection="1">
      <alignment horizontal="center" vertical="center" wrapText="1"/>
    </xf>
    <xf numFmtId="3" fontId="18" fillId="30" borderId="11" xfId="0" applyNumberFormat="1" applyFont="1" applyFill="1" applyBorder="1" applyAlignment="1" applyProtection="1">
      <alignment horizontal="center" vertical="center" wrapText="1"/>
    </xf>
    <xf numFmtId="0" fontId="10" fillId="20" borderId="91" xfId="0" applyFont="1" applyFill="1" applyBorder="1" applyAlignment="1" applyProtection="1">
      <alignment horizontal="center"/>
    </xf>
    <xf numFmtId="0" fontId="10" fillId="30" borderId="91" xfId="0" applyFont="1" applyFill="1" applyBorder="1" applyAlignment="1" applyProtection="1">
      <alignment horizontal="center"/>
    </xf>
    <xf numFmtId="3" fontId="18" fillId="30" borderId="22" xfId="0" applyNumberFormat="1" applyFont="1" applyFill="1" applyBorder="1" applyAlignment="1" applyProtection="1">
      <alignment horizontal="center" vertical="top" wrapText="1"/>
    </xf>
    <xf numFmtId="3" fontId="18" fillId="30" borderId="11" xfId="0" applyNumberFormat="1" applyFont="1" applyFill="1" applyBorder="1" applyAlignment="1" applyProtection="1">
      <alignment horizontal="center" vertical="top" wrapText="1"/>
    </xf>
    <xf numFmtId="3" fontId="18" fillId="0" borderId="22" xfId="0" applyNumberFormat="1" applyFont="1" applyFill="1" applyBorder="1" applyAlignment="1" applyProtection="1">
      <alignment horizontal="center" vertical="top" wrapText="1"/>
    </xf>
    <xf numFmtId="3" fontId="18" fillId="0" borderId="11" xfId="0" applyNumberFormat="1" applyFont="1" applyFill="1" applyBorder="1" applyAlignment="1" applyProtection="1">
      <alignment horizontal="center" vertical="top" wrapText="1"/>
    </xf>
    <xf numFmtId="3" fontId="18" fillId="0" borderId="92" xfId="0" applyNumberFormat="1" applyFont="1" applyFill="1" applyBorder="1" applyAlignment="1" applyProtection="1">
      <alignment horizontal="center" vertical="top" wrapText="1"/>
    </xf>
    <xf numFmtId="3" fontId="1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Font="1" applyBorder="1" applyAlignment="1" applyProtection="1">
      <alignment horizontal="center" vertical="center" textRotation="90" wrapText="1"/>
    </xf>
    <xf numFmtId="0" fontId="23" fillId="0" borderId="4" xfId="0" applyFont="1" applyBorder="1" applyAlignment="1" applyProtection="1">
      <alignment horizontal="center" vertical="center" textRotation="90" wrapText="1"/>
    </xf>
    <xf numFmtId="0" fontId="42" fillId="0" borderId="5" xfId="0" applyFont="1" applyBorder="1" applyAlignment="1" applyProtection="1">
      <alignment horizontal="center" vertical="center" wrapText="1"/>
    </xf>
    <xf numFmtId="0" fontId="42" fillId="0" borderId="1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15" borderId="25" xfId="0" applyFont="1" applyFill="1" applyBorder="1" applyAlignment="1" applyProtection="1">
      <alignment horizontal="center"/>
    </xf>
    <xf numFmtId="0" fontId="10" fillId="15" borderId="26" xfId="0" applyFont="1" applyFill="1" applyBorder="1" applyAlignment="1" applyProtection="1">
      <alignment horizontal="center"/>
    </xf>
    <xf numFmtId="0" fontId="10" fillId="15" borderId="31" xfId="0" applyFont="1" applyFill="1" applyBorder="1" applyAlignment="1" applyProtection="1">
      <alignment horizontal="center"/>
    </xf>
    <xf numFmtId="3" fontId="18" fillId="0" borderId="22" xfId="0" applyNumberFormat="1" applyFont="1" applyBorder="1" applyAlignment="1" applyProtection="1">
      <alignment horizontal="center" vertical="center" wrapText="1"/>
    </xf>
    <xf numFmtId="3" fontId="18" fillId="0" borderId="11" xfId="0" applyNumberFormat="1" applyFont="1" applyBorder="1" applyAlignment="1" applyProtection="1">
      <alignment horizontal="center" vertical="center" wrapText="1"/>
    </xf>
    <xf numFmtId="3" fontId="18" fillId="20" borderId="19" xfId="0" applyNumberFormat="1" applyFont="1" applyFill="1" applyBorder="1" applyAlignment="1" applyProtection="1">
      <alignment horizontal="center" vertical="center" wrapText="1"/>
    </xf>
    <xf numFmtId="3" fontId="18" fillId="20" borderId="11" xfId="0" applyNumberFormat="1" applyFont="1" applyFill="1" applyBorder="1" applyAlignment="1" applyProtection="1">
      <alignment horizontal="center" vertical="center" wrapText="1"/>
    </xf>
    <xf numFmtId="4" fontId="18" fillId="0" borderId="19" xfId="0" applyNumberFormat="1" applyFont="1" applyBorder="1" applyAlignment="1" applyProtection="1">
      <alignment horizontal="center" vertical="center" wrapText="1"/>
    </xf>
    <xf numFmtId="4" fontId="18" fillId="0" borderId="11" xfId="0" applyNumberFormat="1" applyFont="1" applyBorder="1" applyAlignment="1" applyProtection="1">
      <alignment horizontal="center" vertical="center" wrapText="1"/>
    </xf>
    <xf numFmtId="3" fontId="10" fillId="17" borderId="25" xfId="0" applyNumberFormat="1" applyFont="1" applyFill="1" applyBorder="1" applyAlignment="1" applyProtection="1">
      <alignment horizontal="center"/>
    </xf>
    <xf numFmtId="3" fontId="10" fillId="17" borderId="26" xfId="0" applyNumberFormat="1" applyFont="1" applyFill="1" applyBorder="1" applyAlignment="1" applyProtection="1">
      <alignment horizontal="center"/>
    </xf>
    <xf numFmtId="3" fontId="18" fillId="20" borderId="22" xfId="0" applyNumberFormat="1" applyFont="1" applyFill="1" applyBorder="1" applyAlignment="1" applyProtection="1">
      <alignment horizontal="center" vertical="top" wrapText="1"/>
    </xf>
    <xf numFmtId="3" fontId="18" fillId="20" borderId="11" xfId="0" applyNumberFormat="1" applyFont="1" applyFill="1" applyBorder="1" applyAlignment="1" applyProtection="1">
      <alignment horizontal="center" vertical="top" wrapText="1"/>
    </xf>
    <xf numFmtId="3" fontId="19" fillId="0" borderId="15" xfId="0" applyNumberFormat="1" applyFont="1" applyBorder="1" applyAlignment="1" applyProtection="1">
      <alignment horizontal="center" vertical="center" wrapText="1"/>
    </xf>
    <xf numFmtId="3" fontId="19" fillId="0" borderId="2" xfId="0" applyNumberFormat="1" applyFont="1" applyBorder="1" applyAlignment="1" applyProtection="1">
      <alignment horizontal="center" vertical="center" wrapText="1"/>
    </xf>
    <xf numFmtId="3" fontId="19" fillId="0" borderId="13" xfId="0" applyNumberFormat="1" applyFont="1" applyBorder="1" applyAlignment="1" applyProtection="1">
      <alignment horizontal="center" vertical="center" wrapText="1"/>
    </xf>
    <xf numFmtId="0" fontId="10" fillId="9" borderId="0" xfId="0" applyFont="1" applyFill="1" applyAlignment="1">
      <alignment horizontal="center"/>
    </xf>
    <xf numFmtId="0" fontId="17" fillId="12" borderId="0" xfId="0" applyFont="1" applyFill="1" applyBorder="1" applyAlignment="1" applyProtection="1">
      <alignment horizontal="left" vertical="top" wrapText="1"/>
    </xf>
    <xf numFmtId="0" fontId="16" fillId="11" borderId="71" xfId="0" applyFont="1" applyFill="1" applyBorder="1" applyAlignment="1" applyProtection="1">
      <alignment horizontal="center"/>
    </xf>
    <xf numFmtId="0" fontId="10" fillId="31" borderId="32" xfId="0" applyFont="1" applyFill="1" applyBorder="1" applyAlignment="1" applyProtection="1">
      <alignment horizontal="center" wrapText="1"/>
    </xf>
    <xf numFmtId="0" fontId="10" fillId="31" borderId="0" xfId="0" applyFont="1" applyFill="1" applyAlignment="1" applyProtection="1">
      <alignment horizont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2" fontId="56" fillId="24" borderId="87" xfId="0" applyNumberFormat="1" applyFont="1" applyFill="1" applyBorder="1" applyAlignment="1" applyProtection="1">
      <alignment horizontal="center" vertical="center" wrapText="1"/>
    </xf>
    <xf numFmtId="2" fontId="56" fillId="24" borderId="11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7" fillId="24" borderId="86" xfId="0" applyFont="1" applyFill="1" applyBorder="1" applyAlignment="1">
      <alignment horizontal="center" vertical="center" wrapText="1"/>
    </xf>
    <xf numFmtId="0" fontId="17" fillId="24" borderId="81" xfId="0" applyFont="1" applyFill="1" applyBorder="1" applyAlignment="1">
      <alignment horizontal="center" vertical="center" wrapText="1"/>
    </xf>
    <xf numFmtId="0" fontId="17" fillId="24" borderId="83" xfId="0" applyFont="1" applyFill="1" applyBorder="1" applyAlignment="1">
      <alignment horizontal="center" vertical="center" wrapText="1"/>
    </xf>
    <xf numFmtId="0" fontId="17" fillId="22" borderId="86" xfId="0" applyFont="1" applyFill="1" applyBorder="1" applyAlignment="1">
      <alignment horizontal="center" vertical="center" wrapText="1"/>
    </xf>
    <xf numFmtId="0" fontId="17" fillId="22" borderId="81" xfId="0" applyFont="1" applyFill="1" applyBorder="1" applyAlignment="1">
      <alignment horizontal="center" vertical="center" wrapText="1"/>
    </xf>
    <xf numFmtId="0" fontId="17" fillId="22" borderId="83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 applyProtection="1">
      <alignment horizontal="left" vertical="center"/>
    </xf>
    <xf numFmtId="0" fontId="10" fillId="12" borderId="0" xfId="0" applyFont="1" applyFill="1" applyBorder="1" applyAlignment="1" applyProtection="1">
      <alignment horizontal="left" vertical="center"/>
    </xf>
    <xf numFmtId="0" fontId="62" fillId="0" borderId="86" xfId="0" applyFont="1" applyBorder="1" applyAlignment="1" applyProtection="1">
      <alignment horizontal="center" vertical="center" wrapText="1"/>
    </xf>
    <xf numFmtId="0" fontId="62" fillId="0" borderId="81" xfId="0" applyFont="1" applyBorder="1" applyAlignment="1" applyProtection="1">
      <alignment horizontal="center" vertical="center" wrapText="1"/>
    </xf>
    <xf numFmtId="2" fontId="62" fillId="0" borderId="86" xfId="0" applyNumberFormat="1" applyFont="1" applyBorder="1" applyAlignment="1" applyProtection="1">
      <alignment horizontal="center" vertical="center" wrapText="1"/>
    </xf>
    <xf numFmtId="2" fontId="62" fillId="0" borderId="81" xfId="0" applyNumberFormat="1" applyFont="1" applyBorder="1" applyAlignment="1" applyProtection="1">
      <alignment horizontal="center" vertical="center" wrapText="1"/>
    </xf>
    <xf numFmtId="2" fontId="62" fillId="0" borderId="83" xfId="0" applyNumberFormat="1" applyFont="1" applyBorder="1" applyAlignment="1" applyProtection="1">
      <alignment horizontal="center" vertical="center" wrapText="1"/>
    </xf>
    <xf numFmtId="0" fontId="62" fillId="0" borderId="83" xfId="0" applyFont="1" applyBorder="1" applyAlignment="1" applyProtection="1">
      <alignment horizontal="center" vertical="center" wrapText="1"/>
    </xf>
    <xf numFmtId="2" fontId="56" fillId="22" borderId="87" xfId="0" applyNumberFormat="1" applyFont="1" applyFill="1" applyBorder="1" applyAlignment="1" applyProtection="1">
      <alignment horizontal="center" vertical="center" wrapText="1"/>
    </xf>
    <xf numFmtId="2" fontId="56" fillId="22" borderId="11" xfId="0" applyNumberFormat="1" applyFont="1" applyFill="1" applyBorder="1" applyAlignment="1" applyProtection="1">
      <alignment horizontal="center" vertical="center" wrapText="1"/>
    </xf>
    <xf numFmtId="0" fontId="49" fillId="11" borderId="0" xfId="0" applyFont="1" applyFill="1" applyBorder="1" applyAlignment="1" applyProtection="1">
      <alignment horizontal="center" vertical="center" wrapText="1"/>
    </xf>
    <xf numFmtId="0" fontId="49" fillId="11" borderId="2" xfId="0" applyFont="1" applyFill="1" applyBorder="1" applyAlignment="1" applyProtection="1">
      <alignment horizontal="center" vertical="center" wrapText="1"/>
    </xf>
    <xf numFmtId="0" fontId="16" fillId="0" borderId="86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3" xfId="0" applyFont="1" applyBorder="1" applyAlignment="1" applyProtection="1">
      <alignment horizontal="center" vertical="center"/>
    </xf>
    <xf numFmtId="0" fontId="10" fillId="22" borderId="0" xfId="0" applyFont="1" applyFill="1" applyAlignment="1">
      <alignment horizontal="center" vertical="center" wrapText="1"/>
    </xf>
    <xf numFmtId="0" fontId="13" fillId="22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6" fillId="0" borderId="89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6" fillId="0" borderId="90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center" vertical="top" wrapText="1"/>
    </xf>
    <xf numFmtId="0" fontId="10" fillId="0" borderId="22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53" fillId="0" borderId="91" xfId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10" fillId="12" borderId="0" xfId="0" applyFont="1" applyFill="1" applyBorder="1" applyAlignment="1" applyProtection="1">
      <alignment horizontal="left"/>
    </xf>
    <xf numFmtId="4" fontId="5" fillId="0" borderId="0" xfId="5" applyNumberFormat="1" applyAlignment="1">
      <alignment horizontal="center" wrapText="1"/>
    </xf>
    <xf numFmtId="4" fontId="51" fillId="0" borderId="38" xfId="5" applyNumberFormat="1" applyFont="1" applyBorder="1" applyAlignment="1">
      <alignment horizontal="center" vertical="center" wrapText="1"/>
    </xf>
    <xf numFmtId="4" fontId="51" fillId="0" borderId="42" xfId="5" applyNumberFormat="1" applyFont="1" applyBorder="1" applyAlignment="1">
      <alignment horizontal="center" vertical="center" wrapText="1"/>
    </xf>
    <xf numFmtId="4" fontId="51" fillId="0" borderId="39" xfId="5" applyNumberFormat="1" applyFont="1" applyBorder="1" applyAlignment="1">
      <alignment horizontal="center"/>
    </xf>
    <xf numFmtId="4" fontId="51" fillId="0" borderId="40" xfId="5" applyNumberFormat="1" applyFont="1" applyBorder="1" applyAlignment="1">
      <alignment horizontal="center"/>
    </xf>
    <xf numFmtId="4" fontId="51" fillId="0" borderId="41" xfId="5" applyNumberFormat="1" applyFont="1" applyBorder="1" applyAlignment="1">
      <alignment horizontal="center"/>
    </xf>
    <xf numFmtId="4" fontId="51" fillId="0" borderId="59" xfId="5" applyNumberFormat="1" applyFont="1" applyBorder="1" applyAlignment="1">
      <alignment horizontal="center" vertical="center" wrapText="1"/>
    </xf>
    <xf numFmtId="4" fontId="51" fillId="0" borderId="60" xfId="5" applyNumberFormat="1" applyFont="1" applyBorder="1" applyAlignment="1">
      <alignment horizontal="center" vertical="center" wrapText="1"/>
    </xf>
    <xf numFmtId="4" fontId="51" fillId="0" borderId="88" xfId="5" applyNumberFormat="1" applyFont="1" applyBorder="1" applyAlignment="1">
      <alignment horizontal="center"/>
    </xf>
    <xf numFmtId="0" fontId="7" fillId="0" borderId="86" xfId="0" applyFont="1" applyBorder="1" applyAlignment="1" applyProtection="1">
      <alignment horizontal="center" wrapText="1"/>
    </xf>
    <xf numFmtId="0" fontId="7" fillId="0" borderId="81" xfId="0" applyFont="1" applyBorder="1" applyAlignment="1" applyProtection="1">
      <alignment horizontal="center" wrapText="1"/>
    </xf>
    <xf numFmtId="0" fontId="7" fillId="0" borderId="83" xfId="0" applyFont="1" applyBorder="1" applyAlignment="1" applyProtection="1">
      <alignment horizontal="center" wrapText="1"/>
    </xf>
    <xf numFmtId="0" fontId="67" fillId="32" borderId="0" xfId="0" applyFont="1" applyFill="1" applyAlignment="1">
      <alignment horizontal="center"/>
    </xf>
    <xf numFmtId="0" fontId="67" fillId="32" borderId="37" xfId="0" applyFont="1" applyFill="1" applyBorder="1" applyAlignment="1">
      <alignment horizontal="center"/>
    </xf>
    <xf numFmtId="3" fontId="67" fillId="34" borderId="0" xfId="0" applyNumberFormat="1" applyFont="1" applyFill="1" applyAlignment="1">
      <alignment horizontal="center"/>
    </xf>
    <xf numFmtId="3" fontId="67" fillId="15" borderId="0" xfId="0" applyNumberFormat="1" applyFont="1" applyFill="1" applyAlignment="1">
      <alignment horizontal="center"/>
    </xf>
    <xf numFmtId="3" fontId="71" fillId="0" borderId="96" xfId="0" applyNumberFormat="1" applyFont="1" applyBorder="1" applyAlignment="1">
      <alignment horizontal="center"/>
    </xf>
    <xf numFmtId="3" fontId="71" fillId="0" borderId="103" xfId="0" applyNumberFormat="1" applyFont="1" applyBorder="1" applyAlignment="1">
      <alignment horizontal="center"/>
    </xf>
    <xf numFmtId="3" fontId="71" fillId="0" borderId="97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37" xfId="0" applyNumberFormat="1" applyBorder="1" applyAlignment="1">
      <alignment horizontal="center"/>
    </xf>
    <xf numFmtId="3" fontId="66" fillId="10" borderId="15" xfId="0" applyNumberFormat="1" applyFont="1" applyFill="1" applyBorder="1" applyAlignment="1" applyProtection="1">
      <alignment horizontal="center" vertical="center" wrapText="1"/>
    </xf>
    <xf numFmtId="3" fontId="66" fillId="10" borderId="2" xfId="0" applyNumberFormat="1" applyFont="1" applyFill="1" applyBorder="1" applyAlignment="1" applyProtection="1">
      <alignment horizontal="center" vertical="center" wrapText="1"/>
    </xf>
    <xf numFmtId="0" fontId="68" fillId="30" borderId="96" xfId="0" applyFont="1" applyFill="1" applyBorder="1" applyAlignment="1" applyProtection="1">
      <alignment horizontal="center" vertical="top" wrapText="1"/>
    </xf>
    <xf numFmtId="0" fontId="68" fillId="30" borderId="95" xfId="0" applyFont="1" applyFill="1" applyBorder="1" applyAlignment="1" applyProtection="1">
      <alignment horizontal="center" vertical="top" wrapText="1"/>
    </xf>
    <xf numFmtId="0" fontId="68" fillId="30" borderId="97" xfId="0" applyFont="1" applyFill="1" applyBorder="1" applyAlignment="1" applyProtection="1">
      <alignment horizontal="center" vertical="top" wrapText="1"/>
    </xf>
    <xf numFmtId="0" fontId="68" fillId="20" borderId="96" xfId="0" applyFont="1" applyFill="1" applyBorder="1" applyAlignment="1" applyProtection="1">
      <alignment horizontal="center" wrapText="1"/>
    </xf>
    <xf numFmtId="0" fontId="68" fillId="20" borderId="95" xfId="0" applyFont="1" applyFill="1" applyBorder="1" applyAlignment="1" applyProtection="1">
      <alignment horizontal="center" wrapText="1"/>
    </xf>
    <xf numFmtId="0" fontId="68" fillId="20" borderId="97" xfId="0" applyFont="1" applyFill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71" xfId="0" applyFont="1" applyBorder="1" applyAlignment="1" applyProtection="1">
      <alignment horizontal="center" vertical="center"/>
    </xf>
    <xf numFmtId="0" fontId="10" fillId="15" borderId="71" xfId="0" applyFont="1" applyFill="1" applyBorder="1" applyAlignment="1" applyProtection="1">
      <alignment horizontal="center" vertical="center"/>
    </xf>
    <xf numFmtId="0" fontId="10" fillId="0" borderId="91" xfId="0" applyFont="1" applyBorder="1" applyProtection="1"/>
    <xf numFmtId="3" fontId="53" fillId="0" borderId="4" xfId="0" applyNumberFormat="1" applyFont="1" applyFill="1" applyBorder="1" applyProtection="1">
      <protection locked="0"/>
    </xf>
    <xf numFmtId="3" fontId="53" fillId="0" borderId="4" xfId="0" applyNumberFormat="1" applyFont="1" applyBorder="1" applyProtection="1">
      <protection locked="0"/>
    </xf>
    <xf numFmtId="3" fontId="63" fillId="0" borderId="71" xfId="0" applyNumberFormat="1" applyFont="1" applyFill="1" applyBorder="1" applyAlignment="1" applyProtection="1">
      <alignment horizontal="right" vertical="center"/>
    </xf>
    <xf numFmtId="3" fontId="53" fillId="0" borderId="4" xfId="0" applyNumberFormat="1" applyFont="1" applyBorder="1" applyProtection="1"/>
    <xf numFmtId="3" fontId="53" fillId="0" borderId="71" xfId="0" applyNumberFormat="1" applyFont="1" applyFill="1" applyBorder="1" applyProtection="1"/>
    <xf numFmtId="0" fontId="12" fillId="7" borderId="4" xfId="0" applyFont="1" applyFill="1" applyBorder="1" applyProtection="1"/>
    <xf numFmtId="0" fontId="12" fillId="0" borderId="4" xfId="0" applyFont="1" applyFill="1" applyBorder="1" applyProtection="1"/>
    <xf numFmtId="0" fontId="12" fillId="7" borderId="86" xfId="0" applyFont="1" applyFill="1" applyBorder="1" applyProtection="1"/>
    <xf numFmtId="0" fontId="12" fillId="0" borderId="86" xfId="0" applyFont="1" applyFill="1" applyBorder="1" applyProtection="1"/>
    <xf numFmtId="0" fontId="12" fillId="0" borderId="71" xfId="0" applyFont="1" applyFill="1" applyBorder="1" applyProtection="1"/>
    <xf numFmtId="0" fontId="13" fillId="0" borderId="11" xfId="0" applyFont="1" applyFill="1" applyBorder="1" applyProtection="1"/>
    <xf numFmtId="0" fontId="13" fillId="18" borderId="11" xfId="0" applyFont="1" applyFill="1" applyBorder="1" applyProtection="1"/>
    <xf numFmtId="0" fontId="13" fillId="22" borderId="11" xfId="0" applyFont="1" applyFill="1" applyBorder="1" applyProtection="1"/>
    <xf numFmtId="0" fontId="13" fillId="0" borderId="11" xfId="0" applyFont="1" applyBorder="1" applyProtection="1"/>
    <xf numFmtId="0" fontId="13" fillId="24" borderId="11" xfId="0" applyFont="1" applyFill="1" applyBorder="1" applyProtection="1"/>
    <xf numFmtId="0" fontId="13" fillId="0" borderId="4" xfId="0" applyFont="1" applyFill="1" applyBorder="1" applyProtection="1"/>
    <xf numFmtId="0" fontId="13" fillId="18" borderId="4" xfId="0" applyFont="1" applyFill="1" applyBorder="1" applyProtection="1"/>
    <xf numFmtId="0" fontId="0" fillId="0" borderId="104" xfId="0" applyBorder="1"/>
    <xf numFmtId="0" fontId="0" fillId="0" borderId="105" xfId="0" applyBorder="1"/>
    <xf numFmtId="0" fontId="0" fillId="0" borderId="106" xfId="0" applyBorder="1"/>
    <xf numFmtId="0" fontId="71" fillId="0" borderId="0" xfId="0" applyFont="1"/>
    <xf numFmtId="0" fontId="43" fillId="13" borderId="33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101" xfId="0" applyBorder="1" applyAlignment="1">
      <alignment wrapText="1"/>
    </xf>
    <xf numFmtId="0" fontId="71" fillId="0" borderId="99" xfId="0" applyFont="1" applyBorder="1" applyAlignment="1">
      <alignment wrapText="1"/>
    </xf>
    <xf numFmtId="0" fontId="0" fillId="0" borderId="104" xfId="0" applyBorder="1" applyAlignment="1">
      <alignment wrapText="1"/>
    </xf>
    <xf numFmtId="0" fontId="0" fillId="0" borderId="105" xfId="0" applyBorder="1" applyAlignment="1">
      <alignment wrapText="1"/>
    </xf>
    <xf numFmtId="0" fontId="0" fillId="0" borderId="106" xfId="0" applyBorder="1" applyAlignment="1">
      <alignment wrapText="1"/>
    </xf>
  </cellXfs>
  <cellStyles count="11">
    <cellStyle name="Good" xfId="1" builtinId="26"/>
    <cellStyle name="Neutral" xfId="4" builtinId="28"/>
    <cellStyle name="Neutral 2" xfId="6"/>
    <cellStyle name="Normal" xfId="0" builtinId="0"/>
    <cellStyle name="Normal 2" xfId="5"/>
    <cellStyle name="Normal 2 2" xfId="7"/>
    <cellStyle name="Normal 2 2 2" xfId="10"/>
    <cellStyle name="Normal 2 3" xfId="9"/>
    <cellStyle name="Normal 3" xfId="8"/>
    <cellStyle name="Normal_Sheet1" xfId="2"/>
    <cellStyle name="Normal_Sheet3" xf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4AAF0"/>
      <color rgb="FFC4D79B"/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5"/>
  <sheetViews>
    <sheetView tabSelected="1" topLeftCell="C1" zoomScaleNormal="100" workbookViewId="0">
      <pane xSplit="1" ySplit="9" topLeftCell="D10" activePane="bottomRight" state="frozen"/>
      <selection activeCell="C1" sqref="C1"/>
      <selection pane="topRight" activeCell="D1" sqref="D1"/>
      <selection pane="bottomLeft" activeCell="C10" sqref="C10"/>
      <selection pane="bottomRight" activeCell="D2" sqref="D2"/>
    </sheetView>
  </sheetViews>
  <sheetFormatPr defaultColWidth="9.109375" defaultRowHeight="13.2" x14ac:dyDescent="0.25"/>
  <cols>
    <col min="1" max="2" width="5" hidden="1" customWidth="1"/>
    <col min="3" max="3" width="43.33203125" style="52" customWidth="1"/>
    <col min="4" max="4" width="11.109375" style="46" customWidth="1"/>
    <col min="5" max="5" width="9.6640625" style="46" customWidth="1"/>
    <col min="6" max="6" width="13.6640625" style="46" customWidth="1"/>
    <col min="7" max="7" width="12" style="46" customWidth="1"/>
    <col min="8" max="8" width="17.109375" style="46" customWidth="1"/>
    <col min="9" max="9" width="12.44140625" style="46" customWidth="1"/>
    <col min="10" max="10" width="13.33203125" style="46" customWidth="1"/>
    <col min="11" max="12" width="10.44140625" style="46" customWidth="1"/>
    <col min="13" max="13" width="13.44140625" style="46" customWidth="1"/>
    <col min="14" max="14" width="9.33203125" style="46" customWidth="1"/>
    <col min="15" max="15" width="9.109375" style="46" customWidth="1"/>
    <col min="16" max="16" width="12.33203125" customWidth="1"/>
    <col min="17" max="17" width="7" style="46" customWidth="1"/>
    <col min="18" max="20" width="9.109375" style="46"/>
    <col min="21" max="21" width="29.44140625" style="46" hidden="1" customWidth="1"/>
    <col min="22" max="22" width="15.6640625" style="46" hidden="1" customWidth="1"/>
    <col min="23" max="23" width="28.109375" style="46" hidden="1" customWidth="1"/>
    <col min="24" max="24" width="53" style="46" hidden="1" customWidth="1"/>
    <col min="25" max="16384" width="9.109375" style="46"/>
  </cols>
  <sheetData>
    <row r="1" spans="1:24" ht="18" customHeight="1" thickBot="1" x14ac:dyDescent="0.35">
      <c r="A1" t="e">
        <f>+MAX(A13:A104)</f>
        <v>#REF!</v>
      </c>
      <c r="C1" s="425" t="s">
        <v>659</v>
      </c>
      <c r="D1" s="606"/>
      <c r="E1" s="50"/>
      <c r="F1" s="624" t="s">
        <v>677</v>
      </c>
      <c r="G1" s="624"/>
      <c r="H1" s="624"/>
      <c r="I1" s="624"/>
      <c r="J1" s="624"/>
      <c r="K1" s="624"/>
      <c r="L1" s="624"/>
      <c r="M1" s="624"/>
      <c r="N1" s="624"/>
      <c r="O1" s="624"/>
      <c r="Q1" s="1"/>
      <c r="U1" s="273"/>
      <c r="V1" s="273"/>
      <c r="W1" s="273"/>
      <c r="X1" s="273"/>
    </row>
    <row r="2" spans="1:24" ht="17.25" customHeight="1" thickBot="1" x14ac:dyDescent="0.4">
      <c r="C2" s="275" t="s">
        <v>380</v>
      </c>
      <c r="D2" s="276"/>
      <c r="E2" s="45"/>
      <c r="F2" s="163" t="str">
        <f>+IF(D2=0,"",VLOOKUP(D2,Korisnici!A2:B523,2,FALSE))</f>
        <v/>
      </c>
      <c r="G2" s="164"/>
      <c r="H2" s="164"/>
      <c r="I2" s="164"/>
      <c r="J2" s="164"/>
      <c r="K2" s="164"/>
      <c r="L2" s="164"/>
      <c r="M2" s="164"/>
      <c r="N2" s="356"/>
      <c r="O2" s="588"/>
      <c r="Q2" s="44"/>
      <c r="U2" s="164"/>
      <c r="V2" s="164"/>
      <c r="W2" s="164"/>
      <c r="X2" s="164"/>
    </row>
    <row r="3" spans="1:24" ht="18.600000000000001" thickBot="1" x14ac:dyDescent="0.4">
      <c r="C3" s="275" t="s">
        <v>1</v>
      </c>
      <c r="D3" s="277"/>
      <c r="E3" s="278"/>
      <c r="F3" s="165" t="str">
        <f>+IF(D3=0,"",VLOOKUP(D3,Funkcije!A2:C250,2,FALSE))</f>
        <v/>
      </c>
      <c r="G3" s="166"/>
      <c r="H3" s="166"/>
      <c r="I3" s="166"/>
      <c r="J3" s="166"/>
      <c r="K3" s="166"/>
      <c r="L3" s="166"/>
      <c r="M3" s="166"/>
      <c r="N3" s="357"/>
      <c r="O3" s="589"/>
      <c r="Q3" s="44"/>
      <c r="U3" s="166"/>
      <c r="V3" s="166"/>
      <c r="W3" s="166"/>
      <c r="X3" s="166"/>
    </row>
    <row r="4" spans="1:24" hidden="1" x14ac:dyDescent="0.25">
      <c r="C4" s="51"/>
      <c r="D4" s="65"/>
      <c r="E4" s="51"/>
      <c r="F4" s="51"/>
      <c r="G4" s="52"/>
      <c r="H4" s="52"/>
      <c r="I4" s="52"/>
      <c r="J4" s="279"/>
      <c r="K4" s="279"/>
      <c r="L4" s="279"/>
      <c r="M4" s="279"/>
      <c r="N4" s="279"/>
      <c r="O4" s="279"/>
      <c r="Q4" s="1"/>
      <c r="U4" s="52"/>
      <c r="V4" s="52"/>
      <c r="W4" s="52"/>
      <c r="X4" s="52"/>
    </row>
    <row r="5" spans="1:24" ht="14.4" thickBot="1" x14ac:dyDescent="0.3">
      <c r="C5" s="590" t="s">
        <v>683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Q5" s="280"/>
      <c r="U5" s="162"/>
      <c r="V5" s="162"/>
      <c r="W5" s="162"/>
      <c r="X5" s="162"/>
    </row>
    <row r="6" spans="1:24" ht="13.8" hidden="1" thickBot="1" x14ac:dyDescent="0.3">
      <c r="C6" s="53"/>
      <c r="D6" s="53"/>
      <c r="E6" s="592"/>
      <c r="F6" s="587"/>
      <c r="G6" s="587"/>
      <c r="H6" s="587"/>
      <c r="I6" s="587"/>
      <c r="J6" s="587"/>
      <c r="K6" s="587"/>
      <c r="L6" s="587"/>
      <c r="M6" s="587"/>
      <c r="N6" s="587"/>
      <c r="O6" s="587"/>
      <c r="Q6" s="1"/>
      <c r="U6" s="281"/>
      <c r="V6" s="281"/>
      <c r="W6" s="281"/>
      <c r="X6" s="281"/>
    </row>
    <row r="7" spans="1:24" s="31" customFormat="1" ht="20.399999999999999" customHeight="1" x14ac:dyDescent="0.25">
      <c r="A7"/>
      <c r="B7"/>
      <c r="C7" s="618" t="s">
        <v>5</v>
      </c>
      <c r="D7" s="620" t="s">
        <v>550</v>
      </c>
      <c r="E7" s="621"/>
      <c r="F7" s="622" t="s">
        <v>551</v>
      </c>
      <c r="G7" s="622" t="s">
        <v>584</v>
      </c>
      <c r="H7" s="616" t="s">
        <v>552</v>
      </c>
      <c r="I7" s="616" t="s">
        <v>553</v>
      </c>
      <c r="J7" s="626" t="s">
        <v>554</v>
      </c>
      <c r="K7" s="628" t="s">
        <v>560</v>
      </c>
      <c r="L7" s="629"/>
      <c r="M7" s="614" t="s">
        <v>555</v>
      </c>
      <c r="N7" s="630" t="s">
        <v>556</v>
      </c>
      <c r="O7" s="631"/>
      <c r="P7" s="614" t="s">
        <v>586</v>
      </c>
      <c r="Q7" s="30"/>
      <c r="U7" s="167"/>
      <c r="V7" s="167"/>
      <c r="W7" s="167"/>
      <c r="X7" s="167"/>
    </row>
    <row r="8" spans="1:24" s="31" customFormat="1" ht="65.400000000000006" customHeight="1" x14ac:dyDescent="0.25">
      <c r="A8"/>
      <c r="B8"/>
      <c r="C8" s="619"/>
      <c r="D8" s="282" t="s">
        <v>125</v>
      </c>
      <c r="E8" s="282" t="s">
        <v>126</v>
      </c>
      <c r="F8" s="623"/>
      <c r="G8" s="623"/>
      <c r="H8" s="617"/>
      <c r="I8" s="617"/>
      <c r="J8" s="627"/>
      <c r="K8" s="282" t="s">
        <v>125</v>
      </c>
      <c r="L8" s="283" t="s">
        <v>126</v>
      </c>
      <c r="M8" s="615"/>
      <c r="N8" s="282" t="s">
        <v>125</v>
      </c>
      <c r="O8" s="283" t="s">
        <v>126</v>
      </c>
      <c r="P8" s="615"/>
      <c r="Q8" s="30"/>
      <c r="U8" s="284"/>
      <c r="V8" s="284"/>
      <c r="W8" s="284"/>
      <c r="X8" s="284"/>
    </row>
    <row r="9" spans="1:24" s="33" customFormat="1" ht="12" customHeight="1" thickBot="1" x14ac:dyDescent="0.25">
      <c r="A9" s="10"/>
      <c r="B9" s="10"/>
      <c r="C9" s="285">
        <v>1</v>
      </c>
      <c r="D9" s="286">
        <v>2</v>
      </c>
      <c r="E9" s="286">
        <v>3</v>
      </c>
      <c r="F9" s="286">
        <v>4</v>
      </c>
      <c r="G9" s="286">
        <v>5</v>
      </c>
      <c r="H9" s="286">
        <v>6</v>
      </c>
      <c r="I9" s="286">
        <v>7</v>
      </c>
      <c r="J9" s="287" t="s">
        <v>557</v>
      </c>
      <c r="K9" s="286">
        <v>9</v>
      </c>
      <c r="L9" s="286">
        <v>10</v>
      </c>
      <c r="M9" s="286">
        <v>11</v>
      </c>
      <c r="N9" s="286" t="s">
        <v>559</v>
      </c>
      <c r="O9" s="286" t="s">
        <v>558</v>
      </c>
      <c r="P9" s="286" t="s">
        <v>585</v>
      </c>
      <c r="Q9" s="32"/>
      <c r="R9" s="31"/>
      <c r="S9" s="31"/>
      <c r="T9" s="31"/>
      <c r="U9" s="288"/>
      <c r="V9" s="288"/>
      <c r="W9" s="288"/>
      <c r="X9" s="288"/>
    </row>
    <row r="10" spans="1:24" s="35" customFormat="1" ht="21" x14ac:dyDescent="0.2">
      <c r="A10" s="25"/>
      <c r="B10" s="25"/>
      <c r="C10" s="56" t="s">
        <v>127</v>
      </c>
      <c r="D10" s="62"/>
      <c r="E10" s="58"/>
      <c r="F10" s="58"/>
      <c r="G10" s="59"/>
      <c r="H10" s="59"/>
      <c r="I10" s="59"/>
      <c r="J10" s="60"/>
      <c r="K10" s="60"/>
      <c r="L10" s="60"/>
      <c r="M10" s="60"/>
      <c r="N10" s="60"/>
      <c r="O10" s="60"/>
      <c r="P10" s="523"/>
      <c r="Q10" s="34"/>
      <c r="R10" s="31"/>
      <c r="S10" s="31"/>
      <c r="T10" s="31"/>
      <c r="U10" s="61"/>
      <c r="V10" s="61"/>
      <c r="W10" s="61"/>
      <c r="X10" s="61"/>
    </row>
    <row r="11" spans="1:24" s="37" customFormat="1" ht="11.25" customHeight="1" x14ac:dyDescent="0.2">
      <c r="A11" s="25" t="e">
        <f>+IF(AND(B11&gt;0,#REF!&gt;0),MAX(A$9:A10)+1,0)</f>
        <v>#REF!</v>
      </c>
      <c r="B11" s="25">
        <v>1</v>
      </c>
      <c r="C11" s="289" t="s">
        <v>131</v>
      </c>
      <c r="D11" s="290">
        <f>+'1а - drž.sek,drž.sl. i nam.'!F104</f>
        <v>0</v>
      </c>
      <c r="E11" s="290">
        <f>+'1а - drž.sek,drž.sl. i nam.'!AP104</f>
        <v>0</v>
      </c>
      <c r="F11" s="291">
        <f>+'1а - drž.sek,drž.sl. i nam.'!AW104</f>
        <v>0</v>
      </c>
      <c r="G11" s="291">
        <f>+F11*'1а - drž.sek,drž.sl. i nam.'!$D$5/100</f>
        <v>0</v>
      </c>
      <c r="H11" s="292"/>
      <c r="I11" s="292"/>
      <c r="J11" s="293">
        <f>+SUM(F11:I11)</f>
        <v>0</v>
      </c>
      <c r="K11" s="293">
        <f>+'1а - drž.sek,drž.sl. i nam.'!L104</f>
        <v>0</v>
      </c>
      <c r="L11" s="293">
        <f>+'1а - drž.sek,drž.sl. i nam.'!AQ104</f>
        <v>0</v>
      </c>
      <c r="M11" s="293">
        <f>+'1а - drž.sek,drž.sl. i nam.'!BB104</f>
        <v>0</v>
      </c>
      <c r="N11" s="293">
        <f>+K11-D11</f>
        <v>0</v>
      </c>
      <c r="O11" s="515">
        <f>+L11-E11</f>
        <v>0</v>
      </c>
      <c r="P11" s="524">
        <f>+M11-F11</f>
        <v>0</v>
      </c>
      <c r="Q11" s="36"/>
      <c r="R11" s="31"/>
      <c r="S11" s="31"/>
      <c r="T11" s="31"/>
      <c r="U11" s="294" t="str">
        <f>CONCATENATE("T4S*",ROW(),"*",$D$2,"*",$D$3,"*",V11)</f>
        <v>T4S*11***411</v>
      </c>
      <c r="V11" s="294">
        <v>411</v>
      </c>
      <c r="W11" s="294" t="str">
        <f>VLOOKUP(ROW(),NASLOVI!$A$2:$C$15,2,TRUE)</f>
        <v>I   Потребна средства без средстава потребних за извршиоце са територије АП КиМ</v>
      </c>
      <c r="X11" s="294" t="str">
        <f>VLOOKUP(ROW(),NASLOVI!$A$2:$C$15,3,TRUE)</f>
        <v xml:space="preserve">а) запослени који живе ван територије АП КиМ </v>
      </c>
    </row>
    <row r="12" spans="1:24" s="37" customFormat="1" ht="19.5" customHeight="1" x14ac:dyDescent="0.2">
      <c r="A12" s="25" t="e">
        <f>+IF(AND(B12&gt;0,#REF!&gt;0),MAX(A$9:A11)+1,0)</f>
        <v>#REF!</v>
      </c>
      <c r="B12" s="25">
        <v>1</v>
      </c>
      <c r="C12" s="289" t="s">
        <v>377</v>
      </c>
      <c r="D12" s="290">
        <f>+'1b - izabrana lica u Vl,NS i US'!C25</f>
        <v>0</v>
      </c>
      <c r="E12" s="299"/>
      <c r="F12" s="291">
        <f>+'1b - izabrana lica u Vl,NS i US'!P25</f>
        <v>0</v>
      </c>
      <c r="G12" s="291">
        <f>+F12*'1b - izabrana lica u Vl,NS i US'!C$7/100</f>
        <v>0</v>
      </c>
      <c r="H12" s="292"/>
      <c r="I12" s="292"/>
      <c r="J12" s="293">
        <f t="shared" ref="J12:J19" si="0">+SUM(F12:I12)</f>
        <v>0</v>
      </c>
      <c r="K12" s="293">
        <f>+'1b - izabrana lica u Vl,NS i US'!N25</f>
        <v>0</v>
      </c>
      <c r="L12" s="297"/>
      <c r="M12" s="293">
        <f>+'1b - izabrana lica u Vl,NS i US'!S25</f>
        <v>0</v>
      </c>
      <c r="N12" s="293">
        <f>+K12-D12</f>
        <v>0</v>
      </c>
      <c r="O12" s="516"/>
      <c r="P12" s="524">
        <f t="shared" ref="P12:P18" si="1">+M12-F12</f>
        <v>0</v>
      </c>
      <c r="Q12" s="36"/>
      <c r="R12" s="31"/>
      <c r="S12" s="31"/>
      <c r="T12" s="31"/>
      <c r="U12" s="296"/>
      <c r="V12" s="296"/>
      <c r="W12" s="296"/>
      <c r="X12" s="296"/>
    </row>
    <row r="13" spans="1:24" s="37" customFormat="1" ht="15.75" customHeight="1" x14ac:dyDescent="0.2">
      <c r="A13" s="25" t="e">
        <f>+IF(AND(B13&gt;0,#REF!&gt;0),MAX(A$9:A12)+1,0)</f>
        <v>#REF!</v>
      </c>
      <c r="B13" s="25">
        <v>1</v>
      </c>
      <c r="C13" s="289" t="s">
        <v>375</v>
      </c>
      <c r="D13" s="290">
        <f>+'1v -ostali'!C195+'1v -beneficirani'!C195</f>
        <v>0</v>
      </c>
      <c r="E13" s="290">
        <f>+'1v -ostali'!X195+'1v -beneficirani'!X195</f>
        <v>0</v>
      </c>
      <c r="F13" s="291">
        <f>+'1v -ostali'!AK195+'1v -beneficirani'!AL195</f>
        <v>0</v>
      </c>
      <c r="G13" s="291">
        <f>+('1v -ostali'!AK195*'1v -ostali'!C$6)/100+('1v -beneficirani'!AL195*'1v -beneficirani'!C$6)/100</f>
        <v>0</v>
      </c>
      <c r="H13" s="292"/>
      <c r="I13" s="292"/>
      <c r="J13" s="293">
        <f t="shared" si="0"/>
        <v>0</v>
      </c>
      <c r="K13" s="293">
        <f>+'1v -ostali'!I195+'1v -beneficirani'!I195</f>
        <v>0</v>
      </c>
      <c r="L13" s="293">
        <f>+'1v -ostali'!Y195+'1v -beneficirani'!Y195</f>
        <v>0</v>
      </c>
      <c r="M13" s="293">
        <f>+'1v -ostali'!AR195+'1v -beneficirani'!AS195</f>
        <v>0</v>
      </c>
      <c r="N13" s="293">
        <f>+K13-D13</f>
        <v>0</v>
      </c>
      <c r="O13" s="515">
        <f>+L13-E13</f>
        <v>0</v>
      </c>
      <c r="P13" s="524">
        <f t="shared" si="1"/>
        <v>0</v>
      </c>
      <c r="Q13" s="36"/>
      <c r="R13" s="31"/>
      <c r="S13" s="31"/>
      <c r="T13" s="31"/>
      <c r="U13" s="296"/>
      <c r="V13" s="296"/>
      <c r="W13" s="296"/>
      <c r="X13" s="296"/>
    </row>
    <row r="14" spans="1:24" s="37" customFormat="1" ht="24.75" customHeight="1" x14ac:dyDescent="0.2">
      <c r="A14" s="25" t="e">
        <f>+IF(AND(B14&gt;0,#REF!&gt;0),MAX(A$9:A13)+1,0)</f>
        <v>#REF!</v>
      </c>
      <c r="B14" s="25">
        <v>1</v>
      </c>
      <c r="C14" s="289" t="s">
        <v>376</v>
      </c>
      <c r="D14" s="290">
        <f>+'1g -izabrana lica u pravosuđu'!X44</f>
        <v>0</v>
      </c>
      <c r="E14" s="299"/>
      <c r="F14" s="291">
        <f>+'1g -izabrana lica u pravosuđu'!AH44</f>
        <v>0</v>
      </c>
      <c r="G14" s="291">
        <f>+F14*'1g -izabrana lica u pravosuđu'!$D$6/100</f>
        <v>0</v>
      </c>
      <c r="H14" s="292"/>
      <c r="I14" s="292"/>
      <c r="J14" s="293">
        <f t="shared" si="0"/>
        <v>0</v>
      </c>
      <c r="K14" s="293">
        <f>+'1g -izabrana lica u pravosuđu'!AD44</f>
        <v>0</v>
      </c>
      <c r="L14" s="297"/>
      <c r="M14" s="293">
        <f>+'1g -izabrana lica u pravosuđu'!AK44</f>
        <v>0</v>
      </c>
      <c r="N14" s="293">
        <f>+K14-D14</f>
        <v>0</v>
      </c>
      <c r="O14" s="516"/>
      <c r="P14" s="524">
        <f t="shared" si="1"/>
        <v>0</v>
      </c>
      <c r="Q14" s="36"/>
      <c r="R14" s="31"/>
      <c r="S14" s="31"/>
      <c r="T14" s="31"/>
      <c r="U14" s="296"/>
      <c r="V14" s="296"/>
      <c r="W14" s="296"/>
      <c r="X14" s="296"/>
    </row>
    <row r="15" spans="1:24" s="37" customFormat="1" ht="19.2" x14ac:dyDescent="0.2">
      <c r="A15" s="25" t="e">
        <f>+IF(AND(B15&gt;0,#REF!&gt;0),MAX(A$9:A14)+1,0)</f>
        <v>#REF!</v>
      </c>
      <c r="B15" s="25">
        <v>1</v>
      </c>
      <c r="C15" s="298" t="s">
        <v>387</v>
      </c>
      <c r="D15" s="299"/>
      <c r="E15" s="299"/>
      <c r="F15" s="291">
        <f>+'1а - drž.sek,drž.sl. i nam.'!AX104</f>
        <v>0</v>
      </c>
      <c r="G15" s="291">
        <f>+F15*'1а - drž.sek,drž.sl. i nam.'!$D$5/100</f>
        <v>0</v>
      </c>
      <c r="H15" s="292"/>
      <c r="I15" s="292"/>
      <c r="J15" s="293">
        <f t="shared" si="0"/>
        <v>0</v>
      </c>
      <c r="K15" s="297"/>
      <c r="L15" s="297"/>
      <c r="M15" s="291">
        <f>+'1а - drž.sek,drž.sl. i nam.'!BC104</f>
        <v>0</v>
      </c>
      <c r="N15" s="297"/>
      <c r="O15" s="516"/>
      <c r="P15" s="524">
        <f t="shared" si="1"/>
        <v>0</v>
      </c>
      <c r="Q15" s="36"/>
      <c r="R15" s="31"/>
      <c r="S15" s="31"/>
      <c r="T15" s="31"/>
      <c r="U15" s="296" t="str">
        <f>CONCATENATE("T4S*",ROW(),"*",$D$2,"*",$D$3,"*",V15)</f>
        <v>T4S*15***412</v>
      </c>
      <c r="V15" s="296">
        <v>412</v>
      </c>
      <c r="W15" s="296" t="str">
        <f>VLOOKUP(ROW(),NASLOVI!$A$2:$C$15,2,TRUE)</f>
        <v>I   Потребна средства без средстава потребних за извршиоце са територије АП КиМ</v>
      </c>
      <c r="X15" s="296" t="str">
        <f>VLOOKUP(ROW(),NASLOVI!$A$2:$C$15,3,TRUE)</f>
        <v>б) Трансфери осталим нивоима власти (образовање на територији АП Војводина)</v>
      </c>
    </row>
    <row r="16" spans="1:24" s="37" customFormat="1" ht="19.2" x14ac:dyDescent="0.2">
      <c r="A16" s="25" t="e">
        <f>+IF(AND(B16&gt;0,#REF!&gt;0),MAX(A$9:A15)+1,0)</f>
        <v>#REF!</v>
      </c>
      <c r="B16" s="25">
        <v>1</v>
      </c>
      <c r="C16" s="298" t="s">
        <v>386</v>
      </c>
      <c r="D16" s="299"/>
      <c r="E16" s="299"/>
      <c r="F16" s="291">
        <f>+'1b - izabrana lica u Vl,NS i US'!Q25</f>
        <v>0</v>
      </c>
      <c r="G16" s="291">
        <f>+F16*'1b - izabrana lica u Vl,NS i US'!C$7/100</f>
        <v>0</v>
      </c>
      <c r="H16" s="292"/>
      <c r="I16" s="292"/>
      <c r="J16" s="293">
        <f t="shared" si="0"/>
        <v>0</v>
      </c>
      <c r="K16" s="297"/>
      <c r="L16" s="297"/>
      <c r="M16" s="291">
        <f>+'1b - izabrana lica u Vl,NS i US'!T25</f>
        <v>0</v>
      </c>
      <c r="N16" s="297"/>
      <c r="O16" s="516"/>
      <c r="P16" s="524">
        <f t="shared" si="1"/>
        <v>0</v>
      </c>
      <c r="Q16" s="36"/>
      <c r="R16" s="31"/>
      <c r="S16" s="31"/>
      <c r="T16" s="31"/>
      <c r="U16" s="296"/>
      <c r="V16" s="296"/>
      <c r="W16" s="296"/>
      <c r="X16" s="296"/>
    </row>
    <row r="17" spans="1:24" s="37" customFormat="1" ht="19.2" x14ac:dyDescent="0.2">
      <c r="A17" s="25" t="e">
        <f>+IF(AND(B17&gt;0,#REF!&gt;0),MAX(A$9:A16)+1,0)</f>
        <v>#REF!</v>
      </c>
      <c r="B17" s="25">
        <v>1</v>
      </c>
      <c r="C17" s="298" t="s">
        <v>388</v>
      </c>
      <c r="D17" s="299"/>
      <c r="E17" s="299"/>
      <c r="F17" s="291">
        <f>+'1v -ostali'!AL195+'1v -beneficirani'!AM195</f>
        <v>0</v>
      </c>
      <c r="G17" s="291">
        <f>+('1v -ostali'!AL195*'1v -ostali'!$C$6)/100+('1v -beneficirani'!AM195*'1v -beneficirani'!C$6)/100</f>
        <v>0</v>
      </c>
      <c r="H17" s="292"/>
      <c r="I17" s="292"/>
      <c r="J17" s="293">
        <f t="shared" si="0"/>
        <v>0</v>
      </c>
      <c r="K17" s="297"/>
      <c r="L17" s="297"/>
      <c r="M17" s="293">
        <f>+'1v -ostali'!AS195+'1v -beneficirani'!AT195</f>
        <v>0</v>
      </c>
      <c r="N17" s="297"/>
      <c r="O17" s="516"/>
      <c r="P17" s="524">
        <f t="shared" si="1"/>
        <v>0</v>
      </c>
      <c r="Q17" s="36"/>
      <c r="R17" s="31"/>
      <c r="S17" s="31"/>
      <c r="T17" s="31"/>
      <c r="U17" s="296"/>
      <c r="V17" s="296"/>
      <c r="W17" s="296"/>
      <c r="X17" s="296"/>
    </row>
    <row r="18" spans="1:24" s="37" customFormat="1" ht="19.2" x14ac:dyDescent="0.2">
      <c r="A18" s="25" t="e">
        <f>+IF(AND(B18&gt;0,#REF!&gt;0),MAX(A$9:A17)+1,0)</f>
        <v>#REF!</v>
      </c>
      <c r="B18" s="25">
        <v>1</v>
      </c>
      <c r="C18" s="298" t="s">
        <v>385</v>
      </c>
      <c r="D18" s="299"/>
      <c r="E18" s="299"/>
      <c r="F18" s="291">
        <f>+'1g -izabrana lica u pravosuđu'!AI44</f>
        <v>0</v>
      </c>
      <c r="G18" s="291">
        <f>+F18*'1g -izabrana lica u pravosuđu'!$D$6/100</f>
        <v>0</v>
      </c>
      <c r="H18" s="292"/>
      <c r="I18" s="292"/>
      <c r="J18" s="293">
        <f t="shared" si="0"/>
        <v>0</v>
      </c>
      <c r="K18" s="297"/>
      <c r="L18" s="297"/>
      <c r="M18" s="293">
        <f>+'1g -izabrana lica u pravosuđu'!AL44</f>
        <v>0</v>
      </c>
      <c r="N18" s="297"/>
      <c r="O18" s="516"/>
      <c r="P18" s="524">
        <f t="shared" si="1"/>
        <v>0</v>
      </c>
      <c r="Q18" s="36"/>
      <c r="R18" s="31"/>
      <c r="S18" s="31"/>
      <c r="T18" s="31"/>
      <c r="U18" s="296"/>
      <c r="V18" s="296"/>
      <c r="W18" s="296"/>
      <c r="X18" s="296"/>
    </row>
    <row r="19" spans="1:24" s="37" customFormat="1" ht="24" customHeight="1" x14ac:dyDescent="0.2">
      <c r="A19" s="25" t="e">
        <f>+IF(AND(B19&gt;0,#REF!&gt;0),MAX(A$9:A18)+1,0)</f>
        <v>#REF!</v>
      </c>
      <c r="B19" s="25">
        <v>1</v>
      </c>
      <c r="C19" s="300" t="s">
        <v>132</v>
      </c>
      <c r="D19" s="301"/>
      <c r="E19" s="301"/>
      <c r="F19" s="302"/>
      <c r="G19" s="292"/>
      <c r="H19" s="292"/>
      <c r="I19" s="292"/>
      <c r="J19" s="293">
        <f t="shared" si="0"/>
        <v>0</v>
      </c>
      <c r="K19" s="295"/>
      <c r="L19" s="295"/>
      <c r="M19" s="295"/>
      <c r="N19" s="295"/>
      <c r="O19" s="517"/>
      <c r="P19" s="525"/>
      <c r="Q19" s="36"/>
      <c r="R19" s="31"/>
      <c r="S19" s="31"/>
      <c r="T19" s="31"/>
      <c r="U19" s="296" t="str">
        <f>CONCATENATE("T4S*",ROW(),"*",$D$2,"*",$D$3,"*",V19)</f>
        <v>T4S*19***463</v>
      </c>
      <c r="V19" s="296">
        <v>463</v>
      </c>
      <c r="W19" s="296" t="str">
        <f>VLOOKUP(ROW(),NASLOVI!$A$2:$C$15,2,TRUE)</f>
        <v>II  Потребна средства  за извршиоце са територије АП КиМ</v>
      </c>
      <c r="X19" s="296" t="str">
        <f>VLOOKUP(ROW(),NASLOVI!$A$2:$C$15,3,TRUE)</f>
        <v>а) запослени који живе и раде на територији АП КиМ (увећање плате  50%)</v>
      </c>
    </row>
    <row r="20" spans="1:24" s="35" customFormat="1" ht="12.75" customHeight="1" x14ac:dyDescent="0.2">
      <c r="A20" s="25" t="e">
        <f>+IF(AND(B20&gt;0,#REF!&gt;0),MAX(A$9:A19)+1,0)</f>
        <v>#REF!</v>
      </c>
      <c r="B20" s="25"/>
      <c r="C20" s="303" t="s">
        <v>8</v>
      </c>
      <c r="D20" s="304">
        <f>+SUM(D11:D14)</f>
        <v>0</v>
      </c>
      <c r="E20" s="304">
        <f>+SUM(E11:E14)</f>
        <v>0</v>
      </c>
      <c r="F20" s="304">
        <f>+SUM(F11:F18)</f>
        <v>0</v>
      </c>
      <c r="G20" s="304">
        <f>+SUM(G11:G18)</f>
        <v>0</v>
      </c>
      <c r="H20" s="304">
        <f t="shared" ref="H20:O20" si="2">+SUM(H11:H18)</f>
        <v>0</v>
      </c>
      <c r="I20" s="304">
        <f t="shared" si="2"/>
        <v>0</v>
      </c>
      <c r="J20" s="304">
        <f>+SUM(J11:J18)</f>
        <v>0</v>
      </c>
      <c r="K20" s="304">
        <f t="shared" si="2"/>
        <v>0</v>
      </c>
      <c r="L20" s="304">
        <f t="shared" si="2"/>
        <v>0</v>
      </c>
      <c r="M20" s="304">
        <f>+SUM(M11:M18)</f>
        <v>0</v>
      </c>
      <c r="N20" s="304">
        <f t="shared" si="2"/>
        <v>0</v>
      </c>
      <c r="O20" s="518">
        <f t="shared" si="2"/>
        <v>0</v>
      </c>
      <c r="P20" s="526">
        <f>+SUM(P11:P18)</f>
        <v>0</v>
      </c>
      <c r="Q20" s="34"/>
      <c r="R20" s="31"/>
      <c r="S20" s="31"/>
      <c r="T20" s="31"/>
      <c r="U20" s="304">
        <f>+SUM(U11:U18)</f>
        <v>0</v>
      </c>
      <c r="V20" s="304">
        <f>+SUM(V11:V18)</f>
        <v>823</v>
      </c>
      <c r="W20" s="304">
        <f>+SUM(W11:W18)</f>
        <v>0</v>
      </c>
      <c r="X20" s="304">
        <f>+SUM(X11:X18)</f>
        <v>0</v>
      </c>
    </row>
    <row r="21" spans="1:24" s="35" customFormat="1" ht="9.6" x14ac:dyDescent="0.2">
      <c r="A21" s="25" t="e">
        <f>+IF(AND(B21&gt;0,#REF!&gt;0),MAX(A$9:A20)+1,0)</f>
        <v>#REF!</v>
      </c>
      <c r="B21" s="25"/>
      <c r="C21" s="303" t="s">
        <v>9</v>
      </c>
      <c r="D21" s="304">
        <f>D20+D19</f>
        <v>0</v>
      </c>
      <c r="E21" s="304">
        <f>E20+E19</f>
        <v>0</v>
      </c>
      <c r="F21" s="304">
        <f>+F20+F19</f>
        <v>0</v>
      </c>
      <c r="G21" s="304">
        <f>+G20+G19</f>
        <v>0</v>
      </c>
      <c r="H21" s="304">
        <f t="shared" ref="H21:O21" si="3">+H20+H19</f>
        <v>0</v>
      </c>
      <c r="I21" s="304">
        <f t="shared" si="3"/>
        <v>0</v>
      </c>
      <c r="J21" s="304">
        <f>+J20+J19</f>
        <v>0</v>
      </c>
      <c r="K21" s="304">
        <f t="shared" si="3"/>
        <v>0</v>
      </c>
      <c r="L21" s="304">
        <f t="shared" si="3"/>
        <v>0</v>
      </c>
      <c r="M21" s="304">
        <f>+M20+M19</f>
        <v>0</v>
      </c>
      <c r="N21" s="304">
        <f t="shared" si="3"/>
        <v>0</v>
      </c>
      <c r="O21" s="518">
        <f t="shared" si="3"/>
        <v>0</v>
      </c>
      <c r="P21" s="526">
        <f>+P20+P19</f>
        <v>0</v>
      </c>
      <c r="Q21" s="34"/>
      <c r="R21" s="31"/>
      <c r="S21" s="31"/>
      <c r="T21" s="31"/>
      <c r="U21" s="304" t="e">
        <f>+U20+U19</f>
        <v>#VALUE!</v>
      </c>
      <c r="V21" s="304">
        <f>+V20+V19</f>
        <v>1286</v>
      </c>
      <c r="W21" s="304" t="e">
        <f>+W20+W19</f>
        <v>#VALUE!</v>
      </c>
      <c r="X21" s="304" t="e">
        <f>+X20+X19</f>
        <v>#VALUE!</v>
      </c>
    </row>
    <row r="22" spans="1:24" s="35" customFormat="1" ht="15" customHeight="1" x14ac:dyDescent="0.2">
      <c r="A22" s="25" t="e">
        <f>+IF(AND(B22&gt;0,#REF!&gt;0),MAX(A$9:A21)+1,0)</f>
        <v>#REF!</v>
      </c>
      <c r="B22" s="25"/>
      <c r="C22" s="581" t="s">
        <v>10</v>
      </c>
      <c r="D22" s="582"/>
      <c r="E22" s="582"/>
      <c r="F22" s="583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34"/>
      <c r="R22" s="31"/>
      <c r="S22" s="31"/>
      <c r="T22" s="31"/>
      <c r="U22" s="305"/>
      <c r="V22" s="305"/>
      <c r="W22" s="305"/>
      <c r="X22" s="305"/>
    </row>
    <row r="23" spans="1:24" s="35" customFormat="1" ht="22.5" customHeight="1" x14ac:dyDescent="0.2">
      <c r="A23" s="25" t="e">
        <f>+IF(AND(B23&gt;0,#REF!&gt;0),MAX(A$9:A22)+1,0)</f>
        <v>#REF!</v>
      </c>
      <c r="B23" s="25"/>
      <c r="C23" s="584" t="s">
        <v>2</v>
      </c>
      <c r="D23" s="582"/>
      <c r="E23" s="582"/>
      <c r="F23" s="583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34"/>
      <c r="U23" s="305"/>
      <c r="V23" s="305"/>
      <c r="W23" s="305"/>
      <c r="X23" s="305"/>
    </row>
    <row r="24" spans="1:24" s="37" customFormat="1" ht="11.25" customHeight="1" x14ac:dyDescent="0.2">
      <c r="A24" s="25" t="e">
        <f>+IF(AND(B24&gt;0,#REF!&gt;0),MAX(A$9:A23)+1,0)</f>
        <v>#REF!</v>
      </c>
      <c r="B24" s="25">
        <v>1</v>
      </c>
      <c r="C24" s="300" t="s">
        <v>6</v>
      </c>
      <c r="D24" s="290">
        <f>+'1v -ostali'!C197+'1v -beneficirani'!C197</f>
        <v>0</v>
      </c>
      <c r="E24" s="290">
        <f>+'1v -ostali'!X197+'1v -beneficirani'!X197</f>
        <v>0</v>
      </c>
      <c r="F24" s="291">
        <f>+'1v -ostali'!AK197+'1v -beneficirani'!AL197</f>
        <v>0</v>
      </c>
      <c r="G24" s="291">
        <f>+('1v -ostali'!AK197*'1v -ostali'!$C$6)/100+('1v -beneficirani'!AL197*'1v -beneficirani'!C$6)/100</f>
        <v>0</v>
      </c>
      <c r="H24" s="292"/>
      <c r="I24" s="292"/>
      <c r="J24" s="293">
        <f>+SUM(F24:I24)</f>
        <v>0</v>
      </c>
      <c r="K24" s="293">
        <f>+'1v -ostali'!I197+'1v -beneficirani'!I197</f>
        <v>0</v>
      </c>
      <c r="L24" s="293">
        <f>+'1v -ostali'!Y197+'1v -beneficirani'!Y197</f>
        <v>0</v>
      </c>
      <c r="M24" s="293">
        <f>+'1v -ostali'!AR197+'1v -beneficirani'!AS197</f>
        <v>0</v>
      </c>
      <c r="N24" s="293">
        <f>+K24-D24</f>
        <v>0</v>
      </c>
      <c r="O24" s="515">
        <f>+L24-E24</f>
        <v>0</v>
      </c>
      <c r="P24" s="524">
        <f>+M24-F24</f>
        <v>0</v>
      </c>
      <c r="Q24" s="36"/>
      <c r="U24" s="296" t="str">
        <f>CONCATENATE("T4S*",ROW(),"*",$D$2,"*",$D$3,"*",V24)</f>
        <v>T4S*24***411</v>
      </c>
      <c r="V24" s="296">
        <v>411</v>
      </c>
      <c r="W24" s="296" t="str">
        <f>VLOOKUP(ROW(),NASLOVI!$A$2:$C$15,2,TRUE)</f>
        <v>II  Потребна средства  за извршиоце са територије АП КиМ</v>
      </c>
      <c r="X24" s="296" t="str">
        <f>VLOOKUP(ROW(),NASLOVI!$A$2:$C$15,3,TRUE)</f>
        <v>б) запослени који живе ван територије АП КиМ а раде на територији АП КиМ (увећање плате  12,5%)</v>
      </c>
    </row>
    <row r="25" spans="1:24" s="37" customFormat="1" ht="14.4" x14ac:dyDescent="0.2">
      <c r="A25" s="25" t="e">
        <f>+IF(AND(B25&gt;0,#REF!&gt;0),MAX(A$9:A24)+1,0)</f>
        <v>#REF!</v>
      </c>
      <c r="B25" s="25">
        <v>1</v>
      </c>
      <c r="C25" s="300" t="s">
        <v>7</v>
      </c>
      <c r="D25" s="299"/>
      <c r="E25" s="299"/>
      <c r="F25" s="291">
        <f>+'1v -ostali'!AL197+'1v -beneficirani'!AM197</f>
        <v>0</v>
      </c>
      <c r="G25" s="291">
        <f>('1v -ostali'!AL197*'1v -ostali'!$C$6/100)+('1v -beneficirani'!AM197*'1v -beneficirani'!C$6)/100</f>
        <v>0</v>
      </c>
      <c r="H25" s="292"/>
      <c r="I25" s="292"/>
      <c r="J25" s="293">
        <f>+SUM(F25:I25)</f>
        <v>0</v>
      </c>
      <c r="K25" s="295"/>
      <c r="L25" s="295"/>
      <c r="M25" s="293">
        <f>+'1v -ostali'!AS197+'1v -beneficirani'!AT197</f>
        <v>0</v>
      </c>
      <c r="N25" s="295"/>
      <c r="O25" s="517"/>
      <c r="P25" s="524">
        <f>+M25-F25</f>
        <v>0</v>
      </c>
      <c r="Q25" s="36"/>
      <c r="U25" s="296" t="str">
        <f>CONCATENATE("T4S*",ROW(),"*",$D$2,"*",$D$3,"*",V25)</f>
        <v>T4S*25***412</v>
      </c>
      <c r="V25" s="296">
        <v>412</v>
      </c>
      <c r="W25" s="296" t="str">
        <f>VLOOKUP(ROW(),NASLOVI!$A$2:$C$15,2,TRUE)</f>
        <v>II  Потребна средства  за извршиоце са територије АП КиМ</v>
      </c>
      <c r="X25" s="296" t="str">
        <f>VLOOKUP(ROW(),NASLOVI!$A$2:$C$15,3,TRUE)</f>
        <v>б) запослени који живе ван територије АП КиМ а раде на територији АП КиМ (увећање плате  12,5%)</v>
      </c>
    </row>
    <row r="26" spans="1:24" s="37" customFormat="1" ht="12.75" customHeight="1" x14ac:dyDescent="0.2">
      <c r="A26" s="25" t="e">
        <f>+IF(AND(B26&gt;0,#REF!&gt;0),MAX(A$9:A25)+1,0)</f>
        <v>#REF!</v>
      </c>
      <c r="B26" s="25"/>
      <c r="C26" s="306" t="s">
        <v>11</v>
      </c>
      <c r="D26" s="290">
        <f t="shared" ref="D26:O26" si="4">D24+D25</f>
        <v>0</v>
      </c>
      <c r="E26" s="290">
        <f t="shared" si="4"/>
        <v>0</v>
      </c>
      <c r="F26" s="291">
        <f t="shared" si="4"/>
        <v>0</v>
      </c>
      <c r="G26" s="291">
        <f t="shared" si="4"/>
        <v>0</v>
      </c>
      <c r="H26" s="291">
        <f t="shared" si="4"/>
        <v>0</v>
      </c>
      <c r="I26" s="291">
        <f t="shared" si="4"/>
        <v>0</v>
      </c>
      <c r="J26" s="293">
        <f t="shared" si="4"/>
        <v>0</v>
      </c>
      <c r="K26" s="293">
        <f t="shared" si="4"/>
        <v>0</v>
      </c>
      <c r="L26" s="293">
        <f t="shared" si="4"/>
        <v>0</v>
      </c>
      <c r="M26" s="293">
        <f t="shared" si="4"/>
        <v>0</v>
      </c>
      <c r="N26" s="293">
        <f t="shared" si="4"/>
        <v>0</v>
      </c>
      <c r="O26" s="515">
        <f t="shared" si="4"/>
        <v>0</v>
      </c>
      <c r="P26" s="524">
        <f>+P24+P25</f>
        <v>0</v>
      </c>
      <c r="Q26" s="36"/>
      <c r="U26" s="307"/>
      <c r="V26" s="307"/>
      <c r="W26" s="307"/>
      <c r="X26" s="307"/>
    </row>
    <row r="27" spans="1:24" s="37" customFormat="1" ht="22.5" customHeight="1" x14ac:dyDescent="0.2">
      <c r="A27" s="25" t="e">
        <f>+IF(AND(B27&gt;0,#REF!&gt;0),MAX(A$9:A26)+1,0)</f>
        <v>#REF!</v>
      </c>
      <c r="B27" s="25"/>
      <c r="C27" s="308" t="s">
        <v>3</v>
      </c>
      <c r="D27" s="309"/>
      <c r="E27" s="309"/>
      <c r="F27" s="291"/>
      <c r="G27" s="291"/>
      <c r="H27" s="310"/>
      <c r="I27" s="310"/>
      <c r="J27" s="293"/>
      <c r="K27" s="310"/>
      <c r="L27" s="310"/>
      <c r="M27" s="310"/>
      <c r="N27" s="310"/>
      <c r="O27" s="519"/>
      <c r="P27" s="527"/>
      <c r="Q27" s="36"/>
      <c r="U27" s="305"/>
      <c r="V27" s="305"/>
      <c r="W27" s="305"/>
      <c r="X27" s="305"/>
    </row>
    <row r="28" spans="1:24" s="37" customFormat="1" ht="11.25" customHeight="1" x14ac:dyDescent="0.2">
      <c r="A28" s="25" t="e">
        <f>+IF(AND(B28&gt;0,#REF!&gt;0),MAX(A$9:A27)+1,0)</f>
        <v>#REF!</v>
      </c>
      <c r="B28" s="25">
        <v>1</v>
      </c>
      <c r="C28" s="300" t="s">
        <v>6</v>
      </c>
      <c r="D28" s="290">
        <f>+'1v -ostali'!C298+'1v -beneficirani'!C298</f>
        <v>0</v>
      </c>
      <c r="E28" s="290">
        <f>+'1v -ostali'!X298+'1v -beneficirani'!X298</f>
        <v>0</v>
      </c>
      <c r="F28" s="291">
        <f>+'1v -ostali'!AK298+'1v -beneficirani'!AL298</f>
        <v>0</v>
      </c>
      <c r="G28" s="291">
        <f>+('1v -ostali'!AK298*'1v -ostali'!$C$6)/100+('1v -beneficirani'!AL298*'1v -beneficirani'!C$6)/100</f>
        <v>0</v>
      </c>
      <c r="H28" s="292"/>
      <c r="I28" s="292"/>
      <c r="J28" s="293">
        <f>+SUM(F28:I28)</f>
        <v>0</v>
      </c>
      <c r="K28" s="293">
        <f>+'1v -ostali'!I298+'1v -beneficirani'!I298</f>
        <v>0</v>
      </c>
      <c r="L28" s="293">
        <f>+'1v -ostali'!Y298+'1v -beneficirani'!Y298</f>
        <v>0</v>
      </c>
      <c r="M28" s="293">
        <f>+'1v -ostali'!AR298+'1v -beneficirani'!AS298</f>
        <v>0</v>
      </c>
      <c r="N28" s="293">
        <f>+K28-D28</f>
        <v>0</v>
      </c>
      <c r="O28" s="515">
        <f>+L28-E28</f>
        <v>0</v>
      </c>
      <c r="P28" s="524">
        <f>+M28-F28</f>
        <v>0</v>
      </c>
      <c r="Q28" s="36"/>
      <c r="U28" s="296" t="str">
        <f>CONCATENATE("T4S*",ROW(),"*",$D$2,"*",$D$3,"*",V28)</f>
        <v>T4S*28***411</v>
      </c>
      <c r="V28" s="296">
        <v>411</v>
      </c>
      <c r="W28" s="296" t="str">
        <f>VLOOKUP(ROW(),NASLOVI!$A$2:$C$15,2,TRUE)</f>
        <v>II  Потребна средства  за извршиоце са територије АП КиМ</v>
      </c>
      <c r="X28" s="296" t="str">
        <f>VLOOKUP(ROW(),NASLOVI!$A$2:$C$15,3,TRUE)</f>
        <v>в)изабрана и постављена лица која живе на територији АП КиМ и раде на територији АП КиМ (увећање плате  10%)</v>
      </c>
    </row>
    <row r="29" spans="1:24" s="37" customFormat="1" ht="14.4" x14ac:dyDescent="0.2">
      <c r="A29" s="25" t="e">
        <f>+IF(AND(B29&gt;0,#REF!&gt;0),MAX(A$9:A28)+1,0)</f>
        <v>#REF!</v>
      </c>
      <c r="B29" s="25">
        <v>1</v>
      </c>
      <c r="C29" s="300" t="s">
        <v>7</v>
      </c>
      <c r="D29" s="299"/>
      <c r="E29" s="299"/>
      <c r="F29" s="291">
        <f>+'1v -ostali'!AL298+'1v -beneficirani'!AM298</f>
        <v>0</v>
      </c>
      <c r="G29" s="291">
        <f>('1v -ostali'!AL298*'1v -ostali'!$C$6/100)+('1v -beneficirani'!AM298*'1v -beneficirani'!C$6)/100</f>
        <v>0</v>
      </c>
      <c r="H29" s="292"/>
      <c r="I29" s="292"/>
      <c r="J29" s="293">
        <f>+SUM(F29:I29)</f>
        <v>0</v>
      </c>
      <c r="K29" s="292"/>
      <c r="L29" s="292"/>
      <c r="M29" s="293">
        <f>+'1v -ostali'!AS298+'1v -beneficirani'!AT298</f>
        <v>0</v>
      </c>
      <c r="N29" s="292"/>
      <c r="O29" s="520"/>
      <c r="P29" s="524">
        <f>+M29-F29</f>
        <v>0</v>
      </c>
      <c r="Q29" s="36"/>
      <c r="U29" s="296" t="str">
        <f>CONCATENATE("T4S*",ROW(),"*",$D$2,"*",$D$3,"*",V29)</f>
        <v>T4S*29***412</v>
      </c>
      <c r="V29" s="296">
        <v>412</v>
      </c>
      <c r="W29" s="296" t="str">
        <f>VLOOKUP(ROW(),NASLOVI!$A$2:$C$15,2,TRUE)</f>
        <v>II  Потребна средства  за извршиоце са територије АП КиМ</v>
      </c>
      <c r="X29" s="296" t="str">
        <f>VLOOKUP(ROW(),NASLOVI!$A$2:$C$15,3,TRUE)</f>
        <v>в)изабрана и постављена лица која живе на територији АП КиМ и раде на територији АП КиМ (увећање плате  10%)</v>
      </c>
    </row>
    <row r="30" spans="1:24" s="37" customFormat="1" ht="12.75" customHeight="1" x14ac:dyDescent="0.2">
      <c r="A30" s="25" t="e">
        <f>+IF(AND(B30&gt;0,#REF!&gt;0),MAX(A$9:A29)+1,0)</f>
        <v>#REF!</v>
      </c>
      <c r="B30" s="25"/>
      <c r="C30" s="306" t="s">
        <v>11</v>
      </c>
      <c r="D30" s="290">
        <f t="shared" ref="D30:O30" si="5">D28+D29</f>
        <v>0</v>
      </c>
      <c r="E30" s="290">
        <f t="shared" si="5"/>
        <v>0</v>
      </c>
      <c r="F30" s="291">
        <f t="shared" si="5"/>
        <v>0</v>
      </c>
      <c r="G30" s="291">
        <f t="shared" si="5"/>
        <v>0</v>
      </c>
      <c r="H30" s="291">
        <f t="shared" si="5"/>
        <v>0</v>
      </c>
      <c r="I30" s="291">
        <f t="shared" si="5"/>
        <v>0</v>
      </c>
      <c r="J30" s="293">
        <f t="shared" si="5"/>
        <v>0</v>
      </c>
      <c r="K30" s="293">
        <f t="shared" si="5"/>
        <v>0</v>
      </c>
      <c r="L30" s="293">
        <f t="shared" si="5"/>
        <v>0</v>
      </c>
      <c r="M30" s="293">
        <f t="shared" si="5"/>
        <v>0</v>
      </c>
      <c r="N30" s="293">
        <f t="shared" si="5"/>
        <v>0</v>
      </c>
      <c r="O30" s="515">
        <f t="shared" si="5"/>
        <v>0</v>
      </c>
      <c r="P30" s="524">
        <f>+P28+P29</f>
        <v>0</v>
      </c>
      <c r="Q30" s="36"/>
      <c r="U30" s="307"/>
      <c r="V30" s="307"/>
      <c r="W30" s="307"/>
      <c r="X30" s="307"/>
    </row>
    <row r="31" spans="1:24" s="37" customFormat="1" ht="23.25" customHeight="1" x14ac:dyDescent="0.2">
      <c r="A31" s="25" t="e">
        <f>+IF(AND(B31&gt;0,#REF!&gt;0),MAX(A$9:A30)+1,0)</f>
        <v>#REF!</v>
      </c>
      <c r="B31" s="25"/>
      <c r="C31" s="308" t="s">
        <v>20</v>
      </c>
      <c r="D31" s="311"/>
      <c r="E31" s="311"/>
      <c r="F31" s="291"/>
      <c r="G31" s="291"/>
      <c r="H31" s="310"/>
      <c r="I31" s="310"/>
      <c r="J31" s="293"/>
      <c r="K31" s="310"/>
      <c r="L31" s="310"/>
      <c r="M31" s="310"/>
      <c r="N31" s="310"/>
      <c r="O31" s="519"/>
      <c r="P31" s="527"/>
      <c r="Q31" s="36"/>
      <c r="U31" s="305"/>
      <c r="V31" s="305"/>
      <c r="W31" s="305"/>
      <c r="X31" s="305"/>
    </row>
    <row r="32" spans="1:24" s="37" customFormat="1" ht="11.25" customHeight="1" x14ac:dyDescent="0.2">
      <c r="A32" s="25" t="e">
        <f>+IF(AND(B32&gt;0,#REF!&gt;0),MAX(A$9:A31)+1,0)</f>
        <v>#REF!</v>
      </c>
      <c r="B32" s="25">
        <v>1</v>
      </c>
      <c r="C32" s="300" t="s">
        <v>6</v>
      </c>
      <c r="D32" s="290">
        <f>+'1v -ostali'!C336+'1v -beneficirani'!C336</f>
        <v>0</v>
      </c>
      <c r="E32" s="290">
        <f>+'1v -ostali'!X336+'1v -beneficirani'!X336</f>
        <v>0</v>
      </c>
      <c r="F32" s="291">
        <f>+'1v -ostali'!AK336+'1v -beneficirani'!AL336</f>
        <v>0</v>
      </c>
      <c r="G32" s="291">
        <f>+('1v -ostali'!AK336*'1v -ostali'!$C$6)/100+('1v -beneficirani'!AL336*'1v -beneficirani'!C$6)/100</f>
        <v>0</v>
      </c>
      <c r="H32" s="292"/>
      <c r="I32" s="292"/>
      <c r="J32" s="293">
        <f>+SUM(F32:I32)</f>
        <v>0</v>
      </c>
      <c r="K32" s="293">
        <f>+'1v -ostali'!I336+'1v -beneficirani'!I336</f>
        <v>0</v>
      </c>
      <c r="L32" s="293">
        <f>+'1v -ostali'!Y336+'1v -beneficirani'!Y336</f>
        <v>0</v>
      </c>
      <c r="M32" s="293">
        <f>+'1v -ostali'!AR336+'1v -beneficirani'!AS336</f>
        <v>0</v>
      </c>
      <c r="N32" s="293">
        <f>+K32-D32</f>
        <v>0</v>
      </c>
      <c r="O32" s="515">
        <f>+L32-E32</f>
        <v>0</v>
      </c>
      <c r="P32" s="524">
        <f>+M32-F32</f>
        <v>0</v>
      </c>
      <c r="Q32" s="36"/>
      <c r="U32" s="296" t="str">
        <f>CONCATENATE("T4S*",ROW(),"*",$D$2,"*",$D$3,"*",V32)</f>
        <v>T4S*32***411</v>
      </c>
      <c r="V32" s="296">
        <v>411</v>
      </c>
      <c r="W32" s="296" t="str">
        <f>VLOOKUP(ROW(),NASLOVI!$A$2:$C$15,2,TRUE)</f>
        <v>II  Потребна средства  за извршиоце са територије АП КиМ</v>
      </c>
      <c r="X32" s="296" t="str">
        <f>VLOOKUP(ROW(),NASLOVI!$A$2:$C$15,3,TRUE)</f>
        <v>г) изабрана и постављена лица која живе ван територије АП КиМ а  раде на територији АП КиМ (увећање плате 5%)</v>
      </c>
    </row>
    <row r="33" spans="1:24" s="37" customFormat="1" ht="14.4" x14ac:dyDescent="0.2">
      <c r="A33" s="25" t="e">
        <f>+IF(AND(B33&gt;0,#REF!&gt;0),MAX(A$9:A32)+1,0)</f>
        <v>#REF!</v>
      </c>
      <c r="B33" s="25">
        <v>1</v>
      </c>
      <c r="C33" s="300" t="s">
        <v>7</v>
      </c>
      <c r="D33" s="299"/>
      <c r="E33" s="299"/>
      <c r="F33" s="291">
        <f>+'1v -ostali'!AL336+'1v -beneficirani'!AM336</f>
        <v>0</v>
      </c>
      <c r="G33" s="291">
        <f>('1v -ostali'!AL336*'1v -ostali'!$C$6/100)+('1v -beneficirani'!AM336*'1v -beneficirani'!C$6)/100</f>
        <v>0</v>
      </c>
      <c r="H33" s="292"/>
      <c r="I33" s="292"/>
      <c r="J33" s="293">
        <f>+SUM(F33:I33)</f>
        <v>0</v>
      </c>
      <c r="K33" s="292"/>
      <c r="L33" s="292"/>
      <c r="M33" s="293">
        <f>+'1v -ostali'!AS336+'1v -beneficirani'!AT336</f>
        <v>0</v>
      </c>
      <c r="N33" s="292"/>
      <c r="O33" s="520"/>
      <c r="P33" s="524">
        <f>+M33-F33</f>
        <v>0</v>
      </c>
      <c r="Q33" s="36"/>
      <c r="U33" s="296" t="str">
        <f>CONCATENATE("T4S*",ROW(),"*",$D$2,"*",$D$3,"*",V33)</f>
        <v>T4S*33***412</v>
      </c>
      <c r="V33" s="296">
        <v>412</v>
      </c>
      <c r="W33" s="296" t="str">
        <f>VLOOKUP(ROW(),NASLOVI!$A$2:$C$15,2,TRUE)</f>
        <v>II  Потребна средства  за извршиоце са територије АП КиМ</v>
      </c>
      <c r="X33" s="296" t="str">
        <f>VLOOKUP(ROW(),NASLOVI!$A$2:$C$15,3,TRUE)</f>
        <v>г) изабрана и постављена лица која живе ван територије АП КиМ а  раде на територији АП КиМ (увећање плате 5%)</v>
      </c>
    </row>
    <row r="34" spans="1:24" s="37" customFormat="1" ht="12.75" customHeight="1" x14ac:dyDescent="0.2">
      <c r="A34" s="25" t="e">
        <f>+IF(AND(B34&gt;0,#REF!&gt;0),MAX(A$9:A33)+1,0)</f>
        <v>#REF!</v>
      </c>
      <c r="B34" s="25"/>
      <c r="C34" s="306" t="s">
        <v>11</v>
      </c>
      <c r="D34" s="290">
        <f t="shared" ref="D34:O34" si="6">D32+D33</f>
        <v>0</v>
      </c>
      <c r="E34" s="290">
        <f t="shared" si="6"/>
        <v>0</v>
      </c>
      <c r="F34" s="291">
        <f t="shared" si="6"/>
        <v>0</v>
      </c>
      <c r="G34" s="291">
        <f t="shared" si="6"/>
        <v>0</v>
      </c>
      <c r="H34" s="291">
        <f t="shared" si="6"/>
        <v>0</v>
      </c>
      <c r="I34" s="291">
        <f t="shared" si="6"/>
        <v>0</v>
      </c>
      <c r="J34" s="293">
        <f t="shared" si="6"/>
        <v>0</v>
      </c>
      <c r="K34" s="293">
        <f t="shared" si="6"/>
        <v>0</v>
      </c>
      <c r="L34" s="293">
        <f t="shared" si="6"/>
        <v>0</v>
      </c>
      <c r="M34" s="293">
        <f t="shared" si="6"/>
        <v>0</v>
      </c>
      <c r="N34" s="293">
        <f t="shared" si="6"/>
        <v>0</v>
      </c>
      <c r="O34" s="515">
        <f t="shared" si="6"/>
        <v>0</v>
      </c>
      <c r="P34" s="524">
        <f>+P32+P33</f>
        <v>0</v>
      </c>
      <c r="Q34" s="36"/>
      <c r="U34" s="307"/>
      <c r="V34" s="307"/>
      <c r="W34" s="307"/>
      <c r="X34" s="307"/>
    </row>
    <row r="35" spans="1:24" s="37" customFormat="1" ht="21.75" customHeight="1" x14ac:dyDescent="0.2">
      <c r="A35" s="25" t="e">
        <f>+IF(AND(B35&gt;0,#REF!&gt;0),MAX(A$9:A34)+1,0)</f>
        <v>#REF!</v>
      </c>
      <c r="B35" s="25"/>
      <c r="C35" s="308" t="s">
        <v>18</v>
      </c>
      <c r="D35" s="311"/>
      <c r="E35" s="311"/>
      <c r="F35" s="291"/>
      <c r="G35" s="291"/>
      <c r="H35" s="310"/>
      <c r="I35" s="310"/>
      <c r="J35" s="293"/>
      <c r="K35" s="310"/>
      <c r="L35" s="310"/>
      <c r="M35" s="310"/>
      <c r="N35" s="310"/>
      <c r="O35" s="519"/>
      <c r="P35" s="527"/>
      <c r="Q35" s="36"/>
      <c r="U35" s="305"/>
      <c r="V35" s="305"/>
      <c r="W35" s="305"/>
      <c r="X35" s="305"/>
    </row>
    <row r="36" spans="1:24" s="37" customFormat="1" ht="11.25" customHeight="1" x14ac:dyDescent="0.2">
      <c r="A36" s="25" t="e">
        <f>+IF(AND(B36&gt;0,#REF!&gt;0),MAX(A$9:A35)+1,0)</f>
        <v>#REF!</v>
      </c>
      <c r="B36" s="25">
        <v>1</v>
      </c>
      <c r="C36" s="300" t="s">
        <v>6</v>
      </c>
      <c r="D36" s="290">
        <f>+'1v -ostali'!C342+'1v -beneficirani'!C342</f>
        <v>0</v>
      </c>
      <c r="E36" s="290">
        <f>+'1v -ostali'!X342+'1v -beneficirani'!X342</f>
        <v>0</v>
      </c>
      <c r="F36" s="291">
        <f>+'1v -ostali'!AK342+'1v -beneficirani'!AL342</f>
        <v>0</v>
      </c>
      <c r="G36" s="291">
        <f>+('1v -ostali'!AK342*'1v -ostali'!$C$6)/100+('1v -beneficirani'!AL342*'1v -beneficirani'!C$6)/100</f>
        <v>0</v>
      </c>
      <c r="H36" s="292"/>
      <c r="I36" s="292"/>
      <c r="J36" s="293">
        <f>+SUM(F36:I36)</f>
        <v>0</v>
      </c>
      <c r="K36" s="293">
        <f>+'1v -ostali'!I342+'1v -beneficirani'!I342</f>
        <v>0</v>
      </c>
      <c r="L36" s="293">
        <f>+'1v -ostali'!Y342+'1v -beneficirani'!Y342</f>
        <v>0</v>
      </c>
      <c r="M36" s="293">
        <f>+'1v -ostali'!AR342+'1v -beneficirani'!AS342</f>
        <v>0</v>
      </c>
      <c r="N36" s="293">
        <f>+K36-D36</f>
        <v>0</v>
      </c>
      <c r="O36" s="515">
        <f>+L36-E36</f>
        <v>0</v>
      </c>
      <c r="P36" s="524">
        <f>+M36-F36</f>
        <v>0</v>
      </c>
      <c r="Q36" s="36"/>
      <c r="U36" s="296" t="str">
        <f>CONCATENATE("T4S*",ROW(),"*",$D$2,"*",$D$3,"*",V36)</f>
        <v>T4S*36***411</v>
      </c>
      <c r="V36" s="296">
        <v>411</v>
      </c>
      <c r="W36" s="296" t="str">
        <f>VLOOKUP(ROW(),NASLOVI!$A$2:$C$15,2,TRUE)</f>
        <v>II  Потребна средства  за извршиоце са територије АП КиМ</v>
      </c>
      <c r="X36" s="296" t="str">
        <f>VLOOKUP(ROW(),NASLOVI!$A$2:$C$15,3,TRUE)</f>
        <v>д) запослени који живе на територији АП КиМ а не раде (накнада 8.526+30%)</v>
      </c>
    </row>
    <row r="37" spans="1:24" s="37" customFormat="1" ht="14.4" x14ac:dyDescent="0.2">
      <c r="A37" s="25" t="e">
        <f>+IF(AND(B37&gt;0,#REF!&gt;0),MAX(A$9:A36)+1,0)</f>
        <v>#REF!</v>
      </c>
      <c r="B37" s="25">
        <v>1</v>
      </c>
      <c r="C37" s="300" t="s">
        <v>7</v>
      </c>
      <c r="D37" s="299"/>
      <c r="E37" s="299"/>
      <c r="F37" s="291">
        <f>+'1v -ostali'!AL342+'1v -beneficirani'!AM342</f>
        <v>0</v>
      </c>
      <c r="G37" s="291">
        <f>('1v -ostali'!AL342*'1v -ostali'!$C$6/100)+('1v -beneficirani'!AM342*'1v -beneficirani'!C$6)/100</f>
        <v>0</v>
      </c>
      <c r="H37" s="292"/>
      <c r="I37" s="292"/>
      <c r="J37" s="293">
        <f>+SUM(F37:I37)</f>
        <v>0</v>
      </c>
      <c r="K37" s="292"/>
      <c r="L37" s="292"/>
      <c r="M37" s="293">
        <f>+'1v -ostali'!AS342+'1v -beneficirani'!AT342</f>
        <v>0</v>
      </c>
      <c r="N37" s="292"/>
      <c r="O37" s="520"/>
      <c r="P37" s="524">
        <f>+M37-F37</f>
        <v>0</v>
      </c>
      <c r="Q37" s="36"/>
      <c r="U37" s="296" t="str">
        <f>CONCATENATE("T4S*",ROW(),"*",$D$2,"*",$D$3,"*",V37)</f>
        <v>T4S*37***412</v>
      </c>
      <c r="V37" s="296">
        <v>412</v>
      </c>
      <c r="W37" s="296" t="str">
        <f>VLOOKUP(ROW(),NASLOVI!$A$2:$C$15,2,TRUE)</f>
        <v>II  Потребна средства  за извршиоце са територије АП КиМ</v>
      </c>
      <c r="X37" s="296" t="str">
        <f>VLOOKUP(ROW(),NASLOVI!$A$2:$C$15,3,TRUE)</f>
        <v>д) запослени који живе на територији АП КиМ а не раде (накнада 8.526+30%)</v>
      </c>
    </row>
    <row r="38" spans="1:24" s="37" customFormat="1" ht="12.75" customHeight="1" x14ac:dyDescent="0.2">
      <c r="A38" s="25" t="e">
        <f>+IF(AND(B38&gt;0,#REF!&gt;0),MAX(A$9:A37)+1,0)</f>
        <v>#REF!</v>
      </c>
      <c r="B38" s="25"/>
      <c r="C38" s="306" t="s">
        <v>11</v>
      </c>
      <c r="D38" s="290">
        <f t="shared" ref="D38:O38" si="7">D36+D37</f>
        <v>0</v>
      </c>
      <c r="E38" s="290">
        <f t="shared" si="7"/>
        <v>0</v>
      </c>
      <c r="F38" s="291">
        <f t="shared" si="7"/>
        <v>0</v>
      </c>
      <c r="G38" s="291">
        <f t="shared" si="7"/>
        <v>0</v>
      </c>
      <c r="H38" s="291">
        <f t="shared" si="7"/>
        <v>0</v>
      </c>
      <c r="I38" s="291">
        <f t="shared" si="7"/>
        <v>0</v>
      </c>
      <c r="J38" s="293">
        <f t="shared" si="7"/>
        <v>0</v>
      </c>
      <c r="K38" s="293">
        <f t="shared" si="7"/>
        <v>0</v>
      </c>
      <c r="L38" s="293">
        <f t="shared" si="7"/>
        <v>0</v>
      </c>
      <c r="M38" s="293">
        <f t="shared" si="7"/>
        <v>0</v>
      </c>
      <c r="N38" s="293">
        <f t="shared" si="7"/>
        <v>0</v>
      </c>
      <c r="O38" s="515">
        <f t="shared" si="7"/>
        <v>0</v>
      </c>
      <c r="P38" s="524">
        <f>+P37+P36</f>
        <v>0</v>
      </c>
      <c r="Q38" s="36"/>
      <c r="U38" s="307"/>
      <c r="V38" s="307"/>
      <c r="W38" s="307"/>
      <c r="X38" s="307"/>
    </row>
    <row r="39" spans="1:24" s="37" customFormat="1" ht="21" customHeight="1" x14ac:dyDescent="0.2">
      <c r="A39" s="25" t="e">
        <f>+IF(AND(B39&gt;0,#REF!&gt;0),MAX(A$9:A38)+1,0)</f>
        <v>#REF!</v>
      </c>
      <c r="B39" s="25"/>
      <c r="C39" s="308" t="s">
        <v>4</v>
      </c>
      <c r="D39" s="311"/>
      <c r="E39" s="311"/>
      <c r="F39" s="291"/>
      <c r="G39" s="291"/>
      <c r="H39" s="310"/>
      <c r="I39" s="310"/>
      <c r="J39" s="293"/>
      <c r="K39" s="310"/>
      <c r="L39" s="310"/>
      <c r="M39" s="310"/>
      <c r="N39" s="310"/>
      <c r="O39" s="519"/>
      <c r="P39" s="527"/>
      <c r="Q39" s="36"/>
      <c r="U39" s="305"/>
      <c r="V39" s="305"/>
      <c r="W39" s="305"/>
      <c r="X39" s="305"/>
    </row>
    <row r="40" spans="1:24" s="37" customFormat="1" ht="11.25" customHeight="1" x14ac:dyDescent="0.2">
      <c r="A40" s="25" t="e">
        <f>+IF(AND(B40&gt;0,#REF!&gt;0),MAX(A$9:A39)+1,0)</f>
        <v>#REF!</v>
      </c>
      <c r="B40" s="25">
        <v>1</v>
      </c>
      <c r="C40" s="300" t="s">
        <v>6</v>
      </c>
      <c r="D40" s="290">
        <f>+'1v -ostali'!C348+'1v -beneficirani'!C348</f>
        <v>0</v>
      </c>
      <c r="E40" s="290">
        <f>+'1v -ostali'!X348+'1v -beneficirani'!X348</f>
        <v>0</v>
      </c>
      <c r="F40" s="291">
        <f>+'1v -ostali'!AK348+'1v -beneficirani'!AL348</f>
        <v>0</v>
      </c>
      <c r="G40" s="291">
        <f>+('1v -ostali'!AK348*'1v -ostali'!$C$6)/100+('1v -beneficirani'!AL348*'1v -beneficirani'!C$6)/100</f>
        <v>0</v>
      </c>
      <c r="H40" s="292"/>
      <c r="I40" s="292"/>
      <c r="J40" s="293">
        <f>+SUM(F40:I40)</f>
        <v>0</v>
      </c>
      <c r="K40" s="293">
        <f>+'1v -ostali'!I348+'1v -beneficirani'!I348</f>
        <v>0</v>
      </c>
      <c r="L40" s="293">
        <f>+'1v -ostali'!Y348+'1v -beneficirani'!Y348</f>
        <v>0</v>
      </c>
      <c r="M40" s="293">
        <f>+'1v -ostali'!AR348+'1v -beneficirani'!AS348</f>
        <v>0</v>
      </c>
      <c r="N40" s="293">
        <f>+K40-D40</f>
        <v>0</v>
      </c>
      <c r="O40" s="515">
        <f>+L40-E40</f>
        <v>0</v>
      </c>
      <c r="P40" s="524">
        <f>+M40-F40</f>
        <v>0</v>
      </c>
      <c r="Q40" s="36"/>
      <c r="U40" s="312" t="str">
        <f>CONCATENATE("T4S*",ROW(),"*",$D$2,"*",$D$3,"*",V40)</f>
        <v>T4S*40***411</v>
      </c>
      <c r="V40" s="296">
        <v>411</v>
      </c>
      <c r="W40" s="296" t="str">
        <f>VLOOKUP(ROW(),NASLOVI!$A$2:$C$15,2,TRUE)</f>
        <v>II  Потребна средства  за извршиоце са територије АП КиМ</v>
      </c>
      <c r="X40" s="296" t="str">
        <f>VLOOKUP(ROW(),NASLOVI!$A$2:$C$15,3,TRUE)</f>
        <v>ђ) запослени који живе ван територије АП КиМ и не раде (накнада 8.526 )</v>
      </c>
    </row>
    <row r="41" spans="1:24" s="37" customFormat="1" ht="14.4" x14ac:dyDescent="0.2">
      <c r="A41" s="25" t="e">
        <f>+IF(AND(B41&gt;0,#REF!&gt;0),MAX(A$9:A40)+1,0)</f>
        <v>#REF!</v>
      </c>
      <c r="B41" s="25">
        <v>1</v>
      </c>
      <c r="C41" s="300" t="s">
        <v>7</v>
      </c>
      <c r="D41" s="299"/>
      <c r="E41" s="299"/>
      <c r="F41" s="291">
        <f>+'1v -ostali'!AL348+'1v -beneficirani'!AM348</f>
        <v>0</v>
      </c>
      <c r="G41" s="291">
        <f>('1v -ostali'!AL348*'1v -ostali'!$C$6/100)+('1v -beneficirani'!AM348*'1v -beneficirani'!C$6)/100</f>
        <v>0</v>
      </c>
      <c r="H41" s="292"/>
      <c r="I41" s="292"/>
      <c r="J41" s="293">
        <f>+SUM(F41:I41)</f>
        <v>0</v>
      </c>
      <c r="K41" s="292"/>
      <c r="L41" s="292"/>
      <c r="M41" s="293">
        <f>+'1v -ostali'!AS348+'1v -beneficirani'!AT348</f>
        <v>0</v>
      </c>
      <c r="N41" s="292"/>
      <c r="O41" s="520"/>
      <c r="P41" s="524">
        <f>+M41-F41</f>
        <v>0</v>
      </c>
      <c r="Q41" s="36"/>
      <c r="U41" s="312" t="str">
        <f>CONCATENATE("T4S*",ROW(),"*",$D$2,"*",$D$3,"*",V41)</f>
        <v>T4S*41***412</v>
      </c>
      <c r="V41" s="296">
        <v>412</v>
      </c>
      <c r="W41" s="296" t="str">
        <f>VLOOKUP(ROW(),NASLOVI!$A$2:$C$15,2,TRUE)</f>
        <v>II  Потребна средства  за извршиоце са територије АП КиМ</v>
      </c>
      <c r="X41" s="296" t="str">
        <f>VLOOKUP(ROW(),NASLOVI!$A$2:$C$15,3,TRUE)</f>
        <v>ђ) запослени који живе ван територије АП КиМ и не раде (накнада 8.526 )</v>
      </c>
    </row>
    <row r="42" spans="1:24" s="37" customFormat="1" ht="12.75" customHeight="1" x14ac:dyDescent="0.2">
      <c r="A42" s="25" t="e">
        <f>+IF(AND(B42&gt;0,#REF!&gt;0),MAX(A$9:A41)+1,0)</f>
        <v>#REF!</v>
      </c>
      <c r="B42" s="25"/>
      <c r="C42" s="306" t="s">
        <v>11</v>
      </c>
      <c r="D42" s="291">
        <f t="shared" ref="D42:O42" si="8">D40+D41</f>
        <v>0</v>
      </c>
      <c r="E42" s="291">
        <f t="shared" si="8"/>
        <v>0</v>
      </c>
      <c r="F42" s="291">
        <f t="shared" si="8"/>
        <v>0</v>
      </c>
      <c r="G42" s="291">
        <f t="shared" si="8"/>
        <v>0</v>
      </c>
      <c r="H42" s="291">
        <f t="shared" si="8"/>
        <v>0</v>
      </c>
      <c r="I42" s="291">
        <f t="shared" si="8"/>
        <v>0</v>
      </c>
      <c r="J42" s="293">
        <f t="shared" si="8"/>
        <v>0</v>
      </c>
      <c r="K42" s="293">
        <f t="shared" si="8"/>
        <v>0</v>
      </c>
      <c r="L42" s="293">
        <f t="shared" si="8"/>
        <v>0</v>
      </c>
      <c r="M42" s="293">
        <f t="shared" si="8"/>
        <v>0</v>
      </c>
      <c r="N42" s="293">
        <f t="shared" si="8"/>
        <v>0</v>
      </c>
      <c r="O42" s="515">
        <f t="shared" si="8"/>
        <v>0</v>
      </c>
      <c r="P42" s="524">
        <f>SUM(P40:P41)</f>
        <v>0</v>
      </c>
      <c r="Q42" s="36"/>
      <c r="U42" s="307"/>
      <c r="V42" s="307"/>
      <c r="W42" s="307"/>
      <c r="X42" s="307"/>
    </row>
    <row r="43" spans="1:24" s="37" customFormat="1" ht="21.75" customHeight="1" x14ac:dyDescent="0.2">
      <c r="A43" s="25" t="e">
        <f>+IF(AND(B43&gt;0,#REF!&gt;0),MAX(A$9:A42)+1,0)</f>
        <v>#REF!</v>
      </c>
      <c r="B43" s="25"/>
      <c r="C43" s="308" t="s">
        <v>19</v>
      </c>
      <c r="D43" s="311"/>
      <c r="E43" s="311"/>
      <c r="F43" s="291"/>
      <c r="G43" s="291"/>
      <c r="H43" s="310"/>
      <c r="I43" s="310"/>
      <c r="J43" s="293"/>
      <c r="K43" s="310"/>
      <c r="L43" s="310"/>
      <c r="M43" s="310"/>
      <c r="N43" s="310"/>
      <c r="O43" s="519"/>
      <c r="P43" s="527"/>
      <c r="Q43" s="36"/>
      <c r="U43" s="305"/>
      <c r="V43" s="305"/>
      <c r="W43" s="305"/>
      <c r="X43" s="305"/>
    </row>
    <row r="44" spans="1:24" s="37" customFormat="1" ht="11.25" customHeight="1" x14ac:dyDescent="0.2">
      <c r="A44" s="25" t="e">
        <f>+IF(AND(B44&gt;0,#REF!&gt;0),MAX(A$9:A43)+1,0)</f>
        <v>#REF!</v>
      </c>
      <c r="B44" s="25">
        <v>1</v>
      </c>
      <c r="C44" s="313" t="s">
        <v>6</v>
      </c>
      <c r="D44" s="290">
        <f>+'1v -ostali'!C349+'1v -beneficirani'!C349</f>
        <v>0</v>
      </c>
      <c r="E44" s="290">
        <f>+'1v -ostali'!X349+'1v -beneficirani'!X349</f>
        <v>0</v>
      </c>
      <c r="F44" s="291">
        <f>+'1v -ostali'!AK349+'1v -beneficirani'!AL349</f>
        <v>0</v>
      </c>
      <c r="G44" s="291">
        <f>+('1v -ostali'!AK349*'1v -ostali'!$C$6)/100+('1v -beneficirani'!AL349*'1v -beneficirani'!C$6)/100</f>
        <v>0</v>
      </c>
      <c r="H44" s="292"/>
      <c r="I44" s="292"/>
      <c r="J44" s="293">
        <f>+SUM(F44:I44)</f>
        <v>0</v>
      </c>
      <c r="K44" s="293">
        <f>+'1v -ostali'!I349+'1v -beneficirani'!I349</f>
        <v>0</v>
      </c>
      <c r="L44" s="293">
        <f>+'1v -ostali'!Y349+'1v -beneficirani'!Y349</f>
        <v>0</v>
      </c>
      <c r="M44" s="293">
        <f>+'1v -ostali'!AR349+'1v -beneficirani'!AS349</f>
        <v>0</v>
      </c>
      <c r="N44" s="293">
        <f>+K44-D44</f>
        <v>0</v>
      </c>
      <c r="O44" s="515">
        <f>+L44-E44</f>
        <v>0</v>
      </c>
      <c r="P44" s="524">
        <f>+M44-F44</f>
        <v>0</v>
      </c>
      <c r="Q44" s="36"/>
      <c r="U44" s="314" t="str">
        <f>CONCATENATE("T4S*",ROW(),"*",$D$2,"*",$D$3,"*",V44)</f>
        <v>T4S*44***411</v>
      </c>
      <c r="V44" s="296">
        <v>411</v>
      </c>
      <c r="W44" s="296" t="str">
        <f>VLOOKUP(ROW(),NASLOVI!$A$2:$C$15,2,TRUE)</f>
        <v>II  Потребна средства  за извршиоце са територије АП КиМ</v>
      </c>
      <c r="X44" s="296" t="str">
        <f>VLOOKUP(ROW(),NASLOVI!$A$2:$C$15,3,TRUE)</f>
        <v>ђ) запослени који живе ван територије АП КиМ и не раде (накнада 8.526 )</v>
      </c>
    </row>
    <row r="45" spans="1:24" s="37" customFormat="1" ht="14.4" x14ac:dyDescent="0.2">
      <c r="A45" s="25" t="e">
        <f>+IF(AND(B45&gt;0,#REF!&gt;0),MAX(A$9:A44)+1,0)</f>
        <v>#REF!</v>
      </c>
      <c r="B45" s="25">
        <v>1</v>
      </c>
      <c r="C45" s="315" t="s">
        <v>7</v>
      </c>
      <c r="D45" s="299"/>
      <c r="E45" s="299"/>
      <c r="F45" s="291">
        <f>+'1v -ostali'!AL349+'1v -beneficirani'!AM349</f>
        <v>0</v>
      </c>
      <c r="G45" s="291">
        <f>('1v -ostali'!AL349*'1v -ostali'!$C$6/100)+('1v -beneficirani'!AM349*'1v -beneficirani'!C$6)/100</f>
        <v>0</v>
      </c>
      <c r="H45" s="292"/>
      <c r="I45" s="292"/>
      <c r="J45" s="293">
        <f>+SUM(F45:I45)</f>
        <v>0</v>
      </c>
      <c r="K45" s="292"/>
      <c r="L45" s="292"/>
      <c r="M45" s="293">
        <f>+'1v -ostali'!AS349+'1v -beneficirani'!AT349</f>
        <v>0</v>
      </c>
      <c r="N45" s="292"/>
      <c r="O45" s="520"/>
      <c r="P45" s="524">
        <f>+M45-F45</f>
        <v>0</v>
      </c>
      <c r="Q45" s="36"/>
      <c r="U45" s="314" t="str">
        <f>CONCATENATE("T4S*",ROW(),"*",$D$2,"*",$D$3,"*",V45)</f>
        <v>T4S*45***412</v>
      </c>
      <c r="V45" s="296">
        <v>412</v>
      </c>
      <c r="W45" s="296" t="str">
        <f>VLOOKUP(ROW(),NASLOVI!$A$2:$C$15,2,TRUE)</f>
        <v>II  Потребна средства  за извршиоце са територије АП КиМ</v>
      </c>
      <c r="X45" s="296" t="str">
        <f>VLOOKUP(ROW(),NASLOVI!$A$2:$C$15,3,TRUE)</f>
        <v>ђ) запослени који живе ван територије АП КиМ и не раде (накнада 8.526 )</v>
      </c>
    </row>
    <row r="46" spans="1:24" s="35" customFormat="1" ht="12.75" customHeight="1" x14ac:dyDescent="0.2">
      <c r="A46" s="25" t="e">
        <f>+IF(AND(B46&gt;0,#REF!&gt;0),MAX(A$9:A45)+1,0)</f>
        <v>#REF!</v>
      </c>
      <c r="B46" s="25"/>
      <c r="C46" s="316" t="s">
        <v>11</v>
      </c>
      <c r="D46" s="291">
        <f t="shared" ref="D46:O46" si="9">D44+D45</f>
        <v>0</v>
      </c>
      <c r="E46" s="291">
        <f t="shared" si="9"/>
        <v>0</v>
      </c>
      <c r="F46" s="291">
        <f t="shared" si="9"/>
        <v>0</v>
      </c>
      <c r="G46" s="291">
        <f t="shared" si="9"/>
        <v>0</v>
      </c>
      <c r="H46" s="291">
        <f t="shared" si="9"/>
        <v>0</v>
      </c>
      <c r="I46" s="291">
        <f t="shared" si="9"/>
        <v>0</v>
      </c>
      <c r="J46" s="293">
        <f t="shared" si="9"/>
        <v>0</v>
      </c>
      <c r="K46" s="293">
        <f t="shared" si="9"/>
        <v>0</v>
      </c>
      <c r="L46" s="293">
        <f t="shared" si="9"/>
        <v>0</v>
      </c>
      <c r="M46" s="293">
        <f t="shared" si="9"/>
        <v>0</v>
      </c>
      <c r="N46" s="293">
        <f t="shared" si="9"/>
        <v>0</v>
      </c>
      <c r="O46" s="515">
        <f t="shared" si="9"/>
        <v>0</v>
      </c>
      <c r="P46" s="524">
        <f>SUM(P44:P45)</f>
        <v>0</v>
      </c>
      <c r="Q46" s="34"/>
      <c r="U46" s="307"/>
      <c r="V46" s="307"/>
      <c r="W46" s="307"/>
      <c r="X46" s="307"/>
    </row>
    <row r="47" spans="1:24" s="35" customFormat="1" ht="12.75" customHeight="1" x14ac:dyDescent="0.2">
      <c r="A47" s="25" t="e">
        <f>+IF(AND(B47&gt;0,#REF!&gt;0),MAX(A$9:A46)+1,0)</f>
        <v>#REF!</v>
      </c>
      <c r="B47" s="25"/>
      <c r="C47" s="303" t="s">
        <v>12</v>
      </c>
      <c r="D47" s="304"/>
      <c r="E47" s="304"/>
      <c r="F47" s="304"/>
      <c r="G47" s="317"/>
      <c r="H47" s="317"/>
      <c r="I47" s="317"/>
      <c r="J47" s="318"/>
      <c r="K47" s="317"/>
      <c r="L47" s="317"/>
      <c r="M47" s="317"/>
      <c r="N47" s="317"/>
      <c r="O47" s="521"/>
      <c r="P47" s="528"/>
      <c r="Q47" s="34"/>
      <c r="U47" s="319"/>
      <c r="V47" s="319"/>
      <c r="W47" s="319"/>
      <c r="X47" s="319"/>
    </row>
    <row r="48" spans="1:24" s="35" customFormat="1" ht="12.75" customHeight="1" x14ac:dyDescent="0.2">
      <c r="A48" s="25" t="e">
        <f>+IF(AND(B48&gt;0,#REF!&gt;0),MAX(A$9:A47)+1,0)</f>
        <v>#REF!</v>
      </c>
      <c r="B48" s="25">
        <v>1</v>
      </c>
      <c r="C48" s="320" t="s">
        <v>6</v>
      </c>
      <c r="D48" s="304">
        <f t="shared" ref="D48:P49" si="10">D24+D28+D32+D36+D40+D44</f>
        <v>0</v>
      </c>
      <c r="E48" s="304">
        <f t="shared" si="10"/>
        <v>0</v>
      </c>
      <c r="F48" s="304">
        <f t="shared" si="10"/>
        <v>0</v>
      </c>
      <c r="G48" s="317">
        <f t="shared" si="10"/>
        <v>0</v>
      </c>
      <c r="H48" s="317">
        <f>H24+H28+H32+H36+H40+H44</f>
        <v>0</v>
      </c>
      <c r="I48" s="317">
        <f t="shared" si="10"/>
        <v>0</v>
      </c>
      <c r="J48" s="318">
        <f t="shared" si="10"/>
        <v>0</v>
      </c>
      <c r="K48" s="317">
        <f t="shared" si="10"/>
        <v>0</v>
      </c>
      <c r="L48" s="317">
        <f t="shared" si="10"/>
        <v>0</v>
      </c>
      <c r="M48" s="317">
        <f t="shared" si="10"/>
        <v>0</v>
      </c>
      <c r="N48" s="317">
        <f t="shared" si="10"/>
        <v>0</v>
      </c>
      <c r="O48" s="521">
        <f t="shared" si="10"/>
        <v>0</v>
      </c>
      <c r="P48" s="528">
        <f t="shared" si="10"/>
        <v>0</v>
      </c>
      <c r="Q48" s="34"/>
      <c r="U48" s="321"/>
      <c r="V48" s="321"/>
      <c r="W48" s="321"/>
      <c r="X48" s="321"/>
    </row>
    <row r="49" spans="1:24" s="35" customFormat="1" ht="12.75" customHeight="1" x14ac:dyDescent="0.2">
      <c r="A49" s="25" t="e">
        <f>+IF(AND(B49&gt;0,#REF!&gt;0),MAX(A$9:A48)+1,0)</f>
        <v>#REF!</v>
      </c>
      <c r="B49" s="25">
        <v>1</v>
      </c>
      <c r="C49" s="320" t="s">
        <v>7</v>
      </c>
      <c r="D49" s="304">
        <f t="shared" si="10"/>
        <v>0</v>
      </c>
      <c r="E49" s="304">
        <f t="shared" si="10"/>
        <v>0</v>
      </c>
      <c r="F49" s="304">
        <f t="shared" si="10"/>
        <v>0</v>
      </c>
      <c r="G49" s="317">
        <f t="shared" si="10"/>
        <v>0</v>
      </c>
      <c r="H49" s="317">
        <f>H25+H29+H33+H37+H41+H45</f>
        <v>0</v>
      </c>
      <c r="I49" s="317">
        <f t="shared" si="10"/>
        <v>0</v>
      </c>
      <c r="J49" s="318">
        <f t="shared" si="10"/>
        <v>0</v>
      </c>
      <c r="K49" s="317">
        <f t="shared" si="10"/>
        <v>0</v>
      </c>
      <c r="L49" s="317">
        <f t="shared" si="10"/>
        <v>0</v>
      </c>
      <c r="M49" s="317">
        <f t="shared" si="10"/>
        <v>0</v>
      </c>
      <c r="N49" s="317">
        <f t="shared" si="10"/>
        <v>0</v>
      </c>
      <c r="O49" s="521">
        <f t="shared" si="10"/>
        <v>0</v>
      </c>
      <c r="P49" s="528">
        <f t="shared" si="10"/>
        <v>0</v>
      </c>
      <c r="Q49" s="34"/>
      <c r="U49" s="321"/>
      <c r="V49" s="321"/>
      <c r="W49" s="321"/>
      <c r="X49" s="321"/>
    </row>
    <row r="50" spans="1:24" s="35" customFormat="1" ht="12.75" customHeight="1" x14ac:dyDescent="0.2">
      <c r="A50" s="25" t="e">
        <f>+IF(AND(B50&gt;0,#REF!&gt;0),MAX(A$9:A49)+1,0)</f>
        <v>#REF!</v>
      </c>
      <c r="B50" s="25"/>
      <c r="C50" s="303" t="s">
        <v>13</v>
      </c>
      <c r="D50" s="66">
        <f t="shared" ref="D50:P50" si="11">D48+D49</f>
        <v>0</v>
      </c>
      <c r="E50" s="66">
        <f t="shared" si="11"/>
        <v>0</v>
      </c>
      <c r="F50" s="66">
        <f t="shared" si="11"/>
        <v>0</v>
      </c>
      <c r="G50" s="67">
        <f t="shared" si="11"/>
        <v>0</v>
      </c>
      <c r="H50" s="67">
        <f t="shared" si="11"/>
        <v>0</v>
      </c>
      <c r="I50" s="67">
        <f t="shared" si="11"/>
        <v>0</v>
      </c>
      <c r="J50" s="68">
        <f t="shared" si="11"/>
        <v>0</v>
      </c>
      <c r="K50" s="67">
        <f t="shared" si="11"/>
        <v>0</v>
      </c>
      <c r="L50" s="67">
        <f t="shared" si="11"/>
        <v>0</v>
      </c>
      <c r="M50" s="67">
        <f t="shared" si="11"/>
        <v>0</v>
      </c>
      <c r="N50" s="67">
        <f t="shared" si="11"/>
        <v>0</v>
      </c>
      <c r="O50" s="68">
        <f t="shared" si="11"/>
        <v>0</v>
      </c>
      <c r="P50" s="528">
        <f t="shared" si="11"/>
        <v>0</v>
      </c>
      <c r="Q50" s="34"/>
      <c r="U50" s="321"/>
      <c r="V50" s="321"/>
      <c r="W50" s="321"/>
      <c r="X50" s="321"/>
    </row>
    <row r="51" spans="1:24" s="35" customFormat="1" ht="11.4" x14ac:dyDescent="0.2">
      <c r="A51" s="25" t="e">
        <f>+IF(AND(B51&gt;0,#REF!&gt;0),MAX(A$9:A50)+1,0)</f>
        <v>#REF!</v>
      </c>
      <c r="B51" s="25"/>
      <c r="C51" s="57" t="s">
        <v>14</v>
      </c>
      <c r="D51" s="69"/>
      <c r="E51" s="69"/>
      <c r="F51" s="69"/>
      <c r="G51" s="70"/>
      <c r="H51" s="70"/>
      <c r="I51" s="70"/>
      <c r="J51" s="71"/>
      <c r="K51" s="70"/>
      <c r="L51" s="70"/>
      <c r="M51" s="70"/>
      <c r="N51" s="70"/>
      <c r="O51" s="71"/>
      <c r="P51" s="529"/>
      <c r="Q51" s="34"/>
      <c r="U51" s="305"/>
      <c r="V51" s="305"/>
      <c r="W51" s="305"/>
      <c r="X51" s="305"/>
    </row>
    <row r="52" spans="1:24" s="35" customFormat="1" ht="12.75" customHeight="1" x14ac:dyDescent="0.2">
      <c r="A52" s="25" t="e">
        <f>+IF(AND(B52&gt;0,#REF!&gt;0),MAX(A$9:A51)+1,0)</f>
        <v>#REF!</v>
      </c>
      <c r="B52" s="25"/>
      <c r="C52" s="298" t="s">
        <v>6</v>
      </c>
      <c r="D52" s="322">
        <f>D20+D48</f>
        <v>0</v>
      </c>
      <c r="E52" s="322">
        <f>E20+E48</f>
        <v>0</v>
      </c>
      <c r="F52" s="322">
        <f t="shared" ref="F52:P52" si="12">+SUM(F11:F14)+F48</f>
        <v>0</v>
      </c>
      <c r="G52" s="322">
        <f t="shared" si="12"/>
        <v>0</v>
      </c>
      <c r="H52" s="322">
        <f t="shared" si="12"/>
        <v>0</v>
      </c>
      <c r="I52" s="322">
        <f t="shared" si="12"/>
        <v>0</v>
      </c>
      <c r="J52" s="322">
        <f t="shared" si="12"/>
        <v>0</v>
      </c>
      <c r="K52" s="322">
        <f t="shared" si="12"/>
        <v>0</v>
      </c>
      <c r="L52" s="322">
        <f t="shared" si="12"/>
        <v>0</v>
      </c>
      <c r="M52" s="322">
        <f t="shared" si="12"/>
        <v>0</v>
      </c>
      <c r="N52" s="322">
        <f t="shared" si="12"/>
        <v>0</v>
      </c>
      <c r="O52" s="522">
        <f t="shared" si="12"/>
        <v>0</v>
      </c>
      <c r="P52" s="530">
        <f t="shared" si="12"/>
        <v>0</v>
      </c>
      <c r="Q52" s="34"/>
      <c r="U52" s="322">
        <f>+SUM(U11:U14)+U48</f>
        <v>0</v>
      </c>
      <c r="V52" s="322">
        <f>+SUM(V11:V14)+V48</f>
        <v>411</v>
      </c>
      <c r="W52" s="322">
        <f>+SUM(W11:W14)+W48</f>
        <v>0</v>
      </c>
      <c r="X52" s="322">
        <f>+SUM(X11:X14)+X48</f>
        <v>0</v>
      </c>
    </row>
    <row r="53" spans="1:24" s="35" customFormat="1" ht="9.6" x14ac:dyDescent="0.2">
      <c r="A53" s="25" t="e">
        <f>+IF(AND(B53&gt;0,#REF!&gt;0),MAX(A$9:A52)+1,0)</f>
        <v>#REF!</v>
      </c>
      <c r="B53" s="25"/>
      <c r="C53" s="323" t="s">
        <v>7</v>
      </c>
      <c r="D53" s="322">
        <v>0</v>
      </c>
      <c r="E53" s="322">
        <v>0</v>
      </c>
      <c r="F53" s="322">
        <f t="shared" ref="F53:P53" si="13">+SUM(F15:F18)+F49</f>
        <v>0</v>
      </c>
      <c r="G53" s="322">
        <f t="shared" si="13"/>
        <v>0</v>
      </c>
      <c r="H53" s="322">
        <f t="shared" si="13"/>
        <v>0</v>
      </c>
      <c r="I53" s="322">
        <f t="shared" si="13"/>
        <v>0</v>
      </c>
      <c r="J53" s="322">
        <f t="shared" si="13"/>
        <v>0</v>
      </c>
      <c r="K53" s="322">
        <f t="shared" si="13"/>
        <v>0</v>
      </c>
      <c r="L53" s="322">
        <f t="shared" si="13"/>
        <v>0</v>
      </c>
      <c r="M53" s="322">
        <f t="shared" si="13"/>
        <v>0</v>
      </c>
      <c r="N53" s="322">
        <f t="shared" si="13"/>
        <v>0</v>
      </c>
      <c r="O53" s="522">
        <f t="shared" si="13"/>
        <v>0</v>
      </c>
      <c r="P53" s="530">
        <f t="shared" si="13"/>
        <v>0</v>
      </c>
      <c r="Q53" s="34"/>
      <c r="U53" s="322">
        <f>+SUM(U15:U18)+U49</f>
        <v>0</v>
      </c>
      <c r="V53" s="322">
        <f>+SUM(V15:V18)+V49</f>
        <v>412</v>
      </c>
      <c r="W53" s="322">
        <f>+SUM(W15:W18)+W49</f>
        <v>0</v>
      </c>
      <c r="X53" s="322">
        <f>+SUM(X15:X18)+X49</f>
        <v>0</v>
      </c>
    </row>
    <row r="54" spans="1:24" s="35" customFormat="1" ht="19.2" x14ac:dyDescent="0.2">
      <c r="A54" s="25" t="e">
        <f>+IF(AND(B54&gt;0,#REF!&gt;0),MAX(A$9:A53)+1,0)</f>
        <v>#REF!</v>
      </c>
      <c r="B54" s="25"/>
      <c r="C54" s="298" t="s">
        <v>15</v>
      </c>
      <c r="D54" s="322">
        <f>D19</f>
        <v>0</v>
      </c>
      <c r="E54" s="322">
        <f>E19</f>
        <v>0</v>
      </c>
      <c r="F54" s="322">
        <f>F19</f>
        <v>0</v>
      </c>
      <c r="G54" s="322">
        <f t="shared" ref="G54:O54" si="14">G19</f>
        <v>0</v>
      </c>
      <c r="H54" s="322">
        <f t="shared" si="14"/>
        <v>0</v>
      </c>
      <c r="I54" s="322">
        <f t="shared" si="14"/>
        <v>0</v>
      </c>
      <c r="J54" s="322">
        <f t="shared" si="14"/>
        <v>0</v>
      </c>
      <c r="K54" s="322">
        <f t="shared" si="14"/>
        <v>0</v>
      </c>
      <c r="L54" s="322">
        <f t="shared" si="14"/>
        <v>0</v>
      </c>
      <c r="M54" s="322">
        <f t="shared" si="14"/>
        <v>0</v>
      </c>
      <c r="N54" s="322">
        <f t="shared" si="14"/>
        <v>0</v>
      </c>
      <c r="O54" s="522">
        <f t="shared" si="14"/>
        <v>0</v>
      </c>
      <c r="P54" s="530">
        <f>P19</f>
        <v>0</v>
      </c>
      <c r="Q54" s="34"/>
      <c r="U54" s="322" t="str">
        <f>U19</f>
        <v>T4S*19***463</v>
      </c>
      <c r="V54" s="322">
        <f>V19</f>
        <v>463</v>
      </c>
      <c r="W54" s="322" t="str">
        <f>W19</f>
        <v>II  Потребна средства  за извршиоце са територије АП КиМ</v>
      </c>
      <c r="X54" s="322" t="str">
        <f>X19</f>
        <v>а) запослени који живе и раде на територији АП КиМ (увећање плате  50%)</v>
      </c>
    </row>
    <row r="55" spans="1:24" s="35" customFormat="1" ht="9.6" x14ac:dyDescent="0.2">
      <c r="A55" s="25" t="e">
        <f>+IF(AND(B55&gt;0,#REF!&gt;0),MAX(A$9:A54)+1,0)</f>
        <v>#REF!</v>
      </c>
      <c r="B55" s="25"/>
      <c r="C55" s="324" t="s">
        <v>21</v>
      </c>
      <c r="D55" s="322">
        <f>+D52+D53+D54</f>
        <v>0</v>
      </c>
      <c r="E55" s="322">
        <f>+E52+E53+E54</f>
        <v>0</v>
      </c>
      <c r="F55" s="322">
        <f>SUM(F52:F54)</f>
        <v>0</v>
      </c>
      <c r="G55" s="322">
        <f>SUM(G52:G54)</f>
        <v>0</v>
      </c>
      <c r="H55" s="322">
        <f t="shared" ref="H55:O55" si="15">SUM(H52:H54)</f>
        <v>0</v>
      </c>
      <c r="I55" s="322">
        <f t="shared" si="15"/>
        <v>0</v>
      </c>
      <c r="J55" s="322">
        <f>SUM(J52:J54)</f>
        <v>0</v>
      </c>
      <c r="K55" s="322">
        <f t="shared" si="15"/>
        <v>0</v>
      </c>
      <c r="L55" s="322">
        <f t="shared" si="15"/>
        <v>0</v>
      </c>
      <c r="M55" s="322">
        <f>SUM(M52:M54)</f>
        <v>0</v>
      </c>
      <c r="N55" s="322">
        <f t="shared" si="15"/>
        <v>0</v>
      </c>
      <c r="O55" s="522">
        <f t="shared" si="15"/>
        <v>0</v>
      </c>
      <c r="P55" s="530">
        <f>SUM(P52:P54)</f>
        <v>0</v>
      </c>
      <c r="Q55" s="34"/>
      <c r="U55" s="322">
        <f>SUM(U52:U54)</f>
        <v>0</v>
      </c>
      <c r="V55" s="322">
        <f>SUM(V52:V54)</f>
        <v>1286</v>
      </c>
      <c r="W55" s="322">
        <f>SUM(W52:W54)</f>
        <v>0</v>
      </c>
      <c r="X55" s="322">
        <f>SUM(X52:X54)</f>
        <v>0</v>
      </c>
    </row>
    <row r="56" spans="1:24" x14ac:dyDescent="0.25">
      <c r="A56" s="25"/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U56" s="1"/>
      <c r="V56" s="1"/>
      <c r="W56" s="1"/>
      <c r="X56" s="1"/>
    </row>
    <row r="57" spans="1:24" ht="14.4" x14ac:dyDescent="0.3">
      <c r="A57" s="25"/>
      <c r="B57" s="25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Q57" s="1"/>
      <c r="U57" s="1"/>
      <c r="V57" s="1"/>
      <c r="W57" s="1"/>
      <c r="X57" s="1"/>
    </row>
    <row r="58" spans="1:24" ht="15" thickBot="1" x14ac:dyDescent="0.35">
      <c r="A58" s="25"/>
      <c r="B58" s="25"/>
      <c r="C58" s="140"/>
      <c r="D58" s="140"/>
      <c r="E58" s="141"/>
      <c r="F58" s="141"/>
      <c r="G58" s="141"/>
      <c r="H58" s="140"/>
      <c r="I58" s="140"/>
      <c r="J58" s="140"/>
      <c r="K58" s="141"/>
      <c r="L58" s="141"/>
      <c r="M58" s="141"/>
      <c r="N58" s="141"/>
      <c r="O58" s="141"/>
      <c r="Q58" s="1"/>
      <c r="U58" s="1"/>
      <c r="V58" s="1"/>
      <c r="W58" s="1"/>
      <c r="X58" s="1"/>
    </row>
    <row r="59" spans="1:24" ht="14.4" x14ac:dyDescent="0.3">
      <c r="A59" s="25"/>
      <c r="B59" s="25"/>
      <c r="C59" s="140"/>
      <c r="D59" s="140"/>
      <c r="F59" s="142" t="s">
        <v>368</v>
      </c>
      <c r="G59" s="140"/>
      <c r="H59" s="140"/>
      <c r="I59" s="146"/>
      <c r="J59" s="140"/>
      <c r="K59" s="625" t="s">
        <v>369</v>
      </c>
      <c r="L59" s="625"/>
      <c r="M59" s="625"/>
      <c r="N59" s="325"/>
      <c r="O59" s="325"/>
      <c r="Q59" s="1"/>
      <c r="U59" s="1"/>
      <c r="V59" s="1"/>
      <c r="W59" s="1"/>
      <c r="X59" s="1"/>
    </row>
    <row r="60" spans="1:24" ht="14.4" x14ac:dyDescent="0.3">
      <c r="A60" s="25"/>
      <c r="B60" s="25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Q60" s="1"/>
      <c r="U60" s="1"/>
      <c r="V60" s="1"/>
      <c r="W60" s="1"/>
      <c r="X60" s="1"/>
    </row>
    <row r="61" spans="1:24" x14ac:dyDescent="0.25">
      <c r="A61" s="25"/>
      <c r="B61" s="2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1"/>
      <c r="U61" s="1"/>
      <c r="V61" s="1"/>
      <c r="W61" s="1"/>
      <c r="X61" s="1"/>
    </row>
    <row r="62" spans="1:24" x14ac:dyDescent="0.25">
      <c r="A62" s="25"/>
      <c r="B62" s="2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  <c r="U62" s="1"/>
      <c r="V62" s="1"/>
      <c r="W62" s="1"/>
      <c r="X62" s="1"/>
    </row>
    <row r="63" spans="1:24" x14ac:dyDescent="0.25">
      <c r="A63" s="25"/>
      <c r="B63" s="2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  <c r="U63" s="1"/>
      <c r="V63" s="1"/>
      <c r="W63" s="1"/>
      <c r="X63" s="1"/>
    </row>
    <row r="64" spans="1:24" x14ac:dyDescent="0.25">
      <c r="A64" s="25"/>
      <c r="B64" s="2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Q64" s="1"/>
      <c r="U64" s="1"/>
      <c r="V64" s="1"/>
      <c r="W64" s="1"/>
      <c r="X64" s="1"/>
    </row>
    <row r="65" spans="1:24" x14ac:dyDescent="0.25">
      <c r="A65" s="25"/>
      <c r="B65" s="2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1"/>
      <c r="U65" s="1"/>
      <c r="V65" s="1"/>
      <c r="W65" s="1"/>
      <c r="X65" s="1"/>
    </row>
    <row r="66" spans="1:24" x14ac:dyDescent="0.25">
      <c r="A66" s="25"/>
      <c r="B66" s="2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  <c r="U66" s="1"/>
      <c r="V66" s="1"/>
      <c r="W66" s="1"/>
      <c r="X66" s="1"/>
    </row>
    <row r="67" spans="1:24" x14ac:dyDescent="0.25">
      <c r="A67" s="25"/>
      <c r="B67" s="2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1"/>
      <c r="U67" s="1"/>
      <c r="V67" s="1"/>
      <c r="W67" s="1"/>
      <c r="X67" s="1"/>
    </row>
    <row r="68" spans="1:24" x14ac:dyDescent="0.25">
      <c r="A68" s="25"/>
      <c r="B68" s="2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1"/>
      <c r="U68" s="1"/>
      <c r="V68" s="1"/>
      <c r="W68" s="1"/>
      <c r="X68" s="1"/>
    </row>
    <row r="69" spans="1:24" x14ac:dyDescent="0.25">
      <c r="A69" s="25"/>
      <c r="B69" s="2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1"/>
      <c r="U69" s="1"/>
      <c r="V69" s="1"/>
      <c r="W69" s="1"/>
      <c r="X69" s="1"/>
    </row>
    <row r="70" spans="1:24" x14ac:dyDescent="0.25">
      <c r="A70" s="25"/>
      <c r="B70" s="2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1"/>
      <c r="U70" s="1"/>
      <c r="V70" s="1"/>
      <c r="W70" s="1"/>
      <c r="X70" s="1"/>
    </row>
    <row r="71" spans="1:24" x14ac:dyDescent="0.25">
      <c r="A71" s="25"/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"/>
      <c r="U71" s="1"/>
      <c r="V71" s="1"/>
      <c r="W71" s="1"/>
      <c r="X71" s="1"/>
    </row>
    <row r="72" spans="1:24" x14ac:dyDescent="0.25">
      <c r="A72" s="25"/>
      <c r="B72" s="2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1"/>
      <c r="U72" s="1"/>
      <c r="V72" s="1"/>
      <c r="W72" s="1"/>
      <c r="X72" s="1"/>
    </row>
    <row r="73" spans="1:24" x14ac:dyDescent="0.25">
      <c r="A73" s="25"/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1"/>
      <c r="U73" s="1"/>
      <c r="V73" s="1"/>
      <c r="W73" s="1"/>
      <c r="X73" s="1"/>
    </row>
    <row r="74" spans="1:24" x14ac:dyDescent="0.25">
      <c r="A74" s="25"/>
      <c r="B74" s="2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Q74" s="1"/>
      <c r="U74" s="1"/>
      <c r="V74" s="1"/>
      <c r="W74" s="1"/>
      <c r="X74" s="1"/>
    </row>
    <row r="75" spans="1:24" x14ac:dyDescent="0.25">
      <c r="A75" s="25"/>
      <c r="B75" s="2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"/>
      <c r="U75" s="1"/>
      <c r="V75" s="1"/>
      <c r="W75" s="1"/>
      <c r="X75" s="1"/>
    </row>
    <row r="76" spans="1:24" x14ac:dyDescent="0.25">
      <c r="A76" s="25"/>
      <c r="B76" s="2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1"/>
      <c r="U76" s="1"/>
      <c r="V76" s="1"/>
      <c r="W76" s="1"/>
      <c r="X76" s="1"/>
    </row>
    <row r="77" spans="1:24" x14ac:dyDescent="0.25">
      <c r="A77" s="25"/>
      <c r="B77" s="2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1"/>
      <c r="U77" s="1"/>
      <c r="V77" s="1"/>
      <c r="W77" s="1"/>
      <c r="X77" s="1"/>
    </row>
    <row r="78" spans="1:24" x14ac:dyDescent="0.25">
      <c r="A78" s="25"/>
      <c r="B78" s="2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Q78" s="1"/>
      <c r="U78" s="1"/>
      <c r="V78" s="1"/>
      <c r="W78" s="1"/>
      <c r="X78" s="1"/>
    </row>
    <row r="79" spans="1:24" x14ac:dyDescent="0.25">
      <c r="A79" s="25"/>
      <c r="B79" s="2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"/>
      <c r="U79" s="1"/>
      <c r="V79" s="1"/>
      <c r="W79" s="1"/>
      <c r="X79" s="1"/>
    </row>
    <row r="80" spans="1:24" x14ac:dyDescent="0.25">
      <c r="A80" s="25"/>
      <c r="B80" s="2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1"/>
      <c r="U80" s="1"/>
      <c r="V80" s="1"/>
      <c r="W80" s="1"/>
      <c r="X80" s="1"/>
    </row>
    <row r="81" spans="1:24" x14ac:dyDescent="0.25">
      <c r="A81" s="25"/>
      <c r="B81" s="2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1"/>
      <c r="U81" s="1"/>
      <c r="V81" s="1"/>
      <c r="W81" s="1"/>
      <c r="X81" s="1"/>
    </row>
    <row r="82" spans="1:24" x14ac:dyDescent="0.25">
      <c r="A82" s="25"/>
      <c r="B82" s="2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1"/>
      <c r="U82" s="1"/>
      <c r="V82" s="1"/>
      <c r="W82" s="1"/>
      <c r="X82" s="1"/>
    </row>
    <row r="83" spans="1:24" x14ac:dyDescent="0.25">
      <c r="A83" s="25"/>
      <c r="B83" s="2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Q83" s="1"/>
      <c r="U83" s="1"/>
      <c r="V83" s="1"/>
      <c r="W83" s="1"/>
      <c r="X83" s="1"/>
    </row>
    <row r="84" spans="1:24" x14ac:dyDescent="0.25">
      <c r="A84" s="25"/>
      <c r="B84" s="2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Q84" s="1"/>
      <c r="U84" s="1"/>
      <c r="V84" s="1"/>
      <c r="W84" s="1"/>
      <c r="X84" s="1"/>
    </row>
    <row r="85" spans="1:24" x14ac:dyDescent="0.25">
      <c r="A85" s="25"/>
      <c r="B85" s="2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Q85" s="1"/>
      <c r="U85" s="1"/>
      <c r="V85" s="1"/>
      <c r="W85" s="1"/>
      <c r="X85" s="1"/>
    </row>
    <row r="86" spans="1:24" x14ac:dyDescent="0.25">
      <c r="A86" s="25"/>
      <c r="B86" s="2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Q86" s="1"/>
      <c r="U86" s="1"/>
      <c r="V86" s="1"/>
      <c r="W86" s="1"/>
      <c r="X86" s="1"/>
    </row>
    <row r="87" spans="1:24" x14ac:dyDescent="0.25">
      <c r="A87" s="25"/>
      <c r="B87" s="2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"/>
      <c r="U87" s="1"/>
      <c r="V87" s="1"/>
      <c r="W87" s="1"/>
      <c r="X87" s="1"/>
    </row>
    <row r="88" spans="1:24" x14ac:dyDescent="0.25">
      <c r="A88" s="25"/>
      <c r="B88" s="2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Q88" s="1"/>
      <c r="U88" s="1"/>
      <c r="V88" s="1"/>
      <c r="W88" s="1"/>
      <c r="X88" s="1"/>
    </row>
    <row r="89" spans="1:24" x14ac:dyDescent="0.25">
      <c r="A89" s="25"/>
      <c r="B89" s="2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Q89" s="1"/>
      <c r="U89" s="1"/>
      <c r="V89" s="1"/>
      <c r="W89" s="1"/>
      <c r="X89" s="1"/>
    </row>
    <row r="90" spans="1:24" x14ac:dyDescent="0.25">
      <c r="A90" s="25"/>
      <c r="B90" s="2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Q90" s="1"/>
      <c r="U90" s="1"/>
      <c r="V90" s="1"/>
      <c r="W90" s="1"/>
      <c r="X90" s="1"/>
    </row>
    <row r="91" spans="1:24" x14ac:dyDescent="0.25">
      <c r="A91" s="25"/>
      <c r="B91" s="2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Q91" s="1"/>
      <c r="U91" s="1"/>
      <c r="V91" s="1"/>
      <c r="W91" s="1"/>
      <c r="X91" s="1"/>
    </row>
    <row r="92" spans="1:24" x14ac:dyDescent="0.25">
      <c r="A92" s="25"/>
      <c r="B92" s="2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1"/>
      <c r="U92" s="1"/>
      <c r="V92" s="1"/>
      <c r="W92" s="1"/>
      <c r="X92" s="1"/>
    </row>
    <row r="93" spans="1:24" x14ac:dyDescent="0.25">
      <c r="A93" s="25"/>
      <c r="B93" s="2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1"/>
      <c r="U93" s="1"/>
      <c r="V93" s="1"/>
      <c r="W93" s="1"/>
      <c r="X93" s="1"/>
    </row>
    <row r="94" spans="1:24" x14ac:dyDescent="0.25">
      <c r="A94" s="25"/>
      <c r="B94" s="2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Q94" s="1"/>
      <c r="U94" s="1"/>
      <c r="V94" s="1"/>
      <c r="W94" s="1"/>
      <c r="X94" s="1"/>
    </row>
    <row r="95" spans="1:24" x14ac:dyDescent="0.25">
      <c r="A95" s="25"/>
      <c r="B95" s="2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Q95" s="1"/>
      <c r="U95" s="1"/>
      <c r="V95" s="1"/>
      <c r="W95" s="1"/>
      <c r="X95" s="1"/>
    </row>
    <row r="96" spans="1:24" x14ac:dyDescent="0.25">
      <c r="A96" s="25"/>
      <c r="B96" s="2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Q96" s="1"/>
      <c r="U96" s="1"/>
      <c r="V96" s="1"/>
      <c r="W96" s="1"/>
      <c r="X96" s="1"/>
    </row>
    <row r="97" spans="1:24" x14ac:dyDescent="0.25">
      <c r="A97" s="25"/>
      <c r="B97" s="2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Q97" s="1"/>
      <c r="U97" s="1"/>
      <c r="V97" s="1"/>
      <c r="W97" s="1"/>
      <c r="X97" s="1"/>
    </row>
    <row r="98" spans="1:24" x14ac:dyDescent="0.25">
      <c r="A98" s="25"/>
      <c r="B98" s="2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Q98" s="1"/>
      <c r="U98" s="1"/>
      <c r="V98" s="1"/>
      <c r="W98" s="1"/>
      <c r="X98" s="1"/>
    </row>
    <row r="99" spans="1:24" x14ac:dyDescent="0.25">
      <c r="A99" s="25"/>
      <c r="B99" s="2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Q99" s="1"/>
      <c r="U99" s="1"/>
      <c r="V99" s="1"/>
      <c r="W99" s="1"/>
      <c r="X99" s="1"/>
    </row>
    <row r="100" spans="1:24" x14ac:dyDescent="0.25">
      <c r="A100" s="25"/>
      <c r="B100" s="2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Q100" s="1"/>
      <c r="U100" s="1"/>
      <c r="V100" s="1"/>
      <c r="W100" s="1"/>
      <c r="X100" s="1"/>
    </row>
    <row r="101" spans="1:24" x14ac:dyDescent="0.25">
      <c r="A101" s="25"/>
      <c r="B101" s="2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Q101" s="1"/>
      <c r="U101" s="1"/>
      <c r="V101" s="1"/>
      <c r="W101" s="1"/>
      <c r="X101" s="1"/>
    </row>
    <row r="102" spans="1:24" x14ac:dyDescent="0.25">
      <c r="A102" s="25"/>
      <c r="B102" s="2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Q102" s="1"/>
      <c r="U102" s="1"/>
      <c r="V102" s="1"/>
      <c r="W102" s="1"/>
      <c r="X102" s="1"/>
    </row>
    <row r="103" spans="1:24" x14ac:dyDescent="0.25">
      <c r="A103" s="25"/>
      <c r="B103" s="2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Q103" s="1"/>
      <c r="U103" s="1"/>
      <c r="V103" s="1"/>
      <c r="W103" s="1"/>
      <c r="X103" s="1"/>
    </row>
    <row r="104" spans="1:24" x14ac:dyDescent="0.25">
      <c r="A104" s="25"/>
      <c r="B104" s="2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Q104" s="1"/>
      <c r="U104" s="1"/>
      <c r="V104" s="1"/>
      <c r="W104" s="1"/>
      <c r="X104" s="1"/>
    </row>
    <row r="105" spans="1:24" x14ac:dyDescent="0.25">
      <c r="A105" s="24"/>
      <c r="B105" s="2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U105" s="1"/>
      <c r="V105" s="1"/>
      <c r="W105" s="1"/>
      <c r="X105" s="1"/>
    </row>
    <row r="106" spans="1:24" x14ac:dyDescent="0.25">
      <c r="A106" s="24"/>
      <c r="B106" s="2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Q106" s="1"/>
      <c r="U106" s="1"/>
      <c r="V106" s="1"/>
      <c r="W106" s="1"/>
      <c r="X106" s="1"/>
    </row>
    <row r="107" spans="1:24" x14ac:dyDescent="0.25">
      <c r="A107" s="24"/>
      <c r="B107" s="2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1"/>
      <c r="U107" s="1"/>
      <c r="V107" s="1"/>
      <c r="W107" s="1"/>
      <c r="X107" s="1"/>
    </row>
    <row r="108" spans="1:24" x14ac:dyDescent="0.25">
      <c r="A108" s="24"/>
      <c r="B108" s="2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1"/>
      <c r="U108" s="1"/>
      <c r="V108" s="1"/>
      <c r="W108" s="1"/>
      <c r="X108" s="1"/>
    </row>
    <row r="109" spans="1:24" x14ac:dyDescent="0.25">
      <c r="A109" s="24"/>
      <c r="B109" s="2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  <c r="U109" s="1"/>
      <c r="V109" s="1"/>
      <c r="W109" s="1"/>
      <c r="X109" s="1"/>
    </row>
    <row r="110" spans="1:24" x14ac:dyDescent="0.25">
      <c r="A110" s="24"/>
      <c r="B110" s="2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U110" s="1"/>
      <c r="V110" s="1"/>
      <c r="W110" s="1"/>
      <c r="X110" s="1"/>
    </row>
    <row r="111" spans="1:24" x14ac:dyDescent="0.25">
      <c r="A111" s="24"/>
      <c r="B111" s="2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U111" s="1"/>
      <c r="V111" s="1"/>
      <c r="W111" s="1"/>
      <c r="X111" s="1"/>
    </row>
    <row r="112" spans="1:24" x14ac:dyDescent="0.25">
      <c r="A112" s="24"/>
      <c r="B112" s="2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1"/>
      <c r="U112" s="1"/>
      <c r="V112" s="1"/>
      <c r="W112" s="1"/>
      <c r="X112" s="1"/>
    </row>
    <row r="113" spans="1:24" x14ac:dyDescent="0.25">
      <c r="A113" s="24"/>
      <c r="B113" s="2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1"/>
      <c r="U113" s="1"/>
      <c r="V113" s="1"/>
      <c r="W113" s="1"/>
      <c r="X113" s="1"/>
    </row>
    <row r="114" spans="1:24" x14ac:dyDescent="0.25">
      <c r="A114" s="24"/>
      <c r="B114" s="2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1"/>
      <c r="U114" s="1"/>
      <c r="V114" s="1"/>
      <c r="W114" s="1"/>
      <c r="X114" s="1"/>
    </row>
    <row r="115" spans="1:24" x14ac:dyDescent="0.25">
      <c r="A115" s="24"/>
      <c r="B115" s="2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U115" s="1"/>
      <c r="V115" s="1"/>
      <c r="W115" s="1"/>
      <c r="X115" s="1"/>
    </row>
    <row r="116" spans="1:24" x14ac:dyDescent="0.25">
      <c r="A116" s="24"/>
      <c r="B116" s="2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U116" s="1"/>
      <c r="V116" s="1"/>
      <c r="W116" s="1"/>
      <c r="X116" s="1"/>
    </row>
    <row r="117" spans="1:24" x14ac:dyDescent="0.25">
      <c r="A117" s="24"/>
      <c r="B117" s="2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Q117" s="1"/>
      <c r="U117" s="1"/>
      <c r="V117" s="1"/>
      <c r="W117" s="1"/>
      <c r="X117" s="1"/>
    </row>
    <row r="118" spans="1:24" x14ac:dyDescent="0.25">
      <c r="A118" s="24"/>
      <c r="B118" s="2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1"/>
      <c r="U118" s="1"/>
      <c r="V118" s="1"/>
      <c r="W118" s="1"/>
      <c r="X118" s="1"/>
    </row>
    <row r="119" spans="1:24" x14ac:dyDescent="0.25">
      <c r="A119" s="24"/>
      <c r="B119" s="2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Q119" s="1"/>
      <c r="U119" s="1"/>
      <c r="V119" s="1"/>
      <c r="W119" s="1"/>
      <c r="X119" s="1"/>
    </row>
    <row r="120" spans="1:24" x14ac:dyDescent="0.25">
      <c r="A120" s="24"/>
      <c r="B120" s="2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U120" s="1"/>
      <c r="V120" s="1"/>
      <c r="W120" s="1"/>
      <c r="X120" s="1"/>
    </row>
    <row r="121" spans="1:24" x14ac:dyDescent="0.25">
      <c r="A121" s="24"/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"/>
      <c r="U121" s="1"/>
      <c r="V121" s="1"/>
      <c r="W121" s="1"/>
      <c r="X121" s="1"/>
    </row>
    <row r="122" spans="1:24" x14ac:dyDescent="0.25">
      <c r="A122" s="24"/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U122" s="1"/>
      <c r="V122" s="1"/>
      <c r="W122" s="1"/>
      <c r="X122" s="1"/>
    </row>
    <row r="123" spans="1:24" x14ac:dyDescent="0.25">
      <c r="A123" s="24"/>
      <c r="B123" s="2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U123" s="1"/>
      <c r="V123" s="1"/>
      <c r="W123" s="1"/>
      <c r="X123" s="1"/>
    </row>
    <row r="124" spans="1:24" x14ac:dyDescent="0.25">
      <c r="A124" s="24"/>
      <c r="B124" s="2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Q124" s="1"/>
      <c r="U124" s="1"/>
      <c r="V124" s="1"/>
      <c r="W124" s="1"/>
      <c r="X124" s="1"/>
    </row>
    <row r="125" spans="1:24" x14ac:dyDescent="0.25">
      <c r="A125" s="24"/>
      <c r="B125" s="2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Q125" s="1"/>
      <c r="U125" s="1"/>
      <c r="V125" s="1"/>
      <c r="W125" s="1"/>
      <c r="X125" s="1"/>
    </row>
    <row r="126" spans="1:24" x14ac:dyDescent="0.25">
      <c r="A126" s="24"/>
      <c r="B126" s="2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Q126" s="1"/>
      <c r="U126" s="1"/>
      <c r="V126" s="1"/>
      <c r="W126" s="1"/>
      <c r="X126" s="1"/>
    </row>
    <row r="127" spans="1:24" x14ac:dyDescent="0.25">
      <c r="A127" s="24"/>
      <c r="B127" s="2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Q127" s="1"/>
      <c r="U127" s="1"/>
      <c r="V127" s="1"/>
      <c r="W127" s="1"/>
      <c r="X127" s="1"/>
    </row>
    <row r="128" spans="1:24" x14ac:dyDescent="0.25">
      <c r="A128" s="24"/>
      <c r="B128" s="2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Q128" s="1"/>
      <c r="U128" s="1"/>
      <c r="V128" s="1"/>
      <c r="W128" s="1"/>
      <c r="X128" s="1"/>
    </row>
    <row r="129" spans="1:24" x14ac:dyDescent="0.25">
      <c r="A129" s="24"/>
      <c r="B129" s="2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Q129" s="1"/>
      <c r="U129" s="1"/>
      <c r="V129" s="1"/>
      <c r="W129" s="1"/>
      <c r="X129" s="1"/>
    </row>
    <row r="130" spans="1:24" x14ac:dyDescent="0.25">
      <c r="A130" s="24"/>
      <c r="B130" s="2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Q130" s="1"/>
      <c r="U130" s="1"/>
      <c r="V130" s="1"/>
      <c r="W130" s="1"/>
      <c r="X130" s="1"/>
    </row>
    <row r="131" spans="1:24" x14ac:dyDescent="0.25">
      <c r="A131" s="24"/>
      <c r="B131" s="2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Q131" s="1"/>
      <c r="U131" s="1"/>
      <c r="V131" s="1"/>
      <c r="W131" s="1"/>
      <c r="X131" s="1"/>
    </row>
    <row r="132" spans="1:24" x14ac:dyDescent="0.25">
      <c r="A132" s="24"/>
      <c r="B132" s="2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Q132" s="1"/>
      <c r="U132" s="1"/>
      <c r="V132" s="1"/>
      <c r="W132" s="1"/>
      <c r="X132" s="1"/>
    </row>
    <row r="133" spans="1:24" x14ac:dyDescent="0.25">
      <c r="A133" s="24"/>
      <c r="B133" s="2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Q133" s="1"/>
      <c r="U133" s="1"/>
      <c r="V133" s="1"/>
      <c r="W133" s="1"/>
      <c r="X133" s="1"/>
    </row>
    <row r="134" spans="1:24" x14ac:dyDescent="0.25">
      <c r="A134" s="24"/>
      <c r="B134" s="2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Q134" s="1"/>
      <c r="U134" s="1"/>
      <c r="V134" s="1"/>
      <c r="W134" s="1"/>
      <c r="X134" s="1"/>
    </row>
    <row r="135" spans="1:24" x14ac:dyDescent="0.25">
      <c r="A135" s="24"/>
      <c r="B135" s="2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Q135" s="1"/>
      <c r="U135" s="1"/>
      <c r="V135" s="1"/>
      <c r="W135" s="1"/>
      <c r="X135" s="1"/>
    </row>
    <row r="136" spans="1:24" x14ac:dyDescent="0.25">
      <c r="A136" s="24"/>
      <c r="B136" s="2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Q136" s="1"/>
      <c r="U136" s="1"/>
      <c r="V136" s="1"/>
      <c r="W136" s="1"/>
      <c r="X136" s="1"/>
    </row>
    <row r="137" spans="1:24" x14ac:dyDescent="0.25">
      <c r="A137" s="24"/>
      <c r="B137" s="2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Q137" s="1"/>
      <c r="U137" s="1"/>
      <c r="V137" s="1"/>
      <c r="W137" s="1"/>
      <c r="X137" s="1"/>
    </row>
    <row r="138" spans="1:24" x14ac:dyDescent="0.25">
      <c r="A138" s="24"/>
      <c r="B138" s="2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Q138" s="1"/>
      <c r="U138" s="1"/>
      <c r="V138" s="1"/>
      <c r="W138" s="1"/>
      <c r="X138" s="1"/>
    </row>
    <row r="139" spans="1:24" x14ac:dyDescent="0.25">
      <c r="A139" s="24"/>
      <c r="B139" s="2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Q139" s="1"/>
      <c r="U139" s="1"/>
      <c r="V139" s="1"/>
      <c r="W139" s="1"/>
      <c r="X139" s="1"/>
    </row>
    <row r="140" spans="1:24" x14ac:dyDescent="0.25">
      <c r="A140" s="24"/>
      <c r="B140" s="2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Q140" s="1"/>
      <c r="U140" s="1"/>
      <c r="V140" s="1"/>
      <c r="W140" s="1"/>
      <c r="X140" s="1"/>
    </row>
    <row r="141" spans="1:24" x14ac:dyDescent="0.25">
      <c r="A141" s="24"/>
      <c r="B141" s="2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Q141" s="1"/>
      <c r="U141" s="1"/>
      <c r="V141" s="1"/>
      <c r="W141" s="1"/>
      <c r="X141" s="1"/>
    </row>
    <row r="142" spans="1:24" x14ac:dyDescent="0.25">
      <c r="A142" s="24"/>
      <c r="B142" s="2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Q142" s="1"/>
      <c r="U142" s="1"/>
      <c r="V142" s="1"/>
      <c r="W142" s="1"/>
      <c r="X142" s="1"/>
    </row>
    <row r="143" spans="1:24" x14ac:dyDescent="0.25">
      <c r="A143" s="24"/>
      <c r="B143" s="2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Q143" s="1"/>
      <c r="U143" s="1"/>
      <c r="V143" s="1"/>
      <c r="W143" s="1"/>
      <c r="X143" s="1"/>
    </row>
    <row r="144" spans="1:24" x14ac:dyDescent="0.25">
      <c r="A144" s="24"/>
      <c r="B144" s="2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Q144" s="1"/>
      <c r="U144" s="1"/>
      <c r="V144" s="1"/>
      <c r="W144" s="1"/>
      <c r="X144" s="1"/>
    </row>
    <row r="145" spans="3:24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Q145" s="1"/>
      <c r="U145" s="1"/>
      <c r="V145" s="1"/>
      <c r="W145" s="1"/>
      <c r="X145" s="1"/>
    </row>
    <row r="146" spans="3:24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Q146" s="1"/>
      <c r="U146" s="1"/>
      <c r="V146" s="1"/>
      <c r="W146" s="1"/>
      <c r="X146" s="1"/>
    </row>
    <row r="147" spans="3:24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Q147" s="1"/>
      <c r="U147" s="1"/>
      <c r="V147" s="1"/>
      <c r="W147" s="1"/>
      <c r="X147" s="1"/>
    </row>
    <row r="148" spans="3:24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Q148" s="1"/>
      <c r="U148" s="1"/>
      <c r="V148" s="1"/>
      <c r="W148" s="1"/>
      <c r="X148" s="1"/>
    </row>
    <row r="149" spans="3:24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Q149" s="1"/>
      <c r="U149" s="1"/>
      <c r="V149" s="1"/>
      <c r="W149" s="1"/>
      <c r="X149" s="1"/>
    </row>
    <row r="150" spans="3:24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Q150" s="1"/>
      <c r="U150" s="1"/>
      <c r="V150" s="1"/>
      <c r="W150" s="1"/>
      <c r="X150" s="1"/>
    </row>
    <row r="151" spans="3:24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Q151" s="1"/>
      <c r="U151" s="1"/>
      <c r="V151" s="1"/>
      <c r="W151" s="1"/>
      <c r="X151" s="1"/>
    </row>
    <row r="152" spans="3:24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Q152" s="1"/>
      <c r="U152" s="1"/>
      <c r="V152" s="1"/>
      <c r="W152" s="1"/>
      <c r="X152" s="1"/>
    </row>
    <row r="153" spans="3:24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Q153" s="1"/>
      <c r="U153" s="1"/>
      <c r="V153" s="1"/>
      <c r="W153" s="1"/>
      <c r="X153" s="1"/>
    </row>
    <row r="154" spans="3:24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Q154" s="1"/>
      <c r="U154" s="1"/>
      <c r="V154" s="1"/>
      <c r="W154" s="1"/>
      <c r="X154" s="1"/>
    </row>
    <row r="155" spans="3:24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Q155" s="1"/>
      <c r="U155" s="1"/>
      <c r="V155" s="1"/>
      <c r="W155" s="1"/>
      <c r="X155" s="1"/>
    </row>
    <row r="156" spans="3:24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Q156" s="1"/>
      <c r="U156" s="1"/>
      <c r="V156" s="1"/>
      <c r="W156" s="1"/>
      <c r="X156" s="1"/>
    </row>
    <row r="157" spans="3:24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Q157" s="1"/>
      <c r="U157" s="1"/>
      <c r="V157" s="1"/>
      <c r="W157" s="1"/>
      <c r="X157" s="1"/>
    </row>
    <row r="158" spans="3:24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Q158" s="1"/>
      <c r="U158" s="1"/>
      <c r="V158" s="1"/>
      <c r="W158" s="1"/>
      <c r="X158" s="1"/>
    </row>
    <row r="159" spans="3:24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Q159" s="1"/>
      <c r="U159" s="1"/>
      <c r="V159" s="1"/>
      <c r="W159" s="1"/>
      <c r="X159" s="1"/>
    </row>
    <row r="160" spans="3:24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Q160" s="1"/>
      <c r="U160" s="1"/>
      <c r="V160" s="1"/>
      <c r="W160" s="1"/>
      <c r="X160" s="1"/>
    </row>
    <row r="161" spans="3:24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Q161" s="1"/>
      <c r="U161" s="1"/>
      <c r="V161" s="1"/>
      <c r="W161" s="1"/>
      <c r="X161" s="1"/>
    </row>
    <row r="162" spans="3:24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Q162" s="1"/>
      <c r="U162" s="1"/>
      <c r="V162" s="1"/>
      <c r="W162" s="1"/>
      <c r="X162" s="1"/>
    </row>
    <row r="163" spans="3:24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Q163" s="1"/>
      <c r="U163" s="1"/>
      <c r="V163" s="1"/>
      <c r="W163" s="1"/>
      <c r="X163" s="1"/>
    </row>
    <row r="164" spans="3:24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Q164" s="1"/>
      <c r="U164" s="1"/>
      <c r="V164" s="1"/>
      <c r="W164" s="1"/>
      <c r="X164" s="1"/>
    </row>
    <row r="165" spans="3:24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Q165" s="1"/>
      <c r="U165" s="1"/>
      <c r="V165" s="1"/>
      <c r="W165" s="1"/>
      <c r="X165" s="1"/>
    </row>
    <row r="166" spans="3:24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Q166" s="1"/>
      <c r="U166" s="1"/>
      <c r="V166" s="1"/>
      <c r="W166" s="1"/>
      <c r="X166" s="1"/>
    </row>
    <row r="167" spans="3:24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Q167" s="1"/>
      <c r="U167" s="1"/>
      <c r="V167" s="1"/>
      <c r="W167" s="1"/>
      <c r="X167" s="1"/>
    </row>
    <row r="168" spans="3:24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Q168" s="1"/>
      <c r="U168" s="1"/>
      <c r="V168" s="1"/>
      <c r="W168" s="1"/>
      <c r="X168" s="1"/>
    </row>
    <row r="169" spans="3:24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Q169" s="1"/>
      <c r="U169" s="1"/>
      <c r="V169" s="1"/>
      <c r="W169" s="1"/>
      <c r="X169" s="1"/>
    </row>
    <row r="170" spans="3:24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Q170" s="1"/>
      <c r="U170" s="1"/>
      <c r="V170" s="1"/>
      <c r="W170" s="1"/>
      <c r="X170" s="1"/>
    </row>
    <row r="171" spans="3:24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Q171" s="1"/>
      <c r="U171" s="1"/>
      <c r="V171" s="1"/>
      <c r="W171" s="1"/>
      <c r="X171" s="1"/>
    </row>
    <row r="172" spans="3:24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Q172" s="1"/>
      <c r="U172" s="1"/>
      <c r="V172" s="1"/>
      <c r="W172" s="1"/>
      <c r="X172" s="1"/>
    </row>
    <row r="173" spans="3:24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1"/>
      <c r="U173" s="1"/>
      <c r="V173" s="1"/>
      <c r="W173" s="1"/>
      <c r="X173" s="1"/>
    </row>
    <row r="174" spans="3:24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Q174" s="1"/>
      <c r="U174" s="1"/>
      <c r="V174" s="1"/>
      <c r="W174" s="1"/>
      <c r="X174" s="1"/>
    </row>
    <row r="175" spans="3:24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Q175" s="1"/>
      <c r="U175" s="1"/>
      <c r="V175" s="1"/>
      <c r="W175" s="1"/>
      <c r="X175" s="1"/>
    </row>
    <row r="176" spans="3:24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Q176" s="1"/>
      <c r="U176" s="1"/>
      <c r="V176" s="1"/>
      <c r="W176" s="1"/>
      <c r="X176" s="1"/>
    </row>
    <row r="177" spans="3:24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Q177" s="1"/>
      <c r="U177" s="1"/>
      <c r="V177" s="1"/>
      <c r="W177" s="1"/>
      <c r="X177" s="1"/>
    </row>
    <row r="178" spans="3:24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Q178" s="1"/>
      <c r="U178" s="1"/>
      <c r="V178" s="1"/>
      <c r="W178" s="1"/>
      <c r="X178" s="1"/>
    </row>
    <row r="179" spans="3:24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Q179" s="1"/>
      <c r="U179" s="1"/>
      <c r="V179" s="1"/>
      <c r="W179" s="1"/>
      <c r="X179" s="1"/>
    </row>
    <row r="180" spans="3:24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Q180" s="1"/>
      <c r="U180" s="1"/>
      <c r="V180" s="1"/>
      <c r="W180" s="1"/>
      <c r="X180" s="1"/>
    </row>
    <row r="181" spans="3:24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Q181" s="1"/>
      <c r="U181" s="1"/>
      <c r="V181" s="1"/>
      <c r="W181" s="1"/>
      <c r="X181" s="1"/>
    </row>
    <row r="182" spans="3:24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Q182" s="1"/>
      <c r="U182" s="1"/>
      <c r="V182" s="1"/>
      <c r="W182" s="1"/>
      <c r="X182" s="1"/>
    </row>
    <row r="183" spans="3:24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Q183" s="1"/>
      <c r="U183" s="1"/>
      <c r="V183" s="1"/>
      <c r="W183" s="1"/>
      <c r="X183" s="1"/>
    </row>
    <row r="184" spans="3:24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Q184" s="1"/>
      <c r="U184" s="1"/>
      <c r="V184" s="1"/>
      <c r="W184" s="1"/>
      <c r="X184" s="1"/>
    </row>
    <row r="185" spans="3:24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Q185" s="1"/>
      <c r="U185" s="1"/>
      <c r="V185" s="1"/>
      <c r="W185" s="1"/>
      <c r="X185" s="1"/>
    </row>
    <row r="186" spans="3:24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Q186" s="1"/>
      <c r="U186" s="1"/>
      <c r="V186" s="1"/>
      <c r="W186" s="1"/>
      <c r="X186" s="1"/>
    </row>
    <row r="187" spans="3:24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Q187" s="1"/>
      <c r="U187" s="1"/>
      <c r="V187" s="1"/>
      <c r="W187" s="1"/>
      <c r="X187" s="1"/>
    </row>
    <row r="188" spans="3:24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Q188" s="1"/>
      <c r="U188" s="1"/>
      <c r="V188" s="1"/>
      <c r="W188" s="1"/>
      <c r="X188" s="1"/>
    </row>
    <row r="189" spans="3:24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Q189" s="1"/>
      <c r="U189" s="1"/>
      <c r="V189" s="1"/>
      <c r="W189" s="1"/>
      <c r="X189" s="1"/>
    </row>
    <row r="190" spans="3:24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Q190" s="1"/>
      <c r="U190" s="1"/>
      <c r="V190" s="1"/>
      <c r="W190" s="1"/>
      <c r="X190" s="1"/>
    </row>
    <row r="191" spans="3:24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Q191" s="1"/>
      <c r="U191" s="1"/>
      <c r="V191" s="1"/>
      <c r="W191" s="1"/>
      <c r="X191" s="1"/>
    </row>
    <row r="192" spans="3:24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Q192" s="1"/>
      <c r="U192" s="1"/>
      <c r="V192" s="1"/>
      <c r="W192" s="1"/>
      <c r="X192" s="1"/>
    </row>
    <row r="193" spans="3:24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Q193" s="1"/>
      <c r="U193" s="1"/>
      <c r="V193" s="1"/>
      <c r="W193" s="1"/>
      <c r="X193" s="1"/>
    </row>
    <row r="194" spans="3:24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Q194" s="1"/>
      <c r="U194" s="1"/>
      <c r="V194" s="1"/>
      <c r="W194" s="1"/>
      <c r="X194" s="1"/>
    </row>
    <row r="195" spans="3:24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Q195" s="1"/>
      <c r="U195" s="1"/>
      <c r="V195" s="1"/>
      <c r="W195" s="1"/>
      <c r="X195" s="1"/>
    </row>
    <row r="196" spans="3:24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Q196" s="1"/>
      <c r="U196" s="1"/>
      <c r="V196" s="1"/>
      <c r="W196" s="1"/>
      <c r="X196" s="1"/>
    </row>
    <row r="197" spans="3:24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Q197" s="1"/>
      <c r="U197" s="1"/>
      <c r="V197" s="1"/>
      <c r="W197" s="1"/>
      <c r="X197" s="1"/>
    </row>
    <row r="198" spans="3:24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Q198" s="1"/>
      <c r="U198" s="1"/>
      <c r="V198" s="1"/>
      <c r="W198" s="1"/>
      <c r="X198" s="1"/>
    </row>
    <row r="199" spans="3:24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Q199" s="1"/>
      <c r="U199" s="1"/>
      <c r="V199" s="1"/>
      <c r="W199" s="1"/>
      <c r="X199" s="1"/>
    </row>
    <row r="200" spans="3:24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Q200" s="1"/>
      <c r="U200" s="1"/>
      <c r="V200" s="1"/>
      <c r="W200" s="1"/>
      <c r="X200" s="1"/>
    </row>
    <row r="201" spans="3:24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Q201" s="1"/>
      <c r="U201" s="1"/>
      <c r="V201" s="1"/>
      <c r="W201" s="1"/>
      <c r="X201" s="1"/>
    </row>
    <row r="202" spans="3:24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Q202" s="1"/>
      <c r="U202" s="1"/>
      <c r="V202" s="1"/>
      <c r="W202" s="1"/>
      <c r="X202" s="1"/>
    </row>
    <row r="203" spans="3:24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Q203" s="1"/>
      <c r="U203" s="1"/>
      <c r="V203" s="1"/>
      <c r="W203" s="1"/>
      <c r="X203" s="1"/>
    </row>
    <row r="204" spans="3:24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Q204" s="1"/>
      <c r="U204" s="1"/>
      <c r="V204" s="1"/>
      <c r="W204" s="1"/>
      <c r="X204" s="1"/>
    </row>
    <row r="205" spans="3:24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Q205" s="1"/>
      <c r="U205" s="1"/>
      <c r="V205" s="1"/>
      <c r="W205" s="1"/>
      <c r="X205" s="1"/>
    </row>
  </sheetData>
  <sheetProtection algorithmName="SHA-512" hashValue="KJgF0IpUMdT4byeQLq5hb625mAHroQqVFuvigzaM0c7Og3Z5B7/3RBXSJKnuw4TY4iyvnDVSaaWK175ETXLCjQ==" saltValue="YrS4zU60xGHStSsWF4yjEQ==" spinCount="100000" sheet="1" objects="1" scenarios="1"/>
  <mergeCells count="13">
    <mergeCell ref="F1:O1"/>
    <mergeCell ref="K59:M59"/>
    <mergeCell ref="J7:J8"/>
    <mergeCell ref="K7:L7"/>
    <mergeCell ref="M7:M8"/>
    <mergeCell ref="N7:O7"/>
    <mergeCell ref="P7:P8"/>
    <mergeCell ref="I7:I8"/>
    <mergeCell ref="C7:C8"/>
    <mergeCell ref="D7:E7"/>
    <mergeCell ref="F7:F8"/>
    <mergeCell ref="G7:G8"/>
    <mergeCell ref="H7:H8"/>
  </mergeCells>
  <dataValidations count="2">
    <dataValidation operator="greaterThan" allowBlank="1" showInputMessage="1" showErrorMessage="1" error="Шифра функције три поѕиције" sqref="D3"/>
    <dataValidation operator="notEqual" allowBlank="1" showInputMessage="1" showErrorMessage="1" error="Погрешна шифра корисника" sqref="D2"/>
  </dataValidations>
  <pageMargins left="0.11811023622047245" right="0.11811023622047245" top="0.11811023622047245" bottom="0.19685039370078741" header="0.31496062992125984" footer="0.31496062992125984"/>
  <pageSetup paperSize="9" scale="6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mesec!$A$1:$A$12</xm:f>
          </x14:formula1>
          <xm:sqref>D1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0"/>
  <sheetViews>
    <sheetView showZeros="0" zoomScale="80" zoomScaleNormal="80" workbookViewId="0">
      <pane xSplit="9" ySplit="4" topLeftCell="AO5" activePane="bottomRight" state="frozen"/>
      <selection pane="topRight" activeCell="J1" sqref="J1"/>
      <selection pane="bottomLeft" activeCell="A5" sqref="A5"/>
      <selection pane="bottomRight" activeCell="B5" sqref="B5"/>
    </sheetView>
  </sheetViews>
  <sheetFormatPr defaultRowHeight="13.2" x14ac:dyDescent="0.25"/>
  <cols>
    <col min="1" max="1" width="7.6640625" customWidth="1"/>
    <col min="2" max="2" width="4.88671875" customWidth="1"/>
    <col min="3" max="3" width="8.33203125" style="222" customWidth="1"/>
    <col min="4" max="4" width="20.109375" customWidth="1"/>
    <col min="5" max="5" width="5.44140625" style="222" customWidth="1"/>
    <col min="6" max="6" width="23" style="222" customWidth="1"/>
    <col min="7" max="7" width="17" customWidth="1"/>
    <col min="8" max="8" width="16" customWidth="1"/>
    <col min="9" max="9" width="5.88671875" customWidth="1"/>
    <col min="10" max="10" width="12.44140625" customWidth="1"/>
    <col min="11" max="11" width="11.88671875" customWidth="1"/>
    <col min="12" max="12" width="11.33203125" customWidth="1"/>
    <col min="13" max="13" width="12.5546875" customWidth="1"/>
    <col min="14" max="14" width="12.44140625" customWidth="1"/>
    <col min="15" max="15" width="12.109375" customWidth="1"/>
    <col min="16" max="16" width="11.109375" customWidth="1"/>
    <col min="17" max="17" width="11.44140625" customWidth="1"/>
    <col min="20" max="20" width="9.88671875" customWidth="1"/>
    <col min="22" max="22" width="10.33203125" customWidth="1"/>
    <col min="23" max="23" width="12.5546875" customWidth="1"/>
    <col min="24" max="24" width="12.88671875" customWidth="1"/>
    <col min="25" max="26" width="12.33203125" customWidth="1"/>
    <col min="27" max="27" width="12.44140625" customWidth="1"/>
    <col min="29" max="29" width="11.6640625" customWidth="1"/>
    <col min="30" max="30" width="15.33203125" customWidth="1"/>
    <col min="31" max="31" width="13.88671875" customWidth="1"/>
    <col min="32" max="32" width="11.44140625" customWidth="1"/>
    <col min="33" max="33" width="10.33203125" customWidth="1"/>
    <col min="34" max="34" width="12.109375" customWidth="1"/>
    <col min="35" max="35" width="15.44140625" customWidth="1"/>
    <col min="36" max="36" width="12.33203125" customWidth="1"/>
    <col min="37" max="37" width="12" customWidth="1"/>
    <col min="38" max="38" width="14.44140625" customWidth="1"/>
    <col min="39" max="39" width="16" customWidth="1"/>
    <col min="40" max="40" width="12" customWidth="1"/>
    <col min="41" max="41" width="13.44140625" customWidth="1"/>
    <col min="42" max="42" width="11.33203125" bestFit="1" customWidth="1"/>
    <col min="43" max="43" width="9.88671875" bestFit="1" customWidth="1"/>
    <col min="44" max="44" width="10.33203125" customWidth="1"/>
    <col min="45" max="45" width="10.88671875" bestFit="1" customWidth="1"/>
    <col min="47" max="47" width="11.33203125" bestFit="1" customWidth="1"/>
    <col min="48" max="48" width="9.88671875" bestFit="1" customWidth="1"/>
    <col min="49" max="49" width="9.6640625" customWidth="1"/>
    <col min="50" max="50" width="11.33203125" customWidth="1"/>
    <col min="51" max="51" width="10.109375" style="40" bestFit="1" customWidth="1"/>
    <col min="52" max="52" width="9.109375" style="40" bestFit="1" customWidth="1"/>
    <col min="53" max="53" width="10.109375" style="40" bestFit="1" customWidth="1"/>
    <col min="54" max="54" width="9.109375" style="40" bestFit="1" customWidth="1"/>
  </cols>
  <sheetData>
    <row r="1" spans="1:54" x14ac:dyDescent="0.25">
      <c r="B1">
        <f>+MAX('1а - drž.sek,drž.sl. i nam.'!A13:A104)</f>
        <v>0</v>
      </c>
      <c r="Z1">
        <v>12</v>
      </c>
      <c r="AE1">
        <v>12</v>
      </c>
      <c r="AJ1">
        <v>12</v>
      </c>
    </row>
    <row r="2" spans="1:54" ht="20.399999999999999" x14ac:dyDescent="0.35">
      <c r="J2" s="738" t="s">
        <v>588</v>
      </c>
      <c r="K2" s="738"/>
      <c r="L2" s="738"/>
      <c r="M2" s="738"/>
      <c r="N2" s="738"/>
      <c r="O2" s="738"/>
      <c r="P2" s="739"/>
      <c r="Q2" s="747" t="s">
        <v>116</v>
      </c>
      <c r="R2" s="748"/>
      <c r="S2" s="748"/>
      <c r="T2" s="748"/>
      <c r="U2" s="748"/>
      <c r="V2" s="748"/>
      <c r="W2" s="748"/>
      <c r="X2" s="740" t="s">
        <v>589</v>
      </c>
      <c r="Y2" s="740"/>
      <c r="Z2" s="740"/>
      <c r="AA2" s="740"/>
      <c r="AB2" s="740"/>
      <c r="AC2" s="740"/>
      <c r="AD2" s="740"/>
      <c r="AE2" s="741" t="s">
        <v>590</v>
      </c>
      <c r="AF2" s="741"/>
      <c r="AG2" s="741"/>
      <c r="AH2" s="741"/>
      <c r="AI2" s="741" t="e">
        <f>-SUM(AI5:AI83)</f>
        <v>#N/A</v>
      </c>
      <c r="AJ2" s="741" t="e">
        <f>-SUM(AJ5:AJ83)</f>
        <v>#N/A</v>
      </c>
      <c r="AK2" s="741" t="e">
        <f>+SUM(AK5:AK83)</f>
        <v>#N/A</v>
      </c>
      <c r="AL2" s="745" t="s">
        <v>591</v>
      </c>
      <c r="AM2" s="746"/>
      <c r="AN2" s="636" t="s">
        <v>568</v>
      </c>
      <c r="AO2" s="636"/>
      <c r="AP2" s="636"/>
      <c r="AQ2" s="636"/>
      <c r="AR2" s="636"/>
      <c r="AS2" s="637" t="s">
        <v>569</v>
      </c>
      <c r="AT2" s="637"/>
      <c r="AU2" s="637"/>
      <c r="AV2" s="637"/>
      <c r="AW2" s="637"/>
      <c r="AY2" s="742" t="s">
        <v>688</v>
      </c>
      <c r="AZ2" s="743"/>
      <c r="BA2" s="743"/>
      <c r="BB2" s="744"/>
    </row>
    <row r="3" spans="1:54" ht="13.8" thickBot="1" x14ac:dyDescent="0.3"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24</v>
      </c>
      <c r="Y3">
        <f>+X3+1</f>
        <v>25</v>
      </c>
      <c r="Z3">
        <v>26</v>
      </c>
      <c r="AA3">
        <v>27</v>
      </c>
      <c r="AB3">
        <v>28</v>
      </c>
      <c r="AC3">
        <v>29</v>
      </c>
      <c r="AD3">
        <v>30</v>
      </c>
      <c r="AE3">
        <v>33</v>
      </c>
      <c r="AF3">
        <v>34</v>
      </c>
      <c r="AG3">
        <v>35</v>
      </c>
      <c r="AH3">
        <v>36</v>
      </c>
      <c r="AI3">
        <v>37</v>
      </c>
      <c r="AJ3">
        <v>38</v>
      </c>
      <c r="AK3">
        <v>39</v>
      </c>
      <c r="AL3">
        <v>42</v>
      </c>
      <c r="AM3" s="40">
        <v>43</v>
      </c>
      <c r="AN3">
        <v>46</v>
      </c>
      <c r="AO3">
        <v>47</v>
      </c>
      <c r="AP3">
        <v>48</v>
      </c>
      <c r="AQ3">
        <v>49</v>
      </c>
      <c r="AR3">
        <v>50</v>
      </c>
      <c r="AS3">
        <v>51</v>
      </c>
      <c r="AT3">
        <v>52</v>
      </c>
      <c r="AU3">
        <v>53</v>
      </c>
      <c r="AV3">
        <v>54</v>
      </c>
      <c r="AW3">
        <v>55</v>
      </c>
    </row>
    <row r="4" spans="1:54" ht="120" customHeight="1" thickBot="1" x14ac:dyDescent="0.3">
      <c r="A4" s="607" t="s">
        <v>587</v>
      </c>
      <c r="B4" s="223" t="s">
        <v>397</v>
      </c>
      <c r="C4" s="367" t="s">
        <v>401</v>
      </c>
      <c r="D4" s="223" t="s">
        <v>402</v>
      </c>
      <c r="E4" s="367" t="s">
        <v>403</v>
      </c>
      <c r="F4" s="552" t="s">
        <v>654</v>
      </c>
      <c r="G4" s="224" t="s">
        <v>398</v>
      </c>
      <c r="H4" s="224" t="s">
        <v>399</v>
      </c>
      <c r="I4" s="224" t="s">
        <v>400</v>
      </c>
      <c r="J4" s="533" t="s">
        <v>592</v>
      </c>
      <c r="K4" s="534" t="s">
        <v>593</v>
      </c>
      <c r="L4" s="534" t="s">
        <v>594</v>
      </c>
      <c r="M4" s="534" t="s">
        <v>595</v>
      </c>
      <c r="N4" s="534" t="s">
        <v>596</v>
      </c>
      <c r="O4" s="534" t="s">
        <v>597</v>
      </c>
      <c r="P4" s="531" t="s">
        <v>598</v>
      </c>
      <c r="Q4" s="533" t="s">
        <v>599</v>
      </c>
      <c r="R4" s="534" t="s">
        <v>600</v>
      </c>
      <c r="S4" s="534" t="s">
        <v>601</v>
      </c>
      <c r="T4" s="534" t="s">
        <v>602</v>
      </c>
      <c r="U4" s="534" t="s">
        <v>603</v>
      </c>
      <c r="V4" s="534" t="s">
        <v>604</v>
      </c>
      <c r="W4" s="531" t="s">
        <v>605</v>
      </c>
      <c r="X4" s="533" t="s">
        <v>606</v>
      </c>
      <c r="Y4" s="534" t="s">
        <v>607</v>
      </c>
      <c r="Z4" s="534" t="s">
        <v>608</v>
      </c>
      <c r="AA4" s="534" t="s">
        <v>609</v>
      </c>
      <c r="AB4" s="534" t="s">
        <v>610</v>
      </c>
      <c r="AC4" s="534" t="s">
        <v>611</v>
      </c>
      <c r="AD4" s="531" t="s">
        <v>612</v>
      </c>
      <c r="AE4" s="533" t="s">
        <v>613</v>
      </c>
      <c r="AF4" s="534" t="s">
        <v>614</v>
      </c>
      <c r="AG4" s="534" t="s">
        <v>615</v>
      </c>
      <c r="AH4" s="534" t="s">
        <v>616</v>
      </c>
      <c r="AI4" s="534" t="s">
        <v>617</v>
      </c>
      <c r="AJ4" s="534" t="s">
        <v>618</v>
      </c>
      <c r="AK4" s="531" t="s">
        <v>619</v>
      </c>
      <c r="AL4" s="533" t="s">
        <v>620</v>
      </c>
      <c r="AM4" s="531" t="s">
        <v>621</v>
      </c>
      <c r="AN4" s="539" t="s">
        <v>623</v>
      </c>
      <c r="AO4" s="539" t="s">
        <v>624</v>
      </c>
      <c r="AP4" s="539" t="s">
        <v>625</v>
      </c>
      <c r="AQ4" s="539" t="s">
        <v>626</v>
      </c>
      <c r="AR4" s="539" t="s">
        <v>627</v>
      </c>
      <c r="AS4" s="539" t="s">
        <v>628</v>
      </c>
      <c r="AT4" s="539" t="s">
        <v>629</v>
      </c>
      <c r="AU4" s="539" t="s">
        <v>630</v>
      </c>
      <c r="AV4" s="539" t="s">
        <v>631</v>
      </c>
      <c r="AW4" s="539" t="s">
        <v>632</v>
      </c>
      <c r="AX4" s="556" t="s">
        <v>622</v>
      </c>
      <c r="AY4" s="608" t="s">
        <v>689</v>
      </c>
      <c r="AZ4" s="608" t="s">
        <v>690</v>
      </c>
      <c r="BA4" s="608" t="s">
        <v>691</v>
      </c>
      <c r="BB4" s="608" t="s">
        <v>692</v>
      </c>
    </row>
    <row r="5" spans="1:54" x14ac:dyDescent="0.25">
      <c r="A5">
        <f>+'1 -sredstva'!D1</f>
        <v>0</v>
      </c>
      <c r="B5">
        <v>1</v>
      </c>
      <c r="C5" s="222">
        <f>+'1 -sredstva'!D2</f>
        <v>0</v>
      </c>
      <c r="D5" t="str">
        <f>+'1 -sredstva'!F2</f>
        <v/>
      </c>
      <c r="E5" s="222">
        <f>+'1 -sredstva'!D3</f>
        <v>0</v>
      </c>
      <c r="F5" s="222" t="e">
        <f>+VLOOKUP(C5,Korisnici!A$2:E$198,5,FALSE)</f>
        <v>#N/A</v>
      </c>
      <c r="G5" t="e">
        <f>+VLOOKUP($B5,'1а - drž.sek,drž.sl. i nam.'!$A$13:$BG$104,'1а - drž.sek,drž.sl. i nam.'!$BG$1,FALSE)</f>
        <v>#N/A</v>
      </c>
      <c r="H5" t="e">
        <f>+VLOOKUP($B5,'1а - drž.sek,drž.sl. i nam.'!$A$13:D$104,3,FALSE)</f>
        <v>#N/A</v>
      </c>
      <c r="I5" t="e">
        <f>IF(B5=0,0,+VLOOKUP($B5,'1а - drž.sek,drž.sl. i nam.'!$A$13:E$104,4,FALSE))</f>
        <v>#N/A</v>
      </c>
      <c r="J5" t="e">
        <f>+VLOOKUP($B5,'1а - drž.sek,drž.sl. i nam.'!$A$13:F$104,J$3,FALSE)</f>
        <v>#N/A</v>
      </c>
      <c r="K5" t="e">
        <f>+VLOOKUP($B5,'1а - drž.sek,drž.sl. i nam.'!$A$13:G$104,K$3,FALSE)</f>
        <v>#N/A</v>
      </c>
      <c r="L5" t="e">
        <f>+VLOOKUP($B5,'1а - drž.sek,drž.sl. i nam.'!$A$13:H$104,L$3,FALSE)</f>
        <v>#N/A</v>
      </c>
      <c r="M5" t="e">
        <f>+VLOOKUP($B5,'1а - drž.sek,drž.sl. i nam.'!$A$13:AP$104,M$3,FALSE)</f>
        <v>#N/A</v>
      </c>
      <c r="N5" t="e">
        <f>+VLOOKUP($B5,'1а - drž.sek,drž.sl. i nam.'!$A$13:AQ$104,N$3,FALSE)</f>
        <v>#N/A</v>
      </c>
      <c r="O5" t="e">
        <f>+VLOOKUP($B5,'1а - drž.sek,drž.sl. i nam.'!$A$13:AQ$104,O$3,FALSE)</f>
        <v>#N/A</v>
      </c>
      <c r="P5" t="e">
        <f>+VLOOKUP($B5,'1а - drž.sek,drž.sl. i nam.'!$A$13:AR$104,P$3,FALSE)</f>
        <v>#N/A</v>
      </c>
      <c r="Q5" t="e">
        <f>+VLOOKUP($B5,'1а - drž.sek,drž.sl. i nam.'!$A$13:AS$104,Q$3,FALSE)</f>
        <v>#N/A</v>
      </c>
      <c r="R5" t="e">
        <f>+VLOOKUP($B5,'1а - drž.sek,drž.sl. i nam.'!$A$13:AT$104,R$3,FALSE)</f>
        <v>#N/A</v>
      </c>
      <c r="S5" t="e">
        <f>+VLOOKUP($B5,'1а - drž.sek,drž.sl. i nam.'!$A$13:AQ$104,S$3,FALSE)</f>
        <v>#N/A</v>
      </c>
      <c r="T5" t="e">
        <f>+VLOOKUP($B5,'1а - drž.sek,drž.sl. i nam.'!$A$13:AR$104,T$3,FALSE)</f>
        <v>#N/A</v>
      </c>
      <c r="U5" t="e">
        <f>+VLOOKUP($B5,'1а - drž.sek,drž.sl. i nam.'!$A$13:AS$104,U$3,FALSE)</f>
        <v>#N/A</v>
      </c>
      <c r="V5" s="40" t="e">
        <f>+VLOOKUP($B5,'1а - drž.sek,drž.sl. i nam.'!$A$13:AT$104,V$3,FALSE)</f>
        <v>#N/A</v>
      </c>
      <c r="W5" s="40" t="e">
        <f>+VLOOKUP($B5,'1а - drž.sek,drž.sl. i nam.'!$A$13:AU$104,W$3,FALSE)</f>
        <v>#N/A</v>
      </c>
      <c r="X5" s="40" t="e">
        <f>+VLOOKUP($B5,'1а - drž.sek,drž.sl. i nam.'!$A$13:AV$104,X$3,FALSE)</f>
        <v>#N/A</v>
      </c>
      <c r="Y5" s="40" t="e">
        <f>+VLOOKUP($B5,'1а - drž.sek,drž.sl. i nam.'!$A$13:AW$104,Y$3,FALSE)</f>
        <v>#N/A</v>
      </c>
      <c r="Z5" s="40" t="e">
        <f>+VLOOKUP($B5,'1а - drž.sek,drž.sl. i nam.'!$A$13:AX$104,Z$3,FALSE)</f>
        <v>#N/A</v>
      </c>
      <c r="AA5" s="40" t="e">
        <f>+VLOOKUP($B5,'1а - drž.sek,drž.sl. i nam.'!$A$13:AY$104,AA$3,FALSE)</f>
        <v>#N/A</v>
      </c>
      <c r="AB5" s="40" t="e">
        <f>+VLOOKUP($B5,'1а - drž.sek,drž.sl. i nam.'!$A$13:AZ$104,AB$3,FALSE)</f>
        <v>#N/A</v>
      </c>
      <c r="AC5" s="40" t="e">
        <f>+VLOOKUP($B5,'1а - drž.sek,drž.sl. i nam.'!$A$13:BA$104,AC$3,FALSE)</f>
        <v>#N/A</v>
      </c>
      <c r="AD5" s="40" t="e">
        <f>+VLOOKUP($B5,'1а - drž.sek,drž.sl. i nam.'!$A$13:BB$104,AD$3,FALSE)</f>
        <v>#N/A</v>
      </c>
      <c r="AE5" s="40" t="e">
        <f>+VLOOKUP($B5,'1а - drž.sek,drž.sl. i nam.'!$A$13:BC$104,AE$3,FALSE)</f>
        <v>#N/A</v>
      </c>
      <c r="AF5" s="40" t="e">
        <f>+VLOOKUP($B5,'1а - drž.sek,drž.sl. i nam.'!$A$13:BB$104,AF$3,FALSE)</f>
        <v>#N/A</v>
      </c>
      <c r="AG5" s="40" t="e">
        <f>+VLOOKUP($B5,'1а - drž.sek,drž.sl. i nam.'!$A$13:BB$104,AG$3,FALSE)</f>
        <v>#N/A</v>
      </c>
      <c r="AH5" s="40" t="e">
        <f>+VLOOKUP($B5,'1а - drž.sek,drž.sl. i nam.'!$A$13:BB$104,AH$3,FALSE)</f>
        <v>#N/A</v>
      </c>
      <c r="AI5" s="40" t="e">
        <f>+VLOOKUP($B5,'1а - drž.sek,drž.sl. i nam.'!$A$13:BB$104,AI$3,FALSE)</f>
        <v>#N/A</v>
      </c>
      <c r="AJ5" s="40" t="e">
        <f>+VLOOKUP($B5,'1а - drž.sek,drž.sl. i nam.'!$A$13:BC$104,AJ$3,FALSE)</f>
        <v>#N/A</v>
      </c>
      <c r="AK5" s="40" t="e">
        <f>+VLOOKUP($B5,'1а - drž.sek,drž.sl. i nam.'!$A$13:BB$104,AK$3,FALSE)</f>
        <v>#N/A</v>
      </c>
      <c r="AL5" s="40" t="e">
        <f>+VLOOKUP($B5,'1а - drž.sek,drž.sl. i nam.'!$A$13:BC$104,AL$3,FALSE)</f>
        <v>#N/A</v>
      </c>
      <c r="AM5" s="40" t="e">
        <f>+VLOOKUP($B5,'1а - drž.sek,drž.sl. i nam.'!$A$13:BD$104,AM$3,FALSE)</f>
        <v>#N/A</v>
      </c>
      <c r="AN5" s="40" t="e">
        <f>+VLOOKUP($B5,'1а - drž.sek,drž.sl. i nam.'!$A$13:BE$104,AN$3,FALSE)</f>
        <v>#N/A</v>
      </c>
      <c r="AO5" s="40" t="e">
        <f>+VLOOKUP($B5,'1а - drž.sek,drž.sl. i nam.'!$A$13:BF$104,AO$3,FALSE)</f>
        <v>#N/A</v>
      </c>
      <c r="AP5" s="40" t="e">
        <f>+VLOOKUP($B5,'1а - drž.sek,drž.sl. i nam.'!$A$13:BG$104,AP$3,FALSE)</f>
        <v>#N/A</v>
      </c>
      <c r="AQ5" s="40" t="e">
        <f>+VLOOKUP($B5,'1а - drž.sek,drž.sl. i nam.'!$A$13:BH$104,AQ$3,FALSE)</f>
        <v>#N/A</v>
      </c>
      <c r="AR5" s="40" t="e">
        <f>+VLOOKUP($B5,'1а - drž.sek,drž.sl. i nam.'!$A$13:BI$104,AR$3,FALSE)</f>
        <v>#N/A</v>
      </c>
      <c r="AS5" s="40" t="e">
        <f>+VLOOKUP($B5,'1а - drž.sek,drž.sl. i nam.'!$A$13:BJ$104,AS$3,FALSE)</f>
        <v>#N/A</v>
      </c>
      <c r="AT5" s="40" t="e">
        <f>+VLOOKUP($B5,'1а - drž.sek,drž.sl. i nam.'!$A$13:BK$104,AT$3,FALSE)</f>
        <v>#N/A</v>
      </c>
      <c r="AU5" s="40" t="e">
        <f>+VLOOKUP($B5,'1а - drž.sek,drž.sl. i nam.'!$A$13:BL$104,AU$3,FALSE)</f>
        <v>#N/A</v>
      </c>
      <c r="AV5" s="40" t="e">
        <f>+VLOOKUP($B5,'1а - drž.sek,drž.sl. i nam.'!$A$13:BM$104,AV$3,FALSE)</f>
        <v>#N/A</v>
      </c>
      <c r="AW5" s="40" t="e">
        <f>+VLOOKUP($B5,'1а - drž.sek,drž.sl. i nam.'!$A$13:BN$104,AW$3,FALSE)</f>
        <v>#N/A</v>
      </c>
      <c r="AY5" s="40" t="e">
        <f>+(AQ5*'1а - drž.sek,drž.sl. i nam.'!$D$5)/100</f>
        <v>#N/A</v>
      </c>
      <c r="AZ5" s="40" t="e">
        <f>+(AR5*'1а - drž.sek,drž.sl. i nam.'!$D$5)/100</f>
        <v>#N/A</v>
      </c>
      <c r="BA5" s="40" t="e">
        <f>+(AV5*'1а - drž.sek,drž.sl. i nam.'!$D$5)/100</f>
        <v>#N/A</v>
      </c>
      <c r="BB5" s="40" t="e">
        <f>+(AW5*'1а - drž.sek,drž.sl. i nam.'!$D$5)/100</f>
        <v>#N/A</v>
      </c>
    </row>
    <row r="6" spans="1:54" x14ac:dyDescent="0.25">
      <c r="A6">
        <f>+IF(B6=0,0,A5)</f>
        <v>0</v>
      </c>
      <c r="B6">
        <f>+IF(MAX(B$5:B5)+1&lt;=B$1,B5+1,0)</f>
        <v>0</v>
      </c>
      <c r="C6" s="222">
        <f>+IF(B6&gt;0,C5,0)</f>
        <v>0</v>
      </c>
      <c r="D6">
        <f>+IF(C6&gt;0,D5,0)</f>
        <v>0</v>
      </c>
      <c r="E6" s="222">
        <f>+IF(D6&gt;0,E5,0)</f>
        <v>0</v>
      </c>
      <c r="F6" s="222">
        <f>+IF(B6=0,0,F5)</f>
        <v>0</v>
      </c>
      <c r="G6">
        <f>IF(B6=0,0,+VLOOKUP($B6,'1а - drž.sek,drž.sl. i nam.'!$A$13:$BG$104,'1а - drž.sek,drž.sl. i nam.'!$BG$1,FALSE))</f>
        <v>0</v>
      </c>
      <c r="H6">
        <f>IF(B6=0,0,+VLOOKUP($B6,'1а - drž.sek,drž.sl. i nam.'!$A$13:D$104,3,FALSE))</f>
        <v>0</v>
      </c>
      <c r="I6">
        <f>IF(B6=0,0,+VLOOKUP($B6,'1а - drž.sek,drž.sl. i nam.'!$A$13:E$104,4,FALSE))</f>
        <v>0</v>
      </c>
      <c r="J6">
        <f>+VLOOKUP($B6,'1а - drž.sek,drž.sl. i nam.'!$A$13:F$104,J$3,FALSE)</f>
        <v>0</v>
      </c>
      <c r="K6">
        <f>+VLOOKUP($B6,'1а - drž.sek,drž.sl. i nam.'!$A$13:G$104,K$3,FALSE)</f>
        <v>0</v>
      </c>
      <c r="L6">
        <f>+VLOOKUP($B6,'1а - drž.sek,drž.sl. i nam.'!$A$13:H$104,L$3,FALSE)</f>
        <v>0</v>
      </c>
      <c r="M6">
        <f>+VLOOKUP($B6,'1а - drž.sek,drž.sl. i nam.'!$A$13:AP$104,M$3,FALSE)</f>
        <v>0</v>
      </c>
      <c r="N6">
        <f>+VLOOKUP($B6,'1а - drž.sek,drž.sl. i nam.'!$A$13:AQ$104,N$3,FALSE)</f>
        <v>0</v>
      </c>
      <c r="O6">
        <f>+VLOOKUP($B6,'1а - drž.sek,drž.sl. i nam.'!$A$13:AQ$104,O$3,FALSE)</f>
        <v>0</v>
      </c>
      <c r="P6">
        <f>+VLOOKUP($B6,'1а - drž.sek,drž.sl. i nam.'!$A$13:AR$104,P$3,FALSE)</f>
        <v>0</v>
      </c>
      <c r="Q6">
        <f>+VLOOKUP($B6,'1а - drž.sek,drž.sl. i nam.'!$A$13:AS$104,Q$3,FALSE)</f>
        <v>0</v>
      </c>
      <c r="R6">
        <f>+VLOOKUP($B6,'1а - drž.sek,drž.sl. i nam.'!$A$13:AT$104,R$3,FALSE)</f>
        <v>0</v>
      </c>
      <c r="S6">
        <f>+VLOOKUP($B6,'1а - drž.sek,drž.sl. i nam.'!$A$13:AQ$104,S$3,FALSE)</f>
        <v>0</v>
      </c>
      <c r="T6">
        <f>+VLOOKUP($B6,'1а - drž.sek,drž.sl. i nam.'!$A$13:AR$104,T$3,FALSE)</f>
        <v>0</v>
      </c>
      <c r="U6">
        <f>+VLOOKUP($B6,'1а - drž.sek,drž.sl. i nam.'!$A$13:AS$104,U$3,FALSE)</f>
        <v>0</v>
      </c>
      <c r="V6" s="40">
        <f>+VLOOKUP($B6,'1а - drž.sek,drž.sl. i nam.'!$A$13:AT$104,V$3,FALSE)</f>
        <v>0</v>
      </c>
      <c r="W6" s="40">
        <f>+VLOOKUP($B6,'1а - drž.sek,drž.sl. i nam.'!$A$13:AU$104,W$3,FALSE)</f>
        <v>0</v>
      </c>
      <c r="X6" s="40">
        <f>+VLOOKUP($B6,'1а - drž.sek,drž.sl. i nam.'!$A$13:AV$104,X$3,FALSE)</f>
        <v>0</v>
      </c>
      <c r="Y6" s="40">
        <f>+VLOOKUP($B6,'1а - drž.sek,drž.sl. i nam.'!$A$13:AW$104,Y$3,FALSE)</f>
        <v>0</v>
      </c>
      <c r="Z6" s="40">
        <f>+VLOOKUP($B6,'1а - drž.sek,drž.sl. i nam.'!$A$13:AX$104,Z$3,FALSE)</f>
        <v>0</v>
      </c>
      <c r="AA6" s="40">
        <f>+VLOOKUP($B6,'1а - drž.sek,drž.sl. i nam.'!$A$13:AY$104,AA$3,FALSE)</f>
        <v>0</v>
      </c>
      <c r="AB6" s="40">
        <f>+VLOOKUP($B6,'1а - drž.sek,drž.sl. i nam.'!$A$13:AZ$104,AB$3,FALSE)</f>
        <v>0</v>
      </c>
      <c r="AC6" s="40">
        <f>+VLOOKUP($B6,'1а - drž.sek,drž.sl. i nam.'!$A$13:BA$104,AC$3,FALSE)</f>
        <v>0</v>
      </c>
      <c r="AD6" s="40">
        <f>+VLOOKUP($B6,'1а - drž.sek,drž.sl. i nam.'!$A$13:BB$104,AD$3,FALSE)</f>
        <v>0</v>
      </c>
      <c r="AE6" s="40">
        <f>+VLOOKUP($B6,'1а - drž.sek,drž.sl. i nam.'!$A$13:BC$104,AE$3,FALSE)</f>
        <v>0</v>
      </c>
      <c r="AF6" s="40">
        <f>+VLOOKUP($B6,'1а - drž.sek,drž.sl. i nam.'!$A$13:BB$104,AF$3,FALSE)</f>
        <v>0</v>
      </c>
      <c r="AG6" s="40">
        <f>+VLOOKUP($B6,'1а - drž.sek,drž.sl. i nam.'!$A$13:BB$104,AG$3,FALSE)</f>
        <v>0</v>
      </c>
      <c r="AH6" s="40">
        <f>+VLOOKUP($B6,'1а - drž.sek,drž.sl. i nam.'!$A$13:BB$104,AH$3,FALSE)</f>
        <v>0</v>
      </c>
      <c r="AI6" s="40">
        <f>+VLOOKUP($B6,'1а - drž.sek,drž.sl. i nam.'!$A$13:BB$104,AI$3,FALSE)</f>
        <v>0</v>
      </c>
      <c r="AJ6" s="40">
        <f>+VLOOKUP($B6,'1а - drž.sek,drž.sl. i nam.'!$A$13:BC$104,AJ$3,FALSE)</f>
        <v>0</v>
      </c>
      <c r="AK6" s="40">
        <f>+VLOOKUP($B6,'1а - drž.sek,drž.sl. i nam.'!$A$13:BB$104,AK$3,FALSE)</f>
        <v>0</v>
      </c>
      <c r="AL6" s="40">
        <f>+VLOOKUP($B6,'1а - drž.sek,drž.sl. i nam.'!$A$13:BB$104,AL$3,FALSE)</f>
        <v>0</v>
      </c>
      <c r="AM6" s="40">
        <f>+VLOOKUP($B6,'1а - drž.sek,drž.sl. i nam.'!$A$13:BD$104,AM$3,FALSE)</f>
        <v>0</v>
      </c>
      <c r="AN6" s="40">
        <f>+VLOOKUP($B6,'1а - drž.sek,drž.sl. i nam.'!$A$13:BE$104,AN$3,FALSE)</f>
        <v>0</v>
      </c>
      <c r="AO6" s="40">
        <f>+VLOOKUP($B6,'1а - drž.sek,drž.sl. i nam.'!$A$13:BF$104,AO$3,FALSE)</f>
        <v>0</v>
      </c>
      <c r="AP6" s="40">
        <f>+VLOOKUP($B6,'1а - drž.sek,drž.sl. i nam.'!$A$13:BG$104,AP$3,FALSE)</f>
        <v>0</v>
      </c>
      <c r="AQ6" s="40">
        <f>+VLOOKUP($B6,'1а - drž.sek,drž.sl. i nam.'!$A$13:BH$104,AQ$3,FALSE)</f>
        <v>0</v>
      </c>
      <c r="AR6" s="40">
        <f>+VLOOKUP($B6,'1а - drž.sek,drž.sl. i nam.'!$A$13:BI$104,AR$3,FALSE)</f>
        <v>0</v>
      </c>
      <c r="AS6" s="40">
        <f>+VLOOKUP($B6,'1а - drž.sek,drž.sl. i nam.'!$A$13:BJ$104,AS$3,FALSE)</f>
        <v>0</v>
      </c>
      <c r="AT6" s="40">
        <f>+VLOOKUP($B6,'1а - drž.sek,drž.sl. i nam.'!$A$13:BK$104,AT$3,FALSE)</f>
        <v>0</v>
      </c>
      <c r="AU6" s="40">
        <f>+VLOOKUP($B6,'1а - drž.sek,drž.sl. i nam.'!$A$13:BL$104,AU$3,FALSE)</f>
        <v>0</v>
      </c>
      <c r="AV6" s="40">
        <f>+VLOOKUP($B6,'1а - drž.sek,drž.sl. i nam.'!$A$13:BM$104,AV$3,FALSE)</f>
        <v>0</v>
      </c>
      <c r="AW6" s="40">
        <f>+VLOOKUP($B6,'1а - drž.sek,drž.sl. i nam.'!$A$13:BN$104,AW$3,FALSE)</f>
        <v>0</v>
      </c>
      <c r="AY6" s="40">
        <f>+(AQ6*'1а - drž.sek,drž.sl. i nam.'!$D$5)/100</f>
        <v>0</v>
      </c>
      <c r="AZ6" s="40">
        <f>+(AR6*'1а - drž.sek,drž.sl. i nam.'!$D$5)/100</f>
        <v>0</v>
      </c>
      <c r="BA6" s="40">
        <f>+(AV6*'1а - drž.sek,drž.sl. i nam.'!$D$5)/100</f>
        <v>0</v>
      </c>
      <c r="BB6" s="40">
        <f>+(AW6*'1а - drž.sek,drž.sl. i nam.'!$D$5)/100</f>
        <v>0</v>
      </c>
    </row>
    <row r="7" spans="1:54" x14ac:dyDescent="0.25">
      <c r="A7">
        <f t="shared" ref="A7:A70" si="0">+IF(B7=0,0,A6)</f>
        <v>0</v>
      </c>
      <c r="B7">
        <f>+IF(MAX(B$5:B6)+1&lt;=B$1,B6+1,0)</f>
        <v>0</v>
      </c>
      <c r="C7" s="222">
        <f t="shared" ref="C7:C70" si="1">+IF(B7&gt;0,C6,0)</f>
        <v>0</v>
      </c>
      <c r="D7">
        <f t="shared" ref="D7:D70" si="2">+IF(C7&gt;0,D6,0)</f>
        <v>0</v>
      </c>
      <c r="E7" s="222">
        <f t="shared" ref="E7:E70" si="3">+IF(D7&gt;0,E6,0)</f>
        <v>0</v>
      </c>
      <c r="F7" s="222">
        <f t="shared" ref="F7:F70" si="4">+IF(B7=0,0,F6)</f>
        <v>0</v>
      </c>
      <c r="G7">
        <f>IF(B7=0,0,+VLOOKUP($B7,'1а - drž.sek,drž.sl. i nam.'!$A$13:$BG$104,'1а - drž.sek,drž.sl. i nam.'!$BG$1,FALSE))</f>
        <v>0</v>
      </c>
      <c r="H7">
        <f>IF(B7=0,0,+VLOOKUP($B7,'1а - drž.sek,drž.sl. i nam.'!$A$13:D$104,3,FALSE))</f>
        <v>0</v>
      </c>
      <c r="I7">
        <f>IF(B7=0,0,+VLOOKUP($B7,'1а - drž.sek,drž.sl. i nam.'!$A$13:E$104,4,FALSE))</f>
        <v>0</v>
      </c>
      <c r="J7">
        <f>+VLOOKUP($B7,'1а - drž.sek,drž.sl. i nam.'!$A$13:F$104,J$3,FALSE)</f>
        <v>0</v>
      </c>
      <c r="K7">
        <f>+VLOOKUP($B7,'1а - drž.sek,drž.sl. i nam.'!$A$13:G$104,K$3,FALSE)</f>
        <v>0</v>
      </c>
      <c r="L7">
        <f>+VLOOKUP($B7,'1а - drž.sek,drž.sl. i nam.'!$A$13:H$104,L$3,FALSE)</f>
        <v>0</v>
      </c>
      <c r="M7">
        <f>+VLOOKUP($B7,'1а - drž.sek,drž.sl. i nam.'!$A$13:AP$104,M$3,FALSE)</f>
        <v>0</v>
      </c>
      <c r="N7">
        <f>+VLOOKUP($B7,'1а - drž.sek,drž.sl. i nam.'!$A$13:AQ$104,N$3,FALSE)</f>
        <v>0</v>
      </c>
      <c r="O7">
        <f>+VLOOKUP($B7,'1а - drž.sek,drž.sl. i nam.'!$A$13:AQ$104,O$3,FALSE)</f>
        <v>0</v>
      </c>
      <c r="P7">
        <f>+VLOOKUP($B7,'1а - drž.sek,drž.sl. i nam.'!$A$13:AR$104,P$3,FALSE)</f>
        <v>0</v>
      </c>
      <c r="Q7">
        <f>+VLOOKUP($B7,'1а - drž.sek,drž.sl. i nam.'!$A$13:AS$104,Q$3,FALSE)</f>
        <v>0</v>
      </c>
      <c r="R7">
        <f>+VLOOKUP($B7,'1а - drž.sek,drž.sl. i nam.'!$A$13:AT$104,R$3,FALSE)</f>
        <v>0</v>
      </c>
      <c r="S7">
        <f>+VLOOKUP($B7,'1а - drž.sek,drž.sl. i nam.'!$A$13:AQ$104,S$3,FALSE)</f>
        <v>0</v>
      </c>
      <c r="T7">
        <f>+VLOOKUP($B7,'1а - drž.sek,drž.sl. i nam.'!$A$13:AR$104,T$3,FALSE)</f>
        <v>0</v>
      </c>
      <c r="U7">
        <f>+VLOOKUP($B7,'1а - drž.sek,drž.sl. i nam.'!$A$13:AS$104,U$3,FALSE)</f>
        <v>0</v>
      </c>
      <c r="V7" s="40">
        <f>+VLOOKUP($B7,'1а - drž.sek,drž.sl. i nam.'!$A$13:AT$104,V$3,FALSE)</f>
        <v>0</v>
      </c>
      <c r="W7" s="40">
        <f>+VLOOKUP($B7,'1а - drž.sek,drž.sl. i nam.'!$A$13:AU$104,W$3,FALSE)</f>
        <v>0</v>
      </c>
      <c r="X7" s="40">
        <f>+VLOOKUP($B7,'1а - drž.sek,drž.sl. i nam.'!$A$13:AV$104,X$3,FALSE)</f>
        <v>0</v>
      </c>
      <c r="Y7" s="40">
        <f>+VLOOKUP($B7,'1а - drž.sek,drž.sl. i nam.'!$A$13:AW$104,Y$3,FALSE)</f>
        <v>0</v>
      </c>
      <c r="Z7" s="40">
        <f>+VLOOKUP($B7,'1а - drž.sek,drž.sl. i nam.'!$A$13:AX$104,Z$3,FALSE)</f>
        <v>0</v>
      </c>
      <c r="AA7" s="40">
        <f>+VLOOKUP($B7,'1а - drž.sek,drž.sl. i nam.'!$A$13:AY$104,AA$3,FALSE)</f>
        <v>0</v>
      </c>
      <c r="AB7" s="40">
        <f>+VLOOKUP($B7,'1а - drž.sek,drž.sl. i nam.'!$A$13:AZ$104,AB$3,FALSE)</f>
        <v>0</v>
      </c>
      <c r="AC7" s="40">
        <f>+VLOOKUP($B7,'1а - drž.sek,drž.sl. i nam.'!$A$13:BA$104,AC$3,FALSE)</f>
        <v>0</v>
      </c>
      <c r="AD7" s="40">
        <f>+VLOOKUP($B7,'1а - drž.sek,drž.sl. i nam.'!$A$13:BB$104,AD$3,FALSE)</f>
        <v>0</v>
      </c>
      <c r="AE7" s="40">
        <f>+VLOOKUP($B7,'1а - drž.sek,drž.sl. i nam.'!$A$13:BC$104,AE$3,FALSE)</f>
        <v>0</v>
      </c>
      <c r="AF7" s="40">
        <f>+VLOOKUP($B7,'1а - drž.sek,drž.sl. i nam.'!$A$13:BB$104,AF$3,FALSE)</f>
        <v>0</v>
      </c>
      <c r="AG7" s="40">
        <f>+VLOOKUP($B7,'1а - drž.sek,drž.sl. i nam.'!$A$13:BB$104,AG$3,FALSE)</f>
        <v>0</v>
      </c>
      <c r="AH7" s="40">
        <f>+VLOOKUP($B7,'1а - drž.sek,drž.sl. i nam.'!$A$13:BB$104,AH$3,FALSE)</f>
        <v>0</v>
      </c>
      <c r="AI7" s="40">
        <f>+VLOOKUP($B7,'1а - drž.sek,drž.sl. i nam.'!$A$13:BB$104,AI$3,FALSE)</f>
        <v>0</v>
      </c>
      <c r="AJ7" s="40">
        <f>+VLOOKUP($B7,'1а - drž.sek,drž.sl. i nam.'!$A$13:BC$104,AJ$3,FALSE)</f>
        <v>0</v>
      </c>
      <c r="AK7" s="40">
        <f>+VLOOKUP($B7,'1а - drž.sek,drž.sl. i nam.'!$A$13:BB$104,AK$3,FALSE)</f>
        <v>0</v>
      </c>
      <c r="AL7" s="40">
        <f>+VLOOKUP($B7,'1а - drž.sek,drž.sl. i nam.'!$A$13:BB$104,AL$3,FALSE)</f>
        <v>0</v>
      </c>
      <c r="AM7" s="40">
        <f>+VLOOKUP($B7,'1а - drž.sek,drž.sl. i nam.'!$A$13:BD$104,AM$3,FALSE)</f>
        <v>0</v>
      </c>
      <c r="AN7" s="40">
        <f>+VLOOKUP($B7,'1а - drž.sek,drž.sl. i nam.'!$A$13:BE$104,AN$3,FALSE)</f>
        <v>0</v>
      </c>
      <c r="AO7" s="40">
        <f>+VLOOKUP($B7,'1а - drž.sek,drž.sl. i nam.'!$A$13:BF$104,AO$3,FALSE)</f>
        <v>0</v>
      </c>
      <c r="AP7" s="40">
        <f>+VLOOKUP($B7,'1а - drž.sek,drž.sl. i nam.'!$A$13:BG$104,AP$3,FALSE)</f>
        <v>0</v>
      </c>
      <c r="AQ7" s="40">
        <f>+VLOOKUP($B7,'1а - drž.sek,drž.sl. i nam.'!$A$13:BH$104,AQ$3,FALSE)</f>
        <v>0</v>
      </c>
      <c r="AR7" s="40">
        <f>+VLOOKUP($B7,'1а - drž.sek,drž.sl. i nam.'!$A$13:BI$104,AR$3,FALSE)</f>
        <v>0</v>
      </c>
      <c r="AS7" s="40">
        <f>+VLOOKUP($B7,'1а - drž.sek,drž.sl. i nam.'!$A$13:BJ$104,AS$3,FALSE)</f>
        <v>0</v>
      </c>
      <c r="AT7" s="40">
        <f>+VLOOKUP($B7,'1а - drž.sek,drž.sl. i nam.'!$A$13:BK$104,AT$3,FALSE)</f>
        <v>0</v>
      </c>
      <c r="AU7" s="40">
        <f>+VLOOKUP($B7,'1а - drž.sek,drž.sl. i nam.'!$A$13:BL$104,AU$3,FALSE)</f>
        <v>0</v>
      </c>
      <c r="AV7" s="40">
        <f>+VLOOKUP($B7,'1а - drž.sek,drž.sl. i nam.'!$A$13:BM$104,AV$3,FALSE)</f>
        <v>0</v>
      </c>
      <c r="AW7" s="40">
        <f>+VLOOKUP($B7,'1а - drž.sek,drž.sl. i nam.'!$A$13:BN$104,AW$3,FALSE)</f>
        <v>0</v>
      </c>
      <c r="AY7" s="40">
        <f>+(AQ7*'1а - drž.sek,drž.sl. i nam.'!$D$5)/100</f>
        <v>0</v>
      </c>
      <c r="AZ7" s="40">
        <f>+(AR7*'1а - drž.sek,drž.sl. i nam.'!$D$5)/100</f>
        <v>0</v>
      </c>
      <c r="BA7" s="40">
        <f>+(AV7*'1а - drž.sek,drž.sl. i nam.'!$D$5)/100</f>
        <v>0</v>
      </c>
      <c r="BB7" s="40">
        <f>+(AW7*'1а - drž.sek,drž.sl. i nam.'!$D$5)/100</f>
        <v>0</v>
      </c>
    </row>
    <row r="8" spans="1:54" x14ac:dyDescent="0.25">
      <c r="A8">
        <f t="shared" si="0"/>
        <v>0</v>
      </c>
      <c r="B8">
        <f>+IF(MAX(B$5:B7)+1&lt;=B$1,B7+1,0)</f>
        <v>0</v>
      </c>
      <c r="C8" s="222">
        <f t="shared" si="1"/>
        <v>0</v>
      </c>
      <c r="D8">
        <f t="shared" si="2"/>
        <v>0</v>
      </c>
      <c r="E8" s="222">
        <f t="shared" si="3"/>
        <v>0</v>
      </c>
      <c r="F8" s="222">
        <f t="shared" si="4"/>
        <v>0</v>
      </c>
      <c r="G8">
        <f>IF(B8=0,0,+VLOOKUP($B8,'1а - drž.sek,drž.sl. i nam.'!$A$13:$BG$104,'1а - drž.sek,drž.sl. i nam.'!$BG$1,FALSE))</f>
        <v>0</v>
      </c>
      <c r="H8">
        <f>IF(B8=0,0,+VLOOKUP($B8,'1а - drž.sek,drž.sl. i nam.'!$A$13:D$104,3,FALSE))</f>
        <v>0</v>
      </c>
      <c r="I8">
        <f>IF(B8=0,0,+VLOOKUP($B8,'1а - drž.sek,drž.sl. i nam.'!$A$13:E$104,4,FALSE))</f>
        <v>0</v>
      </c>
      <c r="J8">
        <f>+VLOOKUP($B8,'1а - drž.sek,drž.sl. i nam.'!$A$13:F$104,J$3,FALSE)</f>
        <v>0</v>
      </c>
      <c r="K8">
        <f>+VLOOKUP($B8,'1а - drž.sek,drž.sl. i nam.'!$A$13:G$104,K$3,FALSE)</f>
        <v>0</v>
      </c>
      <c r="L8">
        <f>+VLOOKUP($B8,'1а - drž.sek,drž.sl. i nam.'!$A$13:H$104,L$3,FALSE)</f>
        <v>0</v>
      </c>
      <c r="M8">
        <f>+VLOOKUP($B8,'1а - drž.sek,drž.sl. i nam.'!$A$13:AP$104,M$3,FALSE)</f>
        <v>0</v>
      </c>
      <c r="N8">
        <f>+VLOOKUP($B8,'1а - drž.sek,drž.sl. i nam.'!$A$13:AQ$104,N$3,FALSE)</f>
        <v>0</v>
      </c>
      <c r="O8">
        <f>+VLOOKUP($B8,'1а - drž.sek,drž.sl. i nam.'!$A$13:AQ$104,O$3,FALSE)</f>
        <v>0</v>
      </c>
      <c r="P8">
        <f>+VLOOKUP($B8,'1а - drž.sek,drž.sl. i nam.'!$A$13:AR$104,P$3,FALSE)</f>
        <v>0</v>
      </c>
      <c r="Q8">
        <f>+VLOOKUP($B8,'1а - drž.sek,drž.sl. i nam.'!$A$13:AS$104,Q$3,FALSE)</f>
        <v>0</v>
      </c>
      <c r="R8">
        <f>+VLOOKUP($B8,'1а - drž.sek,drž.sl. i nam.'!$A$13:AT$104,R$3,FALSE)</f>
        <v>0</v>
      </c>
      <c r="S8">
        <f>+VLOOKUP($B8,'1а - drž.sek,drž.sl. i nam.'!$A$13:AQ$104,S$3,FALSE)</f>
        <v>0</v>
      </c>
      <c r="T8">
        <f>+VLOOKUP($B8,'1а - drž.sek,drž.sl. i nam.'!$A$13:AR$104,T$3,FALSE)</f>
        <v>0</v>
      </c>
      <c r="U8">
        <f>+VLOOKUP($B8,'1а - drž.sek,drž.sl. i nam.'!$A$13:AS$104,U$3,FALSE)</f>
        <v>0</v>
      </c>
      <c r="V8" s="40">
        <f>+VLOOKUP($B8,'1а - drž.sek,drž.sl. i nam.'!$A$13:AT$104,V$3,FALSE)</f>
        <v>0</v>
      </c>
      <c r="W8" s="40">
        <f>+VLOOKUP($B8,'1а - drž.sek,drž.sl. i nam.'!$A$13:AU$104,W$3,FALSE)</f>
        <v>0</v>
      </c>
      <c r="X8" s="40">
        <f>+VLOOKUP($B8,'1а - drž.sek,drž.sl. i nam.'!$A$13:AV$104,X$3,FALSE)</f>
        <v>0</v>
      </c>
      <c r="Y8" s="40">
        <f>+VLOOKUP($B8,'1а - drž.sek,drž.sl. i nam.'!$A$13:AW$104,Y$3,FALSE)</f>
        <v>0</v>
      </c>
      <c r="Z8" s="40">
        <f>+VLOOKUP($B8,'1а - drž.sek,drž.sl. i nam.'!$A$13:AX$104,Z$3,FALSE)</f>
        <v>0</v>
      </c>
      <c r="AA8" s="40">
        <f>+VLOOKUP($B8,'1а - drž.sek,drž.sl. i nam.'!$A$13:AY$104,AA$3,FALSE)</f>
        <v>0</v>
      </c>
      <c r="AB8" s="40">
        <f>+VLOOKUP($B8,'1а - drž.sek,drž.sl. i nam.'!$A$13:AZ$104,AB$3,FALSE)</f>
        <v>0</v>
      </c>
      <c r="AC8" s="40">
        <f>+VLOOKUP($B8,'1а - drž.sek,drž.sl. i nam.'!$A$13:BA$104,AC$3,FALSE)</f>
        <v>0</v>
      </c>
      <c r="AD8" s="40">
        <f>+VLOOKUP($B8,'1а - drž.sek,drž.sl. i nam.'!$A$13:BB$104,AD$3,FALSE)</f>
        <v>0</v>
      </c>
      <c r="AE8" s="40">
        <f>+VLOOKUP($B8,'1а - drž.sek,drž.sl. i nam.'!$A$13:BC$104,AE$3,FALSE)</f>
        <v>0</v>
      </c>
      <c r="AF8" s="40">
        <f>+VLOOKUP($B8,'1а - drž.sek,drž.sl. i nam.'!$A$13:BB$104,AF$3,FALSE)</f>
        <v>0</v>
      </c>
      <c r="AG8" s="40">
        <f>+VLOOKUP($B8,'1а - drž.sek,drž.sl. i nam.'!$A$13:BB$104,AG$3,FALSE)</f>
        <v>0</v>
      </c>
      <c r="AH8" s="40">
        <f>+VLOOKUP($B8,'1а - drž.sek,drž.sl. i nam.'!$A$13:BB$104,AH$3,FALSE)</f>
        <v>0</v>
      </c>
      <c r="AI8" s="40">
        <f>+VLOOKUP($B8,'1а - drž.sek,drž.sl. i nam.'!$A$13:BB$104,AI$3,FALSE)</f>
        <v>0</v>
      </c>
      <c r="AJ8" s="40">
        <f>+VLOOKUP($B8,'1а - drž.sek,drž.sl. i nam.'!$A$13:BC$104,AJ$3,FALSE)</f>
        <v>0</v>
      </c>
      <c r="AK8" s="40">
        <f>+VLOOKUP($B8,'1а - drž.sek,drž.sl. i nam.'!$A$13:BB$104,AK$3,FALSE)</f>
        <v>0</v>
      </c>
      <c r="AL8" s="40">
        <f>+VLOOKUP($B8,'1а - drž.sek,drž.sl. i nam.'!$A$13:BB$104,AL$3,FALSE)</f>
        <v>0</v>
      </c>
      <c r="AM8" s="40">
        <f>+VLOOKUP($B8,'1а - drž.sek,drž.sl. i nam.'!$A$13:BD$104,AM$3,FALSE)</f>
        <v>0</v>
      </c>
      <c r="AN8" s="40">
        <f>+VLOOKUP($B8,'1а - drž.sek,drž.sl. i nam.'!$A$13:BE$104,AN$3,FALSE)</f>
        <v>0</v>
      </c>
      <c r="AO8" s="40">
        <f>+VLOOKUP($B8,'1а - drž.sek,drž.sl. i nam.'!$A$13:BF$104,AO$3,FALSE)</f>
        <v>0</v>
      </c>
      <c r="AP8" s="40">
        <f>+VLOOKUP($B8,'1а - drž.sek,drž.sl. i nam.'!$A$13:BG$104,AP$3,FALSE)</f>
        <v>0</v>
      </c>
      <c r="AQ8" s="40">
        <f>+VLOOKUP($B8,'1а - drž.sek,drž.sl. i nam.'!$A$13:BH$104,AQ$3,FALSE)</f>
        <v>0</v>
      </c>
      <c r="AR8" s="40">
        <f>+VLOOKUP($B8,'1а - drž.sek,drž.sl. i nam.'!$A$13:BI$104,AR$3,FALSE)</f>
        <v>0</v>
      </c>
      <c r="AS8" s="40">
        <f>+VLOOKUP($B8,'1а - drž.sek,drž.sl. i nam.'!$A$13:BJ$104,AS$3,FALSE)</f>
        <v>0</v>
      </c>
      <c r="AT8" s="40">
        <f>+VLOOKUP($B8,'1а - drž.sek,drž.sl. i nam.'!$A$13:BK$104,AT$3,FALSE)</f>
        <v>0</v>
      </c>
      <c r="AU8" s="40">
        <f>+VLOOKUP($B8,'1а - drž.sek,drž.sl. i nam.'!$A$13:BL$104,AU$3,FALSE)</f>
        <v>0</v>
      </c>
      <c r="AV8" s="40">
        <f>+VLOOKUP($B8,'1а - drž.sek,drž.sl. i nam.'!$A$13:BM$104,AV$3,FALSE)</f>
        <v>0</v>
      </c>
      <c r="AW8" s="40">
        <f>+VLOOKUP($B8,'1а - drž.sek,drž.sl. i nam.'!$A$13:BN$104,AW$3,FALSE)</f>
        <v>0</v>
      </c>
      <c r="AY8" s="40">
        <f>+(AQ8*'1а - drž.sek,drž.sl. i nam.'!$D$5)/100</f>
        <v>0</v>
      </c>
      <c r="AZ8" s="40">
        <f>+(AR8*'1а - drž.sek,drž.sl. i nam.'!$D$5)/100</f>
        <v>0</v>
      </c>
      <c r="BA8" s="40">
        <f>+(AV8*'1а - drž.sek,drž.sl. i nam.'!$D$5)/100</f>
        <v>0</v>
      </c>
      <c r="BB8" s="40">
        <f>+(AW8*'1а - drž.sek,drž.sl. i nam.'!$D$5)/100</f>
        <v>0</v>
      </c>
    </row>
    <row r="9" spans="1:54" x14ac:dyDescent="0.25">
      <c r="A9">
        <f t="shared" si="0"/>
        <v>0</v>
      </c>
      <c r="B9">
        <f>+IF(MAX(B$5:B8)+1&lt;=B$1,B8+1,0)</f>
        <v>0</v>
      </c>
      <c r="C9" s="222">
        <f t="shared" si="1"/>
        <v>0</v>
      </c>
      <c r="D9">
        <f t="shared" si="2"/>
        <v>0</v>
      </c>
      <c r="E9" s="222">
        <f t="shared" si="3"/>
        <v>0</v>
      </c>
      <c r="F9" s="222">
        <f t="shared" si="4"/>
        <v>0</v>
      </c>
      <c r="G9">
        <f>IF(B9=0,0,+VLOOKUP($B9,'1а - drž.sek,drž.sl. i nam.'!$A$13:$BG$104,'1а - drž.sek,drž.sl. i nam.'!$BG$1,FALSE))</f>
        <v>0</v>
      </c>
      <c r="H9">
        <f>IF(B9=0,0,+VLOOKUP($B9,'1а - drž.sek,drž.sl. i nam.'!$A$13:D$104,3,FALSE))</f>
        <v>0</v>
      </c>
      <c r="I9">
        <f>IF(B9=0,0,+VLOOKUP($B9,'1а - drž.sek,drž.sl. i nam.'!$A$13:E$104,4,FALSE))</f>
        <v>0</v>
      </c>
      <c r="J9">
        <f>+VLOOKUP($B9,'1а - drž.sek,drž.sl. i nam.'!$A$13:F$104,J$3,FALSE)</f>
        <v>0</v>
      </c>
      <c r="K9">
        <f>+VLOOKUP($B9,'1а - drž.sek,drž.sl. i nam.'!$A$13:G$104,K$3,FALSE)</f>
        <v>0</v>
      </c>
      <c r="L9">
        <f>+VLOOKUP($B9,'1а - drž.sek,drž.sl. i nam.'!$A$13:H$104,L$3,FALSE)</f>
        <v>0</v>
      </c>
      <c r="M9">
        <f>+VLOOKUP($B9,'1а - drž.sek,drž.sl. i nam.'!$A$13:AP$104,M$3,FALSE)</f>
        <v>0</v>
      </c>
      <c r="N9">
        <f>+VLOOKUP($B9,'1а - drž.sek,drž.sl. i nam.'!$A$13:AQ$104,N$3,FALSE)</f>
        <v>0</v>
      </c>
      <c r="O9">
        <f>+VLOOKUP($B9,'1а - drž.sek,drž.sl. i nam.'!$A$13:AQ$104,O$3,FALSE)</f>
        <v>0</v>
      </c>
      <c r="P9">
        <f>+VLOOKUP($B9,'1а - drž.sek,drž.sl. i nam.'!$A$13:AR$104,P$3,FALSE)</f>
        <v>0</v>
      </c>
      <c r="Q9">
        <f>+VLOOKUP($B9,'1а - drž.sek,drž.sl. i nam.'!$A$13:AS$104,Q$3,FALSE)</f>
        <v>0</v>
      </c>
      <c r="R9">
        <f>+VLOOKUP($B9,'1а - drž.sek,drž.sl. i nam.'!$A$13:AT$104,R$3,FALSE)</f>
        <v>0</v>
      </c>
      <c r="S9">
        <f>+VLOOKUP($B9,'1а - drž.sek,drž.sl. i nam.'!$A$13:AQ$104,S$3,FALSE)</f>
        <v>0</v>
      </c>
      <c r="T9">
        <f>+VLOOKUP($B9,'1а - drž.sek,drž.sl. i nam.'!$A$13:AR$104,T$3,FALSE)</f>
        <v>0</v>
      </c>
      <c r="U9">
        <f>+VLOOKUP($B9,'1а - drž.sek,drž.sl. i nam.'!$A$13:AS$104,U$3,FALSE)</f>
        <v>0</v>
      </c>
      <c r="V9" s="40">
        <f>+VLOOKUP($B9,'1а - drž.sek,drž.sl. i nam.'!$A$13:AT$104,V$3,FALSE)</f>
        <v>0</v>
      </c>
      <c r="W9" s="40">
        <f>+VLOOKUP($B9,'1а - drž.sek,drž.sl. i nam.'!$A$13:AU$104,W$3,FALSE)</f>
        <v>0</v>
      </c>
      <c r="X9" s="40">
        <f>+VLOOKUP($B9,'1а - drž.sek,drž.sl. i nam.'!$A$13:AV$104,X$3,FALSE)</f>
        <v>0</v>
      </c>
      <c r="Y9" s="40">
        <f>+VLOOKUP($B9,'1а - drž.sek,drž.sl. i nam.'!$A$13:AW$104,Y$3,FALSE)</f>
        <v>0</v>
      </c>
      <c r="Z9" s="40">
        <f>+VLOOKUP($B9,'1а - drž.sek,drž.sl. i nam.'!$A$13:AX$104,Z$3,FALSE)</f>
        <v>0</v>
      </c>
      <c r="AA9" s="40">
        <f>+VLOOKUP($B9,'1а - drž.sek,drž.sl. i nam.'!$A$13:AY$104,AA$3,FALSE)</f>
        <v>0</v>
      </c>
      <c r="AB9" s="40">
        <f>+VLOOKUP($B9,'1а - drž.sek,drž.sl. i nam.'!$A$13:AZ$104,AB$3,FALSE)</f>
        <v>0</v>
      </c>
      <c r="AC9" s="40">
        <f>+VLOOKUP($B9,'1а - drž.sek,drž.sl. i nam.'!$A$13:BA$104,AC$3,FALSE)</f>
        <v>0</v>
      </c>
      <c r="AD9" s="40">
        <f>+VLOOKUP($B9,'1а - drž.sek,drž.sl. i nam.'!$A$13:BB$104,AD$3,FALSE)</f>
        <v>0</v>
      </c>
      <c r="AE9" s="40">
        <f>+VLOOKUP($B9,'1а - drž.sek,drž.sl. i nam.'!$A$13:BC$104,AE$3,FALSE)</f>
        <v>0</v>
      </c>
      <c r="AF9" s="40">
        <f>+VLOOKUP($B9,'1а - drž.sek,drž.sl. i nam.'!$A$13:BB$104,AF$3,FALSE)</f>
        <v>0</v>
      </c>
      <c r="AG9" s="40">
        <f>+VLOOKUP($B9,'1а - drž.sek,drž.sl. i nam.'!$A$13:BB$104,AG$3,FALSE)</f>
        <v>0</v>
      </c>
      <c r="AH9" s="40">
        <f>+VLOOKUP($B9,'1а - drž.sek,drž.sl. i nam.'!$A$13:BB$104,AH$3,FALSE)</f>
        <v>0</v>
      </c>
      <c r="AI9" s="40">
        <f>+VLOOKUP($B9,'1а - drž.sek,drž.sl. i nam.'!$A$13:BB$104,AI$3,FALSE)</f>
        <v>0</v>
      </c>
      <c r="AJ9" s="40">
        <f>+VLOOKUP($B9,'1а - drž.sek,drž.sl. i nam.'!$A$13:BC$104,AJ$3,FALSE)</f>
        <v>0</v>
      </c>
      <c r="AK9" s="40">
        <f>+VLOOKUP($B9,'1а - drž.sek,drž.sl. i nam.'!$A$13:BB$104,AK$3,FALSE)</f>
        <v>0</v>
      </c>
      <c r="AL9" s="40">
        <f>+VLOOKUP($B9,'1а - drž.sek,drž.sl. i nam.'!$A$13:BB$104,AL$3,FALSE)</f>
        <v>0</v>
      </c>
      <c r="AM9" s="40">
        <f>+VLOOKUP($B9,'1а - drž.sek,drž.sl. i nam.'!$A$13:BD$104,AM$3,FALSE)</f>
        <v>0</v>
      </c>
      <c r="AN9" s="40">
        <f>+VLOOKUP($B9,'1а - drž.sek,drž.sl. i nam.'!$A$13:BE$104,AN$3,FALSE)</f>
        <v>0</v>
      </c>
      <c r="AO9" s="40">
        <f>+VLOOKUP($B9,'1а - drž.sek,drž.sl. i nam.'!$A$13:BF$104,AO$3,FALSE)</f>
        <v>0</v>
      </c>
      <c r="AP9" s="40">
        <f>+VLOOKUP($B9,'1а - drž.sek,drž.sl. i nam.'!$A$13:BG$104,AP$3,FALSE)</f>
        <v>0</v>
      </c>
      <c r="AQ9" s="40">
        <f>+VLOOKUP($B9,'1а - drž.sek,drž.sl. i nam.'!$A$13:BH$104,AQ$3,FALSE)</f>
        <v>0</v>
      </c>
      <c r="AR9" s="40">
        <f>+VLOOKUP($B9,'1а - drž.sek,drž.sl. i nam.'!$A$13:BI$104,AR$3,FALSE)</f>
        <v>0</v>
      </c>
      <c r="AS9" s="40">
        <f>+VLOOKUP($B9,'1а - drž.sek,drž.sl. i nam.'!$A$13:BJ$104,AS$3,FALSE)</f>
        <v>0</v>
      </c>
      <c r="AT9" s="40">
        <f>+VLOOKUP($B9,'1а - drž.sek,drž.sl. i nam.'!$A$13:BK$104,AT$3,FALSE)</f>
        <v>0</v>
      </c>
      <c r="AU9" s="40">
        <f>+VLOOKUP($B9,'1а - drž.sek,drž.sl. i nam.'!$A$13:BL$104,AU$3,FALSE)</f>
        <v>0</v>
      </c>
      <c r="AV9" s="40">
        <f>+VLOOKUP($B9,'1а - drž.sek,drž.sl. i nam.'!$A$13:BM$104,AV$3,FALSE)</f>
        <v>0</v>
      </c>
      <c r="AW9" s="40">
        <f>+VLOOKUP($B9,'1а - drž.sek,drž.sl. i nam.'!$A$13:BN$104,AW$3,FALSE)</f>
        <v>0</v>
      </c>
      <c r="AY9" s="40">
        <f>+(AQ9*'1а - drž.sek,drž.sl. i nam.'!$D$5)/100</f>
        <v>0</v>
      </c>
      <c r="AZ9" s="40">
        <f>+(AR9*'1а - drž.sek,drž.sl. i nam.'!$D$5)/100</f>
        <v>0</v>
      </c>
      <c r="BA9" s="40">
        <f>+(AV9*'1а - drž.sek,drž.sl. i nam.'!$D$5)/100</f>
        <v>0</v>
      </c>
      <c r="BB9" s="40">
        <f>+(AW9*'1а - drž.sek,drž.sl. i nam.'!$D$5)/100</f>
        <v>0</v>
      </c>
    </row>
    <row r="10" spans="1:54" x14ac:dyDescent="0.25">
      <c r="A10">
        <f t="shared" si="0"/>
        <v>0</v>
      </c>
      <c r="B10">
        <f>+IF(MAX(B$5:B9)+1&lt;=B$1,B9+1,0)</f>
        <v>0</v>
      </c>
      <c r="C10" s="222">
        <f t="shared" si="1"/>
        <v>0</v>
      </c>
      <c r="D10">
        <f t="shared" si="2"/>
        <v>0</v>
      </c>
      <c r="E10" s="222">
        <f t="shared" si="3"/>
        <v>0</v>
      </c>
      <c r="F10" s="222">
        <f t="shared" si="4"/>
        <v>0</v>
      </c>
      <c r="G10">
        <f>IF(B10=0,0,+VLOOKUP($B10,'1а - drž.sek,drž.sl. i nam.'!$A$13:$BG$104,'1а - drž.sek,drž.sl. i nam.'!$BG$1,FALSE))</f>
        <v>0</v>
      </c>
      <c r="H10">
        <f>IF(B10=0,0,+VLOOKUP($B10,'1а - drž.sek,drž.sl. i nam.'!$A$13:D$104,3,FALSE))</f>
        <v>0</v>
      </c>
      <c r="I10">
        <f>IF(B10=0,0,+VLOOKUP($B10,'1а - drž.sek,drž.sl. i nam.'!$A$13:E$104,4,FALSE))</f>
        <v>0</v>
      </c>
      <c r="J10">
        <f>+VLOOKUP($B10,'1а - drž.sek,drž.sl. i nam.'!$A$13:F$104,J$3,FALSE)</f>
        <v>0</v>
      </c>
      <c r="K10">
        <f>+VLOOKUP($B10,'1а - drž.sek,drž.sl. i nam.'!$A$13:G$104,K$3,FALSE)</f>
        <v>0</v>
      </c>
      <c r="L10">
        <f>+VLOOKUP($B10,'1а - drž.sek,drž.sl. i nam.'!$A$13:H$104,L$3,FALSE)</f>
        <v>0</v>
      </c>
      <c r="M10">
        <f>+VLOOKUP($B10,'1а - drž.sek,drž.sl. i nam.'!$A$13:AP$104,M$3,FALSE)</f>
        <v>0</v>
      </c>
      <c r="N10">
        <f>+VLOOKUP($B10,'1а - drž.sek,drž.sl. i nam.'!$A$13:AQ$104,N$3,FALSE)</f>
        <v>0</v>
      </c>
      <c r="O10">
        <f>+VLOOKUP($B10,'1а - drž.sek,drž.sl. i nam.'!$A$13:AQ$104,O$3,FALSE)</f>
        <v>0</v>
      </c>
      <c r="P10">
        <f>+VLOOKUP($B10,'1а - drž.sek,drž.sl. i nam.'!$A$13:AR$104,P$3,FALSE)</f>
        <v>0</v>
      </c>
      <c r="Q10">
        <f>+VLOOKUP($B10,'1а - drž.sek,drž.sl. i nam.'!$A$13:AS$104,Q$3,FALSE)</f>
        <v>0</v>
      </c>
      <c r="R10">
        <f>+VLOOKUP($B10,'1а - drž.sek,drž.sl. i nam.'!$A$13:AT$104,R$3,FALSE)</f>
        <v>0</v>
      </c>
      <c r="S10">
        <f>+VLOOKUP($B10,'1а - drž.sek,drž.sl. i nam.'!$A$13:AQ$104,S$3,FALSE)</f>
        <v>0</v>
      </c>
      <c r="T10">
        <f>+VLOOKUP($B10,'1а - drž.sek,drž.sl. i nam.'!$A$13:AR$104,T$3,FALSE)</f>
        <v>0</v>
      </c>
      <c r="U10">
        <f>+VLOOKUP($B10,'1а - drž.sek,drž.sl. i nam.'!$A$13:AS$104,U$3,FALSE)</f>
        <v>0</v>
      </c>
      <c r="V10" s="40">
        <f>+VLOOKUP($B10,'1а - drž.sek,drž.sl. i nam.'!$A$13:AT$104,V$3,FALSE)</f>
        <v>0</v>
      </c>
      <c r="W10" s="40">
        <f>+VLOOKUP($B10,'1а - drž.sek,drž.sl. i nam.'!$A$13:AU$104,W$3,FALSE)</f>
        <v>0</v>
      </c>
      <c r="X10" s="40">
        <f>+VLOOKUP($B10,'1а - drž.sek,drž.sl. i nam.'!$A$13:AV$104,X$3,FALSE)</f>
        <v>0</v>
      </c>
      <c r="Y10" s="40">
        <f>+VLOOKUP($B10,'1а - drž.sek,drž.sl. i nam.'!$A$13:AW$104,Y$3,FALSE)</f>
        <v>0</v>
      </c>
      <c r="Z10" s="40">
        <f>+VLOOKUP($B10,'1а - drž.sek,drž.sl. i nam.'!$A$13:AX$104,Z$3,FALSE)</f>
        <v>0</v>
      </c>
      <c r="AA10" s="40">
        <f>+VLOOKUP($B10,'1а - drž.sek,drž.sl. i nam.'!$A$13:AY$104,AA$3,FALSE)</f>
        <v>0</v>
      </c>
      <c r="AB10" s="40">
        <f>+VLOOKUP($B10,'1а - drž.sek,drž.sl. i nam.'!$A$13:AZ$104,AB$3,FALSE)</f>
        <v>0</v>
      </c>
      <c r="AC10" s="40">
        <f>+VLOOKUP($B10,'1а - drž.sek,drž.sl. i nam.'!$A$13:BA$104,AC$3,FALSE)</f>
        <v>0</v>
      </c>
      <c r="AD10" s="40">
        <f>+VLOOKUP($B10,'1а - drž.sek,drž.sl. i nam.'!$A$13:BB$104,AD$3,FALSE)</f>
        <v>0</v>
      </c>
      <c r="AE10" s="40">
        <f>+VLOOKUP($B10,'1а - drž.sek,drž.sl. i nam.'!$A$13:BC$104,AE$3,FALSE)</f>
        <v>0</v>
      </c>
      <c r="AF10" s="40">
        <f>+VLOOKUP($B10,'1а - drž.sek,drž.sl. i nam.'!$A$13:BB$104,AF$3,FALSE)</f>
        <v>0</v>
      </c>
      <c r="AG10" s="40">
        <f>+VLOOKUP($B10,'1а - drž.sek,drž.sl. i nam.'!$A$13:BB$104,AG$3,FALSE)</f>
        <v>0</v>
      </c>
      <c r="AH10" s="40">
        <f>+VLOOKUP($B10,'1а - drž.sek,drž.sl. i nam.'!$A$13:BB$104,AH$3,FALSE)</f>
        <v>0</v>
      </c>
      <c r="AI10" s="40">
        <f>+VLOOKUP($B10,'1а - drž.sek,drž.sl. i nam.'!$A$13:BB$104,AI$3,FALSE)</f>
        <v>0</v>
      </c>
      <c r="AJ10" s="40">
        <f>+VLOOKUP($B10,'1а - drž.sek,drž.sl. i nam.'!$A$13:BC$104,AJ$3,FALSE)</f>
        <v>0</v>
      </c>
      <c r="AK10" s="40">
        <f>+VLOOKUP($B10,'1а - drž.sek,drž.sl. i nam.'!$A$13:BB$104,AK$3,FALSE)</f>
        <v>0</v>
      </c>
      <c r="AL10" s="40">
        <f>+VLOOKUP($B10,'1а - drž.sek,drž.sl. i nam.'!$A$13:BB$104,AL$3,FALSE)</f>
        <v>0</v>
      </c>
      <c r="AM10" s="40">
        <f>+VLOOKUP($B10,'1а - drž.sek,drž.sl. i nam.'!$A$13:BD$104,AM$3,FALSE)</f>
        <v>0</v>
      </c>
      <c r="AN10" s="40">
        <f>+VLOOKUP($B10,'1а - drž.sek,drž.sl. i nam.'!$A$13:BE$104,AN$3,FALSE)</f>
        <v>0</v>
      </c>
      <c r="AO10" s="40">
        <f>+VLOOKUP($B10,'1а - drž.sek,drž.sl. i nam.'!$A$13:BF$104,AO$3,FALSE)</f>
        <v>0</v>
      </c>
      <c r="AP10" s="40">
        <f>+VLOOKUP($B10,'1а - drž.sek,drž.sl. i nam.'!$A$13:BG$104,AP$3,FALSE)</f>
        <v>0</v>
      </c>
      <c r="AQ10" s="40">
        <f>+VLOOKUP($B10,'1а - drž.sek,drž.sl. i nam.'!$A$13:BH$104,AQ$3,FALSE)</f>
        <v>0</v>
      </c>
      <c r="AR10" s="40">
        <f>+VLOOKUP($B10,'1а - drž.sek,drž.sl. i nam.'!$A$13:BI$104,AR$3,FALSE)</f>
        <v>0</v>
      </c>
      <c r="AS10" s="40">
        <f>+VLOOKUP($B10,'1а - drž.sek,drž.sl. i nam.'!$A$13:BJ$104,AS$3,FALSE)</f>
        <v>0</v>
      </c>
      <c r="AT10" s="40">
        <f>+VLOOKUP($B10,'1а - drž.sek,drž.sl. i nam.'!$A$13:BK$104,AT$3,FALSE)</f>
        <v>0</v>
      </c>
      <c r="AU10" s="40">
        <f>+VLOOKUP($B10,'1а - drž.sek,drž.sl. i nam.'!$A$13:BL$104,AU$3,FALSE)</f>
        <v>0</v>
      </c>
      <c r="AV10" s="40">
        <f>+VLOOKUP($B10,'1а - drž.sek,drž.sl. i nam.'!$A$13:BM$104,AV$3,FALSE)</f>
        <v>0</v>
      </c>
      <c r="AW10" s="40">
        <f>+VLOOKUP($B10,'1а - drž.sek,drž.sl. i nam.'!$A$13:BN$104,AW$3,FALSE)</f>
        <v>0</v>
      </c>
      <c r="AY10" s="40">
        <f>+(AQ10*'1а - drž.sek,drž.sl. i nam.'!$D$5)/100</f>
        <v>0</v>
      </c>
      <c r="AZ10" s="40">
        <f>+(AR10*'1а - drž.sek,drž.sl. i nam.'!$D$5)/100</f>
        <v>0</v>
      </c>
      <c r="BA10" s="40">
        <f>+(AV10*'1а - drž.sek,drž.sl. i nam.'!$D$5)/100</f>
        <v>0</v>
      </c>
      <c r="BB10" s="40">
        <f>+(AW10*'1а - drž.sek,drž.sl. i nam.'!$D$5)/100</f>
        <v>0</v>
      </c>
    </row>
    <row r="11" spans="1:54" x14ac:dyDescent="0.25">
      <c r="A11">
        <f t="shared" si="0"/>
        <v>0</v>
      </c>
      <c r="B11">
        <f>+IF(MAX(B$5:B10)+1&lt;=B$1,B10+1,0)</f>
        <v>0</v>
      </c>
      <c r="C11" s="222">
        <f t="shared" si="1"/>
        <v>0</v>
      </c>
      <c r="D11">
        <f t="shared" si="2"/>
        <v>0</v>
      </c>
      <c r="E11" s="222">
        <f t="shared" si="3"/>
        <v>0</v>
      </c>
      <c r="F11" s="222">
        <f t="shared" si="4"/>
        <v>0</v>
      </c>
      <c r="G11">
        <f>IF(B11=0,0,+VLOOKUP($B11,'1а - drž.sek,drž.sl. i nam.'!$A$13:$BG$104,'1а - drž.sek,drž.sl. i nam.'!$BG$1,FALSE))</f>
        <v>0</v>
      </c>
      <c r="H11">
        <f>IF(B11=0,0,+VLOOKUP($B11,'1а - drž.sek,drž.sl. i nam.'!$A$13:D$104,3,FALSE))</f>
        <v>0</v>
      </c>
      <c r="I11">
        <f>IF(B11=0,0,+VLOOKUP($B11,'1а - drž.sek,drž.sl. i nam.'!$A$13:E$104,4,FALSE))</f>
        <v>0</v>
      </c>
      <c r="J11">
        <f>+VLOOKUP($B11,'1а - drž.sek,drž.sl. i nam.'!$A$13:F$104,J$3,FALSE)</f>
        <v>0</v>
      </c>
      <c r="K11">
        <f>+VLOOKUP($B11,'1а - drž.sek,drž.sl. i nam.'!$A$13:G$104,K$3,FALSE)</f>
        <v>0</v>
      </c>
      <c r="L11">
        <f>+VLOOKUP($B11,'1а - drž.sek,drž.sl. i nam.'!$A$13:H$104,L$3,FALSE)</f>
        <v>0</v>
      </c>
      <c r="M11">
        <f>+VLOOKUP($B11,'1а - drž.sek,drž.sl. i nam.'!$A$13:AP$104,M$3,FALSE)</f>
        <v>0</v>
      </c>
      <c r="N11">
        <f>+VLOOKUP($B11,'1а - drž.sek,drž.sl. i nam.'!$A$13:AQ$104,N$3,FALSE)</f>
        <v>0</v>
      </c>
      <c r="O11">
        <f>+VLOOKUP($B11,'1а - drž.sek,drž.sl. i nam.'!$A$13:AQ$104,O$3,FALSE)</f>
        <v>0</v>
      </c>
      <c r="P11">
        <f>+VLOOKUP($B11,'1а - drž.sek,drž.sl. i nam.'!$A$13:AR$104,P$3,FALSE)</f>
        <v>0</v>
      </c>
      <c r="Q11">
        <f>+VLOOKUP($B11,'1а - drž.sek,drž.sl. i nam.'!$A$13:AS$104,Q$3,FALSE)</f>
        <v>0</v>
      </c>
      <c r="R11">
        <f>+VLOOKUP($B11,'1а - drž.sek,drž.sl. i nam.'!$A$13:AT$104,R$3,FALSE)</f>
        <v>0</v>
      </c>
      <c r="S11">
        <f>+VLOOKUP($B11,'1а - drž.sek,drž.sl. i nam.'!$A$13:AQ$104,S$3,FALSE)</f>
        <v>0</v>
      </c>
      <c r="T11">
        <f>+VLOOKUP($B11,'1а - drž.sek,drž.sl. i nam.'!$A$13:AR$104,T$3,FALSE)</f>
        <v>0</v>
      </c>
      <c r="U11">
        <f>+VLOOKUP($B11,'1а - drž.sek,drž.sl. i nam.'!$A$13:AS$104,U$3,FALSE)</f>
        <v>0</v>
      </c>
      <c r="V11" s="40">
        <f>+VLOOKUP($B11,'1а - drž.sek,drž.sl. i nam.'!$A$13:AT$104,V$3,FALSE)</f>
        <v>0</v>
      </c>
      <c r="W11" s="40">
        <f>+VLOOKUP($B11,'1а - drž.sek,drž.sl. i nam.'!$A$13:AU$104,W$3,FALSE)</f>
        <v>0</v>
      </c>
      <c r="X11" s="40">
        <f>+VLOOKUP($B11,'1а - drž.sek,drž.sl. i nam.'!$A$13:AV$104,X$3,FALSE)</f>
        <v>0</v>
      </c>
      <c r="Y11" s="40">
        <f>+VLOOKUP($B11,'1а - drž.sek,drž.sl. i nam.'!$A$13:AW$104,Y$3,FALSE)</f>
        <v>0</v>
      </c>
      <c r="Z11" s="40">
        <f>+VLOOKUP($B11,'1а - drž.sek,drž.sl. i nam.'!$A$13:AX$104,Z$3,FALSE)</f>
        <v>0</v>
      </c>
      <c r="AA11" s="40">
        <f>+VLOOKUP($B11,'1а - drž.sek,drž.sl. i nam.'!$A$13:AY$104,AA$3,FALSE)</f>
        <v>0</v>
      </c>
      <c r="AB11" s="40">
        <f>+VLOOKUP($B11,'1а - drž.sek,drž.sl. i nam.'!$A$13:AZ$104,AB$3,FALSE)</f>
        <v>0</v>
      </c>
      <c r="AC11" s="40">
        <f>+VLOOKUP($B11,'1а - drž.sek,drž.sl. i nam.'!$A$13:BA$104,AC$3,FALSE)</f>
        <v>0</v>
      </c>
      <c r="AD11" s="40">
        <f>+VLOOKUP($B11,'1а - drž.sek,drž.sl. i nam.'!$A$13:BB$104,AD$3,FALSE)</f>
        <v>0</v>
      </c>
      <c r="AE11" s="40">
        <f>+VLOOKUP($B11,'1а - drž.sek,drž.sl. i nam.'!$A$13:BC$104,AE$3,FALSE)</f>
        <v>0</v>
      </c>
      <c r="AF11" s="40">
        <f>+VLOOKUP($B11,'1а - drž.sek,drž.sl. i nam.'!$A$13:BB$104,AF$3,FALSE)</f>
        <v>0</v>
      </c>
      <c r="AG11" s="40">
        <f>+VLOOKUP($B11,'1а - drž.sek,drž.sl. i nam.'!$A$13:BB$104,AG$3,FALSE)</f>
        <v>0</v>
      </c>
      <c r="AH11" s="40">
        <f>+VLOOKUP($B11,'1а - drž.sek,drž.sl. i nam.'!$A$13:BB$104,AH$3,FALSE)</f>
        <v>0</v>
      </c>
      <c r="AI11" s="40">
        <f>+VLOOKUP($B11,'1а - drž.sek,drž.sl. i nam.'!$A$13:BB$104,AI$3,FALSE)</f>
        <v>0</v>
      </c>
      <c r="AJ11" s="40">
        <f>+VLOOKUP($B11,'1а - drž.sek,drž.sl. i nam.'!$A$13:BC$104,AJ$3,FALSE)</f>
        <v>0</v>
      </c>
      <c r="AK11" s="40">
        <f>+VLOOKUP($B11,'1а - drž.sek,drž.sl. i nam.'!$A$13:BB$104,AK$3,FALSE)</f>
        <v>0</v>
      </c>
      <c r="AL11" s="40">
        <f>+VLOOKUP($B11,'1а - drž.sek,drž.sl. i nam.'!$A$13:BB$104,AL$3,FALSE)</f>
        <v>0</v>
      </c>
      <c r="AM11" s="40">
        <f>+VLOOKUP($B11,'1а - drž.sek,drž.sl. i nam.'!$A$13:BD$104,AM$3,FALSE)</f>
        <v>0</v>
      </c>
      <c r="AN11" s="40">
        <f>+VLOOKUP($B11,'1а - drž.sek,drž.sl. i nam.'!$A$13:BE$104,AN$3,FALSE)</f>
        <v>0</v>
      </c>
      <c r="AO11" s="40">
        <f>+VLOOKUP($B11,'1а - drž.sek,drž.sl. i nam.'!$A$13:BF$104,AO$3,FALSE)</f>
        <v>0</v>
      </c>
      <c r="AP11" s="40">
        <f>+VLOOKUP($B11,'1а - drž.sek,drž.sl. i nam.'!$A$13:BG$104,AP$3,FALSE)</f>
        <v>0</v>
      </c>
      <c r="AQ11" s="40">
        <f>+VLOOKUP($B11,'1а - drž.sek,drž.sl. i nam.'!$A$13:BH$104,AQ$3,FALSE)</f>
        <v>0</v>
      </c>
      <c r="AR11" s="40">
        <f>+VLOOKUP($B11,'1а - drž.sek,drž.sl. i nam.'!$A$13:BI$104,AR$3,FALSE)</f>
        <v>0</v>
      </c>
      <c r="AS11" s="40">
        <f>+VLOOKUP($B11,'1а - drž.sek,drž.sl. i nam.'!$A$13:BJ$104,AS$3,FALSE)</f>
        <v>0</v>
      </c>
      <c r="AT11" s="40">
        <f>+VLOOKUP($B11,'1а - drž.sek,drž.sl. i nam.'!$A$13:BK$104,AT$3,FALSE)</f>
        <v>0</v>
      </c>
      <c r="AU11" s="40">
        <f>+VLOOKUP($B11,'1а - drž.sek,drž.sl. i nam.'!$A$13:BL$104,AU$3,FALSE)</f>
        <v>0</v>
      </c>
      <c r="AV11" s="40">
        <f>+VLOOKUP($B11,'1а - drž.sek,drž.sl. i nam.'!$A$13:BM$104,AV$3,FALSE)</f>
        <v>0</v>
      </c>
      <c r="AW11" s="40">
        <f>+VLOOKUP($B11,'1а - drž.sek,drž.sl. i nam.'!$A$13:BN$104,AW$3,FALSE)</f>
        <v>0</v>
      </c>
      <c r="AY11" s="40">
        <f>+(AQ11*'1а - drž.sek,drž.sl. i nam.'!$D$5)/100</f>
        <v>0</v>
      </c>
      <c r="AZ11" s="40">
        <f>+(AR11*'1а - drž.sek,drž.sl. i nam.'!$D$5)/100</f>
        <v>0</v>
      </c>
      <c r="BA11" s="40">
        <f>+(AV11*'1а - drž.sek,drž.sl. i nam.'!$D$5)/100</f>
        <v>0</v>
      </c>
      <c r="BB11" s="40">
        <f>+(AW11*'1а - drž.sek,drž.sl. i nam.'!$D$5)/100</f>
        <v>0</v>
      </c>
    </row>
    <row r="12" spans="1:54" x14ac:dyDescent="0.25">
      <c r="A12">
        <f t="shared" si="0"/>
        <v>0</v>
      </c>
      <c r="B12">
        <f>+IF(MAX(B$5:B11)+1&lt;=B$1,B11+1,0)</f>
        <v>0</v>
      </c>
      <c r="C12" s="222">
        <f t="shared" si="1"/>
        <v>0</v>
      </c>
      <c r="D12">
        <f t="shared" si="2"/>
        <v>0</v>
      </c>
      <c r="E12" s="222">
        <f t="shared" si="3"/>
        <v>0</v>
      </c>
      <c r="F12" s="222">
        <f t="shared" si="4"/>
        <v>0</v>
      </c>
      <c r="G12">
        <f>IF(B12=0,0,+VLOOKUP($B12,'1а - drž.sek,drž.sl. i nam.'!$A$13:$BG$104,'1а - drž.sek,drž.sl. i nam.'!$BG$1,FALSE))</f>
        <v>0</v>
      </c>
      <c r="H12">
        <f>IF(B12=0,0,+VLOOKUP($B12,'1а - drž.sek,drž.sl. i nam.'!$A$13:D$104,3,FALSE))</f>
        <v>0</v>
      </c>
      <c r="I12">
        <f>IF(B12=0,0,+VLOOKUP($B12,'1а - drž.sek,drž.sl. i nam.'!$A$13:E$104,4,FALSE))</f>
        <v>0</v>
      </c>
      <c r="J12">
        <f>+VLOOKUP($B12,'1а - drž.sek,drž.sl. i nam.'!$A$13:F$104,J$3,FALSE)</f>
        <v>0</v>
      </c>
      <c r="K12">
        <f>+VLOOKUP($B12,'1а - drž.sek,drž.sl. i nam.'!$A$13:G$104,K$3,FALSE)</f>
        <v>0</v>
      </c>
      <c r="L12">
        <f>+VLOOKUP($B12,'1а - drž.sek,drž.sl. i nam.'!$A$13:H$104,L$3,FALSE)</f>
        <v>0</v>
      </c>
      <c r="M12">
        <f>+VLOOKUP($B12,'1а - drž.sek,drž.sl. i nam.'!$A$13:AP$104,M$3,FALSE)</f>
        <v>0</v>
      </c>
      <c r="N12">
        <f>+VLOOKUP($B12,'1а - drž.sek,drž.sl. i nam.'!$A$13:AQ$104,N$3,FALSE)</f>
        <v>0</v>
      </c>
      <c r="O12">
        <f>+VLOOKUP($B12,'1а - drž.sek,drž.sl. i nam.'!$A$13:AQ$104,O$3,FALSE)</f>
        <v>0</v>
      </c>
      <c r="P12">
        <f>+VLOOKUP($B12,'1а - drž.sek,drž.sl. i nam.'!$A$13:AR$104,P$3,FALSE)</f>
        <v>0</v>
      </c>
      <c r="Q12">
        <f>+VLOOKUP($B12,'1а - drž.sek,drž.sl. i nam.'!$A$13:AS$104,Q$3,FALSE)</f>
        <v>0</v>
      </c>
      <c r="R12">
        <f>+VLOOKUP($B12,'1а - drž.sek,drž.sl. i nam.'!$A$13:AT$104,R$3,FALSE)</f>
        <v>0</v>
      </c>
      <c r="S12">
        <f>+VLOOKUP($B12,'1а - drž.sek,drž.sl. i nam.'!$A$13:AQ$104,S$3,FALSE)</f>
        <v>0</v>
      </c>
      <c r="T12">
        <f>+VLOOKUP($B12,'1а - drž.sek,drž.sl. i nam.'!$A$13:AR$104,T$3,FALSE)</f>
        <v>0</v>
      </c>
      <c r="U12">
        <f>+VLOOKUP($B12,'1а - drž.sek,drž.sl. i nam.'!$A$13:AS$104,U$3,FALSE)</f>
        <v>0</v>
      </c>
      <c r="V12" s="40">
        <f>+VLOOKUP($B12,'1а - drž.sek,drž.sl. i nam.'!$A$13:AT$104,V$3,FALSE)</f>
        <v>0</v>
      </c>
      <c r="W12" s="40">
        <f>+VLOOKUP($B12,'1а - drž.sek,drž.sl. i nam.'!$A$13:AU$104,W$3,FALSE)</f>
        <v>0</v>
      </c>
      <c r="X12" s="40">
        <f>+VLOOKUP($B12,'1а - drž.sek,drž.sl. i nam.'!$A$13:AV$104,X$3,FALSE)</f>
        <v>0</v>
      </c>
      <c r="Y12" s="40">
        <f>+VLOOKUP($B12,'1а - drž.sek,drž.sl. i nam.'!$A$13:AW$104,Y$3,FALSE)</f>
        <v>0</v>
      </c>
      <c r="Z12" s="40">
        <f>+VLOOKUP($B12,'1а - drž.sek,drž.sl. i nam.'!$A$13:AX$104,Z$3,FALSE)</f>
        <v>0</v>
      </c>
      <c r="AA12" s="40">
        <f>+VLOOKUP($B12,'1а - drž.sek,drž.sl. i nam.'!$A$13:AY$104,AA$3,FALSE)</f>
        <v>0</v>
      </c>
      <c r="AB12" s="40">
        <f>+VLOOKUP($B12,'1а - drž.sek,drž.sl. i nam.'!$A$13:AZ$104,AB$3,FALSE)</f>
        <v>0</v>
      </c>
      <c r="AC12" s="40">
        <f>+VLOOKUP($B12,'1а - drž.sek,drž.sl. i nam.'!$A$13:BA$104,AC$3,FALSE)</f>
        <v>0</v>
      </c>
      <c r="AD12" s="40">
        <f>+VLOOKUP($B12,'1а - drž.sek,drž.sl. i nam.'!$A$13:BB$104,AD$3,FALSE)</f>
        <v>0</v>
      </c>
      <c r="AE12" s="40">
        <f>+VLOOKUP($B12,'1а - drž.sek,drž.sl. i nam.'!$A$13:BC$104,AE$3,FALSE)</f>
        <v>0</v>
      </c>
      <c r="AF12" s="40">
        <f>+VLOOKUP($B12,'1а - drž.sek,drž.sl. i nam.'!$A$13:BB$104,AF$3,FALSE)</f>
        <v>0</v>
      </c>
      <c r="AG12" s="40">
        <f>+VLOOKUP($B12,'1а - drž.sek,drž.sl. i nam.'!$A$13:BB$104,AG$3,FALSE)</f>
        <v>0</v>
      </c>
      <c r="AH12" s="40">
        <f>+VLOOKUP($B12,'1а - drž.sek,drž.sl. i nam.'!$A$13:BB$104,AH$3,FALSE)</f>
        <v>0</v>
      </c>
      <c r="AI12" s="40">
        <f>+VLOOKUP($B12,'1а - drž.sek,drž.sl. i nam.'!$A$13:BB$104,AI$3,FALSE)</f>
        <v>0</v>
      </c>
      <c r="AJ12" s="40">
        <f>+VLOOKUP($B12,'1а - drž.sek,drž.sl. i nam.'!$A$13:BC$104,AJ$3,FALSE)</f>
        <v>0</v>
      </c>
      <c r="AK12" s="40">
        <f>+VLOOKUP($B12,'1а - drž.sek,drž.sl. i nam.'!$A$13:BB$104,AK$3,FALSE)</f>
        <v>0</v>
      </c>
      <c r="AL12" s="40">
        <f>+VLOOKUP($B12,'1а - drž.sek,drž.sl. i nam.'!$A$13:BB$104,AL$3,FALSE)</f>
        <v>0</v>
      </c>
      <c r="AM12" s="40">
        <f>+VLOOKUP($B12,'1а - drž.sek,drž.sl. i nam.'!$A$13:BD$104,AM$3,FALSE)</f>
        <v>0</v>
      </c>
      <c r="AN12" s="40">
        <f>+VLOOKUP($B12,'1а - drž.sek,drž.sl. i nam.'!$A$13:BE$104,AN$3,FALSE)</f>
        <v>0</v>
      </c>
      <c r="AO12" s="40">
        <f>+VLOOKUP($B12,'1а - drž.sek,drž.sl. i nam.'!$A$13:BF$104,AO$3,FALSE)</f>
        <v>0</v>
      </c>
      <c r="AP12" s="40">
        <f>+VLOOKUP($B12,'1а - drž.sek,drž.sl. i nam.'!$A$13:BG$104,AP$3,FALSE)</f>
        <v>0</v>
      </c>
      <c r="AQ12" s="40">
        <f>+VLOOKUP($B12,'1а - drž.sek,drž.sl. i nam.'!$A$13:BH$104,AQ$3,FALSE)</f>
        <v>0</v>
      </c>
      <c r="AR12" s="40">
        <f>+VLOOKUP($B12,'1а - drž.sek,drž.sl. i nam.'!$A$13:BI$104,AR$3,FALSE)</f>
        <v>0</v>
      </c>
      <c r="AS12" s="40">
        <f>+VLOOKUP($B12,'1а - drž.sek,drž.sl. i nam.'!$A$13:BJ$104,AS$3,FALSE)</f>
        <v>0</v>
      </c>
      <c r="AT12" s="40">
        <f>+VLOOKUP($B12,'1а - drž.sek,drž.sl. i nam.'!$A$13:BK$104,AT$3,FALSE)</f>
        <v>0</v>
      </c>
      <c r="AU12" s="40">
        <f>+VLOOKUP($B12,'1а - drž.sek,drž.sl. i nam.'!$A$13:BL$104,AU$3,FALSE)</f>
        <v>0</v>
      </c>
      <c r="AV12" s="40">
        <f>+VLOOKUP($B12,'1а - drž.sek,drž.sl. i nam.'!$A$13:BM$104,AV$3,FALSE)</f>
        <v>0</v>
      </c>
      <c r="AW12" s="40">
        <f>+VLOOKUP($B12,'1а - drž.sek,drž.sl. i nam.'!$A$13:BN$104,AW$3,FALSE)</f>
        <v>0</v>
      </c>
      <c r="AY12" s="40">
        <f>+(AQ12*'1а - drž.sek,drž.sl. i nam.'!$D$5)/100</f>
        <v>0</v>
      </c>
      <c r="AZ12" s="40">
        <f>+(AR12*'1а - drž.sek,drž.sl. i nam.'!$D$5)/100</f>
        <v>0</v>
      </c>
      <c r="BA12" s="40">
        <f>+(AV12*'1а - drž.sek,drž.sl. i nam.'!$D$5)/100</f>
        <v>0</v>
      </c>
      <c r="BB12" s="40">
        <f>+(AW12*'1а - drž.sek,drž.sl. i nam.'!$D$5)/100</f>
        <v>0</v>
      </c>
    </row>
    <row r="13" spans="1:54" x14ac:dyDescent="0.25">
      <c r="A13">
        <f t="shared" si="0"/>
        <v>0</v>
      </c>
      <c r="B13">
        <f>+IF(MAX(B$5:B12)+1&lt;=B$1,B12+1,0)</f>
        <v>0</v>
      </c>
      <c r="C13" s="222">
        <f t="shared" si="1"/>
        <v>0</v>
      </c>
      <c r="D13">
        <f t="shared" si="2"/>
        <v>0</v>
      </c>
      <c r="E13" s="222">
        <f t="shared" si="3"/>
        <v>0</v>
      </c>
      <c r="F13" s="222">
        <f t="shared" si="4"/>
        <v>0</v>
      </c>
      <c r="G13">
        <f>IF(B13=0,0,+VLOOKUP($B13,'1а - drž.sek,drž.sl. i nam.'!$A$13:$BG$104,'1а - drž.sek,drž.sl. i nam.'!$BG$1,FALSE))</f>
        <v>0</v>
      </c>
      <c r="H13">
        <f>IF(B13=0,0,+VLOOKUP($B13,'1а - drž.sek,drž.sl. i nam.'!$A$13:D$104,3,FALSE))</f>
        <v>0</v>
      </c>
      <c r="I13">
        <f>IF(B13=0,0,+VLOOKUP($B13,'1а - drž.sek,drž.sl. i nam.'!$A$13:E$104,4,FALSE))</f>
        <v>0</v>
      </c>
      <c r="J13">
        <f>+VLOOKUP($B13,'1а - drž.sek,drž.sl. i nam.'!$A$13:F$104,J$3,FALSE)</f>
        <v>0</v>
      </c>
      <c r="K13">
        <f>+VLOOKUP($B13,'1а - drž.sek,drž.sl. i nam.'!$A$13:G$104,K$3,FALSE)</f>
        <v>0</v>
      </c>
      <c r="L13">
        <f>+VLOOKUP($B13,'1а - drž.sek,drž.sl. i nam.'!$A$13:H$104,L$3,FALSE)</f>
        <v>0</v>
      </c>
      <c r="M13">
        <f>+VLOOKUP($B13,'1а - drž.sek,drž.sl. i nam.'!$A$13:AP$104,M$3,FALSE)</f>
        <v>0</v>
      </c>
      <c r="N13">
        <f>+VLOOKUP($B13,'1а - drž.sek,drž.sl. i nam.'!$A$13:AQ$104,N$3,FALSE)</f>
        <v>0</v>
      </c>
      <c r="O13">
        <f>+VLOOKUP($B13,'1а - drž.sek,drž.sl. i nam.'!$A$13:AQ$104,O$3,FALSE)</f>
        <v>0</v>
      </c>
      <c r="P13">
        <f>+VLOOKUP($B13,'1а - drž.sek,drž.sl. i nam.'!$A$13:AR$104,P$3,FALSE)</f>
        <v>0</v>
      </c>
      <c r="Q13">
        <f>+VLOOKUP($B13,'1а - drž.sek,drž.sl. i nam.'!$A$13:AS$104,Q$3,FALSE)</f>
        <v>0</v>
      </c>
      <c r="R13">
        <f>+VLOOKUP($B13,'1а - drž.sek,drž.sl. i nam.'!$A$13:AT$104,R$3,FALSE)</f>
        <v>0</v>
      </c>
      <c r="S13">
        <f>+VLOOKUP($B13,'1а - drž.sek,drž.sl. i nam.'!$A$13:AQ$104,S$3,FALSE)</f>
        <v>0</v>
      </c>
      <c r="T13">
        <f>+VLOOKUP($B13,'1а - drž.sek,drž.sl. i nam.'!$A$13:AR$104,T$3,FALSE)</f>
        <v>0</v>
      </c>
      <c r="U13">
        <f>+VLOOKUP($B13,'1а - drž.sek,drž.sl. i nam.'!$A$13:AS$104,U$3,FALSE)</f>
        <v>0</v>
      </c>
      <c r="V13" s="40">
        <f>+VLOOKUP($B13,'1а - drž.sek,drž.sl. i nam.'!$A$13:AT$104,V$3,FALSE)</f>
        <v>0</v>
      </c>
      <c r="W13" s="40">
        <f>+VLOOKUP($B13,'1а - drž.sek,drž.sl. i nam.'!$A$13:AU$104,W$3,FALSE)</f>
        <v>0</v>
      </c>
      <c r="X13" s="40">
        <f>+VLOOKUP($B13,'1а - drž.sek,drž.sl. i nam.'!$A$13:AV$104,X$3,FALSE)</f>
        <v>0</v>
      </c>
      <c r="Y13" s="40">
        <f>+VLOOKUP($B13,'1а - drž.sek,drž.sl. i nam.'!$A$13:AW$104,Y$3,FALSE)</f>
        <v>0</v>
      </c>
      <c r="Z13" s="40">
        <f>+VLOOKUP($B13,'1а - drž.sek,drž.sl. i nam.'!$A$13:AX$104,Z$3,FALSE)</f>
        <v>0</v>
      </c>
      <c r="AA13" s="40">
        <f>+VLOOKUP($B13,'1а - drž.sek,drž.sl. i nam.'!$A$13:AY$104,AA$3,FALSE)</f>
        <v>0</v>
      </c>
      <c r="AB13" s="40">
        <f>+VLOOKUP($B13,'1а - drž.sek,drž.sl. i nam.'!$A$13:AZ$104,AB$3,FALSE)</f>
        <v>0</v>
      </c>
      <c r="AC13" s="40">
        <f>+VLOOKUP($B13,'1а - drž.sek,drž.sl. i nam.'!$A$13:BA$104,AC$3,FALSE)</f>
        <v>0</v>
      </c>
      <c r="AD13" s="40">
        <f>+VLOOKUP($B13,'1а - drž.sek,drž.sl. i nam.'!$A$13:BB$104,AD$3,FALSE)</f>
        <v>0</v>
      </c>
      <c r="AE13" s="40">
        <f>+VLOOKUP($B13,'1а - drž.sek,drž.sl. i nam.'!$A$13:BC$104,AE$3,FALSE)</f>
        <v>0</v>
      </c>
      <c r="AF13" s="40">
        <f>+VLOOKUP($B13,'1а - drž.sek,drž.sl. i nam.'!$A$13:BB$104,AF$3,FALSE)</f>
        <v>0</v>
      </c>
      <c r="AG13" s="40">
        <f>+VLOOKUP($B13,'1а - drž.sek,drž.sl. i nam.'!$A$13:BB$104,AG$3,FALSE)</f>
        <v>0</v>
      </c>
      <c r="AH13" s="40">
        <f>+VLOOKUP($B13,'1а - drž.sek,drž.sl. i nam.'!$A$13:BB$104,AH$3,FALSE)</f>
        <v>0</v>
      </c>
      <c r="AI13" s="40">
        <f>+VLOOKUP($B13,'1а - drž.sek,drž.sl. i nam.'!$A$13:BB$104,AI$3,FALSE)</f>
        <v>0</v>
      </c>
      <c r="AJ13" s="40">
        <f>+VLOOKUP($B13,'1а - drž.sek,drž.sl. i nam.'!$A$13:BC$104,AJ$3,FALSE)</f>
        <v>0</v>
      </c>
      <c r="AK13" s="40">
        <f>+VLOOKUP($B13,'1а - drž.sek,drž.sl. i nam.'!$A$13:BB$104,AK$3,FALSE)</f>
        <v>0</v>
      </c>
      <c r="AL13" s="40">
        <f>+VLOOKUP($B13,'1а - drž.sek,drž.sl. i nam.'!$A$13:BB$104,AL$3,FALSE)</f>
        <v>0</v>
      </c>
      <c r="AM13" s="40">
        <f>+VLOOKUP($B13,'1а - drž.sek,drž.sl. i nam.'!$A$13:BD$104,AM$3,FALSE)</f>
        <v>0</v>
      </c>
      <c r="AN13" s="40">
        <f>+VLOOKUP($B13,'1а - drž.sek,drž.sl. i nam.'!$A$13:BE$104,AN$3,FALSE)</f>
        <v>0</v>
      </c>
      <c r="AO13" s="40">
        <f>+VLOOKUP($B13,'1а - drž.sek,drž.sl. i nam.'!$A$13:BF$104,AO$3,FALSE)</f>
        <v>0</v>
      </c>
      <c r="AP13" s="40">
        <f>+VLOOKUP($B13,'1а - drž.sek,drž.sl. i nam.'!$A$13:BG$104,AP$3,FALSE)</f>
        <v>0</v>
      </c>
      <c r="AQ13" s="40">
        <f>+VLOOKUP($B13,'1а - drž.sek,drž.sl. i nam.'!$A$13:BH$104,AQ$3,FALSE)</f>
        <v>0</v>
      </c>
      <c r="AR13" s="40">
        <f>+VLOOKUP($B13,'1а - drž.sek,drž.sl. i nam.'!$A$13:BI$104,AR$3,FALSE)</f>
        <v>0</v>
      </c>
      <c r="AS13" s="40">
        <f>+VLOOKUP($B13,'1а - drž.sek,drž.sl. i nam.'!$A$13:BJ$104,AS$3,FALSE)</f>
        <v>0</v>
      </c>
      <c r="AT13" s="40">
        <f>+VLOOKUP($B13,'1а - drž.sek,drž.sl. i nam.'!$A$13:BK$104,AT$3,FALSE)</f>
        <v>0</v>
      </c>
      <c r="AU13" s="40">
        <f>+VLOOKUP($B13,'1а - drž.sek,drž.sl. i nam.'!$A$13:BL$104,AU$3,FALSE)</f>
        <v>0</v>
      </c>
      <c r="AV13" s="40">
        <f>+VLOOKUP($B13,'1а - drž.sek,drž.sl. i nam.'!$A$13:BM$104,AV$3,FALSE)</f>
        <v>0</v>
      </c>
      <c r="AW13" s="40">
        <f>+VLOOKUP($B13,'1а - drž.sek,drž.sl. i nam.'!$A$13:BN$104,AW$3,FALSE)</f>
        <v>0</v>
      </c>
      <c r="AY13" s="40">
        <f>+(AQ13*'1а - drž.sek,drž.sl. i nam.'!$D$5)/100</f>
        <v>0</v>
      </c>
      <c r="AZ13" s="40">
        <f>+(AR13*'1а - drž.sek,drž.sl. i nam.'!$D$5)/100</f>
        <v>0</v>
      </c>
      <c r="BA13" s="40">
        <f>+(AV13*'1а - drž.sek,drž.sl. i nam.'!$D$5)/100</f>
        <v>0</v>
      </c>
      <c r="BB13" s="40">
        <f>+(AW13*'1а - drž.sek,drž.sl. i nam.'!$D$5)/100</f>
        <v>0</v>
      </c>
    </row>
    <row r="14" spans="1:54" x14ac:dyDescent="0.25">
      <c r="A14">
        <f t="shared" si="0"/>
        <v>0</v>
      </c>
      <c r="B14">
        <f>+IF(MAX(B$5:B13)+1&lt;=B$1,B13+1,0)</f>
        <v>0</v>
      </c>
      <c r="C14" s="222">
        <f t="shared" si="1"/>
        <v>0</v>
      </c>
      <c r="D14">
        <f t="shared" si="2"/>
        <v>0</v>
      </c>
      <c r="E14" s="222">
        <f t="shared" si="3"/>
        <v>0</v>
      </c>
      <c r="F14" s="222">
        <f t="shared" si="4"/>
        <v>0</v>
      </c>
      <c r="G14">
        <f>IF(B14=0,0,+VLOOKUP($B14,'1а - drž.sek,drž.sl. i nam.'!$A$13:$BG$104,'1а - drž.sek,drž.sl. i nam.'!$BG$1,FALSE))</f>
        <v>0</v>
      </c>
      <c r="H14">
        <f>IF(B14=0,0,+VLOOKUP($B14,'1а - drž.sek,drž.sl. i nam.'!$A$13:D$104,3,FALSE))</f>
        <v>0</v>
      </c>
      <c r="I14">
        <f>IF(B14=0,0,+VLOOKUP($B14,'1а - drž.sek,drž.sl. i nam.'!$A$13:E$104,4,FALSE))</f>
        <v>0</v>
      </c>
      <c r="J14">
        <f>+VLOOKUP($B14,'1а - drž.sek,drž.sl. i nam.'!$A$13:F$104,J$3,FALSE)</f>
        <v>0</v>
      </c>
      <c r="K14">
        <f>+VLOOKUP($B14,'1а - drž.sek,drž.sl. i nam.'!$A$13:G$104,K$3,FALSE)</f>
        <v>0</v>
      </c>
      <c r="L14">
        <f>+VLOOKUP($B14,'1а - drž.sek,drž.sl. i nam.'!$A$13:H$104,L$3,FALSE)</f>
        <v>0</v>
      </c>
      <c r="M14">
        <f>+VLOOKUP($B14,'1а - drž.sek,drž.sl. i nam.'!$A$13:AP$104,M$3,FALSE)</f>
        <v>0</v>
      </c>
      <c r="N14">
        <f>+VLOOKUP($B14,'1а - drž.sek,drž.sl. i nam.'!$A$13:AQ$104,N$3,FALSE)</f>
        <v>0</v>
      </c>
      <c r="O14">
        <f>+VLOOKUP($B14,'1а - drž.sek,drž.sl. i nam.'!$A$13:AQ$104,O$3,FALSE)</f>
        <v>0</v>
      </c>
      <c r="P14">
        <f>+VLOOKUP($B14,'1а - drž.sek,drž.sl. i nam.'!$A$13:AR$104,P$3,FALSE)</f>
        <v>0</v>
      </c>
      <c r="Q14">
        <f>+VLOOKUP($B14,'1а - drž.sek,drž.sl. i nam.'!$A$13:AS$104,Q$3,FALSE)</f>
        <v>0</v>
      </c>
      <c r="R14">
        <f>+VLOOKUP($B14,'1а - drž.sek,drž.sl. i nam.'!$A$13:AT$104,R$3,FALSE)</f>
        <v>0</v>
      </c>
      <c r="S14">
        <f>+VLOOKUP($B14,'1а - drž.sek,drž.sl. i nam.'!$A$13:AQ$104,S$3,FALSE)</f>
        <v>0</v>
      </c>
      <c r="T14">
        <f>+VLOOKUP($B14,'1а - drž.sek,drž.sl. i nam.'!$A$13:AR$104,T$3,FALSE)</f>
        <v>0</v>
      </c>
      <c r="U14">
        <f>+VLOOKUP($B14,'1а - drž.sek,drž.sl. i nam.'!$A$13:AS$104,U$3,FALSE)</f>
        <v>0</v>
      </c>
      <c r="V14" s="40">
        <f>+VLOOKUP($B14,'1а - drž.sek,drž.sl. i nam.'!$A$13:AT$104,V$3,FALSE)</f>
        <v>0</v>
      </c>
      <c r="W14" s="40">
        <f>+VLOOKUP($B14,'1а - drž.sek,drž.sl. i nam.'!$A$13:AU$104,W$3,FALSE)</f>
        <v>0</v>
      </c>
      <c r="X14" s="40">
        <f>+VLOOKUP($B14,'1а - drž.sek,drž.sl. i nam.'!$A$13:AV$104,X$3,FALSE)</f>
        <v>0</v>
      </c>
      <c r="Y14" s="40">
        <f>+VLOOKUP($B14,'1а - drž.sek,drž.sl. i nam.'!$A$13:AW$104,Y$3,FALSE)</f>
        <v>0</v>
      </c>
      <c r="Z14" s="40">
        <f>+VLOOKUP($B14,'1а - drž.sek,drž.sl. i nam.'!$A$13:AX$104,Z$3,FALSE)</f>
        <v>0</v>
      </c>
      <c r="AA14" s="40">
        <f>+VLOOKUP($B14,'1а - drž.sek,drž.sl. i nam.'!$A$13:AY$104,AA$3,FALSE)</f>
        <v>0</v>
      </c>
      <c r="AB14" s="40">
        <f>+VLOOKUP($B14,'1а - drž.sek,drž.sl. i nam.'!$A$13:AZ$104,AB$3,FALSE)</f>
        <v>0</v>
      </c>
      <c r="AC14" s="40">
        <f>+VLOOKUP($B14,'1а - drž.sek,drž.sl. i nam.'!$A$13:BA$104,AC$3,FALSE)</f>
        <v>0</v>
      </c>
      <c r="AD14" s="40">
        <f>+VLOOKUP($B14,'1а - drž.sek,drž.sl. i nam.'!$A$13:BB$104,AD$3,FALSE)</f>
        <v>0</v>
      </c>
      <c r="AE14" s="40">
        <f>+VLOOKUP($B14,'1а - drž.sek,drž.sl. i nam.'!$A$13:BC$104,AE$3,FALSE)</f>
        <v>0</v>
      </c>
      <c r="AF14" s="40">
        <f>+VLOOKUP($B14,'1а - drž.sek,drž.sl. i nam.'!$A$13:BB$104,AF$3,FALSE)</f>
        <v>0</v>
      </c>
      <c r="AG14" s="40">
        <f>+VLOOKUP($B14,'1а - drž.sek,drž.sl. i nam.'!$A$13:BB$104,AG$3,FALSE)</f>
        <v>0</v>
      </c>
      <c r="AH14" s="40">
        <f>+VLOOKUP($B14,'1а - drž.sek,drž.sl. i nam.'!$A$13:BB$104,AH$3,FALSE)</f>
        <v>0</v>
      </c>
      <c r="AI14" s="40">
        <f>+VLOOKUP($B14,'1а - drž.sek,drž.sl. i nam.'!$A$13:BB$104,AI$3,FALSE)</f>
        <v>0</v>
      </c>
      <c r="AJ14" s="40">
        <f>+VLOOKUP($B14,'1а - drž.sek,drž.sl. i nam.'!$A$13:BC$104,AJ$3,FALSE)</f>
        <v>0</v>
      </c>
      <c r="AK14" s="40">
        <f>+VLOOKUP($B14,'1а - drž.sek,drž.sl. i nam.'!$A$13:BB$104,AK$3,FALSE)</f>
        <v>0</v>
      </c>
      <c r="AL14" s="40">
        <f>+VLOOKUP($B14,'1а - drž.sek,drž.sl. i nam.'!$A$13:BB$104,AL$3,FALSE)</f>
        <v>0</v>
      </c>
      <c r="AM14" s="40">
        <f>+VLOOKUP($B14,'1а - drž.sek,drž.sl. i nam.'!$A$13:BD$104,AM$3,FALSE)</f>
        <v>0</v>
      </c>
      <c r="AN14" s="40">
        <f>+VLOOKUP($B14,'1а - drž.sek,drž.sl. i nam.'!$A$13:BE$104,AN$3,FALSE)</f>
        <v>0</v>
      </c>
      <c r="AO14" s="40">
        <f>+VLOOKUP($B14,'1а - drž.sek,drž.sl. i nam.'!$A$13:BF$104,AO$3,FALSE)</f>
        <v>0</v>
      </c>
      <c r="AP14" s="40">
        <f>+VLOOKUP($B14,'1а - drž.sek,drž.sl. i nam.'!$A$13:BG$104,AP$3,FALSE)</f>
        <v>0</v>
      </c>
      <c r="AQ14" s="40">
        <f>+VLOOKUP($B14,'1а - drž.sek,drž.sl. i nam.'!$A$13:BH$104,AQ$3,FALSE)</f>
        <v>0</v>
      </c>
      <c r="AR14" s="40">
        <f>+VLOOKUP($B14,'1а - drž.sek,drž.sl. i nam.'!$A$13:BI$104,AR$3,FALSE)</f>
        <v>0</v>
      </c>
      <c r="AS14" s="40">
        <f>+VLOOKUP($B14,'1а - drž.sek,drž.sl. i nam.'!$A$13:BJ$104,AS$3,FALSE)</f>
        <v>0</v>
      </c>
      <c r="AT14" s="40">
        <f>+VLOOKUP($B14,'1а - drž.sek,drž.sl. i nam.'!$A$13:BK$104,AT$3,FALSE)</f>
        <v>0</v>
      </c>
      <c r="AU14" s="40">
        <f>+VLOOKUP($B14,'1а - drž.sek,drž.sl. i nam.'!$A$13:BL$104,AU$3,FALSE)</f>
        <v>0</v>
      </c>
      <c r="AV14" s="40">
        <f>+VLOOKUP($B14,'1а - drž.sek,drž.sl. i nam.'!$A$13:BM$104,AV$3,FALSE)</f>
        <v>0</v>
      </c>
      <c r="AW14" s="40">
        <f>+VLOOKUP($B14,'1а - drž.sek,drž.sl. i nam.'!$A$13:BN$104,AW$3,FALSE)</f>
        <v>0</v>
      </c>
      <c r="AY14" s="40">
        <f>+(AQ14*'1а - drž.sek,drž.sl. i nam.'!$D$5)/100</f>
        <v>0</v>
      </c>
      <c r="AZ14" s="40">
        <f>+(AR14*'1а - drž.sek,drž.sl. i nam.'!$D$5)/100</f>
        <v>0</v>
      </c>
      <c r="BA14" s="40">
        <f>+(AV14*'1а - drž.sek,drž.sl. i nam.'!$D$5)/100</f>
        <v>0</v>
      </c>
      <c r="BB14" s="40">
        <f>+(AW14*'1а - drž.sek,drž.sl. i nam.'!$D$5)/100</f>
        <v>0</v>
      </c>
    </row>
    <row r="15" spans="1:54" x14ac:dyDescent="0.25">
      <c r="A15">
        <f t="shared" si="0"/>
        <v>0</v>
      </c>
      <c r="B15">
        <f>+IF(MAX(B$5:B14)+1&lt;=B$1,B14+1,0)</f>
        <v>0</v>
      </c>
      <c r="C15" s="222">
        <f t="shared" si="1"/>
        <v>0</v>
      </c>
      <c r="D15">
        <f t="shared" si="2"/>
        <v>0</v>
      </c>
      <c r="E15" s="222">
        <f t="shared" si="3"/>
        <v>0</v>
      </c>
      <c r="F15" s="222">
        <f t="shared" si="4"/>
        <v>0</v>
      </c>
      <c r="G15">
        <f>IF(B15=0,0,+VLOOKUP($B15,'1а - drž.sek,drž.sl. i nam.'!$A$13:$BG$104,'1а - drž.sek,drž.sl. i nam.'!$BG$1,FALSE))</f>
        <v>0</v>
      </c>
      <c r="H15">
        <f>IF(B15=0,0,+VLOOKUP($B15,'1а - drž.sek,drž.sl. i nam.'!$A$13:D$104,3,FALSE))</f>
        <v>0</v>
      </c>
      <c r="I15">
        <f>IF(B15=0,0,+VLOOKUP($B15,'1а - drž.sek,drž.sl. i nam.'!$A$13:E$104,4,FALSE))</f>
        <v>0</v>
      </c>
      <c r="J15">
        <f>+VLOOKUP($B15,'1а - drž.sek,drž.sl. i nam.'!$A$13:F$104,J$3,FALSE)</f>
        <v>0</v>
      </c>
      <c r="K15">
        <f>+VLOOKUP($B15,'1а - drž.sek,drž.sl. i nam.'!$A$13:G$104,K$3,FALSE)</f>
        <v>0</v>
      </c>
      <c r="L15">
        <f>+VLOOKUP($B15,'1а - drž.sek,drž.sl. i nam.'!$A$13:H$104,L$3,FALSE)</f>
        <v>0</v>
      </c>
      <c r="M15">
        <f>+VLOOKUP($B15,'1а - drž.sek,drž.sl. i nam.'!$A$13:AP$104,M$3,FALSE)</f>
        <v>0</v>
      </c>
      <c r="N15">
        <f>+VLOOKUP($B15,'1а - drž.sek,drž.sl. i nam.'!$A$13:AQ$104,N$3,FALSE)</f>
        <v>0</v>
      </c>
      <c r="O15">
        <f>+VLOOKUP($B15,'1а - drž.sek,drž.sl. i nam.'!$A$13:AQ$104,O$3,FALSE)</f>
        <v>0</v>
      </c>
      <c r="P15">
        <f>+VLOOKUP($B15,'1а - drž.sek,drž.sl. i nam.'!$A$13:AR$104,P$3,FALSE)</f>
        <v>0</v>
      </c>
      <c r="Q15">
        <f>+VLOOKUP($B15,'1а - drž.sek,drž.sl. i nam.'!$A$13:AS$104,Q$3,FALSE)</f>
        <v>0</v>
      </c>
      <c r="R15">
        <f>+VLOOKUP($B15,'1а - drž.sek,drž.sl. i nam.'!$A$13:AT$104,R$3,FALSE)</f>
        <v>0</v>
      </c>
      <c r="S15">
        <f>+VLOOKUP($B15,'1а - drž.sek,drž.sl. i nam.'!$A$13:AQ$104,S$3,FALSE)</f>
        <v>0</v>
      </c>
      <c r="T15">
        <f>+VLOOKUP($B15,'1а - drž.sek,drž.sl. i nam.'!$A$13:AR$104,T$3,FALSE)</f>
        <v>0</v>
      </c>
      <c r="U15">
        <f>+VLOOKUP($B15,'1а - drž.sek,drž.sl. i nam.'!$A$13:AS$104,U$3,FALSE)</f>
        <v>0</v>
      </c>
      <c r="V15" s="40">
        <f>+VLOOKUP($B15,'1а - drž.sek,drž.sl. i nam.'!$A$13:AT$104,V$3,FALSE)</f>
        <v>0</v>
      </c>
      <c r="W15" s="40">
        <f>+VLOOKUP($B15,'1а - drž.sek,drž.sl. i nam.'!$A$13:AU$104,W$3,FALSE)</f>
        <v>0</v>
      </c>
      <c r="X15" s="40">
        <f>+VLOOKUP($B15,'1а - drž.sek,drž.sl. i nam.'!$A$13:AV$104,X$3,FALSE)</f>
        <v>0</v>
      </c>
      <c r="Y15" s="40">
        <f>+VLOOKUP($B15,'1а - drž.sek,drž.sl. i nam.'!$A$13:AW$104,Y$3,FALSE)</f>
        <v>0</v>
      </c>
      <c r="Z15" s="40">
        <f>+VLOOKUP($B15,'1а - drž.sek,drž.sl. i nam.'!$A$13:AX$104,Z$3,FALSE)</f>
        <v>0</v>
      </c>
      <c r="AA15" s="40">
        <f>+VLOOKUP($B15,'1а - drž.sek,drž.sl. i nam.'!$A$13:AY$104,AA$3,FALSE)</f>
        <v>0</v>
      </c>
      <c r="AB15" s="40">
        <f>+VLOOKUP($B15,'1а - drž.sek,drž.sl. i nam.'!$A$13:AZ$104,AB$3,FALSE)</f>
        <v>0</v>
      </c>
      <c r="AC15" s="40">
        <f>+VLOOKUP($B15,'1а - drž.sek,drž.sl. i nam.'!$A$13:BA$104,AC$3,FALSE)</f>
        <v>0</v>
      </c>
      <c r="AD15" s="40">
        <f>+VLOOKUP($B15,'1а - drž.sek,drž.sl. i nam.'!$A$13:BB$104,AD$3,FALSE)</f>
        <v>0</v>
      </c>
      <c r="AE15" s="40">
        <f>+VLOOKUP($B15,'1а - drž.sek,drž.sl. i nam.'!$A$13:BC$104,AE$3,FALSE)</f>
        <v>0</v>
      </c>
      <c r="AF15" s="40">
        <f>+VLOOKUP($B15,'1а - drž.sek,drž.sl. i nam.'!$A$13:BB$104,AF$3,FALSE)</f>
        <v>0</v>
      </c>
      <c r="AG15" s="40">
        <f>+VLOOKUP($B15,'1а - drž.sek,drž.sl. i nam.'!$A$13:BB$104,AG$3,FALSE)</f>
        <v>0</v>
      </c>
      <c r="AH15" s="40">
        <f>+VLOOKUP($B15,'1а - drž.sek,drž.sl. i nam.'!$A$13:BB$104,AH$3,FALSE)</f>
        <v>0</v>
      </c>
      <c r="AI15" s="40">
        <f>+VLOOKUP($B15,'1а - drž.sek,drž.sl. i nam.'!$A$13:BB$104,AI$3,FALSE)</f>
        <v>0</v>
      </c>
      <c r="AJ15" s="40">
        <f>+VLOOKUP($B15,'1а - drž.sek,drž.sl. i nam.'!$A$13:BC$104,AJ$3,FALSE)</f>
        <v>0</v>
      </c>
      <c r="AK15" s="40">
        <f>+VLOOKUP($B15,'1а - drž.sek,drž.sl. i nam.'!$A$13:BB$104,AK$3,FALSE)</f>
        <v>0</v>
      </c>
      <c r="AL15" s="40">
        <f>+VLOOKUP($B15,'1а - drž.sek,drž.sl. i nam.'!$A$13:BB$104,AL$3,FALSE)</f>
        <v>0</v>
      </c>
      <c r="AM15" s="40">
        <f>+VLOOKUP($B15,'1а - drž.sek,drž.sl. i nam.'!$A$13:BD$104,AM$3,FALSE)</f>
        <v>0</v>
      </c>
      <c r="AN15" s="40">
        <f>+VLOOKUP($B15,'1а - drž.sek,drž.sl. i nam.'!$A$13:BE$104,AN$3,FALSE)</f>
        <v>0</v>
      </c>
      <c r="AO15" s="40">
        <f>+VLOOKUP($B15,'1а - drž.sek,drž.sl. i nam.'!$A$13:BF$104,AO$3,FALSE)</f>
        <v>0</v>
      </c>
      <c r="AP15" s="40">
        <f>+VLOOKUP($B15,'1а - drž.sek,drž.sl. i nam.'!$A$13:BG$104,AP$3,FALSE)</f>
        <v>0</v>
      </c>
      <c r="AQ15" s="40">
        <f>+VLOOKUP($B15,'1а - drž.sek,drž.sl. i nam.'!$A$13:BH$104,AQ$3,FALSE)</f>
        <v>0</v>
      </c>
      <c r="AR15" s="40">
        <f>+VLOOKUP($B15,'1а - drž.sek,drž.sl. i nam.'!$A$13:BI$104,AR$3,FALSE)</f>
        <v>0</v>
      </c>
      <c r="AS15" s="40">
        <f>+VLOOKUP($B15,'1а - drž.sek,drž.sl. i nam.'!$A$13:BJ$104,AS$3,FALSE)</f>
        <v>0</v>
      </c>
      <c r="AT15" s="40">
        <f>+VLOOKUP($B15,'1а - drž.sek,drž.sl. i nam.'!$A$13:BK$104,AT$3,FALSE)</f>
        <v>0</v>
      </c>
      <c r="AU15" s="40">
        <f>+VLOOKUP($B15,'1а - drž.sek,drž.sl. i nam.'!$A$13:BL$104,AU$3,FALSE)</f>
        <v>0</v>
      </c>
      <c r="AV15" s="40">
        <f>+VLOOKUP($B15,'1а - drž.sek,drž.sl. i nam.'!$A$13:BM$104,AV$3,FALSE)</f>
        <v>0</v>
      </c>
      <c r="AW15" s="40">
        <f>+VLOOKUP($B15,'1а - drž.sek,drž.sl. i nam.'!$A$13:BN$104,AW$3,FALSE)</f>
        <v>0</v>
      </c>
      <c r="AY15" s="40">
        <f>+(AQ15*'1а - drž.sek,drž.sl. i nam.'!$D$5)/100</f>
        <v>0</v>
      </c>
      <c r="AZ15" s="40">
        <f>+(AR15*'1а - drž.sek,drž.sl. i nam.'!$D$5)/100</f>
        <v>0</v>
      </c>
      <c r="BA15" s="40">
        <f>+(AV15*'1а - drž.sek,drž.sl. i nam.'!$D$5)/100</f>
        <v>0</v>
      </c>
      <c r="BB15" s="40">
        <f>+(AW15*'1а - drž.sek,drž.sl. i nam.'!$D$5)/100</f>
        <v>0</v>
      </c>
    </row>
    <row r="16" spans="1:54" x14ac:dyDescent="0.25">
      <c r="A16">
        <f t="shared" si="0"/>
        <v>0</v>
      </c>
      <c r="B16">
        <f>+IF(MAX(B$5:B15)+1&lt;=B$1,B15+1,0)</f>
        <v>0</v>
      </c>
      <c r="C16" s="222">
        <f t="shared" si="1"/>
        <v>0</v>
      </c>
      <c r="D16">
        <f t="shared" si="2"/>
        <v>0</v>
      </c>
      <c r="E16" s="222">
        <f t="shared" si="3"/>
        <v>0</v>
      </c>
      <c r="F16" s="222">
        <f t="shared" si="4"/>
        <v>0</v>
      </c>
      <c r="G16">
        <f>IF(B16=0,0,+VLOOKUP($B16,'1а - drž.sek,drž.sl. i nam.'!$A$13:$BG$104,'1а - drž.sek,drž.sl. i nam.'!$BG$1,FALSE))</f>
        <v>0</v>
      </c>
      <c r="H16">
        <f>IF(B16=0,0,+VLOOKUP($B16,'1а - drž.sek,drž.sl. i nam.'!$A$13:D$104,3,FALSE))</f>
        <v>0</v>
      </c>
      <c r="I16">
        <f>IF(B16=0,0,+VLOOKUP($B16,'1а - drž.sek,drž.sl. i nam.'!$A$13:E$104,4,FALSE))</f>
        <v>0</v>
      </c>
      <c r="J16">
        <f>+VLOOKUP($B16,'1а - drž.sek,drž.sl. i nam.'!$A$13:F$104,J$3,FALSE)</f>
        <v>0</v>
      </c>
      <c r="K16">
        <f>+VLOOKUP($B16,'1а - drž.sek,drž.sl. i nam.'!$A$13:G$104,K$3,FALSE)</f>
        <v>0</v>
      </c>
      <c r="L16">
        <f>+VLOOKUP($B16,'1а - drž.sek,drž.sl. i nam.'!$A$13:H$104,L$3,FALSE)</f>
        <v>0</v>
      </c>
      <c r="M16">
        <f>+VLOOKUP($B16,'1а - drž.sek,drž.sl. i nam.'!$A$13:AP$104,M$3,FALSE)</f>
        <v>0</v>
      </c>
      <c r="N16">
        <f>+VLOOKUP($B16,'1а - drž.sek,drž.sl. i nam.'!$A$13:AQ$104,N$3,FALSE)</f>
        <v>0</v>
      </c>
      <c r="O16">
        <f>+VLOOKUP($B16,'1а - drž.sek,drž.sl. i nam.'!$A$13:AQ$104,O$3,FALSE)</f>
        <v>0</v>
      </c>
      <c r="P16">
        <f>+VLOOKUP($B16,'1а - drž.sek,drž.sl. i nam.'!$A$13:AR$104,P$3,FALSE)</f>
        <v>0</v>
      </c>
      <c r="Q16">
        <f>+VLOOKUP($B16,'1а - drž.sek,drž.sl. i nam.'!$A$13:AS$104,Q$3,FALSE)</f>
        <v>0</v>
      </c>
      <c r="R16">
        <f>+VLOOKUP($B16,'1а - drž.sek,drž.sl. i nam.'!$A$13:AT$104,R$3,FALSE)</f>
        <v>0</v>
      </c>
      <c r="S16">
        <f>+VLOOKUP($B16,'1а - drž.sek,drž.sl. i nam.'!$A$13:AQ$104,S$3,FALSE)</f>
        <v>0</v>
      </c>
      <c r="T16">
        <f>+VLOOKUP($B16,'1а - drž.sek,drž.sl. i nam.'!$A$13:AR$104,T$3,FALSE)</f>
        <v>0</v>
      </c>
      <c r="U16">
        <f>+VLOOKUP($B16,'1а - drž.sek,drž.sl. i nam.'!$A$13:AS$104,U$3,FALSE)</f>
        <v>0</v>
      </c>
      <c r="V16" s="40">
        <f>+VLOOKUP($B16,'1а - drž.sek,drž.sl. i nam.'!$A$13:AT$104,V$3,FALSE)</f>
        <v>0</v>
      </c>
      <c r="W16" s="40">
        <f>+VLOOKUP($B16,'1а - drž.sek,drž.sl. i nam.'!$A$13:AU$104,W$3,FALSE)</f>
        <v>0</v>
      </c>
      <c r="X16" s="40">
        <f>+VLOOKUP($B16,'1а - drž.sek,drž.sl. i nam.'!$A$13:AV$104,X$3,FALSE)</f>
        <v>0</v>
      </c>
      <c r="Y16" s="40">
        <f>+VLOOKUP($B16,'1а - drž.sek,drž.sl. i nam.'!$A$13:AW$104,Y$3,FALSE)</f>
        <v>0</v>
      </c>
      <c r="Z16" s="40">
        <f>+VLOOKUP($B16,'1а - drž.sek,drž.sl. i nam.'!$A$13:AX$104,Z$3,FALSE)</f>
        <v>0</v>
      </c>
      <c r="AA16" s="40">
        <f>+VLOOKUP($B16,'1а - drž.sek,drž.sl. i nam.'!$A$13:AY$104,AA$3,FALSE)</f>
        <v>0</v>
      </c>
      <c r="AB16" s="40">
        <f>+VLOOKUP($B16,'1а - drž.sek,drž.sl. i nam.'!$A$13:AZ$104,AB$3,FALSE)</f>
        <v>0</v>
      </c>
      <c r="AC16" s="40">
        <f>+VLOOKUP($B16,'1а - drž.sek,drž.sl. i nam.'!$A$13:BA$104,AC$3,FALSE)</f>
        <v>0</v>
      </c>
      <c r="AD16" s="40">
        <f>+VLOOKUP($B16,'1а - drž.sek,drž.sl. i nam.'!$A$13:BB$104,AD$3,FALSE)</f>
        <v>0</v>
      </c>
      <c r="AE16" s="40">
        <f>+VLOOKUP($B16,'1а - drž.sek,drž.sl. i nam.'!$A$13:BC$104,AE$3,FALSE)</f>
        <v>0</v>
      </c>
      <c r="AF16" s="40">
        <f>+VLOOKUP($B16,'1а - drž.sek,drž.sl. i nam.'!$A$13:BB$104,AF$3,FALSE)</f>
        <v>0</v>
      </c>
      <c r="AG16" s="40">
        <f>+VLOOKUP($B16,'1а - drž.sek,drž.sl. i nam.'!$A$13:BB$104,AG$3,FALSE)</f>
        <v>0</v>
      </c>
      <c r="AH16" s="40">
        <f>+VLOOKUP($B16,'1а - drž.sek,drž.sl. i nam.'!$A$13:BB$104,AH$3,FALSE)</f>
        <v>0</v>
      </c>
      <c r="AI16" s="40">
        <f>+VLOOKUP($B16,'1а - drž.sek,drž.sl. i nam.'!$A$13:BB$104,AI$3,FALSE)</f>
        <v>0</v>
      </c>
      <c r="AJ16" s="40">
        <f>+VLOOKUP($B16,'1а - drž.sek,drž.sl. i nam.'!$A$13:BC$104,AJ$3,FALSE)</f>
        <v>0</v>
      </c>
      <c r="AK16" s="40">
        <f>+VLOOKUP($B16,'1а - drž.sek,drž.sl. i nam.'!$A$13:BB$104,AK$3,FALSE)</f>
        <v>0</v>
      </c>
      <c r="AL16" s="40">
        <f>+VLOOKUP($B16,'1а - drž.sek,drž.sl. i nam.'!$A$13:BB$104,AL$3,FALSE)</f>
        <v>0</v>
      </c>
      <c r="AM16" s="40">
        <f>+VLOOKUP($B16,'1а - drž.sek,drž.sl. i nam.'!$A$13:BD$104,AM$3,FALSE)</f>
        <v>0</v>
      </c>
      <c r="AN16" s="40">
        <f>+VLOOKUP($B16,'1а - drž.sek,drž.sl. i nam.'!$A$13:BE$104,AN$3,FALSE)</f>
        <v>0</v>
      </c>
      <c r="AO16" s="40">
        <f>+VLOOKUP($B16,'1а - drž.sek,drž.sl. i nam.'!$A$13:BF$104,AO$3,FALSE)</f>
        <v>0</v>
      </c>
      <c r="AP16" s="40">
        <f>+VLOOKUP($B16,'1а - drž.sek,drž.sl. i nam.'!$A$13:BG$104,AP$3,FALSE)</f>
        <v>0</v>
      </c>
      <c r="AQ16" s="40">
        <f>+VLOOKUP($B16,'1а - drž.sek,drž.sl. i nam.'!$A$13:BH$104,AQ$3,FALSE)</f>
        <v>0</v>
      </c>
      <c r="AR16" s="40">
        <f>+VLOOKUP($B16,'1а - drž.sek,drž.sl. i nam.'!$A$13:BI$104,AR$3,FALSE)</f>
        <v>0</v>
      </c>
      <c r="AS16" s="40">
        <f>+VLOOKUP($B16,'1а - drž.sek,drž.sl. i nam.'!$A$13:BJ$104,AS$3,FALSE)</f>
        <v>0</v>
      </c>
      <c r="AT16" s="40">
        <f>+VLOOKUP($B16,'1а - drž.sek,drž.sl. i nam.'!$A$13:BK$104,AT$3,FALSE)</f>
        <v>0</v>
      </c>
      <c r="AU16" s="40">
        <f>+VLOOKUP($B16,'1а - drž.sek,drž.sl. i nam.'!$A$13:BL$104,AU$3,FALSE)</f>
        <v>0</v>
      </c>
      <c r="AV16" s="40">
        <f>+VLOOKUP($B16,'1а - drž.sek,drž.sl. i nam.'!$A$13:BM$104,AV$3,FALSE)</f>
        <v>0</v>
      </c>
      <c r="AW16" s="40">
        <f>+VLOOKUP($B16,'1а - drž.sek,drž.sl. i nam.'!$A$13:BN$104,AW$3,FALSE)</f>
        <v>0</v>
      </c>
      <c r="AY16" s="40">
        <f>+(AQ16*'1а - drž.sek,drž.sl. i nam.'!$D$5)/100</f>
        <v>0</v>
      </c>
      <c r="AZ16" s="40">
        <f>+(AR16*'1а - drž.sek,drž.sl. i nam.'!$D$5)/100</f>
        <v>0</v>
      </c>
      <c r="BA16" s="40">
        <f>+(AV16*'1а - drž.sek,drž.sl. i nam.'!$D$5)/100</f>
        <v>0</v>
      </c>
      <c r="BB16" s="40">
        <f>+(AW16*'1а - drž.sek,drž.sl. i nam.'!$D$5)/100</f>
        <v>0</v>
      </c>
    </row>
    <row r="17" spans="1:54" x14ac:dyDescent="0.25">
      <c r="A17">
        <f t="shared" si="0"/>
        <v>0</v>
      </c>
      <c r="B17">
        <f>+IF(MAX(B$5:B16)+1&lt;=B$1,B16+1,0)</f>
        <v>0</v>
      </c>
      <c r="C17" s="222">
        <f t="shared" si="1"/>
        <v>0</v>
      </c>
      <c r="D17">
        <f t="shared" si="2"/>
        <v>0</v>
      </c>
      <c r="E17" s="222">
        <f t="shared" si="3"/>
        <v>0</v>
      </c>
      <c r="F17" s="222">
        <f t="shared" si="4"/>
        <v>0</v>
      </c>
      <c r="G17">
        <f>IF(B17=0,0,+VLOOKUP($B17,'1а - drž.sek,drž.sl. i nam.'!$A$13:$BG$104,'1а - drž.sek,drž.sl. i nam.'!$BG$1,FALSE))</f>
        <v>0</v>
      </c>
      <c r="H17">
        <f>IF(B17=0,0,+VLOOKUP($B17,'1а - drž.sek,drž.sl. i nam.'!$A$13:D$104,3,FALSE))</f>
        <v>0</v>
      </c>
      <c r="I17">
        <f>IF(B17=0,0,+VLOOKUP($B17,'1а - drž.sek,drž.sl. i nam.'!$A$13:E$104,4,FALSE))</f>
        <v>0</v>
      </c>
      <c r="J17">
        <f>+VLOOKUP($B17,'1а - drž.sek,drž.sl. i nam.'!$A$13:F$104,J$3,FALSE)</f>
        <v>0</v>
      </c>
      <c r="K17">
        <f>+VLOOKUP($B17,'1а - drž.sek,drž.sl. i nam.'!$A$13:G$104,K$3,FALSE)</f>
        <v>0</v>
      </c>
      <c r="L17">
        <f>+VLOOKUP($B17,'1а - drž.sek,drž.sl. i nam.'!$A$13:H$104,L$3,FALSE)</f>
        <v>0</v>
      </c>
      <c r="M17">
        <f>+VLOOKUP($B17,'1а - drž.sek,drž.sl. i nam.'!$A$13:AP$104,M$3,FALSE)</f>
        <v>0</v>
      </c>
      <c r="N17">
        <f>+VLOOKUP($B17,'1а - drž.sek,drž.sl. i nam.'!$A$13:AQ$104,N$3,FALSE)</f>
        <v>0</v>
      </c>
      <c r="O17">
        <f>+VLOOKUP($B17,'1а - drž.sek,drž.sl. i nam.'!$A$13:AQ$104,O$3,FALSE)</f>
        <v>0</v>
      </c>
      <c r="P17">
        <f>+VLOOKUP($B17,'1а - drž.sek,drž.sl. i nam.'!$A$13:AR$104,P$3,FALSE)</f>
        <v>0</v>
      </c>
      <c r="Q17">
        <f>+VLOOKUP($B17,'1а - drž.sek,drž.sl. i nam.'!$A$13:AS$104,Q$3,FALSE)</f>
        <v>0</v>
      </c>
      <c r="R17">
        <f>+VLOOKUP($B17,'1а - drž.sek,drž.sl. i nam.'!$A$13:AT$104,R$3,FALSE)</f>
        <v>0</v>
      </c>
      <c r="S17">
        <f>+VLOOKUP($B17,'1а - drž.sek,drž.sl. i nam.'!$A$13:AQ$104,S$3,FALSE)</f>
        <v>0</v>
      </c>
      <c r="T17">
        <f>+VLOOKUP($B17,'1а - drž.sek,drž.sl. i nam.'!$A$13:AR$104,T$3,FALSE)</f>
        <v>0</v>
      </c>
      <c r="U17">
        <f>+VLOOKUP($B17,'1а - drž.sek,drž.sl. i nam.'!$A$13:AS$104,U$3,FALSE)</f>
        <v>0</v>
      </c>
      <c r="V17" s="40">
        <f>+VLOOKUP($B17,'1а - drž.sek,drž.sl. i nam.'!$A$13:AT$104,V$3,FALSE)</f>
        <v>0</v>
      </c>
      <c r="W17" s="40">
        <f>+VLOOKUP($B17,'1а - drž.sek,drž.sl. i nam.'!$A$13:AU$104,W$3,FALSE)</f>
        <v>0</v>
      </c>
      <c r="X17" s="40">
        <f>+VLOOKUP($B17,'1а - drž.sek,drž.sl. i nam.'!$A$13:AV$104,X$3,FALSE)</f>
        <v>0</v>
      </c>
      <c r="Y17" s="40">
        <f>+VLOOKUP($B17,'1а - drž.sek,drž.sl. i nam.'!$A$13:AW$104,Y$3,FALSE)</f>
        <v>0</v>
      </c>
      <c r="Z17" s="40">
        <f>+VLOOKUP($B17,'1а - drž.sek,drž.sl. i nam.'!$A$13:AX$104,Z$3,FALSE)</f>
        <v>0</v>
      </c>
      <c r="AA17" s="40">
        <f>+VLOOKUP($B17,'1а - drž.sek,drž.sl. i nam.'!$A$13:AY$104,AA$3,FALSE)</f>
        <v>0</v>
      </c>
      <c r="AB17" s="40">
        <f>+VLOOKUP($B17,'1а - drž.sek,drž.sl. i nam.'!$A$13:AZ$104,AB$3,FALSE)</f>
        <v>0</v>
      </c>
      <c r="AC17" s="40">
        <f>+VLOOKUP($B17,'1а - drž.sek,drž.sl. i nam.'!$A$13:BA$104,AC$3,FALSE)</f>
        <v>0</v>
      </c>
      <c r="AD17" s="40">
        <f>+VLOOKUP($B17,'1а - drž.sek,drž.sl. i nam.'!$A$13:BB$104,AD$3,FALSE)</f>
        <v>0</v>
      </c>
      <c r="AE17" s="40">
        <f>+VLOOKUP($B17,'1а - drž.sek,drž.sl. i nam.'!$A$13:BC$104,AE$3,FALSE)</f>
        <v>0</v>
      </c>
      <c r="AF17" s="40">
        <f>+VLOOKUP($B17,'1а - drž.sek,drž.sl. i nam.'!$A$13:BB$104,AF$3,FALSE)</f>
        <v>0</v>
      </c>
      <c r="AG17" s="40">
        <f>+VLOOKUP($B17,'1а - drž.sek,drž.sl. i nam.'!$A$13:BB$104,AG$3,FALSE)</f>
        <v>0</v>
      </c>
      <c r="AH17" s="40">
        <f>+VLOOKUP($B17,'1а - drž.sek,drž.sl. i nam.'!$A$13:BB$104,AH$3,FALSE)</f>
        <v>0</v>
      </c>
      <c r="AI17" s="40">
        <f>+VLOOKUP($B17,'1а - drž.sek,drž.sl. i nam.'!$A$13:BB$104,AI$3,FALSE)</f>
        <v>0</v>
      </c>
      <c r="AJ17" s="40">
        <f>+VLOOKUP($B17,'1а - drž.sek,drž.sl. i nam.'!$A$13:BC$104,AJ$3,FALSE)</f>
        <v>0</v>
      </c>
      <c r="AK17" s="40">
        <f>+VLOOKUP($B17,'1а - drž.sek,drž.sl. i nam.'!$A$13:BB$104,AK$3,FALSE)</f>
        <v>0</v>
      </c>
      <c r="AL17" s="40">
        <f>+VLOOKUP($B17,'1а - drž.sek,drž.sl. i nam.'!$A$13:BB$104,AL$3,FALSE)</f>
        <v>0</v>
      </c>
      <c r="AM17" s="40">
        <f>+VLOOKUP($B17,'1а - drž.sek,drž.sl. i nam.'!$A$13:BD$104,AM$3,FALSE)</f>
        <v>0</v>
      </c>
      <c r="AN17" s="40">
        <f>+VLOOKUP($B17,'1а - drž.sek,drž.sl. i nam.'!$A$13:BE$104,AN$3,FALSE)</f>
        <v>0</v>
      </c>
      <c r="AO17" s="40">
        <f>+VLOOKUP($B17,'1а - drž.sek,drž.sl. i nam.'!$A$13:BF$104,AO$3,FALSE)</f>
        <v>0</v>
      </c>
      <c r="AP17" s="40">
        <f>+VLOOKUP($B17,'1а - drž.sek,drž.sl. i nam.'!$A$13:BG$104,AP$3,FALSE)</f>
        <v>0</v>
      </c>
      <c r="AQ17" s="40">
        <f>+VLOOKUP($B17,'1а - drž.sek,drž.sl. i nam.'!$A$13:BH$104,AQ$3,FALSE)</f>
        <v>0</v>
      </c>
      <c r="AR17" s="40">
        <f>+VLOOKUP($B17,'1а - drž.sek,drž.sl. i nam.'!$A$13:BI$104,AR$3,FALSE)</f>
        <v>0</v>
      </c>
      <c r="AS17" s="40">
        <f>+VLOOKUP($B17,'1а - drž.sek,drž.sl. i nam.'!$A$13:BJ$104,AS$3,FALSE)</f>
        <v>0</v>
      </c>
      <c r="AT17" s="40">
        <f>+VLOOKUP($B17,'1а - drž.sek,drž.sl. i nam.'!$A$13:BK$104,AT$3,FALSE)</f>
        <v>0</v>
      </c>
      <c r="AU17" s="40">
        <f>+VLOOKUP($B17,'1а - drž.sek,drž.sl. i nam.'!$A$13:BL$104,AU$3,FALSE)</f>
        <v>0</v>
      </c>
      <c r="AV17" s="40">
        <f>+VLOOKUP($B17,'1а - drž.sek,drž.sl. i nam.'!$A$13:BM$104,AV$3,FALSE)</f>
        <v>0</v>
      </c>
      <c r="AW17" s="40">
        <f>+VLOOKUP($B17,'1а - drž.sek,drž.sl. i nam.'!$A$13:BN$104,AW$3,FALSE)</f>
        <v>0</v>
      </c>
      <c r="AY17" s="40">
        <f>+(AQ17*'1а - drž.sek,drž.sl. i nam.'!$D$5)/100</f>
        <v>0</v>
      </c>
      <c r="AZ17" s="40">
        <f>+(AR17*'1а - drž.sek,drž.sl. i nam.'!$D$5)/100</f>
        <v>0</v>
      </c>
      <c r="BA17" s="40">
        <f>+(AV17*'1а - drž.sek,drž.sl. i nam.'!$D$5)/100</f>
        <v>0</v>
      </c>
      <c r="BB17" s="40">
        <f>+(AW17*'1а - drž.sek,drž.sl. i nam.'!$D$5)/100</f>
        <v>0</v>
      </c>
    </row>
    <row r="18" spans="1:54" x14ac:dyDescent="0.25">
      <c r="A18">
        <f t="shared" si="0"/>
        <v>0</v>
      </c>
      <c r="B18">
        <f>+IF(MAX(B$5:B17)+1&lt;=B$1,B17+1,0)</f>
        <v>0</v>
      </c>
      <c r="C18" s="222">
        <f t="shared" si="1"/>
        <v>0</v>
      </c>
      <c r="D18">
        <f t="shared" si="2"/>
        <v>0</v>
      </c>
      <c r="E18" s="222">
        <f t="shared" si="3"/>
        <v>0</v>
      </c>
      <c r="F18" s="222">
        <f t="shared" si="4"/>
        <v>0</v>
      </c>
      <c r="G18">
        <f>IF(B18=0,0,+VLOOKUP($B18,'1а - drž.sek,drž.sl. i nam.'!$A$13:$BG$104,'1а - drž.sek,drž.sl. i nam.'!$BG$1,FALSE))</f>
        <v>0</v>
      </c>
      <c r="H18">
        <f>IF(B18=0,0,+VLOOKUP($B18,'1а - drž.sek,drž.sl. i nam.'!$A$13:D$104,3,FALSE))</f>
        <v>0</v>
      </c>
      <c r="I18">
        <f>IF(B18=0,0,+VLOOKUP($B18,'1а - drž.sek,drž.sl. i nam.'!$A$13:E$104,4,FALSE))</f>
        <v>0</v>
      </c>
      <c r="J18">
        <f>+VLOOKUP($B18,'1а - drž.sek,drž.sl. i nam.'!$A$13:F$104,J$3,FALSE)</f>
        <v>0</v>
      </c>
      <c r="K18">
        <f>+VLOOKUP($B18,'1а - drž.sek,drž.sl. i nam.'!$A$13:G$104,K$3,FALSE)</f>
        <v>0</v>
      </c>
      <c r="L18">
        <f>+VLOOKUP($B18,'1а - drž.sek,drž.sl. i nam.'!$A$13:H$104,L$3,FALSE)</f>
        <v>0</v>
      </c>
      <c r="M18">
        <f>+VLOOKUP($B18,'1а - drž.sek,drž.sl. i nam.'!$A$13:AP$104,M$3,FALSE)</f>
        <v>0</v>
      </c>
      <c r="N18">
        <f>+VLOOKUP($B18,'1а - drž.sek,drž.sl. i nam.'!$A$13:AQ$104,N$3,FALSE)</f>
        <v>0</v>
      </c>
      <c r="O18">
        <f>+VLOOKUP($B18,'1а - drž.sek,drž.sl. i nam.'!$A$13:AQ$104,O$3,FALSE)</f>
        <v>0</v>
      </c>
      <c r="P18">
        <f>+VLOOKUP($B18,'1а - drž.sek,drž.sl. i nam.'!$A$13:AR$104,P$3,FALSE)</f>
        <v>0</v>
      </c>
      <c r="Q18">
        <f>+VLOOKUP($B18,'1а - drž.sek,drž.sl. i nam.'!$A$13:AS$104,Q$3,FALSE)</f>
        <v>0</v>
      </c>
      <c r="R18">
        <f>+VLOOKUP($B18,'1а - drž.sek,drž.sl. i nam.'!$A$13:AT$104,R$3,FALSE)</f>
        <v>0</v>
      </c>
      <c r="S18">
        <f>+VLOOKUP($B18,'1а - drž.sek,drž.sl. i nam.'!$A$13:AQ$104,S$3,FALSE)</f>
        <v>0</v>
      </c>
      <c r="T18">
        <f>+VLOOKUP($B18,'1а - drž.sek,drž.sl. i nam.'!$A$13:AR$104,T$3,FALSE)</f>
        <v>0</v>
      </c>
      <c r="U18">
        <f>+VLOOKUP($B18,'1а - drž.sek,drž.sl. i nam.'!$A$13:AS$104,U$3,FALSE)</f>
        <v>0</v>
      </c>
      <c r="V18" s="40">
        <f>+VLOOKUP($B18,'1а - drž.sek,drž.sl. i nam.'!$A$13:AT$104,V$3,FALSE)</f>
        <v>0</v>
      </c>
      <c r="W18" s="40">
        <f>+VLOOKUP($B18,'1а - drž.sek,drž.sl. i nam.'!$A$13:AU$104,W$3,FALSE)</f>
        <v>0</v>
      </c>
      <c r="X18" s="40">
        <f>+VLOOKUP($B18,'1а - drž.sek,drž.sl. i nam.'!$A$13:AV$104,X$3,FALSE)</f>
        <v>0</v>
      </c>
      <c r="Y18" s="40">
        <f>+VLOOKUP($B18,'1а - drž.sek,drž.sl. i nam.'!$A$13:AW$104,Y$3,FALSE)</f>
        <v>0</v>
      </c>
      <c r="Z18" s="40">
        <f>+VLOOKUP($B18,'1а - drž.sek,drž.sl. i nam.'!$A$13:AX$104,Z$3,FALSE)</f>
        <v>0</v>
      </c>
      <c r="AA18" s="40">
        <f>+VLOOKUP($B18,'1а - drž.sek,drž.sl. i nam.'!$A$13:AY$104,AA$3,FALSE)</f>
        <v>0</v>
      </c>
      <c r="AB18" s="40">
        <f>+VLOOKUP($B18,'1а - drž.sek,drž.sl. i nam.'!$A$13:AZ$104,AB$3,FALSE)</f>
        <v>0</v>
      </c>
      <c r="AC18" s="40">
        <f>+VLOOKUP($B18,'1а - drž.sek,drž.sl. i nam.'!$A$13:BA$104,AC$3,FALSE)</f>
        <v>0</v>
      </c>
      <c r="AD18" s="40">
        <f>+VLOOKUP($B18,'1а - drž.sek,drž.sl. i nam.'!$A$13:BB$104,AD$3,FALSE)</f>
        <v>0</v>
      </c>
      <c r="AE18" s="40">
        <f>+VLOOKUP($B18,'1а - drž.sek,drž.sl. i nam.'!$A$13:BC$104,AE$3,FALSE)</f>
        <v>0</v>
      </c>
      <c r="AF18" s="40">
        <f>+VLOOKUP($B18,'1а - drž.sek,drž.sl. i nam.'!$A$13:BB$104,AF$3,FALSE)</f>
        <v>0</v>
      </c>
      <c r="AG18" s="40">
        <f>+VLOOKUP($B18,'1а - drž.sek,drž.sl. i nam.'!$A$13:BB$104,AG$3,FALSE)</f>
        <v>0</v>
      </c>
      <c r="AH18" s="40">
        <f>+VLOOKUP($B18,'1а - drž.sek,drž.sl. i nam.'!$A$13:BB$104,AH$3,FALSE)</f>
        <v>0</v>
      </c>
      <c r="AI18" s="40">
        <f>+VLOOKUP($B18,'1а - drž.sek,drž.sl. i nam.'!$A$13:BB$104,AI$3,FALSE)</f>
        <v>0</v>
      </c>
      <c r="AJ18" s="40">
        <f>+VLOOKUP($B18,'1а - drž.sek,drž.sl. i nam.'!$A$13:BC$104,AJ$3,FALSE)</f>
        <v>0</v>
      </c>
      <c r="AK18" s="40">
        <f>+VLOOKUP($B18,'1а - drž.sek,drž.sl. i nam.'!$A$13:BB$104,AK$3,FALSE)</f>
        <v>0</v>
      </c>
      <c r="AL18" s="40">
        <f>+VLOOKUP($B18,'1а - drž.sek,drž.sl. i nam.'!$A$13:BB$104,AL$3,FALSE)</f>
        <v>0</v>
      </c>
      <c r="AM18" s="40">
        <f>+VLOOKUP($B18,'1а - drž.sek,drž.sl. i nam.'!$A$13:BD$104,AM$3,FALSE)</f>
        <v>0</v>
      </c>
      <c r="AN18" s="40">
        <f>+VLOOKUP($B18,'1а - drž.sek,drž.sl. i nam.'!$A$13:BE$104,AN$3,FALSE)</f>
        <v>0</v>
      </c>
      <c r="AO18" s="40">
        <f>+VLOOKUP($B18,'1а - drž.sek,drž.sl. i nam.'!$A$13:BF$104,AO$3,FALSE)</f>
        <v>0</v>
      </c>
      <c r="AP18" s="40">
        <f>+VLOOKUP($B18,'1а - drž.sek,drž.sl. i nam.'!$A$13:BG$104,AP$3,FALSE)</f>
        <v>0</v>
      </c>
      <c r="AQ18" s="40">
        <f>+VLOOKUP($B18,'1а - drž.sek,drž.sl. i nam.'!$A$13:BH$104,AQ$3,FALSE)</f>
        <v>0</v>
      </c>
      <c r="AR18" s="40">
        <f>+VLOOKUP($B18,'1а - drž.sek,drž.sl. i nam.'!$A$13:BI$104,AR$3,FALSE)</f>
        <v>0</v>
      </c>
      <c r="AS18" s="40">
        <f>+VLOOKUP($B18,'1а - drž.sek,drž.sl. i nam.'!$A$13:BJ$104,AS$3,FALSE)</f>
        <v>0</v>
      </c>
      <c r="AT18" s="40">
        <f>+VLOOKUP($B18,'1а - drž.sek,drž.sl. i nam.'!$A$13:BK$104,AT$3,FALSE)</f>
        <v>0</v>
      </c>
      <c r="AU18" s="40">
        <f>+VLOOKUP($B18,'1а - drž.sek,drž.sl. i nam.'!$A$13:BL$104,AU$3,FALSE)</f>
        <v>0</v>
      </c>
      <c r="AV18" s="40">
        <f>+VLOOKUP($B18,'1а - drž.sek,drž.sl. i nam.'!$A$13:BM$104,AV$3,FALSE)</f>
        <v>0</v>
      </c>
      <c r="AW18" s="40">
        <f>+VLOOKUP($B18,'1а - drž.sek,drž.sl. i nam.'!$A$13:BN$104,AW$3,FALSE)</f>
        <v>0</v>
      </c>
      <c r="AY18" s="40">
        <f>+(AQ18*'1а - drž.sek,drž.sl. i nam.'!$D$5)/100</f>
        <v>0</v>
      </c>
      <c r="AZ18" s="40">
        <f>+(AR18*'1а - drž.sek,drž.sl. i nam.'!$D$5)/100</f>
        <v>0</v>
      </c>
      <c r="BA18" s="40">
        <f>+(AV18*'1а - drž.sek,drž.sl. i nam.'!$D$5)/100</f>
        <v>0</v>
      </c>
      <c r="BB18" s="40">
        <f>+(AW18*'1а - drž.sek,drž.sl. i nam.'!$D$5)/100</f>
        <v>0</v>
      </c>
    </row>
    <row r="19" spans="1:54" x14ac:dyDescent="0.25">
      <c r="A19">
        <f t="shared" si="0"/>
        <v>0</v>
      </c>
      <c r="B19">
        <f>+IF(MAX(B$5:B18)+1&lt;=B$1,B18+1,0)</f>
        <v>0</v>
      </c>
      <c r="C19" s="222">
        <f t="shared" si="1"/>
        <v>0</v>
      </c>
      <c r="D19">
        <f t="shared" si="2"/>
        <v>0</v>
      </c>
      <c r="E19" s="222">
        <f t="shared" si="3"/>
        <v>0</v>
      </c>
      <c r="F19" s="222">
        <f t="shared" si="4"/>
        <v>0</v>
      </c>
      <c r="G19">
        <f>IF(B19=0,0,+VLOOKUP($B19,'1а - drž.sek,drž.sl. i nam.'!$A$13:$BG$104,'1а - drž.sek,drž.sl. i nam.'!$BG$1,FALSE))</f>
        <v>0</v>
      </c>
      <c r="H19">
        <f>IF(B19=0,0,+VLOOKUP($B19,'1а - drž.sek,drž.sl. i nam.'!$A$13:D$104,3,FALSE))</f>
        <v>0</v>
      </c>
      <c r="I19">
        <f>IF(B19=0,0,+VLOOKUP($B19,'1а - drž.sek,drž.sl. i nam.'!$A$13:E$104,4,FALSE))</f>
        <v>0</v>
      </c>
      <c r="J19">
        <f>+VLOOKUP($B19,'1а - drž.sek,drž.sl. i nam.'!$A$13:F$104,J$3,FALSE)</f>
        <v>0</v>
      </c>
      <c r="K19">
        <f>+VLOOKUP($B19,'1а - drž.sek,drž.sl. i nam.'!$A$13:G$104,K$3,FALSE)</f>
        <v>0</v>
      </c>
      <c r="L19">
        <f>+VLOOKUP($B19,'1а - drž.sek,drž.sl. i nam.'!$A$13:H$104,L$3,FALSE)</f>
        <v>0</v>
      </c>
      <c r="M19">
        <f>+VLOOKUP($B19,'1а - drž.sek,drž.sl. i nam.'!$A$13:AP$104,M$3,FALSE)</f>
        <v>0</v>
      </c>
      <c r="N19">
        <f>+VLOOKUP($B19,'1а - drž.sek,drž.sl. i nam.'!$A$13:AQ$104,N$3,FALSE)</f>
        <v>0</v>
      </c>
      <c r="O19">
        <f>+VLOOKUP($B19,'1а - drž.sek,drž.sl. i nam.'!$A$13:AQ$104,O$3,FALSE)</f>
        <v>0</v>
      </c>
      <c r="P19">
        <f>+VLOOKUP($B19,'1а - drž.sek,drž.sl. i nam.'!$A$13:AR$104,P$3,FALSE)</f>
        <v>0</v>
      </c>
      <c r="Q19">
        <f>+VLOOKUP($B19,'1а - drž.sek,drž.sl. i nam.'!$A$13:AS$104,Q$3,FALSE)</f>
        <v>0</v>
      </c>
      <c r="R19">
        <f>+VLOOKUP($B19,'1а - drž.sek,drž.sl. i nam.'!$A$13:AT$104,R$3,FALSE)</f>
        <v>0</v>
      </c>
      <c r="S19">
        <f>+VLOOKUP($B19,'1а - drž.sek,drž.sl. i nam.'!$A$13:AQ$104,S$3,FALSE)</f>
        <v>0</v>
      </c>
      <c r="T19">
        <f>+VLOOKUP($B19,'1а - drž.sek,drž.sl. i nam.'!$A$13:AR$104,T$3,FALSE)</f>
        <v>0</v>
      </c>
      <c r="U19">
        <f>+VLOOKUP($B19,'1а - drž.sek,drž.sl. i nam.'!$A$13:AS$104,U$3,FALSE)</f>
        <v>0</v>
      </c>
      <c r="V19" s="40">
        <f>+VLOOKUP($B19,'1а - drž.sek,drž.sl. i nam.'!$A$13:AT$104,V$3,FALSE)</f>
        <v>0</v>
      </c>
      <c r="W19" s="40">
        <f>+VLOOKUP($B19,'1а - drž.sek,drž.sl. i nam.'!$A$13:AU$104,W$3,FALSE)</f>
        <v>0</v>
      </c>
      <c r="X19" s="40">
        <f>+VLOOKUP($B19,'1а - drž.sek,drž.sl. i nam.'!$A$13:AV$104,X$3,FALSE)</f>
        <v>0</v>
      </c>
      <c r="Y19" s="40">
        <f>+VLOOKUP($B19,'1а - drž.sek,drž.sl. i nam.'!$A$13:AW$104,Y$3,FALSE)</f>
        <v>0</v>
      </c>
      <c r="Z19" s="40">
        <f>+VLOOKUP($B19,'1а - drž.sek,drž.sl. i nam.'!$A$13:AX$104,Z$3,FALSE)</f>
        <v>0</v>
      </c>
      <c r="AA19" s="40">
        <f>+VLOOKUP($B19,'1а - drž.sek,drž.sl. i nam.'!$A$13:AY$104,AA$3,FALSE)</f>
        <v>0</v>
      </c>
      <c r="AB19" s="40">
        <f>+VLOOKUP($B19,'1а - drž.sek,drž.sl. i nam.'!$A$13:AZ$104,AB$3,FALSE)</f>
        <v>0</v>
      </c>
      <c r="AC19" s="40">
        <f>+VLOOKUP($B19,'1а - drž.sek,drž.sl. i nam.'!$A$13:BA$104,AC$3,FALSE)</f>
        <v>0</v>
      </c>
      <c r="AD19" s="40">
        <f>+VLOOKUP($B19,'1а - drž.sek,drž.sl. i nam.'!$A$13:BB$104,AD$3,FALSE)</f>
        <v>0</v>
      </c>
      <c r="AE19" s="40">
        <f>+VLOOKUP($B19,'1а - drž.sek,drž.sl. i nam.'!$A$13:BC$104,AE$3,FALSE)</f>
        <v>0</v>
      </c>
      <c r="AF19" s="40">
        <f>+VLOOKUP($B19,'1а - drž.sek,drž.sl. i nam.'!$A$13:BB$104,AF$3,FALSE)</f>
        <v>0</v>
      </c>
      <c r="AG19" s="40">
        <f>+VLOOKUP($B19,'1а - drž.sek,drž.sl. i nam.'!$A$13:BB$104,AG$3,FALSE)</f>
        <v>0</v>
      </c>
      <c r="AH19" s="40">
        <f>+VLOOKUP($B19,'1а - drž.sek,drž.sl. i nam.'!$A$13:BB$104,AH$3,FALSE)</f>
        <v>0</v>
      </c>
      <c r="AI19" s="40">
        <f>+VLOOKUP($B19,'1а - drž.sek,drž.sl. i nam.'!$A$13:BB$104,AI$3,FALSE)</f>
        <v>0</v>
      </c>
      <c r="AJ19" s="40">
        <f>+VLOOKUP($B19,'1а - drž.sek,drž.sl. i nam.'!$A$13:BC$104,AJ$3,FALSE)</f>
        <v>0</v>
      </c>
      <c r="AK19" s="40">
        <f>+VLOOKUP($B19,'1а - drž.sek,drž.sl. i nam.'!$A$13:BB$104,AK$3,FALSE)</f>
        <v>0</v>
      </c>
      <c r="AL19" s="40">
        <f>+VLOOKUP($B19,'1а - drž.sek,drž.sl. i nam.'!$A$13:BB$104,AL$3,FALSE)</f>
        <v>0</v>
      </c>
      <c r="AM19" s="40">
        <f>+VLOOKUP($B19,'1а - drž.sek,drž.sl. i nam.'!$A$13:BD$104,AM$3,FALSE)</f>
        <v>0</v>
      </c>
      <c r="AN19" s="40">
        <f>+VLOOKUP($B19,'1а - drž.sek,drž.sl. i nam.'!$A$13:BE$104,AN$3,FALSE)</f>
        <v>0</v>
      </c>
      <c r="AO19" s="40">
        <f>+VLOOKUP($B19,'1а - drž.sek,drž.sl. i nam.'!$A$13:BF$104,AO$3,FALSE)</f>
        <v>0</v>
      </c>
      <c r="AP19" s="40">
        <f>+VLOOKUP($B19,'1а - drž.sek,drž.sl. i nam.'!$A$13:BG$104,AP$3,FALSE)</f>
        <v>0</v>
      </c>
      <c r="AQ19" s="40">
        <f>+VLOOKUP($B19,'1а - drž.sek,drž.sl. i nam.'!$A$13:BH$104,AQ$3,FALSE)</f>
        <v>0</v>
      </c>
      <c r="AR19" s="40">
        <f>+VLOOKUP($B19,'1а - drž.sek,drž.sl. i nam.'!$A$13:BI$104,AR$3,FALSE)</f>
        <v>0</v>
      </c>
      <c r="AS19" s="40">
        <f>+VLOOKUP($B19,'1а - drž.sek,drž.sl. i nam.'!$A$13:BJ$104,AS$3,FALSE)</f>
        <v>0</v>
      </c>
      <c r="AT19" s="40">
        <f>+VLOOKUP($B19,'1а - drž.sek,drž.sl. i nam.'!$A$13:BK$104,AT$3,FALSE)</f>
        <v>0</v>
      </c>
      <c r="AU19" s="40">
        <f>+VLOOKUP($B19,'1а - drž.sek,drž.sl. i nam.'!$A$13:BL$104,AU$3,FALSE)</f>
        <v>0</v>
      </c>
      <c r="AV19" s="40">
        <f>+VLOOKUP($B19,'1а - drž.sek,drž.sl. i nam.'!$A$13:BM$104,AV$3,FALSE)</f>
        <v>0</v>
      </c>
      <c r="AW19" s="40">
        <f>+VLOOKUP($B19,'1а - drž.sek,drž.sl. i nam.'!$A$13:BN$104,AW$3,FALSE)</f>
        <v>0</v>
      </c>
      <c r="AY19" s="40">
        <f>+(AQ19*'1а - drž.sek,drž.sl. i nam.'!$D$5)/100</f>
        <v>0</v>
      </c>
      <c r="AZ19" s="40">
        <f>+(AR19*'1а - drž.sek,drž.sl. i nam.'!$D$5)/100</f>
        <v>0</v>
      </c>
      <c r="BA19" s="40">
        <f>+(AV19*'1а - drž.sek,drž.sl. i nam.'!$D$5)/100</f>
        <v>0</v>
      </c>
      <c r="BB19" s="40">
        <f>+(AW19*'1а - drž.sek,drž.sl. i nam.'!$D$5)/100</f>
        <v>0</v>
      </c>
    </row>
    <row r="20" spans="1:54" x14ac:dyDescent="0.25">
      <c r="A20">
        <f t="shared" si="0"/>
        <v>0</v>
      </c>
      <c r="B20">
        <f>+IF(MAX(B$5:B19)+1&lt;=B$1,B19+1,0)</f>
        <v>0</v>
      </c>
      <c r="C20" s="222">
        <f t="shared" si="1"/>
        <v>0</v>
      </c>
      <c r="D20">
        <f t="shared" si="2"/>
        <v>0</v>
      </c>
      <c r="E20" s="222">
        <f t="shared" si="3"/>
        <v>0</v>
      </c>
      <c r="F20" s="222">
        <f t="shared" si="4"/>
        <v>0</v>
      </c>
      <c r="G20">
        <f>IF(B20=0,0,+VLOOKUP($B20,'1а - drž.sek,drž.sl. i nam.'!$A$13:$BG$104,'1а - drž.sek,drž.sl. i nam.'!$BG$1,FALSE))</f>
        <v>0</v>
      </c>
      <c r="H20">
        <f>IF(B20=0,0,+VLOOKUP($B20,'1а - drž.sek,drž.sl. i nam.'!$A$13:D$104,3,FALSE))</f>
        <v>0</v>
      </c>
      <c r="I20">
        <f>IF(B20=0,0,+VLOOKUP($B20,'1а - drž.sek,drž.sl. i nam.'!$A$13:E$104,4,FALSE))</f>
        <v>0</v>
      </c>
      <c r="J20">
        <f>+VLOOKUP($B20,'1а - drž.sek,drž.sl. i nam.'!$A$13:F$104,J$3,FALSE)</f>
        <v>0</v>
      </c>
      <c r="K20">
        <f>+VLOOKUP($B20,'1а - drž.sek,drž.sl. i nam.'!$A$13:G$104,K$3,FALSE)</f>
        <v>0</v>
      </c>
      <c r="L20">
        <f>+VLOOKUP($B20,'1а - drž.sek,drž.sl. i nam.'!$A$13:H$104,L$3,FALSE)</f>
        <v>0</v>
      </c>
      <c r="M20">
        <f>+VLOOKUP($B20,'1а - drž.sek,drž.sl. i nam.'!$A$13:AP$104,M$3,FALSE)</f>
        <v>0</v>
      </c>
      <c r="N20">
        <f>+VLOOKUP($B20,'1а - drž.sek,drž.sl. i nam.'!$A$13:AQ$104,N$3,FALSE)</f>
        <v>0</v>
      </c>
      <c r="O20">
        <f>+VLOOKUP($B20,'1а - drž.sek,drž.sl. i nam.'!$A$13:AQ$104,O$3,FALSE)</f>
        <v>0</v>
      </c>
      <c r="P20">
        <f>+VLOOKUP($B20,'1а - drž.sek,drž.sl. i nam.'!$A$13:AR$104,P$3,FALSE)</f>
        <v>0</v>
      </c>
      <c r="Q20">
        <f>+VLOOKUP($B20,'1а - drž.sek,drž.sl. i nam.'!$A$13:AS$104,Q$3,FALSE)</f>
        <v>0</v>
      </c>
      <c r="R20">
        <f>+VLOOKUP($B20,'1а - drž.sek,drž.sl. i nam.'!$A$13:AT$104,R$3,FALSE)</f>
        <v>0</v>
      </c>
      <c r="S20">
        <f>+VLOOKUP($B20,'1а - drž.sek,drž.sl. i nam.'!$A$13:AQ$104,S$3,FALSE)</f>
        <v>0</v>
      </c>
      <c r="T20">
        <f>+VLOOKUP($B20,'1а - drž.sek,drž.sl. i nam.'!$A$13:AR$104,T$3,FALSE)</f>
        <v>0</v>
      </c>
      <c r="U20">
        <f>+VLOOKUP($B20,'1а - drž.sek,drž.sl. i nam.'!$A$13:AS$104,U$3,FALSE)</f>
        <v>0</v>
      </c>
      <c r="V20" s="40">
        <f>+VLOOKUP($B20,'1а - drž.sek,drž.sl. i nam.'!$A$13:AT$104,V$3,FALSE)</f>
        <v>0</v>
      </c>
      <c r="W20" s="40">
        <f>+VLOOKUP($B20,'1а - drž.sek,drž.sl. i nam.'!$A$13:AU$104,W$3,FALSE)</f>
        <v>0</v>
      </c>
      <c r="X20" s="40">
        <f>+VLOOKUP($B20,'1а - drž.sek,drž.sl. i nam.'!$A$13:AV$104,X$3,FALSE)</f>
        <v>0</v>
      </c>
      <c r="Y20" s="40">
        <f>+VLOOKUP($B20,'1а - drž.sek,drž.sl. i nam.'!$A$13:AW$104,Y$3,FALSE)</f>
        <v>0</v>
      </c>
      <c r="Z20" s="40">
        <f>+VLOOKUP($B20,'1а - drž.sek,drž.sl. i nam.'!$A$13:AX$104,Z$3,FALSE)</f>
        <v>0</v>
      </c>
      <c r="AA20" s="40">
        <f>+VLOOKUP($B20,'1а - drž.sek,drž.sl. i nam.'!$A$13:AY$104,AA$3,FALSE)</f>
        <v>0</v>
      </c>
      <c r="AB20" s="40">
        <f>+VLOOKUP($B20,'1а - drž.sek,drž.sl. i nam.'!$A$13:AZ$104,AB$3,FALSE)</f>
        <v>0</v>
      </c>
      <c r="AC20" s="40">
        <f>+VLOOKUP($B20,'1а - drž.sek,drž.sl. i nam.'!$A$13:BA$104,AC$3,FALSE)</f>
        <v>0</v>
      </c>
      <c r="AD20" s="40">
        <f>+VLOOKUP($B20,'1а - drž.sek,drž.sl. i nam.'!$A$13:BB$104,AD$3,FALSE)</f>
        <v>0</v>
      </c>
      <c r="AE20" s="40">
        <f>+VLOOKUP($B20,'1а - drž.sek,drž.sl. i nam.'!$A$13:BC$104,AE$3,FALSE)</f>
        <v>0</v>
      </c>
      <c r="AF20" s="40">
        <f>+VLOOKUP($B20,'1а - drž.sek,drž.sl. i nam.'!$A$13:BB$104,AF$3,FALSE)</f>
        <v>0</v>
      </c>
      <c r="AG20" s="40">
        <f>+VLOOKUP($B20,'1а - drž.sek,drž.sl. i nam.'!$A$13:BB$104,AG$3,FALSE)</f>
        <v>0</v>
      </c>
      <c r="AH20" s="40">
        <f>+VLOOKUP($B20,'1а - drž.sek,drž.sl. i nam.'!$A$13:BB$104,AH$3,FALSE)</f>
        <v>0</v>
      </c>
      <c r="AI20" s="40">
        <f>+VLOOKUP($B20,'1а - drž.sek,drž.sl. i nam.'!$A$13:BB$104,AI$3,FALSE)</f>
        <v>0</v>
      </c>
      <c r="AJ20" s="40">
        <f>+VLOOKUP($B20,'1а - drž.sek,drž.sl. i nam.'!$A$13:BC$104,AJ$3,FALSE)</f>
        <v>0</v>
      </c>
      <c r="AK20" s="40">
        <f>+VLOOKUP($B20,'1а - drž.sek,drž.sl. i nam.'!$A$13:BB$104,AK$3,FALSE)</f>
        <v>0</v>
      </c>
      <c r="AL20" s="40">
        <f>+VLOOKUP($B20,'1а - drž.sek,drž.sl. i nam.'!$A$13:BB$104,AL$3,FALSE)</f>
        <v>0</v>
      </c>
      <c r="AM20" s="40">
        <f>+VLOOKUP($B20,'1а - drž.sek,drž.sl. i nam.'!$A$13:BD$104,AM$3,FALSE)</f>
        <v>0</v>
      </c>
      <c r="AN20" s="40">
        <f>+VLOOKUP($B20,'1а - drž.sek,drž.sl. i nam.'!$A$13:BE$104,AN$3,FALSE)</f>
        <v>0</v>
      </c>
      <c r="AO20" s="40">
        <f>+VLOOKUP($B20,'1а - drž.sek,drž.sl. i nam.'!$A$13:BF$104,AO$3,FALSE)</f>
        <v>0</v>
      </c>
      <c r="AP20" s="40">
        <f>+VLOOKUP($B20,'1а - drž.sek,drž.sl. i nam.'!$A$13:BG$104,AP$3,FALSE)</f>
        <v>0</v>
      </c>
      <c r="AQ20" s="40">
        <f>+VLOOKUP($B20,'1а - drž.sek,drž.sl. i nam.'!$A$13:BH$104,AQ$3,FALSE)</f>
        <v>0</v>
      </c>
      <c r="AR20" s="40">
        <f>+VLOOKUP($B20,'1а - drž.sek,drž.sl. i nam.'!$A$13:BI$104,AR$3,FALSE)</f>
        <v>0</v>
      </c>
      <c r="AS20" s="40">
        <f>+VLOOKUP($B20,'1а - drž.sek,drž.sl. i nam.'!$A$13:BJ$104,AS$3,FALSE)</f>
        <v>0</v>
      </c>
      <c r="AT20" s="40">
        <f>+VLOOKUP($B20,'1а - drž.sek,drž.sl. i nam.'!$A$13:BK$104,AT$3,FALSE)</f>
        <v>0</v>
      </c>
      <c r="AU20" s="40">
        <f>+VLOOKUP($B20,'1а - drž.sek,drž.sl. i nam.'!$A$13:BL$104,AU$3,FALSE)</f>
        <v>0</v>
      </c>
      <c r="AV20" s="40">
        <f>+VLOOKUP($B20,'1а - drž.sek,drž.sl. i nam.'!$A$13:BM$104,AV$3,FALSE)</f>
        <v>0</v>
      </c>
      <c r="AW20" s="40">
        <f>+VLOOKUP($B20,'1а - drž.sek,drž.sl. i nam.'!$A$13:BN$104,AW$3,FALSE)</f>
        <v>0</v>
      </c>
      <c r="AY20" s="40">
        <f>+(AQ20*'1а - drž.sek,drž.sl. i nam.'!$D$5)/100</f>
        <v>0</v>
      </c>
      <c r="AZ20" s="40">
        <f>+(AR20*'1а - drž.sek,drž.sl. i nam.'!$D$5)/100</f>
        <v>0</v>
      </c>
      <c r="BA20" s="40">
        <f>+(AV20*'1а - drž.sek,drž.sl. i nam.'!$D$5)/100</f>
        <v>0</v>
      </c>
      <c r="BB20" s="40">
        <f>+(AW20*'1а - drž.sek,drž.sl. i nam.'!$D$5)/100</f>
        <v>0</v>
      </c>
    </row>
    <row r="21" spans="1:54" x14ac:dyDescent="0.25">
      <c r="A21">
        <f t="shared" si="0"/>
        <v>0</v>
      </c>
      <c r="B21">
        <f>+IF(MAX(B$5:B20)+1&lt;=B$1,B20+1,0)</f>
        <v>0</v>
      </c>
      <c r="C21" s="222">
        <f t="shared" si="1"/>
        <v>0</v>
      </c>
      <c r="D21">
        <f t="shared" si="2"/>
        <v>0</v>
      </c>
      <c r="E21" s="222">
        <f t="shared" si="3"/>
        <v>0</v>
      </c>
      <c r="F21" s="222">
        <f t="shared" si="4"/>
        <v>0</v>
      </c>
      <c r="G21">
        <f>IF(B21=0,0,+VLOOKUP($B21,'1а - drž.sek,drž.sl. i nam.'!$A$13:$BG$104,'1а - drž.sek,drž.sl. i nam.'!$BG$1,FALSE))</f>
        <v>0</v>
      </c>
      <c r="H21">
        <f>IF(B21=0,0,+VLOOKUP($B21,'1а - drž.sek,drž.sl. i nam.'!$A$13:D$104,3,FALSE))</f>
        <v>0</v>
      </c>
      <c r="I21">
        <f>IF(B21=0,0,+VLOOKUP($B21,'1а - drž.sek,drž.sl. i nam.'!$A$13:E$104,4,FALSE))</f>
        <v>0</v>
      </c>
      <c r="J21">
        <f>+VLOOKUP($B21,'1а - drž.sek,drž.sl. i nam.'!$A$13:F$104,J$3,FALSE)</f>
        <v>0</v>
      </c>
      <c r="K21">
        <f>+VLOOKUP($B21,'1а - drž.sek,drž.sl. i nam.'!$A$13:G$104,K$3,FALSE)</f>
        <v>0</v>
      </c>
      <c r="L21">
        <f>+VLOOKUP($B21,'1а - drž.sek,drž.sl. i nam.'!$A$13:H$104,L$3,FALSE)</f>
        <v>0</v>
      </c>
      <c r="M21">
        <f>+VLOOKUP($B21,'1а - drž.sek,drž.sl. i nam.'!$A$13:AP$104,M$3,FALSE)</f>
        <v>0</v>
      </c>
      <c r="N21">
        <f>+VLOOKUP($B21,'1а - drž.sek,drž.sl. i nam.'!$A$13:AQ$104,N$3,FALSE)</f>
        <v>0</v>
      </c>
      <c r="O21">
        <f>+VLOOKUP($B21,'1а - drž.sek,drž.sl. i nam.'!$A$13:AQ$104,O$3,FALSE)</f>
        <v>0</v>
      </c>
      <c r="P21">
        <f>+VLOOKUP($B21,'1а - drž.sek,drž.sl. i nam.'!$A$13:AR$104,P$3,FALSE)</f>
        <v>0</v>
      </c>
      <c r="Q21">
        <f>+VLOOKUP($B21,'1а - drž.sek,drž.sl. i nam.'!$A$13:AS$104,Q$3,FALSE)</f>
        <v>0</v>
      </c>
      <c r="R21">
        <f>+VLOOKUP($B21,'1а - drž.sek,drž.sl. i nam.'!$A$13:AT$104,R$3,FALSE)</f>
        <v>0</v>
      </c>
      <c r="S21">
        <f>+VLOOKUP($B21,'1а - drž.sek,drž.sl. i nam.'!$A$13:AQ$104,S$3,FALSE)</f>
        <v>0</v>
      </c>
      <c r="T21">
        <f>+VLOOKUP($B21,'1а - drž.sek,drž.sl. i nam.'!$A$13:AR$104,T$3,FALSE)</f>
        <v>0</v>
      </c>
      <c r="U21">
        <f>+VLOOKUP($B21,'1а - drž.sek,drž.sl. i nam.'!$A$13:AS$104,U$3,FALSE)</f>
        <v>0</v>
      </c>
      <c r="V21" s="40">
        <f>+VLOOKUP($B21,'1а - drž.sek,drž.sl. i nam.'!$A$13:AT$104,V$3,FALSE)</f>
        <v>0</v>
      </c>
      <c r="W21" s="40">
        <f>+VLOOKUP($B21,'1а - drž.sek,drž.sl. i nam.'!$A$13:AU$104,W$3,FALSE)</f>
        <v>0</v>
      </c>
      <c r="X21" s="40">
        <f>+VLOOKUP($B21,'1а - drž.sek,drž.sl. i nam.'!$A$13:AV$104,X$3,FALSE)</f>
        <v>0</v>
      </c>
      <c r="Y21" s="40">
        <f>+VLOOKUP($B21,'1а - drž.sek,drž.sl. i nam.'!$A$13:AW$104,Y$3,FALSE)</f>
        <v>0</v>
      </c>
      <c r="Z21" s="40">
        <f>+VLOOKUP($B21,'1а - drž.sek,drž.sl. i nam.'!$A$13:AX$104,Z$3,FALSE)</f>
        <v>0</v>
      </c>
      <c r="AA21" s="40">
        <f>+VLOOKUP($B21,'1а - drž.sek,drž.sl. i nam.'!$A$13:AY$104,AA$3,FALSE)</f>
        <v>0</v>
      </c>
      <c r="AB21" s="40">
        <f>+VLOOKUP($B21,'1а - drž.sek,drž.sl. i nam.'!$A$13:AZ$104,AB$3,FALSE)</f>
        <v>0</v>
      </c>
      <c r="AC21" s="40">
        <f>+VLOOKUP($B21,'1а - drž.sek,drž.sl. i nam.'!$A$13:BA$104,AC$3,FALSE)</f>
        <v>0</v>
      </c>
      <c r="AD21" s="40">
        <f>+VLOOKUP($B21,'1а - drž.sek,drž.sl. i nam.'!$A$13:BB$104,AD$3,FALSE)</f>
        <v>0</v>
      </c>
      <c r="AE21" s="40">
        <f>+VLOOKUP($B21,'1а - drž.sek,drž.sl. i nam.'!$A$13:BC$104,AE$3,FALSE)</f>
        <v>0</v>
      </c>
      <c r="AF21" s="40">
        <f>+VLOOKUP($B21,'1а - drž.sek,drž.sl. i nam.'!$A$13:BB$104,AF$3,FALSE)</f>
        <v>0</v>
      </c>
      <c r="AG21" s="40">
        <f>+VLOOKUP($B21,'1а - drž.sek,drž.sl. i nam.'!$A$13:BB$104,AG$3,FALSE)</f>
        <v>0</v>
      </c>
      <c r="AH21" s="40">
        <f>+VLOOKUP($B21,'1а - drž.sek,drž.sl. i nam.'!$A$13:BB$104,AH$3,FALSE)</f>
        <v>0</v>
      </c>
      <c r="AI21" s="40">
        <f>+VLOOKUP($B21,'1а - drž.sek,drž.sl. i nam.'!$A$13:BB$104,AI$3,FALSE)</f>
        <v>0</v>
      </c>
      <c r="AJ21" s="40">
        <f>+VLOOKUP($B21,'1а - drž.sek,drž.sl. i nam.'!$A$13:BC$104,AJ$3,FALSE)</f>
        <v>0</v>
      </c>
      <c r="AK21" s="40">
        <f>+VLOOKUP($B21,'1а - drž.sek,drž.sl. i nam.'!$A$13:BB$104,AK$3,FALSE)</f>
        <v>0</v>
      </c>
      <c r="AL21" s="40">
        <f>+VLOOKUP($B21,'1а - drž.sek,drž.sl. i nam.'!$A$13:BB$104,AL$3,FALSE)</f>
        <v>0</v>
      </c>
      <c r="AM21" s="40">
        <f>+VLOOKUP($B21,'1а - drž.sek,drž.sl. i nam.'!$A$13:BD$104,AM$3,FALSE)</f>
        <v>0</v>
      </c>
      <c r="AN21" s="40">
        <f>+VLOOKUP($B21,'1а - drž.sek,drž.sl. i nam.'!$A$13:BE$104,AN$3,FALSE)</f>
        <v>0</v>
      </c>
      <c r="AO21" s="40">
        <f>+VLOOKUP($B21,'1а - drž.sek,drž.sl. i nam.'!$A$13:BF$104,AO$3,FALSE)</f>
        <v>0</v>
      </c>
      <c r="AP21" s="40">
        <f>+VLOOKUP($B21,'1а - drž.sek,drž.sl. i nam.'!$A$13:BG$104,AP$3,FALSE)</f>
        <v>0</v>
      </c>
      <c r="AQ21" s="40">
        <f>+VLOOKUP($B21,'1а - drž.sek,drž.sl. i nam.'!$A$13:BH$104,AQ$3,FALSE)</f>
        <v>0</v>
      </c>
      <c r="AR21" s="40">
        <f>+VLOOKUP($B21,'1а - drž.sek,drž.sl. i nam.'!$A$13:BI$104,AR$3,FALSE)</f>
        <v>0</v>
      </c>
      <c r="AS21" s="40">
        <f>+VLOOKUP($B21,'1а - drž.sek,drž.sl. i nam.'!$A$13:BJ$104,AS$3,FALSE)</f>
        <v>0</v>
      </c>
      <c r="AT21" s="40">
        <f>+VLOOKUP($B21,'1а - drž.sek,drž.sl. i nam.'!$A$13:BK$104,AT$3,FALSE)</f>
        <v>0</v>
      </c>
      <c r="AU21" s="40">
        <f>+VLOOKUP($B21,'1а - drž.sek,drž.sl. i nam.'!$A$13:BL$104,AU$3,FALSE)</f>
        <v>0</v>
      </c>
      <c r="AV21" s="40">
        <f>+VLOOKUP($B21,'1а - drž.sek,drž.sl. i nam.'!$A$13:BM$104,AV$3,FALSE)</f>
        <v>0</v>
      </c>
      <c r="AW21" s="40">
        <f>+VLOOKUP($B21,'1а - drž.sek,drž.sl. i nam.'!$A$13:BN$104,AW$3,FALSE)</f>
        <v>0</v>
      </c>
      <c r="AY21" s="40">
        <f>+(AQ21*'1а - drž.sek,drž.sl. i nam.'!$D$5)/100</f>
        <v>0</v>
      </c>
      <c r="AZ21" s="40">
        <f>+(AR21*'1а - drž.sek,drž.sl. i nam.'!$D$5)/100</f>
        <v>0</v>
      </c>
      <c r="BA21" s="40">
        <f>+(AV21*'1а - drž.sek,drž.sl. i nam.'!$D$5)/100</f>
        <v>0</v>
      </c>
      <c r="BB21" s="40">
        <f>+(AW21*'1а - drž.sek,drž.sl. i nam.'!$D$5)/100</f>
        <v>0</v>
      </c>
    </row>
    <row r="22" spans="1:54" x14ac:dyDescent="0.25">
      <c r="A22">
        <f t="shared" si="0"/>
        <v>0</v>
      </c>
      <c r="B22">
        <f>+IF(MAX(B$5:B21)+1&lt;=B$1,B21+1,0)</f>
        <v>0</v>
      </c>
      <c r="C22" s="222">
        <f t="shared" si="1"/>
        <v>0</v>
      </c>
      <c r="D22">
        <f t="shared" si="2"/>
        <v>0</v>
      </c>
      <c r="E22" s="222">
        <f t="shared" si="3"/>
        <v>0</v>
      </c>
      <c r="F22" s="222">
        <f t="shared" si="4"/>
        <v>0</v>
      </c>
      <c r="G22">
        <f>IF(B22=0,0,+VLOOKUP($B22,'1а - drž.sek,drž.sl. i nam.'!$A$13:$BG$104,'1а - drž.sek,drž.sl. i nam.'!$BG$1,FALSE))</f>
        <v>0</v>
      </c>
      <c r="H22">
        <f>IF(B22=0,0,+VLOOKUP($B22,'1а - drž.sek,drž.sl. i nam.'!$A$13:D$104,3,FALSE))</f>
        <v>0</v>
      </c>
      <c r="I22">
        <f>IF(B22=0,0,+VLOOKUP($B22,'1а - drž.sek,drž.sl. i nam.'!$A$13:E$104,4,FALSE))</f>
        <v>0</v>
      </c>
      <c r="J22">
        <f>+VLOOKUP($B22,'1а - drž.sek,drž.sl. i nam.'!$A$13:F$104,J$3,FALSE)</f>
        <v>0</v>
      </c>
      <c r="K22">
        <f>+VLOOKUP($B22,'1а - drž.sek,drž.sl. i nam.'!$A$13:G$104,K$3,FALSE)</f>
        <v>0</v>
      </c>
      <c r="L22">
        <f>+VLOOKUP($B22,'1а - drž.sek,drž.sl. i nam.'!$A$13:H$104,L$3,FALSE)</f>
        <v>0</v>
      </c>
      <c r="M22">
        <f>+VLOOKUP($B22,'1а - drž.sek,drž.sl. i nam.'!$A$13:AP$104,M$3,FALSE)</f>
        <v>0</v>
      </c>
      <c r="N22">
        <f>+VLOOKUP($B22,'1а - drž.sek,drž.sl. i nam.'!$A$13:AQ$104,N$3,FALSE)</f>
        <v>0</v>
      </c>
      <c r="O22">
        <f>+VLOOKUP($B22,'1а - drž.sek,drž.sl. i nam.'!$A$13:AQ$104,O$3,FALSE)</f>
        <v>0</v>
      </c>
      <c r="P22">
        <f>+VLOOKUP($B22,'1а - drž.sek,drž.sl. i nam.'!$A$13:AR$104,P$3,FALSE)</f>
        <v>0</v>
      </c>
      <c r="Q22">
        <f>+VLOOKUP($B22,'1а - drž.sek,drž.sl. i nam.'!$A$13:AS$104,Q$3,FALSE)</f>
        <v>0</v>
      </c>
      <c r="R22">
        <f>+VLOOKUP($B22,'1а - drž.sek,drž.sl. i nam.'!$A$13:AT$104,R$3,FALSE)</f>
        <v>0</v>
      </c>
      <c r="S22">
        <f>+VLOOKUP($B22,'1а - drž.sek,drž.sl. i nam.'!$A$13:AQ$104,S$3,FALSE)</f>
        <v>0</v>
      </c>
      <c r="T22">
        <f>+VLOOKUP($B22,'1а - drž.sek,drž.sl. i nam.'!$A$13:AR$104,T$3,FALSE)</f>
        <v>0</v>
      </c>
      <c r="U22">
        <f>+VLOOKUP($B22,'1а - drž.sek,drž.sl. i nam.'!$A$13:AS$104,U$3,FALSE)</f>
        <v>0</v>
      </c>
      <c r="V22" s="40">
        <f>+VLOOKUP($B22,'1а - drž.sek,drž.sl. i nam.'!$A$13:AT$104,V$3,FALSE)</f>
        <v>0</v>
      </c>
      <c r="W22" s="40">
        <f>+VLOOKUP($B22,'1а - drž.sek,drž.sl. i nam.'!$A$13:AU$104,W$3,FALSE)</f>
        <v>0</v>
      </c>
      <c r="X22" s="40">
        <f>+VLOOKUP($B22,'1а - drž.sek,drž.sl. i nam.'!$A$13:AV$104,X$3,FALSE)</f>
        <v>0</v>
      </c>
      <c r="Y22" s="40">
        <f>+VLOOKUP($B22,'1а - drž.sek,drž.sl. i nam.'!$A$13:AW$104,Y$3,FALSE)</f>
        <v>0</v>
      </c>
      <c r="Z22" s="40">
        <f>+VLOOKUP($B22,'1а - drž.sek,drž.sl. i nam.'!$A$13:AX$104,Z$3,FALSE)</f>
        <v>0</v>
      </c>
      <c r="AA22" s="40">
        <f>+VLOOKUP($B22,'1а - drž.sek,drž.sl. i nam.'!$A$13:AY$104,AA$3,FALSE)</f>
        <v>0</v>
      </c>
      <c r="AB22" s="40">
        <f>+VLOOKUP($B22,'1а - drž.sek,drž.sl. i nam.'!$A$13:AZ$104,AB$3,FALSE)</f>
        <v>0</v>
      </c>
      <c r="AC22" s="40">
        <f>+VLOOKUP($B22,'1а - drž.sek,drž.sl. i nam.'!$A$13:BA$104,AC$3,FALSE)</f>
        <v>0</v>
      </c>
      <c r="AD22" s="40">
        <f>+VLOOKUP($B22,'1а - drž.sek,drž.sl. i nam.'!$A$13:BB$104,AD$3,FALSE)</f>
        <v>0</v>
      </c>
      <c r="AE22" s="40">
        <f>+VLOOKUP($B22,'1а - drž.sek,drž.sl. i nam.'!$A$13:BC$104,AE$3,FALSE)</f>
        <v>0</v>
      </c>
      <c r="AF22" s="40">
        <f>+VLOOKUP($B22,'1а - drž.sek,drž.sl. i nam.'!$A$13:BB$104,AF$3,FALSE)</f>
        <v>0</v>
      </c>
      <c r="AG22" s="40">
        <f>+VLOOKUP($B22,'1а - drž.sek,drž.sl. i nam.'!$A$13:BB$104,AG$3,FALSE)</f>
        <v>0</v>
      </c>
      <c r="AH22" s="40">
        <f>+VLOOKUP($B22,'1а - drž.sek,drž.sl. i nam.'!$A$13:BB$104,AH$3,FALSE)</f>
        <v>0</v>
      </c>
      <c r="AI22" s="40">
        <f>+VLOOKUP($B22,'1а - drž.sek,drž.sl. i nam.'!$A$13:BB$104,AI$3,FALSE)</f>
        <v>0</v>
      </c>
      <c r="AJ22" s="40">
        <f>+VLOOKUP($B22,'1а - drž.sek,drž.sl. i nam.'!$A$13:BC$104,AJ$3,FALSE)</f>
        <v>0</v>
      </c>
      <c r="AK22" s="40">
        <f>+VLOOKUP($B22,'1а - drž.sek,drž.sl. i nam.'!$A$13:BB$104,AK$3,FALSE)</f>
        <v>0</v>
      </c>
      <c r="AL22" s="40">
        <f>+VLOOKUP($B22,'1а - drž.sek,drž.sl. i nam.'!$A$13:BB$104,AL$3,FALSE)</f>
        <v>0</v>
      </c>
      <c r="AM22" s="40">
        <f>+VLOOKUP($B22,'1а - drž.sek,drž.sl. i nam.'!$A$13:BD$104,AM$3,FALSE)</f>
        <v>0</v>
      </c>
      <c r="AN22" s="40">
        <f>+VLOOKUP($B22,'1а - drž.sek,drž.sl. i nam.'!$A$13:BE$104,AN$3,FALSE)</f>
        <v>0</v>
      </c>
      <c r="AO22" s="40">
        <f>+VLOOKUP($B22,'1а - drž.sek,drž.sl. i nam.'!$A$13:BF$104,AO$3,FALSE)</f>
        <v>0</v>
      </c>
      <c r="AP22" s="40">
        <f>+VLOOKUP($B22,'1а - drž.sek,drž.sl. i nam.'!$A$13:BG$104,AP$3,FALSE)</f>
        <v>0</v>
      </c>
      <c r="AQ22" s="40">
        <f>+VLOOKUP($B22,'1а - drž.sek,drž.sl. i nam.'!$A$13:BH$104,AQ$3,FALSE)</f>
        <v>0</v>
      </c>
      <c r="AR22" s="40">
        <f>+VLOOKUP($B22,'1а - drž.sek,drž.sl. i nam.'!$A$13:BI$104,AR$3,FALSE)</f>
        <v>0</v>
      </c>
      <c r="AS22" s="40">
        <f>+VLOOKUP($B22,'1а - drž.sek,drž.sl. i nam.'!$A$13:BJ$104,AS$3,FALSE)</f>
        <v>0</v>
      </c>
      <c r="AT22" s="40">
        <f>+VLOOKUP($B22,'1а - drž.sek,drž.sl. i nam.'!$A$13:BK$104,AT$3,FALSE)</f>
        <v>0</v>
      </c>
      <c r="AU22" s="40">
        <f>+VLOOKUP($B22,'1а - drž.sek,drž.sl. i nam.'!$A$13:BL$104,AU$3,FALSE)</f>
        <v>0</v>
      </c>
      <c r="AV22" s="40">
        <f>+VLOOKUP($B22,'1а - drž.sek,drž.sl. i nam.'!$A$13:BM$104,AV$3,FALSE)</f>
        <v>0</v>
      </c>
      <c r="AW22" s="40">
        <f>+VLOOKUP($B22,'1а - drž.sek,drž.sl. i nam.'!$A$13:BN$104,AW$3,FALSE)</f>
        <v>0</v>
      </c>
      <c r="AY22" s="40">
        <f>+(AQ22*'1а - drž.sek,drž.sl. i nam.'!$D$5)/100</f>
        <v>0</v>
      </c>
      <c r="AZ22" s="40">
        <f>+(AR22*'1а - drž.sek,drž.sl. i nam.'!$D$5)/100</f>
        <v>0</v>
      </c>
      <c r="BA22" s="40">
        <f>+(AV22*'1а - drž.sek,drž.sl. i nam.'!$D$5)/100</f>
        <v>0</v>
      </c>
      <c r="BB22" s="40">
        <f>+(AW22*'1а - drž.sek,drž.sl. i nam.'!$D$5)/100</f>
        <v>0</v>
      </c>
    </row>
    <row r="23" spans="1:54" x14ac:dyDescent="0.25">
      <c r="A23">
        <f t="shared" si="0"/>
        <v>0</v>
      </c>
      <c r="B23">
        <f>+IF(MAX(B$5:B22)+1&lt;=B$1,B22+1,0)</f>
        <v>0</v>
      </c>
      <c r="C23" s="222">
        <f t="shared" si="1"/>
        <v>0</v>
      </c>
      <c r="D23">
        <f t="shared" si="2"/>
        <v>0</v>
      </c>
      <c r="E23" s="222">
        <f t="shared" si="3"/>
        <v>0</v>
      </c>
      <c r="F23" s="222">
        <f t="shared" si="4"/>
        <v>0</v>
      </c>
      <c r="G23">
        <f>IF(B23=0,0,+VLOOKUP($B23,'1а - drž.sek,drž.sl. i nam.'!$A$13:$BG$104,'1а - drž.sek,drž.sl. i nam.'!$BG$1,FALSE))</f>
        <v>0</v>
      </c>
      <c r="H23">
        <f>IF(B23=0,0,+VLOOKUP($B23,'1а - drž.sek,drž.sl. i nam.'!$A$13:D$104,3,FALSE))</f>
        <v>0</v>
      </c>
      <c r="I23">
        <f>IF(B23=0,0,+VLOOKUP($B23,'1а - drž.sek,drž.sl. i nam.'!$A$13:E$104,4,FALSE))</f>
        <v>0</v>
      </c>
      <c r="J23">
        <f>+VLOOKUP($B23,'1а - drž.sek,drž.sl. i nam.'!$A$13:F$104,J$3,FALSE)</f>
        <v>0</v>
      </c>
      <c r="K23">
        <f>+VLOOKUP($B23,'1а - drž.sek,drž.sl. i nam.'!$A$13:G$104,K$3,FALSE)</f>
        <v>0</v>
      </c>
      <c r="L23">
        <f>+VLOOKUP($B23,'1а - drž.sek,drž.sl. i nam.'!$A$13:H$104,L$3,FALSE)</f>
        <v>0</v>
      </c>
      <c r="M23">
        <f>+VLOOKUP($B23,'1а - drž.sek,drž.sl. i nam.'!$A$13:AP$104,M$3,FALSE)</f>
        <v>0</v>
      </c>
      <c r="N23">
        <f>+VLOOKUP($B23,'1а - drž.sek,drž.sl. i nam.'!$A$13:AQ$104,N$3,FALSE)</f>
        <v>0</v>
      </c>
      <c r="O23">
        <f>+VLOOKUP($B23,'1а - drž.sek,drž.sl. i nam.'!$A$13:AQ$104,O$3,FALSE)</f>
        <v>0</v>
      </c>
      <c r="P23">
        <f>+VLOOKUP($B23,'1а - drž.sek,drž.sl. i nam.'!$A$13:AR$104,P$3,FALSE)</f>
        <v>0</v>
      </c>
      <c r="Q23">
        <f>+VLOOKUP($B23,'1а - drž.sek,drž.sl. i nam.'!$A$13:AS$104,Q$3,FALSE)</f>
        <v>0</v>
      </c>
      <c r="R23">
        <f>+VLOOKUP($B23,'1а - drž.sek,drž.sl. i nam.'!$A$13:AT$104,R$3,FALSE)</f>
        <v>0</v>
      </c>
      <c r="S23">
        <f>+VLOOKUP($B23,'1а - drž.sek,drž.sl. i nam.'!$A$13:AQ$104,S$3,FALSE)</f>
        <v>0</v>
      </c>
      <c r="T23">
        <f>+VLOOKUP($B23,'1а - drž.sek,drž.sl. i nam.'!$A$13:AR$104,T$3,FALSE)</f>
        <v>0</v>
      </c>
      <c r="U23">
        <f>+VLOOKUP($B23,'1а - drž.sek,drž.sl. i nam.'!$A$13:AS$104,U$3,FALSE)</f>
        <v>0</v>
      </c>
      <c r="V23" s="40">
        <f>+VLOOKUP($B23,'1а - drž.sek,drž.sl. i nam.'!$A$13:AT$104,V$3,FALSE)</f>
        <v>0</v>
      </c>
      <c r="W23" s="40">
        <f>+VLOOKUP($B23,'1а - drž.sek,drž.sl. i nam.'!$A$13:AU$104,W$3,FALSE)</f>
        <v>0</v>
      </c>
      <c r="X23" s="40">
        <f>+VLOOKUP($B23,'1а - drž.sek,drž.sl. i nam.'!$A$13:AV$104,X$3,FALSE)</f>
        <v>0</v>
      </c>
      <c r="Y23" s="40">
        <f>+VLOOKUP($B23,'1а - drž.sek,drž.sl. i nam.'!$A$13:AW$104,Y$3,FALSE)</f>
        <v>0</v>
      </c>
      <c r="Z23" s="40">
        <f>+VLOOKUP($B23,'1а - drž.sek,drž.sl. i nam.'!$A$13:AX$104,Z$3,FALSE)</f>
        <v>0</v>
      </c>
      <c r="AA23" s="40">
        <f>+VLOOKUP($B23,'1а - drž.sek,drž.sl. i nam.'!$A$13:AY$104,AA$3,FALSE)</f>
        <v>0</v>
      </c>
      <c r="AB23" s="40">
        <f>+VLOOKUP($B23,'1а - drž.sek,drž.sl. i nam.'!$A$13:AZ$104,AB$3,FALSE)</f>
        <v>0</v>
      </c>
      <c r="AC23" s="40">
        <f>+VLOOKUP($B23,'1а - drž.sek,drž.sl. i nam.'!$A$13:BA$104,AC$3,FALSE)</f>
        <v>0</v>
      </c>
      <c r="AD23" s="40">
        <f>+VLOOKUP($B23,'1а - drž.sek,drž.sl. i nam.'!$A$13:BB$104,AD$3,FALSE)</f>
        <v>0</v>
      </c>
      <c r="AE23" s="40">
        <f>+VLOOKUP($B23,'1а - drž.sek,drž.sl. i nam.'!$A$13:BC$104,AE$3,FALSE)</f>
        <v>0</v>
      </c>
      <c r="AF23" s="40">
        <f>+VLOOKUP($B23,'1а - drž.sek,drž.sl. i nam.'!$A$13:BB$104,AF$3,FALSE)</f>
        <v>0</v>
      </c>
      <c r="AG23" s="40">
        <f>+VLOOKUP($B23,'1а - drž.sek,drž.sl. i nam.'!$A$13:BB$104,AG$3,FALSE)</f>
        <v>0</v>
      </c>
      <c r="AH23" s="40">
        <f>+VLOOKUP($B23,'1а - drž.sek,drž.sl. i nam.'!$A$13:BB$104,AH$3,FALSE)</f>
        <v>0</v>
      </c>
      <c r="AI23" s="40">
        <f>+VLOOKUP($B23,'1а - drž.sek,drž.sl. i nam.'!$A$13:BB$104,AI$3,FALSE)</f>
        <v>0</v>
      </c>
      <c r="AJ23" s="40">
        <f>+VLOOKUP($B23,'1а - drž.sek,drž.sl. i nam.'!$A$13:BC$104,AJ$3,FALSE)</f>
        <v>0</v>
      </c>
      <c r="AK23" s="40">
        <f>+VLOOKUP($B23,'1а - drž.sek,drž.sl. i nam.'!$A$13:BB$104,AK$3,FALSE)</f>
        <v>0</v>
      </c>
      <c r="AL23" s="40">
        <f>+VLOOKUP($B23,'1а - drž.sek,drž.sl. i nam.'!$A$13:BB$104,AL$3,FALSE)</f>
        <v>0</v>
      </c>
      <c r="AM23" s="40">
        <f>+VLOOKUP($B23,'1а - drž.sek,drž.sl. i nam.'!$A$13:BD$104,AM$3,FALSE)</f>
        <v>0</v>
      </c>
      <c r="AN23" s="40">
        <f>+VLOOKUP($B23,'1а - drž.sek,drž.sl. i nam.'!$A$13:BE$104,AN$3,FALSE)</f>
        <v>0</v>
      </c>
      <c r="AO23" s="40">
        <f>+VLOOKUP($B23,'1а - drž.sek,drž.sl. i nam.'!$A$13:BF$104,AO$3,FALSE)</f>
        <v>0</v>
      </c>
      <c r="AP23" s="40">
        <f>+VLOOKUP($B23,'1а - drž.sek,drž.sl. i nam.'!$A$13:BG$104,AP$3,FALSE)</f>
        <v>0</v>
      </c>
      <c r="AQ23" s="40">
        <f>+VLOOKUP($B23,'1а - drž.sek,drž.sl. i nam.'!$A$13:BH$104,AQ$3,FALSE)</f>
        <v>0</v>
      </c>
      <c r="AR23" s="40">
        <f>+VLOOKUP($B23,'1а - drž.sek,drž.sl. i nam.'!$A$13:BI$104,AR$3,FALSE)</f>
        <v>0</v>
      </c>
      <c r="AS23" s="40">
        <f>+VLOOKUP($B23,'1а - drž.sek,drž.sl. i nam.'!$A$13:BJ$104,AS$3,FALSE)</f>
        <v>0</v>
      </c>
      <c r="AT23" s="40">
        <f>+VLOOKUP($B23,'1а - drž.sek,drž.sl. i nam.'!$A$13:BK$104,AT$3,FALSE)</f>
        <v>0</v>
      </c>
      <c r="AU23" s="40">
        <f>+VLOOKUP($B23,'1а - drž.sek,drž.sl. i nam.'!$A$13:BL$104,AU$3,FALSE)</f>
        <v>0</v>
      </c>
      <c r="AV23" s="40">
        <f>+VLOOKUP($B23,'1а - drž.sek,drž.sl. i nam.'!$A$13:BM$104,AV$3,FALSE)</f>
        <v>0</v>
      </c>
      <c r="AW23" s="40">
        <f>+VLOOKUP($B23,'1а - drž.sek,drž.sl. i nam.'!$A$13:BN$104,AW$3,FALSE)</f>
        <v>0</v>
      </c>
      <c r="AY23" s="40">
        <f>+(AQ23*'1а - drž.sek,drž.sl. i nam.'!$D$5)/100</f>
        <v>0</v>
      </c>
      <c r="AZ23" s="40">
        <f>+(AR23*'1а - drž.sek,drž.sl. i nam.'!$D$5)/100</f>
        <v>0</v>
      </c>
      <c r="BA23" s="40">
        <f>+(AV23*'1а - drž.sek,drž.sl. i nam.'!$D$5)/100</f>
        <v>0</v>
      </c>
      <c r="BB23" s="40">
        <f>+(AW23*'1а - drž.sek,drž.sl. i nam.'!$D$5)/100</f>
        <v>0</v>
      </c>
    </row>
    <row r="24" spans="1:54" x14ac:dyDescent="0.25">
      <c r="A24">
        <f t="shared" si="0"/>
        <v>0</v>
      </c>
      <c r="B24">
        <f>+IF(MAX(B$5:B23)+1&lt;=B$1,B23+1,0)</f>
        <v>0</v>
      </c>
      <c r="C24" s="222">
        <f t="shared" si="1"/>
        <v>0</v>
      </c>
      <c r="D24">
        <f t="shared" si="2"/>
        <v>0</v>
      </c>
      <c r="E24" s="222">
        <f t="shared" si="3"/>
        <v>0</v>
      </c>
      <c r="F24" s="222">
        <f t="shared" si="4"/>
        <v>0</v>
      </c>
      <c r="G24">
        <f>IF(B24=0,0,+VLOOKUP($B24,'1а - drž.sek,drž.sl. i nam.'!$A$13:$BG$104,'1а - drž.sek,drž.sl. i nam.'!$BG$1,FALSE))</f>
        <v>0</v>
      </c>
      <c r="H24">
        <f>IF(B24=0,0,+VLOOKUP($B24,'1а - drž.sek,drž.sl. i nam.'!$A$13:D$104,3,FALSE))</f>
        <v>0</v>
      </c>
      <c r="I24">
        <f>IF(B24=0,0,+VLOOKUP($B24,'1а - drž.sek,drž.sl. i nam.'!$A$13:E$104,4,FALSE))</f>
        <v>0</v>
      </c>
      <c r="J24">
        <f>+VLOOKUP($B24,'1а - drž.sek,drž.sl. i nam.'!$A$13:F$104,J$3,FALSE)</f>
        <v>0</v>
      </c>
      <c r="K24">
        <f>+VLOOKUP($B24,'1а - drž.sek,drž.sl. i nam.'!$A$13:G$104,K$3,FALSE)</f>
        <v>0</v>
      </c>
      <c r="L24">
        <f>+VLOOKUP($B24,'1а - drž.sek,drž.sl. i nam.'!$A$13:H$104,L$3,FALSE)</f>
        <v>0</v>
      </c>
      <c r="M24">
        <f>+VLOOKUP($B24,'1а - drž.sek,drž.sl. i nam.'!$A$13:AP$104,M$3,FALSE)</f>
        <v>0</v>
      </c>
      <c r="N24">
        <f>+VLOOKUP($B24,'1а - drž.sek,drž.sl. i nam.'!$A$13:AQ$104,N$3,FALSE)</f>
        <v>0</v>
      </c>
      <c r="O24">
        <f>+VLOOKUP($B24,'1а - drž.sek,drž.sl. i nam.'!$A$13:AQ$104,O$3,FALSE)</f>
        <v>0</v>
      </c>
      <c r="P24">
        <f>+VLOOKUP($B24,'1а - drž.sek,drž.sl. i nam.'!$A$13:AR$104,P$3,FALSE)</f>
        <v>0</v>
      </c>
      <c r="Q24">
        <f>+VLOOKUP($B24,'1а - drž.sek,drž.sl. i nam.'!$A$13:AS$104,Q$3,FALSE)</f>
        <v>0</v>
      </c>
      <c r="R24">
        <f>+VLOOKUP($B24,'1а - drž.sek,drž.sl. i nam.'!$A$13:AT$104,R$3,FALSE)</f>
        <v>0</v>
      </c>
      <c r="S24">
        <f>+VLOOKUP($B24,'1а - drž.sek,drž.sl. i nam.'!$A$13:AQ$104,S$3,FALSE)</f>
        <v>0</v>
      </c>
      <c r="T24">
        <f>+VLOOKUP($B24,'1а - drž.sek,drž.sl. i nam.'!$A$13:AR$104,T$3,FALSE)</f>
        <v>0</v>
      </c>
      <c r="U24">
        <f>+VLOOKUP($B24,'1а - drž.sek,drž.sl. i nam.'!$A$13:AS$104,U$3,FALSE)</f>
        <v>0</v>
      </c>
      <c r="V24" s="40">
        <f>+VLOOKUP($B24,'1а - drž.sek,drž.sl. i nam.'!$A$13:AT$104,V$3,FALSE)</f>
        <v>0</v>
      </c>
      <c r="W24" s="40">
        <f>+VLOOKUP($B24,'1а - drž.sek,drž.sl. i nam.'!$A$13:AU$104,W$3,FALSE)</f>
        <v>0</v>
      </c>
      <c r="X24" s="40">
        <f>+VLOOKUP($B24,'1а - drž.sek,drž.sl. i nam.'!$A$13:AV$104,X$3,FALSE)</f>
        <v>0</v>
      </c>
      <c r="Y24" s="40">
        <f>+VLOOKUP($B24,'1а - drž.sek,drž.sl. i nam.'!$A$13:AW$104,Y$3,FALSE)</f>
        <v>0</v>
      </c>
      <c r="Z24" s="40">
        <f>+VLOOKUP($B24,'1а - drž.sek,drž.sl. i nam.'!$A$13:AX$104,Z$3,FALSE)</f>
        <v>0</v>
      </c>
      <c r="AA24" s="40">
        <f>+VLOOKUP($B24,'1а - drž.sek,drž.sl. i nam.'!$A$13:AY$104,AA$3,FALSE)</f>
        <v>0</v>
      </c>
      <c r="AB24" s="40">
        <f>+VLOOKUP($B24,'1а - drž.sek,drž.sl. i nam.'!$A$13:AZ$104,AB$3,FALSE)</f>
        <v>0</v>
      </c>
      <c r="AC24" s="40">
        <f>+VLOOKUP($B24,'1а - drž.sek,drž.sl. i nam.'!$A$13:BA$104,AC$3,FALSE)</f>
        <v>0</v>
      </c>
      <c r="AD24" s="40">
        <f>+VLOOKUP($B24,'1а - drž.sek,drž.sl. i nam.'!$A$13:BB$104,AD$3,FALSE)</f>
        <v>0</v>
      </c>
      <c r="AE24" s="40">
        <f>+VLOOKUP($B24,'1а - drž.sek,drž.sl. i nam.'!$A$13:BC$104,AE$3,FALSE)</f>
        <v>0</v>
      </c>
      <c r="AF24" s="40">
        <f>+VLOOKUP($B24,'1а - drž.sek,drž.sl. i nam.'!$A$13:BB$104,AF$3,FALSE)</f>
        <v>0</v>
      </c>
      <c r="AG24" s="40">
        <f>+VLOOKUP($B24,'1а - drž.sek,drž.sl. i nam.'!$A$13:BB$104,AG$3,FALSE)</f>
        <v>0</v>
      </c>
      <c r="AH24" s="40">
        <f>+VLOOKUP($B24,'1а - drž.sek,drž.sl. i nam.'!$A$13:BB$104,AH$3,FALSE)</f>
        <v>0</v>
      </c>
      <c r="AI24" s="40">
        <f>+VLOOKUP($B24,'1а - drž.sek,drž.sl. i nam.'!$A$13:BB$104,AI$3,FALSE)</f>
        <v>0</v>
      </c>
      <c r="AJ24" s="40">
        <f>+VLOOKUP($B24,'1а - drž.sek,drž.sl. i nam.'!$A$13:BC$104,AJ$3,FALSE)</f>
        <v>0</v>
      </c>
      <c r="AK24" s="40">
        <f>+VLOOKUP($B24,'1а - drž.sek,drž.sl. i nam.'!$A$13:BB$104,AK$3,FALSE)</f>
        <v>0</v>
      </c>
      <c r="AL24" s="40">
        <f>+VLOOKUP($B24,'1а - drž.sek,drž.sl. i nam.'!$A$13:BB$104,AL$3,FALSE)</f>
        <v>0</v>
      </c>
      <c r="AM24" s="40">
        <f>+VLOOKUP($B24,'1а - drž.sek,drž.sl. i nam.'!$A$13:BD$104,AM$3,FALSE)</f>
        <v>0</v>
      </c>
      <c r="AN24" s="40">
        <f>+VLOOKUP($B24,'1а - drž.sek,drž.sl. i nam.'!$A$13:BE$104,AN$3,FALSE)</f>
        <v>0</v>
      </c>
      <c r="AO24" s="40">
        <f>+VLOOKUP($B24,'1а - drž.sek,drž.sl. i nam.'!$A$13:BF$104,AO$3,FALSE)</f>
        <v>0</v>
      </c>
      <c r="AP24" s="40">
        <f>+VLOOKUP($B24,'1а - drž.sek,drž.sl. i nam.'!$A$13:BG$104,AP$3,FALSE)</f>
        <v>0</v>
      </c>
      <c r="AQ24" s="40">
        <f>+VLOOKUP($B24,'1а - drž.sek,drž.sl. i nam.'!$A$13:BH$104,AQ$3,FALSE)</f>
        <v>0</v>
      </c>
      <c r="AR24" s="40">
        <f>+VLOOKUP($B24,'1а - drž.sek,drž.sl. i nam.'!$A$13:BI$104,AR$3,FALSE)</f>
        <v>0</v>
      </c>
      <c r="AS24" s="40">
        <f>+VLOOKUP($B24,'1а - drž.sek,drž.sl. i nam.'!$A$13:BJ$104,AS$3,FALSE)</f>
        <v>0</v>
      </c>
      <c r="AT24" s="40">
        <f>+VLOOKUP($B24,'1а - drž.sek,drž.sl. i nam.'!$A$13:BK$104,AT$3,FALSE)</f>
        <v>0</v>
      </c>
      <c r="AU24" s="40">
        <f>+VLOOKUP($B24,'1а - drž.sek,drž.sl. i nam.'!$A$13:BL$104,AU$3,FALSE)</f>
        <v>0</v>
      </c>
      <c r="AV24" s="40">
        <f>+VLOOKUP($B24,'1а - drž.sek,drž.sl. i nam.'!$A$13:BM$104,AV$3,FALSE)</f>
        <v>0</v>
      </c>
      <c r="AW24" s="40">
        <f>+VLOOKUP($B24,'1а - drž.sek,drž.sl. i nam.'!$A$13:BN$104,AW$3,FALSE)</f>
        <v>0</v>
      </c>
      <c r="AY24" s="40">
        <f>+(AQ24*'1а - drž.sek,drž.sl. i nam.'!$D$5)/100</f>
        <v>0</v>
      </c>
      <c r="AZ24" s="40">
        <f>+(AR24*'1а - drž.sek,drž.sl. i nam.'!$D$5)/100</f>
        <v>0</v>
      </c>
      <c r="BA24" s="40">
        <f>+(AV24*'1а - drž.sek,drž.sl. i nam.'!$D$5)/100</f>
        <v>0</v>
      </c>
      <c r="BB24" s="40">
        <f>+(AW24*'1а - drž.sek,drž.sl. i nam.'!$D$5)/100</f>
        <v>0</v>
      </c>
    </row>
    <row r="25" spans="1:54" x14ac:dyDescent="0.25">
      <c r="A25">
        <f t="shared" si="0"/>
        <v>0</v>
      </c>
      <c r="B25">
        <f>+IF(MAX(B$5:B24)+1&lt;=B$1,B24+1,0)</f>
        <v>0</v>
      </c>
      <c r="C25" s="222">
        <f t="shared" si="1"/>
        <v>0</v>
      </c>
      <c r="D25">
        <f t="shared" si="2"/>
        <v>0</v>
      </c>
      <c r="E25" s="222">
        <f t="shared" si="3"/>
        <v>0</v>
      </c>
      <c r="F25" s="222">
        <f t="shared" si="4"/>
        <v>0</v>
      </c>
      <c r="G25">
        <f>IF(B25=0,0,+VLOOKUP($B25,'1а - drž.sek,drž.sl. i nam.'!$A$13:$BG$104,'1а - drž.sek,drž.sl. i nam.'!$BG$1,FALSE))</f>
        <v>0</v>
      </c>
      <c r="H25">
        <f>IF(B25=0,0,+VLOOKUP($B25,'1а - drž.sek,drž.sl. i nam.'!$A$13:D$104,3,FALSE))</f>
        <v>0</v>
      </c>
      <c r="I25">
        <f>IF(B25=0,0,+VLOOKUP($B25,'1а - drž.sek,drž.sl. i nam.'!$A$13:E$104,4,FALSE))</f>
        <v>0</v>
      </c>
      <c r="J25">
        <f>+VLOOKUP($B25,'1а - drž.sek,drž.sl. i nam.'!$A$13:F$104,J$3,FALSE)</f>
        <v>0</v>
      </c>
      <c r="K25">
        <f>+VLOOKUP($B25,'1а - drž.sek,drž.sl. i nam.'!$A$13:G$104,K$3,FALSE)</f>
        <v>0</v>
      </c>
      <c r="L25">
        <f>+VLOOKUP($B25,'1а - drž.sek,drž.sl. i nam.'!$A$13:H$104,L$3,FALSE)</f>
        <v>0</v>
      </c>
      <c r="M25">
        <f>+VLOOKUP($B25,'1а - drž.sek,drž.sl. i nam.'!$A$13:AP$104,M$3,FALSE)</f>
        <v>0</v>
      </c>
      <c r="N25">
        <f>+VLOOKUP($B25,'1а - drž.sek,drž.sl. i nam.'!$A$13:AQ$104,N$3,FALSE)</f>
        <v>0</v>
      </c>
      <c r="O25">
        <f>+VLOOKUP($B25,'1а - drž.sek,drž.sl. i nam.'!$A$13:AQ$104,O$3,FALSE)</f>
        <v>0</v>
      </c>
      <c r="P25">
        <f>+VLOOKUP($B25,'1а - drž.sek,drž.sl. i nam.'!$A$13:AR$104,P$3,FALSE)</f>
        <v>0</v>
      </c>
      <c r="Q25">
        <f>+VLOOKUP($B25,'1а - drž.sek,drž.sl. i nam.'!$A$13:AS$104,Q$3,FALSE)</f>
        <v>0</v>
      </c>
      <c r="R25">
        <f>+VLOOKUP($B25,'1а - drž.sek,drž.sl. i nam.'!$A$13:AT$104,R$3,FALSE)</f>
        <v>0</v>
      </c>
      <c r="S25">
        <f>+VLOOKUP($B25,'1а - drž.sek,drž.sl. i nam.'!$A$13:AQ$104,S$3,FALSE)</f>
        <v>0</v>
      </c>
      <c r="T25">
        <f>+VLOOKUP($B25,'1а - drž.sek,drž.sl. i nam.'!$A$13:AR$104,T$3,FALSE)</f>
        <v>0</v>
      </c>
      <c r="U25">
        <f>+VLOOKUP($B25,'1а - drž.sek,drž.sl. i nam.'!$A$13:AS$104,U$3,FALSE)</f>
        <v>0</v>
      </c>
      <c r="V25" s="40">
        <f>+VLOOKUP($B25,'1а - drž.sek,drž.sl. i nam.'!$A$13:AT$104,V$3,FALSE)</f>
        <v>0</v>
      </c>
      <c r="W25" s="40">
        <f>+VLOOKUP($B25,'1а - drž.sek,drž.sl. i nam.'!$A$13:AU$104,W$3,FALSE)</f>
        <v>0</v>
      </c>
      <c r="X25" s="40">
        <f>+VLOOKUP($B25,'1а - drž.sek,drž.sl. i nam.'!$A$13:AV$104,X$3,FALSE)</f>
        <v>0</v>
      </c>
      <c r="Y25" s="40">
        <f>+VLOOKUP($B25,'1а - drž.sek,drž.sl. i nam.'!$A$13:AW$104,Y$3,FALSE)</f>
        <v>0</v>
      </c>
      <c r="Z25" s="40">
        <f>+VLOOKUP($B25,'1а - drž.sek,drž.sl. i nam.'!$A$13:AX$104,Z$3,FALSE)</f>
        <v>0</v>
      </c>
      <c r="AA25" s="40">
        <f>+VLOOKUP($B25,'1а - drž.sek,drž.sl. i nam.'!$A$13:AY$104,AA$3,FALSE)</f>
        <v>0</v>
      </c>
      <c r="AB25" s="40">
        <f>+VLOOKUP($B25,'1а - drž.sek,drž.sl. i nam.'!$A$13:AZ$104,AB$3,FALSE)</f>
        <v>0</v>
      </c>
      <c r="AC25" s="40">
        <f>+VLOOKUP($B25,'1а - drž.sek,drž.sl. i nam.'!$A$13:BA$104,AC$3,FALSE)</f>
        <v>0</v>
      </c>
      <c r="AD25" s="40">
        <f>+VLOOKUP($B25,'1а - drž.sek,drž.sl. i nam.'!$A$13:BB$104,AD$3,FALSE)</f>
        <v>0</v>
      </c>
      <c r="AE25" s="40">
        <f>+VLOOKUP($B25,'1а - drž.sek,drž.sl. i nam.'!$A$13:BC$104,AE$3,FALSE)</f>
        <v>0</v>
      </c>
      <c r="AF25" s="40">
        <f>+VLOOKUP($B25,'1а - drž.sek,drž.sl. i nam.'!$A$13:BB$104,AF$3,FALSE)</f>
        <v>0</v>
      </c>
      <c r="AG25" s="40">
        <f>+VLOOKUP($B25,'1а - drž.sek,drž.sl. i nam.'!$A$13:BB$104,AG$3,FALSE)</f>
        <v>0</v>
      </c>
      <c r="AH25" s="40">
        <f>+VLOOKUP($B25,'1а - drž.sek,drž.sl. i nam.'!$A$13:BB$104,AH$3,FALSE)</f>
        <v>0</v>
      </c>
      <c r="AI25" s="40">
        <f>+VLOOKUP($B25,'1а - drž.sek,drž.sl. i nam.'!$A$13:BB$104,AI$3,FALSE)</f>
        <v>0</v>
      </c>
      <c r="AJ25" s="40">
        <f>+VLOOKUP($B25,'1а - drž.sek,drž.sl. i nam.'!$A$13:BC$104,AJ$3,FALSE)</f>
        <v>0</v>
      </c>
      <c r="AK25" s="40">
        <f>+VLOOKUP($B25,'1а - drž.sek,drž.sl. i nam.'!$A$13:BB$104,AK$3,FALSE)</f>
        <v>0</v>
      </c>
      <c r="AL25" s="40">
        <f>+VLOOKUP($B25,'1а - drž.sek,drž.sl. i nam.'!$A$13:BB$104,AL$3,FALSE)</f>
        <v>0</v>
      </c>
      <c r="AM25" s="40">
        <f>+VLOOKUP($B25,'1а - drž.sek,drž.sl. i nam.'!$A$13:BD$104,AM$3,FALSE)</f>
        <v>0</v>
      </c>
      <c r="AN25" s="40">
        <f>+VLOOKUP($B25,'1а - drž.sek,drž.sl. i nam.'!$A$13:BE$104,AN$3,FALSE)</f>
        <v>0</v>
      </c>
      <c r="AO25" s="40">
        <f>+VLOOKUP($B25,'1а - drž.sek,drž.sl. i nam.'!$A$13:BF$104,AO$3,FALSE)</f>
        <v>0</v>
      </c>
      <c r="AP25" s="40">
        <f>+VLOOKUP($B25,'1а - drž.sek,drž.sl. i nam.'!$A$13:BG$104,AP$3,FALSE)</f>
        <v>0</v>
      </c>
      <c r="AQ25" s="40">
        <f>+VLOOKUP($B25,'1а - drž.sek,drž.sl. i nam.'!$A$13:BH$104,AQ$3,FALSE)</f>
        <v>0</v>
      </c>
      <c r="AR25" s="40">
        <f>+VLOOKUP($B25,'1а - drž.sek,drž.sl. i nam.'!$A$13:BI$104,AR$3,FALSE)</f>
        <v>0</v>
      </c>
      <c r="AS25" s="40">
        <f>+VLOOKUP($B25,'1а - drž.sek,drž.sl. i nam.'!$A$13:BJ$104,AS$3,FALSE)</f>
        <v>0</v>
      </c>
      <c r="AT25" s="40">
        <f>+VLOOKUP($B25,'1а - drž.sek,drž.sl. i nam.'!$A$13:BK$104,AT$3,FALSE)</f>
        <v>0</v>
      </c>
      <c r="AU25" s="40">
        <f>+VLOOKUP($B25,'1а - drž.sek,drž.sl. i nam.'!$A$13:BL$104,AU$3,FALSE)</f>
        <v>0</v>
      </c>
      <c r="AV25" s="40">
        <f>+VLOOKUP($B25,'1а - drž.sek,drž.sl. i nam.'!$A$13:BM$104,AV$3,FALSE)</f>
        <v>0</v>
      </c>
      <c r="AW25" s="40">
        <f>+VLOOKUP($B25,'1а - drž.sek,drž.sl. i nam.'!$A$13:BN$104,AW$3,FALSE)</f>
        <v>0</v>
      </c>
      <c r="AY25" s="40">
        <f>+(AQ25*'1а - drž.sek,drž.sl. i nam.'!$D$5)/100</f>
        <v>0</v>
      </c>
      <c r="AZ25" s="40">
        <f>+(AR25*'1а - drž.sek,drž.sl. i nam.'!$D$5)/100</f>
        <v>0</v>
      </c>
      <c r="BA25" s="40">
        <f>+(AV25*'1а - drž.sek,drž.sl. i nam.'!$D$5)/100</f>
        <v>0</v>
      </c>
      <c r="BB25" s="40">
        <f>+(AW25*'1а - drž.sek,drž.sl. i nam.'!$D$5)/100</f>
        <v>0</v>
      </c>
    </row>
    <row r="26" spans="1:54" x14ac:dyDescent="0.25">
      <c r="A26">
        <f t="shared" si="0"/>
        <v>0</v>
      </c>
      <c r="B26">
        <f>+IF(MAX(B$5:B25)+1&lt;=B$1,B25+1,0)</f>
        <v>0</v>
      </c>
      <c r="C26" s="222">
        <f t="shared" si="1"/>
        <v>0</v>
      </c>
      <c r="D26">
        <f t="shared" si="2"/>
        <v>0</v>
      </c>
      <c r="E26" s="222">
        <f t="shared" si="3"/>
        <v>0</v>
      </c>
      <c r="F26" s="222">
        <f t="shared" si="4"/>
        <v>0</v>
      </c>
      <c r="G26">
        <f>IF(B26=0,0,+VLOOKUP($B26,'1а - drž.sek,drž.sl. i nam.'!$A$13:$BG$104,'1а - drž.sek,drž.sl. i nam.'!$BG$1,FALSE))</f>
        <v>0</v>
      </c>
      <c r="H26">
        <f>IF(B26=0,0,+VLOOKUP($B26,'1а - drž.sek,drž.sl. i nam.'!$A$13:D$104,3,FALSE))</f>
        <v>0</v>
      </c>
      <c r="I26">
        <f>IF(B26=0,0,+VLOOKUP($B26,'1а - drž.sek,drž.sl. i nam.'!$A$13:E$104,4,FALSE))</f>
        <v>0</v>
      </c>
      <c r="J26">
        <f>+VLOOKUP($B26,'1а - drž.sek,drž.sl. i nam.'!$A$13:F$104,J$3,FALSE)</f>
        <v>0</v>
      </c>
      <c r="K26">
        <f>+VLOOKUP($B26,'1а - drž.sek,drž.sl. i nam.'!$A$13:G$104,K$3,FALSE)</f>
        <v>0</v>
      </c>
      <c r="L26">
        <f>+VLOOKUP($B26,'1а - drž.sek,drž.sl. i nam.'!$A$13:H$104,L$3,FALSE)</f>
        <v>0</v>
      </c>
      <c r="M26">
        <f>+VLOOKUP($B26,'1а - drž.sek,drž.sl. i nam.'!$A$13:AP$104,M$3,FALSE)</f>
        <v>0</v>
      </c>
      <c r="N26">
        <f>+VLOOKUP($B26,'1а - drž.sek,drž.sl. i nam.'!$A$13:AQ$104,N$3,FALSE)</f>
        <v>0</v>
      </c>
      <c r="O26">
        <f>+VLOOKUP($B26,'1а - drž.sek,drž.sl. i nam.'!$A$13:AQ$104,O$3,FALSE)</f>
        <v>0</v>
      </c>
      <c r="P26">
        <f>+VLOOKUP($B26,'1а - drž.sek,drž.sl. i nam.'!$A$13:AR$104,P$3,FALSE)</f>
        <v>0</v>
      </c>
      <c r="Q26">
        <f>+VLOOKUP($B26,'1а - drž.sek,drž.sl. i nam.'!$A$13:AS$104,Q$3,FALSE)</f>
        <v>0</v>
      </c>
      <c r="R26">
        <f>+VLOOKUP($B26,'1а - drž.sek,drž.sl. i nam.'!$A$13:AT$104,R$3,FALSE)</f>
        <v>0</v>
      </c>
      <c r="S26">
        <f>+VLOOKUP($B26,'1а - drž.sek,drž.sl. i nam.'!$A$13:AQ$104,S$3,FALSE)</f>
        <v>0</v>
      </c>
      <c r="T26">
        <f>+VLOOKUP($B26,'1а - drž.sek,drž.sl. i nam.'!$A$13:AR$104,T$3,FALSE)</f>
        <v>0</v>
      </c>
      <c r="U26">
        <f>+VLOOKUP($B26,'1а - drž.sek,drž.sl. i nam.'!$A$13:AS$104,U$3,FALSE)</f>
        <v>0</v>
      </c>
      <c r="V26" s="40">
        <f>+VLOOKUP($B26,'1а - drž.sek,drž.sl. i nam.'!$A$13:AT$104,V$3,FALSE)</f>
        <v>0</v>
      </c>
      <c r="W26" s="40">
        <f>+VLOOKUP($B26,'1а - drž.sek,drž.sl. i nam.'!$A$13:AU$104,W$3,FALSE)</f>
        <v>0</v>
      </c>
      <c r="X26" s="40">
        <f>+VLOOKUP($B26,'1а - drž.sek,drž.sl. i nam.'!$A$13:AV$104,X$3,FALSE)</f>
        <v>0</v>
      </c>
      <c r="Y26" s="40">
        <f>+VLOOKUP($B26,'1а - drž.sek,drž.sl. i nam.'!$A$13:AW$104,Y$3,FALSE)</f>
        <v>0</v>
      </c>
      <c r="Z26" s="40">
        <f>+VLOOKUP($B26,'1а - drž.sek,drž.sl. i nam.'!$A$13:AX$104,Z$3,FALSE)</f>
        <v>0</v>
      </c>
      <c r="AA26" s="40">
        <f>+VLOOKUP($B26,'1а - drž.sek,drž.sl. i nam.'!$A$13:AY$104,AA$3,FALSE)</f>
        <v>0</v>
      </c>
      <c r="AB26" s="40">
        <f>+VLOOKUP($B26,'1а - drž.sek,drž.sl. i nam.'!$A$13:AZ$104,AB$3,FALSE)</f>
        <v>0</v>
      </c>
      <c r="AC26" s="40">
        <f>+VLOOKUP($B26,'1а - drž.sek,drž.sl. i nam.'!$A$13:BA$104,AC$3,FALSE)</f>
        <v>0</v>
      </c>
      <c r="AD26" s="40">
        <f>+VLOOKUP($B26,'1а - drž.sek,drž.sl. i nam.'!$A$13:BB$104,AD$3,FALSE)</f>
        <v>0</v>
      </c>
      <c r="AE26" s="40">
        <f>+VLOOKUP($B26,'1а - drž.sek,drž.sl. i nam.'!$A$13:BC$104,AE$3,FALSE)</f>
        <v>0</v>
      </c>
      <c r="AF26" s="40">
        <f>+VLOOKUP($B26,'1а - drž.sek,drž.sl. i nam.'!$A$13:BB$104,AF$3,FALSE)</f>
        <v>0</v>
      </c>
      <c r="AG26" s="40">
        <f>+VLOOKUP($B26,'1а - drž.sek,drž.sl. i nam.'!$A$13:BB$104,AG$3,FALSE)</f>
        <v>0</v>
      </c>
      <c r="AH26" s="40">
        <f>+VLOOKUP($B26,'1а - drž.sek,drž.sl. i nam.'!$A$13:BB$104,AH$3,FALSE)</f>
        <v>0</v>
      </c>
      <c r="AI26" s="40">
        <f>+VLOOKUP($B26,'1а - drž.sek,drž.sl. i nam.'!$A$13:BB$104,AI$3,FALSE)</f>
        <v>0</v>
      </c>
      <c r="AJ26" s="40">
        <f>+VLOOKUP($B26,'1а - drž.sek,drž.sl. i nam.'!$A$13:BC$104,AJ$3,FALSE)</f>
        <v>0</v>
      </c>
      <c r="AK26" s="40">
        <f>+VLOOKUP($B26,'1а - drž.sek,drž.sl. i nam.'!$A$13:BB$104,AK$3,FALSE)</f>
        <v>0</v>
      </c>
      <c r="AL26" s="40">
        <f>+VLOOKUP($B26,'1а - drž.sek,drž.sl. i nam.'!$A$13:BB$104,AL$3,FALSE)</f>
        <v>0</v>
      </c>
      <c r="AM26" s="40">
        <f>+VLOOKUP($B26,'1а - drž.sek,drž.sl. i nam.'!$A$13:BD$104,AM$3,FALSE)</f>
        <v>0</v>
      </c>
      <c r="AN26" s="40">
        <f>+VLOOKUP($B26,'1а - drž.sek,drž.sl. i nam.'!$A$13:BE$104,AN$3,FALSE)</f>
        <v>0</v>
      </c>
      <c r="AO26" s="40">
        <f>+VLOOKUP($B26,'1а - drž.sek,drž.sl. i nam.'!$A$13:BF$104,AO$3,FALSE)</f>
        <v>0</v>
      </c>
      <c r="AP26" s="40">
        <f>+VLOOKUP($B26,'1а - drž.sek,drž.sl. i nam.'!$A$13:BG$104,AP$3,FALSE)</f>
        <v>0</v>
      </c>
      <c r="AQ26" s="40">
        <f>+VLOOKUP($B26,'1а - drž.sek,drž.sl. i nam.'!$A$13:BH$104,AQ$3,FALSE)</f>
        <v>0</v>
      </c>
      <c r="AR26" s="40">
        <f>+VLOOKUP($B26,'1а - drž.sek,drž.sl. i nam.'!$A$13:BI$104,AR$3,FALSE)</f>
        <v>0</v>
      </c>
      <c r="AS26" s="40">
        <f>+VLOOKUP($B26,'1а - drž.sek,drž.sl. i nam.'!$A$13:BJ$104,AS$3,FALSE)</f>
        <v>0</v>
      </c>
      <c r="AT26" s="40">
        <f>+VLOOKUP($B26,'1а - drž.sek,drž.sl. i nam.'!$A$13:BK$104,AT$3,FALSE)</f>
        <v>0</v>
      </c>
      <c r="AU26" s="40">
        <f>+VLOOKUP($B26,'1а - drž.sek,drž.sl. i nam.'!$A$13:BL$104,AU$3,FALSE)</f>
        <v>0</v>
      </c>
      <c r="AV26" s="40">
        <f>+VLOOKUP($B26,'1а - drž.sek,drž.sl. i nam.'!$A$13:BM$104,AV$3,FALSE)</f>
        <v>0</v>
      </c>
      <c r="AW26" s="40">
        <f>+VLOOKUP($B26,'1а - drž.sek,drž.sl. i nam.'!$A$13:BN$104,AW$3,FALSE)</f>
        <v>0</v>
      </c>
      <c r="AY26" s="40">
        <f>+(AQ26*'1а - drž.sek,drž.sl. i nam.'!$D$5)/100</f>
        <v>0</v>
      </c>
      <c r="AZ26" s="40">
        <f>+(AR26*'1а - drž.sek,drž.sl. i nam.'!$D$5)/100</f>
        <v>0</v>
      </c>
      <c r="BA26" s="40">
        <f>+(AV26*'1а - drž.sek,drž.sl. i nam.'!$D$5)/100</f>
        <v>0</v>
      </c>
      <c r="BB26" s="40">
        <f>+(AW26*'1а - drž.sek,drž.sl. i nam.'!$D$5)/100</f>
        <v>0</v>
      </c>
    </row>
    <row r="27" spans="1:54" x14ac:dyDescent="0.25">
      <c r="A27">
        <f t="shared" si="0"/>
        <v>0</v>
      </c>
      <c r="B27">
        <f>+IF(MAX(B$5:B26)+1&lt;=B$1,B26+1,0)</f>
        <v>0</v>
      </c>
      <c r="C27" s="222">
        <f t="shared" si="1"/>
        <v>0</v>
      </c>
      <c r="D27">
        <f t="shared" si="2"/>
        <v>0</v>
      </c>
      <c r="E27" s="222">
        <f t="shared" si="3"/>
        <v>0</v>
      </c>
      <c r="F27" s="222">
        <f t="shared" si="4"/>
        <v>0</v>
      </c>
      <c r="G27">
        <f>IF(B27=0,0,+VLOOKUP($B27,'1а - drž.sek,drž.sl. i nam.'!$A$13:$BG$104,'1а - drž.sek,drž.sl. i nam.'!$BG$1,FALSE))</f>
        <v>0</v>
      </c>
      <c r="H27">
        <f>IF(B27=0,0,+VLOOKUP($B27,'1а - drž.sek,drž.sl. i nam.'!$A$13:D$104,3,FALSE))</f>
        <v>0</v>
      </c>
      <c r="I27">
        <f>IF(B27=0,0,+VLOOKUP($B27,'1а - drž.sek,drž.sl. i nam.'!$A$13:E$104,4,FALSE))</f>
        <v>0</v>
      </c>
      <c r="J27">
        <f>+VLOOKUP($B27,'1а - drž.sek,drž.sl. i nam.'!$A$13:F$104,J$3,FALSE)</f>
        <v>0</v>
      </c>
      <c r="K27">
        <f>+VLOOKUP($B27,'1а - drž.sek,drž.sl. i nam.'!$A$13:G$104,K$3,FALSE)</f>
        <v>0</v>
      </c>
      <c r="L27">
        <f>+VLOOKUP($B27,'1а - drž.sek,drž.sl. i nam.'!$A$13:H$104,L$3,FALSE)</f>
        <v>0</v>
      </c>
      <c r="M27">
        <f>+VLOOKUP($B27,'1а - drž.sek,drž.sl. i nam.'!$A$13:AP$104,M$3,FALSE)</f>
        <v>0</v>
      </c>
      <c r="N27">
        <f>+VLOOKUP($B27,'1а - drž.sek,drž.sl. i nam.'!$A$13:AQ$104,N$3,FALSE)</f>
        <v>0</v>
      </c>
      <c r="O27">
        <f>+VLOOKUP($B27,'1а - drž.sek,drž.sl. i nam.'!$A$13:AQ$104,O$3,FALSE)</f>
        <v>0</v>
      </c>
      <c r="P27">
        <f>+VLOOKUP($B27,'1а - drž.sek,drž.sl. i nam.'!$A$13:AR$104,P$3,FALSE)</f>
        <v>0</v>
      </c>
      <c r="Q27">
        <f>+VLOOKUP($B27,'1а - drž.sek,drž.sl. i nam.'!$A$13:AS$104,Q$3,FALSE)</f>
        <v>0</v>
      </c>
      <c r="R27">
        <f>+VLOOKUP($B27,'1а - drž.sek,drž.sl. i nam.'!$A$13:AT$104,R$3,FALSE)</f>
        <v>0</v>
      </c>
      <c r="S27">
        <f>+VLOOKUP($B27,'1а - drž.sek,drž.sl. i nam.'!$A$13:AQ$104,S$3,FALSE)</f>
        <v>0</v>
      </c>
      <c r="T27">
        <f>+VLOOKUP($B27,'1а - drž.sek,drž.sl. i nam.'!$A$13:AR$104,T$3,FALSE)</f>
        <v>0</v>
      </c>
      <c r="U27">
        <f>+VLOOKUP($B27,'1а - drž.sek,drž.sl. i nam.'!$A$13:AS$104,U$3,FALSE)</f>
        <v>0</v>
      </c>
      <c r="V27" s="40">
        <f>+VLOOKUP($B27,'1а - drž.sek,drž.sl. i nam.'!$A$13:AT$104,V$3,FALSE)</f>
        <v>0</v>
      </c>
      <c r="W27" s="40">
        <f>+VLOOKUP($B27,'1а - drž.sek,drž.sl. i nam.'!$A$13:AU$104,W$3,FALSE)</f>
        <v>0</v>
      </c>
      <c r="X27" s="40">
        <f>+VLOOKUP($B27,'1а - drž.sek,drž.sl. i nam.'!$A$13:AV$104,X$3,FALSE)</f>
        <v>0</v>
      </c>
      <c r="Y27" s="40">
        <f>+VLOOKUP($B27,'1а - drž.sek,drž.sl. i nam.'!$A$13:AW$104,Y$3,FALSE)</f>
        <v>0</v>
      </c>
      <c r="Z27" s="40">
        <f>+VLOOKUP($B27,'1а - drž.sek,drž.sl. i nam.'!$A$13:AX$104,Z$3,FALSE)</f>
        <v>0</v>
      </c>
      <c r="AA27" s="40">
        <f>+VLOOKUP($B27,'1а - drž.sek,drž.sl. i nam.'!$A$13:AY$104,AA$3,FALSE)</f>
        <v>0</v>
      </c>
      <c r="AB27" s="40">
        <f>+VLOOKUP($B27,'1а - drž.sek,drž.sl. i nam.'!$A$13:AZ$104,AB$3,FALSE)</f>
        <v>0</v>
      </c>
      <c r="AC27" s="40">
        <f>+VLOOKUP($B27,'1а - drž.sek,drž.sl. i nam.'!$A$13:BA$104,AC$3,FALSE)</f>
        <v>0</v>
      </c>
      <c r="AD27" s="40">
        <f>+VLOOKUP($B27,'1а - drž.sek,drž.sl. i nam.'!$A$13:BB$104,AD$3,FALSE)</f>
        <v>0</v>
      </c>
      <c r="AE27" s="40">
        <f>+VLOOKUP($B27,'1а - drž.sek,drž.sl. i nam.'!$A$13:BC$104,AE$3,FALSE)</f>
        <v>0</v>
      </c>
      <c r="AF27" s="40">
        <f>+VLOOKUP($B27,'1а - drž.sek,drž.sl. i nam.'!$A$13:BB$104,AF$3,FALSE)</f>
        <v>0</v>
      </c>
      <c r="AG27" s="40">
        <f>+VLOOKUP($B27,'1а - drž.sek,drž.sl. i nam.'!$A$13:BB$104,AG$3,FALSE)</f>
        <v>0</v>
      </c>
      <c r="AH27" s="40">
        <f>+VLOOKUP($B27,'1а - drž.sek,drž.sl. i nam.'!$A$13:BB$104,AH$3,FALSE)</f>
        <v>0</v>
      </c>
      <c r="AI27" s="40">
        <f>+VLOOKUP($B27,'1а - drž.sek,drž.sl. i nam.'!$A$13:BB$104,AI$3,FALSE)</f>
        <v>0</v>
      </c>
      <c r="AJ27" s="40">
        <f>+VLOOKUP($B27,'1а - drž.sek,drž.sl. i nam.'!$A$13:BC$104,AJ$3,FALSE)</f>
        <v>0</v>
      </c>
      <c r="AK27" s="40">
        <f>+VLOOKUP($B27,'1а - drž.sek,drž.sl. i nam.'!$A$13:BB$104,AK$3,FALSE)</f>
        <v>0</v>
      </c>
      <c r="AL27" s="40">
        <f>+VLOOKUP($B27,'1а - drž.sek,drž.sl. i nam.'!$A$13:BB$104,AL$3,FALSE)</f>
        <v>0</v>
      </c>
      <c r="AM27" s="40">
        <f>+VLOOKUP($B27,'1а - drž.sek,drž.sl. i nam.'!$A$13:BD$104,AM$3,FALSE)</f>
        <v>0</v>
      </c>
      <c r="AN27" s="40">
        <f>+VLOOKUP($B27,'1а - drž.sek,drž.sl. i nam.'!$A$13:BE$104,AN$3,FALSE)</f>
        <v>0</v>
      </c>
      <c r="AO27" s="40">
        <f>+VLOOKUP($B27,'1а - drž.sek,drž.sl. i nam.'!$A$13:BF$104,AO$3,FALSE)</f>
        <v>0</v>
      </c>
      <c r="AP27" s="40">
        <f>+VLOOKUP($B27,'1а - drž.sek,drž.sl. i nam.'!$A$13:BG$104,AP$3,FALSE)</f>
        <v>0</v>
      </c>
      <c r="AQ27" s="40">
        <f>+VLOOKUP($B27,'1а - drž.sek,drž.sl. i nam.'!$A$13:BH$104,AQ$3,FALSE)</f>
        <v>0</v>
      </c>
      <c r="AR27" s="40">
        <f>+VLOOKUP($B27,'1а - drž.sek,drž.sl. i nam.'!$A$13:BI$104,AR$3,FALSE)</f>
        <v>0</v>
      </c>
      <c r="AS27" s="40">
        <f>+VLOOKUP($B27,'1а - drž.sek,drž.sl. i nam.'!$A$13:BJ$104,AS$3,FALSE)</f>
        <v>0</v>
      </c>
      <c r="AT27" s="40">
        <f>+VLOOKUP($B27,'1а - drž.sek,drž.sl. i nam.'!$A$13:BK$104,AT$3,FALSE)</f>
        <v>0</v>
      </c>
      <c r="AU27" s="40">
        <f>+VLOOKUP($B27,'1а - drž.sek,drž.sl. i nam.'!$A$13:BL$104,AU$3,FALSE)</f>
        <v>0</v>
      </c>
      <c r="AV27" s="40">
        <f>+VLOOKUP($B27,'1а - drž.sek,drž.sl. i nam.'!$A$13:BM$104,AV$3,FALSE)</f>
        <v>0</v>
      </c>
      <c r="AW27" s="40">
        <f>+VLOOKUP($B27,'1а - drž.sek,drž.sl. i nam.'!$A$13:BN$104,AW$3,FALSE)</f>
        <v>0</v>
      </c>
      <c r="AY27" s="40">
        <f>+(AQ27*'1а - drž.sek,drž.sl. i nam.'!$D$5)/100</f>
        <v>0</v>
      </c>
      <c r="AZ27" s="40">
        <f>+(AR27*'1а - drž.sek,drž.sl. i nam.'!$D$5)/100</f>
        <v>0</v>
      </c>
      <c r="BA27" s="40">
        <f>+(AV27*'1а - drž.sek,drž.sl. i nam.'!$D$5)/100</f>
        <v>0</v>
      </c>
      <c r="BB27" s="40">
        <f>+(AW27*'1а - drž.sek,drž.sl. i nam.'!$D$5)/100</f>
        <v>0</v>
      </c>
    </row>
    <row r="28" spans="1:54" x14ac:dyDescent="0.25">
      <c r="A28">
        <f t="shared" si="0"/>
        <v>0</v>
      </c>
      <c r="B28">
        <f>+IF(MAX(B$5:B27)+1&lt;=B$1,B27+1,0)</f>
        <v>0</v>
      </c>
      <c r="C28" s="222">
        <f t="shared" si="1"/>
        <v>0</v>
      </c>
      <c r="D28">
        <f t="shared" si="2"/>
        <v>0</v>
      </c>
      <c r="E28" s="222">
        <f t="shared" si="3"/>
        <v>0</v>
      </c>
      <c r="F28" s="222">
        <f t="shared" si="4"/>
        <v>0</v>
      </c>
      <c r="G28">
        <f>IF(B28=0,0,+VLOOKUP($B28,'1а - drž.sek,drž.sl. i nam.'!$A$13:$BG$104,'1а - drž.sek,drž.sl. i nam.'!$BG$1,FALSE))</f>
        <v>0</v>
      </c>
      <c r="H28">
        <f>IF(B28=0,0,+VLOOKUP($B28,'1а - drž.sek,drž.sl. i nam.'!$A$13:D$104,3,FALSE))</f>
        <v>0</v>
      </c>
      <c r="I28">
        <f>IF(B28=0,0,+VLOOKUP($B28,'1а - drž.sek,drž.sl. i nam.'!$A$13:E$104,4,FALSE))</f>
        <v>0</v>
      </c>
      <c r="J28">
        <f>+VLOOKUP($B28,'1а - drž.sek,drž.sl. i nam.'!$A$13:F$104,J$3,FALSE)</f>
        <v>0</v>
      </c>
      <c r="K28">
        <f>+VLOOKUP($B28,'1а - drž.sek,drž.sl. i nam.'!$A$13:G$104,K$3,FALSE)</f>
        <v>0</v>
      </c>
      <c r="L28">
        <f>+VLOOKUP($B28,'1а - drž.sek,drž.sl. i nam.'!$A$13:H$104,L$3,FALSE)</f>
        <v>0</v>
      </c>
      <c r="M28">
        <f>+VLOOKUP($B28,'1а - drž.sek,drž.sl. i nam.'!$A$13:AP$104,M$3,FALSE)</f>
        <v>0</v>
      </c>
      <c r="N28">
        <f>+VLOOKUP($B28,'1а - drž.sek,drž.sl. i nam.'!$A$13:AQ$104,N$3,FALSE)</f>
        <v>0</v>
      </c>
      <c r="O28">
        <f>+VLOOKUP($B28,'1а - drž.sek,drž.sl. i nam.'!$A$13:AQ$104,O$3,FALSE)</f>
        <v>0</v>
      </c>
      <c r="P28">
        <f>+VLOOKUP($B28,'1а - drž.sek,drž.sl. i nam.'!$A$13:AR$104,P$3,FALSE)</f>
        <v>0</v>
      </c>
      <c r="Q28">
        <f>+VLOOKUP($B28,'1а - drž.sek,drž.sl. i nam.'!$A$13:AS$104,Q$3,FALSE)</f>
        <v>0</v>
      </c>
      <c r="R28">
        <f>+VLOOKUP($B28,'1а - drž.sek,drž.sl. i nam.'!$A$13:AT$104,R$3,FALSE)</f>
        <v>0</v>
      </c>
      <c r="S28">
        <f>+VLOOKUP($B28,'1а - drž.sek,drž.sl. i nam.'!$A$13:AQ$104,S$3,FALSE)</f>
        <v>0</v>
      </c>
      <c r="T28">
        <f>+VLOOKUP($B28,'1а - drž.sek,drž.sl. i nam.'!$A$13:AR$104,T$3,FALSE)</f>
        <v>0</v>
      </c>
      <c r="U28">
        <f>+VLOOKUP($B28,'1а - drž.sek,drž.sl. i nam.'!$A$13:AS$104,U$3,FALSE)</f>
        <v>0</v>
      </c>
      <c r="V28" s="40">
        <f>+VLOOKUP($B28,'1а - drž.sek,drž.sl. i nam.'!$A$13:AT$104,V$3,FALSE)</f>
        <v>0</v>
      </c>
      <c r="W28" s="40">
        <f>+VLOOKUP($B28,'1а - drž.sek,drž.sl. i nam.'!$A$13:AU$104,W$3,FALSE)</f>
        <v>0</v>
      </c>
      <c r="X28" s="40">
        <f>+VLOOKUP($B28,'1а - drž.sek,drž.sl. i nam.'!$A$13:AV$104,X$3,FALSE)</f>
        <v>0</v>
      </c>
      <c r="Y28" s="40">
        <f>+VLOOKUP($B28,'1а - drž.sek,drž.sl. i nam.'!$A$13:AW$104,Y$3,FALSE)</f>
        <v>0</v>
      </c>
      <c r="Z28" s="40">
        <f>+VLOOKUP($B28,'1а - drž.sek,drž.sl. i nam.'!$A$13:AX$104,Z$3,FALSE)</f>
        <v>0</v>
      </c>
      <c r="AA28" s="40">
        <f>+VLOOKUP($B28,'1а - drž.sek,drž.sl. i nam.'!$A$13:AY$104,AA$3,FALSE)</f>
        <v>0</v>
      </c>
      <c r="AB28" s="40">
        <f>+VLOOKUP($B28,'1а - drž.sek,drž.sl. i nam.'!$A$13:AZ$104,AB$3,FALSE)</f>
        <v>0</v>
      </c>
      <c r="AC28" s="40">
        <f>+VLOOKUP($B28,'1а - drž.sek,drž.sl. i nam.'!$A$13:BA$104,AC$3,FALSE)</f>
        <v>0</v>
      </c>
      <c r="AD28" s="40">
        <f>+VLOOKUP($B28,'1а - drž.sek,drž.sl. i nam.'!$A$13:BB$104,AD$3,FALSE)</f>
        <v>0</v>
      </c>
      <c r="AE28" s="40">
        <f>+VLOOKUP($B28,'1а - drž.sek,drž.sl. i nam.'!$A$13:BC$104,AE$3,FALSE)</f>
        <v>0</v>
      </c>
      <c r="AF28" s="40">
        <f>+VLOOKUP($B28,'1а - drž.sek,drž.sl. i nam.'!$A$13:BB$104,AF$3,FALSE)</f>
        <v>0</v>
      </c>
      <c r="AG28" s="40">
        <f>+VLOOKUP($B28,'1а - drž.sek,drž.sl. i nam.'!$A$13:BB$104,AG$3,FALSE)</f>
        <v>0</v>
      </c>
      <c r="AH28" s="40">
        <f>+VLOOKUP($B28,'1а - drž.sek,drž.sl. i nam.'!$A$13:BB$104,AH$3,FALSE)</f>
        <v>0</v>
      </c>
      <c r="AI28" s="40">
        <f>+VLOOKUP($B28,'1а - drž.sek,drž.sl. i nam.'!$A$13:BB$104,AI$3,FALSE)</f>
        <v>0</v>
      </c>
      <c r="AJ28" s="40">
        <f>+VLOOKUP($B28,'1а - drž.sek,drž.sl. i nam.'!$A$13:BC$104,AJ$3,FALSE)</f>
        <v>0</v>
      </c>
      <c r="AK28" s="40">
        <f>+VLOOKUP($B28,'1а - drž.sek,drž.sl. i nam.'!$A$13:BB$104,AK$3,FALSE)</f>
        <v>0</v>
      </c>
      <c r="AL28" s="40">
        <f>+VLOOKUP($B28,'1а - drž.sek,drž.sl. i nam.'!$A$13:BB$104,AL$3,FALSE)</f>
        <v>0</v>
      </c>
      <c r="AM28" s="40">
        <f>+VLOOKUP($B28,'1а - drž.sek,drž.sl. i nam.'!$A$13:BD$104,AM$3,FALSE)</f>
        <v>0</v>
      </c>
      <c r="AN28" s="40">
        <f>+VLOOKUP($B28,'1а - drž.sek,drž.sl. i nam.'!$A$13:BE$104,AN$3,FALSE)</f>
        <v>0</v>
      </c>
      <c r="AO28" s="40">
        <f>+VLOOKUP($B28,'1а - drž.sek,drž.sl. i nam.'!$A$13:BF$104,AO$3,FALSE)</f>
        <v>0</v>
      </c>
      <c r="AP28" s="40">
        <f>+VLOOKUP($B28,'1а - drž.sek,drž.sl. i nam.'!$A$13:BG$104,AP$3,FALSE)</f>
        <v>0</v>
      </c>
      <c r="AQ28" s="40">
        <f>+VLOOKUP($B28,'1а - drž.sek,drž.sl. i nam.'!$A$13:BH$104,AQ$3,FALSE)</f>
        <v>0</v>
      </c>
      <c r="AR28" s="40">
        <f>+VLOOKUP($B28,'1а - drž.sek,drž.sl. i nam.'!$A$13:BI$104,AR$3,FALSE)</f>
        <v>0</v>
      </c>
      <c r="AS28" s="40">
        <f>+VLOOKUP($B28,'1а - drž.sek,drž.sl. i nam.'!$A$13:BJ$104,AS$3,FALSE)</f>
        <v>0</v>
      </c>
      <c r="AT28" s="40">
        <f>+VLOOKUP($B28,'1а - drž.sek,drž.sl. i nam.'!$A$13:BK$104,AT$3,FALSE)</f>
        <v>0</v>
      </c>
      <c r="AU28" s="40">
        <f>+VLOOKUP($B28,'1а - drž.sek,drž.sl. i nam.'!$A$13:BL$104,AU$3,FALSE)</f>
        <v>0</v>
      </c>
      <c r="AV28" s="40">
        <f>+VLOOKUP($B28,'1а - drž.sek,drž.sl. i nam.'!$A$13:BM$104,AV$3,FALSE)</f>
        <v>0</v>
      </c>
      <c r="AW28" s="40">
        <f>+VLOOKUP($B28,'1а - drž.sek,drž.sl. i nam.'!$A$13:BN$104,AW$3,FALSE)</f>
        <v>0</v>
      </c>
      <c r="AY28" s="40">
        <f>+(AQ28*'1а - drž.sek,drž.sl. i nam.'!$D$5)/100</f>
        <v>0</v>
      </c>
      <c r="AZ28" s="40">
        <f>+(AR28*'1а - drž.sek,drž.sl. i nam.'!$D$5)/100</f>
        <v>0</v>
      </c>
      <c r="BA28" s="40">
        <f>+(AV28*'1а - drž.sek,drž.sl. i nam.'!$D$5)/100</f>
        <v>0</v>
      </c>
      <c r="BB28" s="40">
        <f>+(AW28*'1а - drž.sek,drž.sl. i nam.'!$D$5)/100</f>
        <v>0</v>
      </c>
    </row>
    <row r="29" spans="1:54" x14ac:dyDescent="0.25">
      <c r="A29">
        <f t="shared" si="0"/>
        <v>0</v>
      </c>
      <c r="B29">
        <f>+IF(MAX(B$5:B28)+1&lt;=B$1,B28+1,0)</f>
        <v>0</v>
      </c>
      <c r="C29" s="222">
        <f t="shared" si="1"/>
        <v>0</v>
      </c>
      <c r="D29">
        <f t="shared" si="2"/>
        <v>0</v>
      </c>
      <c r="E29" s="222">
        <f t="shared" si="3"/>
        <v>0</v>
      </c>
      <c r="F29" s="222">
        <f t="shared" si="4"/>
        <v>0</v>
      </c>
      <c r="G29">
        <f>IF(B29=0,0,+VLOOKUP($B29,'1а - drž.sek,drž.sl. i nam.'!$A$13:$BG$104,'1а - drž.sek,drž.sl. i nam.'!$BG$1,FALSE))</f>
        <v>0</v>
      </c>
      <c r="H29">
        <f>IF(B29=0,0,+VLOOKUP($B29,'1а - drž.sek,drž.sl. i nam.'!$A$13:D$104,3,FALSE))</f>
        <v>0</v>
      </c>
      <c r="I29">
        <f>IF(B29=0,0,+VLOOKUP($B29,'1а - drž.sek,drž.sl. i nam.'!$A$13:E$104,4,FALSE))</f>
        <v>0</v>
      </c>
      <c r="J29">
        <f>+VLOOKUP($B29,'1а - drž.sek,drž.sl. i nam.'!$A$13:F$104,J$3,FALSE)</f>
        <v>0</v>
      </c>
      <c r="K29">
        <f>+VLOOKUP($B29,'1а - drž.sek,drž.sl. i nam.'!$A$13:G$104,K$3,FALSE)</f>
        <v>0</v>
      </c>
      <c r="L29">
        <f>+VLOOKUP($B29,'1а - drž.sek,drž.sl. i nam.'!$A$13:H$104,L$3,FALSE)</f>
        <v>0</v>
      </c>
      <c r="M29">
        <f>+VLOOKUP($B29,'1а - drž.sek,drž.sl. i nam.'!$A$13:AP$104,M$3,FALSE)</f>
        <v>0</v>
      </c>
      <c r="N29">
        <f>+VLOOKUP($B29,'1а - drž.sek,drž.sl. i nam.'!$A$13:AQ$104,N$3,FALSE)</f>
        <v>0</v>
      </c>
      <c r="O29">
        <f>+VLOOKUP($B29,'1а - drž.sek,drž.sl. i nam.'!$A$13:AQ$104,O$3,FALSE)</f>
        <v>0</v>
      </c>
      <c r="P29">
        <f>+VLOOKUP($B29,'1а - drž.sek,drž.sl. i nam.'!$A$13:AR$104,P$3,FALSE)</f>
        <v>0</v>
      </c>
      <c r="Q29">
        <f>+VLOOKUP($B29,'1а - drž.sek,drž.sl. i nam.'!$A$13:AS$104,Q$3,FALSE)</f>
        <v>0</v>
      </c>
      <c r="R29">
        <f>+VLOOKUP($B29,'1а - drž.sek,drž.sl. i nam.'!$A$13:AT$104,R$3,FALSE)</f>
        <v>0</v>
      </c>
      <c r="S29">
        <f>+VLOOKUP($B29,'1а - drž.sek,drž.sl. i nam.'!$A$13:AQ$104,S$3,FALSE)</f>
        <v>0</v>
      </c>
      <c r="T29">
        <f>+VLOOKUP($B29,'1а - drž.sek,drž.sl. i nam.'!$A$13:AR$104,T$3,FALSE)</f>
        <v>0</v>
      </c>
      <c r="U29">
        <f>+VLOOKUP($B29,'1а - drž.sek,drž.sl. i nam.'!$A$13:AS$104,U$3,FALSE)</f>
        <v>0</v>
      </c>
      <c r="V29" s="40">
        <f>+VLOOKUP($B29,'1а - drž.sek,drž.sl. i nam.'!$A$13:AT$104,V$3,FALSE)</f>
        <v>0</v>
      </c>
      <c r="W29" s="40">
        <f>+VLOOKUP($B29,'1а - drž.sek,drž.sl. i nam.'!$A$13:AU$104,W$3,FALSE)</f>
        <v>0</v>
      </c>
      <c r="X29" s="40">
        <f>+VLOOKUP($B29,'1а - drž.sek,drž.sl. i nam.'!$A$13:AV$104,X$3,FALSE)</f>
        <v>0</v>
      </c>
      <c r="Y29" s="40">
        <f>+VLOOKUP($B29,'1а - drž.sek,drž.sl. i nam.'!$A$13:AW$104,Y$3,FALSE)</f>
        <v>0</v>
      </c>
      <c r="Z29" s="40">
        <f>+VLOOKUP($B29,'1а - drž.sek,drž.sl. i nam.'!$A$13:AX$104,Z$3,FALSE)</f>
        <v>0</v>
      </c>
      <c r="AA29" s="40">
        <f>+VLOOKUP($B29,'1а - drž.sek,drž.sl. i nam.'!$A$13:AY$104,AA$3,FALSE)</f>
        <v>0</v>
      </c>
      <c r="AB29" s="40">
        <f>+VLOOKUP($B29,'1а - drž.sek,drž.sl. i nam.'!$A$13:AZ$104,AB$3,FALSE)</f>
        <v>0</v>
      </c>
      <c r="AC29" s="40">
        <f>+VLOOKUP($B29,'1а - drž.sek,drž.sl. i nam.'!$A$13:BA$104,AC$3,FALSE)</f>
        <v>0</v>
      </c>
      <c r="AD29" s="40">
        <f>+VLOOKUP($B29,'1а - drž.sek,drž.sl. i nam.'!$A$13:BB$104,AD$3,FALSE)</f>
        <v>0</v>
      </c>
      <c r="AE29" s="40">
        <f>+VLOOKUP($B29,'1а - drž.sek,drž.sl. i nam.'!$A$13:BC$104,AE$3,FALSE)</f>
        <v>0</v>
      </c>
      <c r="AF29" s="40">
        <f>+VLOOKUP($B29,'1а - drž.sek,drž.sl. i nam.'!$A$13:BB$104,AF$3,FALSE)</f>
        <v>0</v>
      </c>
      <c r="AG29" s="40">
        <f>+VLOOKUP($B29,'1а - drž.sek,drž.sl. i nam.'!$A$13:BB$104,AG$3,FALSE)</f>
        <v>0</v>
      </c>
      <c r="AH29" s="40">
        <f>+VLOOKUP($B29,'1а - drž.sek,drž.sl. i nam.'!$A$13:BB$104,AH$3,FALSE)</f>
        <v>0</v>
      </c>
      <c r="AI29" s="40">
        <f>+VLOOKUP($B29,'1а - drž.sek,drž.sl. i nam.'!$A$13:BB$104,AI$3,FALSE)</f>
        <v>0</v>
      </c>
      <c r="AJ29" s="40">
        <f>+VLOOKUP($B29,'1а - drž.sek,drž.sl. i nam.'!$A$13:BC$104,AJ$3,FALSE)</f>
        <v>0</v>
      </c>
      <c r="AK29" s="40">
        <f>+VLOOKUP($B29,'1а - drž.sek,drž.sl. i nam.'!$A$13:BB$104,AK$3,FALSE)</f>
        <v>0</v>
      </c>
      <c r="AL29" s="40">
        <f>+VLOOKUP($B29,'1а - drž.sek,drž.sl. i nam.'!$A$13:BB$104,AL$3,FALSE)</f>
        <v>0</v>
      </c>
      <c r="AM29" s="40">
        <f>+VLOOKUP($B29,'1а - drž.sek,drž.sl. i nam.'!$A$13:BD$104,AM$3,FALSE)</f>
        <v>0</v>
      </c>
      <c r="AN29" s="40">
        <f>+VLOOKUP($B29,'1а - drž.sek,drž.sl. i nam.'!$A$13:BE$104,AN$3,FALSE)</f>
        <v>0</v>
      </c>
      <c r="AO29" s="40">
        <f>+VLOOKUP($B29,'1а - drž.sek,drž.sl. i nam.'!$A$13:BF$104,AO$3,FALSE)</f>
        <v>0</v>
      </c>
      <c r="AP29" s="40">
        <f>+VLOOKUP($B29,'1а - drž.sek,drž.sl. i nam.'!$A$13:BG$104,AP$3,FALSE)</f>
        <v>0</v>
      </c>
      <c r="AQ29" s="40">
        <f>+VLOOKUP($B29,'1а - drž.sek,drž.sl. i nam.'!$A$13:BH$104,AQ$3,FALSE)</f>
        <v>0</v>
      </c>
      <c r="AR29" s="40">
        <f>+VLOOKUP($B29,'1а - drž.sek,drž.sl. i nam.'!$A$13:BI$104,AR$3,FALSE)</f>
        <v>0</v>
      </c>
      <c r="AS29" s="40">
        <f>+VLOOKUP($B29,'1а - drž.sek,drž.sl. i nam.'!$A$13:BJ$104,AS$3,FALSE)</f>
        <v>0</v>
      </c>
      <c r="AT29" s="40">
        <f>+VLOOKUP($B29,'1а - drž.sek,drž.sl. i nam.'!$A$13:BK$104,AT$3,FALSE)</f>
        <v>0</v>
      </c>
      <c r="AU29" s="40">
        <f>+VLOOKUP($B29,'1а - drž.sek,drž.sl. i nam.'!$A$13:BL$104,AU$3,FALSE)</f>
        <v>0</v>
      </c>
      <c r="AV29" s="40">
        <f>+VLOOKUP($B29,'1а - drž.sek,drž.sl. i nam.'!$A$13:BM$104,AV$3,FALSE)</f>
        <v>0</v>
      </c>
      <c r="AW29" s="40">
        <f>+VLOOKUP($B29,'1а - drž.sek,drž.sl. i nam.'!$A$13:BN$104,AW$3,FALSE)</f>
        <v>0</v>
      </c>
      <c r="AY29" s="40">
        <f>+(AQ29*'1а - drž.sek,drž.sl. i nam.'!$D$5)/100</f>
        <v>0</v>
      </c>
      <c r="AZ29" s="40">
        <f>+(AR29*'1а - drž.sek,drž.sl. i nam.'!$D$5)/100</f>
        <v>0</v>
      </c>
      <c r="BA29" s="40">
        <f>+(AV29*'1а - drž.sek,drž.sl. i nam.'!$D$5)/100</f>
        <v>0</v>
      </c>
      <c r="BB29" s="40">
        <f>+(AW29*'1а - drž.sek,drž.sl. i nam.'!$D$5)/100</f>
        <v>0</v>
      </c>
    </row>
    <row r="30" spans="1:54" x14ac:dyDescent="0.25">
      <c r="A30">
        <f t="shared" si="0"/>
        <v>0</v>
      </c>
      <c r="B30">
        <f>+IF(MAX(B$5:B29)+1&lt;=B$1,B29+1,0)</f>
        <v>0</v>
      </c>
      <c r="C30" s="222">
        <f t="shared" si="1"/>
        <v>0</v>
      </c>
      <c r="D30">
        <f t="shared" si="2"/>
        <v>0</v>
      </c>
      <c r="E30" s="222">
        <f t="shared" si="3"/>
        <v>0</v>
      </c>
      <c r="F30" s="222">
        <f t="shared" si="4"/>
        <v>0</v>
      </c>
      <c r="G30">
        <f>IF(B30=0,0,+VLOOKUP($B30,'1а - drž.sek,drž.sl. i nam.'!$A$13:$BG$104,'1а - drž.sek,drž.sl. i nam.'!$BG$1,FALSE))</f>
        <v>0</v>
      </c>
      <c r="H30">
        <f>IF(B30=0,0,+VLOOKUP($B30,'1а - drž.sek,drž.sl. i nam.'!$A$13:D$104,3,FALSE))</f>
        <v>0</v>
      </c>
      <c r="I30">
        <f>IF(B30=0,0,+VLOOKUP($B30,'1а - drž.sek,drž.sl. i nam.'!$A$13:E$104,4,FALSE))</f>
        <v>0</v>
      </c>
      <c r="J30">
        <f>+VLOOKUP($B30,'1а - drž.sek,drž.sl. i nam.'!$A$13:F$104,J$3,FALSE)</f>
        <v>0</v>
      </c>
      <c r="K30">
        <f>+VLOOKUP($B30,'1а - drž.sek,drž.sl. i nam.'!$A$13:G$104,K$3,FALSE)</f>
        <v>0</v>
      </c>
      <c r="L30">
        <f>+VLOOKUP($B30,'1а - drž.sek,drž.sl. i nam.'!$A$13:H$104,L$3,FALSE)</f>
        <v>0</v>
      </c>
      <c r="M30">
        <f>+VLOOKUP($B30,'1а - drž.sek,drž.sl. i nam.'!$A$13:AP$104,M$3,FALSE)</f>
        <v>0</v>
      </c>
      <c r="N30">
        <f>+VLOOKUP($B30,'1а - drž.sek,drž.sl. i nam.'!$A$13:AQ$104,N$3,FALSE)</f>
        <v>0</v>
      </c>
      <c r="O30">
        <f>+VLOOKUP($B30,'1а - drž.sek,drž.sl. i nam.'!$A$13:AQ$104,O$3,FALSE)</f>
        <v>0</v>
      </c>
      <c r="P30">
        <f>+VLOOKUP($B30,'1а - drž.sek,drž.sl. i nam.'!$A$13:AR$104,P$3,FALSE)</f>
        <v>0</v>
      </c>
      <c r="Q30">
        <f>+VLOOKUP($B30,'1а - drž.sek,drž.sl. i nam.'!$A$13:AS$104,Q$3,FALSE)</f>
        <v>0</v>
      </c>
      <c r="R30">
        <f>+VLOOKUP($B30,'1а - drž.sek,drž.sl. i nam.'!$A$13:AT$104,R$3,FALSE)</f>
        <v>0</v>
      </c>
      <c r="S30">
        <f>+VLOOKUP($B30,'1а - drž.sek,drž.sl. i nam.'!$A$13:AQ$104,S$3,FALSE)</f>
        <v>0</v>
      </c>
      <c r="T30">
        <f>+VLOOKUP($B30,'1а - drž.sek,drž.sl. i nam.'!$A$13:AR$104,T$3,FALSE)</f>
        <v>0</v>
      </c>
      <c r="U30">
        <f>+VLOOKUP($B30,'1а - drž.sek,drž.sl. i nam.'!$A$13:AS$104,U$3,FALSE)</f>
        <v>0</v>
      </c>
      <c r="V30" s="40">
        <f>+VLOOKUP($B30,'1а - drž.sek,drž.sl. i nam.'!$A$13:AT$104,V$3,FALSE)</f>
        <v>0</v>
      </c>
      <c r="W30" s="40">
        <f>+VLOOKUP($B30,'1а - drž.sek,drž.sl. i nam.'!$A$13:AU$104,W$3,FALSE)</f>
        <v>0</v>
      </c>
      <c r="X30" s="40">
        <f>+VLOOKUP($B30,'1а - drž.sek,drž.sl. i nam.'!$A$13:AV$104,X$3,FALSE)</f>
        <v>0</v>
      </c>
      <c r="Y30" s="40">
        <f>+VLOOKUP($B30,'1а - drž.sek,drž.sl. i nam.'!$A$13:AW$104,Y$3,FALSE)</f>
        <v>0</v>
      </c>
      <c r="Z30" s="40">
        <f>+VLOOKUP($B30,'1а - drž.sek,drž.sl. i nam.'!$A$13:AX$104,Z$3,FALSE)</f>
        <v>0</v>
      </c>
      <c r="AA30" s="40">
        <f>+VLOOKUP($B30,'1а - drž.sek,drž.sl. i nam.'!$A$13:AY$104,AA$3,FALSE)</f>
        <v>0</v>
      </c>
      <c r="AB30" s="40">
        <f>+VLOOKUP($B30,'1а - drž.sek,drž.sl. i nam.'!$A$13:AZ$104,AB$3,FALSE)</f>
        <v>0</v>
      </c>
      <c r="AC30" s="40">
        <f>+VLOOKUP($B30,'1а - drž.sek,drž.sl. i nam.'!$A$13:BA$104,AC$3,FALSE)</f>
        <v>0</v>
      </c>
      <c r="AD30" s="40">
        <f>+VLOOKUP($B30,'1а - drž.sek,drž.sl. i nam.'!$A$13:BB$104,AD$3,FALSE)</f>
        <v>0</v>
      </c>
      <c r="AE30" s="40">
        <f>+VLOOKUP($B30,'1а - drž.sek,drž.sl. i nam.'!$A$13:BC$104,AE$3,FALSE)</f>
        <v>0</v>
      </c>
      <c r="AF30" s="40">
        <f>+VLOOKUP($B30,'1а - drž.sek,drž.sl. i nam.'!$A$13:BB$104,AF$3,FALSE)</f>
        <v>0</v>
      </c>
      <c r="AG30" s="40">
        <f>+VLOOKUP($B30,'1а - drž.sek,drž.sl. i nam.'!$A$13:BB$104,AG$3,FALSE)</f>
        <v>0</v>
      </c>
      <c r="AH30" s="40">
        <f>+VLOOKUP($B30,'1а - drž.sek,drž.sl. i nam.'!$A$13:BB$104,AH$3,FALSE)</f>
        <v>0</v>
      </c>
      <c r="AI30" s="40">
        <f>+VLOOKUP($B30,'1а - drž.sek,drž.sl. i nam.'!$A$13:BB$104,AI$3,FALSE)</f>
        <v>0</v>
      </c>
      <c r="AJ30" s="40">
        <f>+VLOOKUP($B30,'1а - drž.sek,drž.sl. i nam.'!$A$13:BC$104,AJ$3,FALSE)</f>
        <v>0</v>
      </c>
      <c r="AK30" s="40">
        <f>+VLOOKUP($B30,'1а - drž.sek,drž.sl. i nam.'!$A$13:BB$104,AK$3,FALSE)</f>
        <v>0</v>
      </c>
      <c r="AL30" s="40">
        <f>+VLOOKUP($B30,'1а - drž.sek,drž.sl. i nam.'!$A$13:BB$104,AL$3,FALSE)</f>
        <v>0</v>
      </c>
      <c r="AM30" s="40">
        <f>+VLOOKUP($B30,'1а - drž.sek,drž.sl. i nam.'!$A$13:BD$104,AM$3,FALSE)</f>
        <v>0</v>
      </c>
      <c r="AN30" s="40">
        <f>+VLOOKUP($B30,'1а - drž.sek,drž.sl. i nam.'!$A$13:BE$104,AN$3,FALSE)</f>
        <v>0</v>
      </c>
      <c r="AO30" s="40">
        <f>+VLOOKUP($B30,'1а - drž.sek,drž.sl. i nam.'!$A$13:BF$104,AO$3,FALSE)</f>
        <v>0</v>
      </c>
      <c r="AP30" s="40">
        <f>+VLOOKUP($B30,'1а - drž.sek,drž.sl. i nam.'!$A$13:BG$104,AP$3,FALSE)</f>
        <v>0</v>
      </c>
      <c r="AQ30" s="40">
        <f>+VLOOKUP($B30,'1а - drž.sek,drž.sl. i nam.'!$A$13:BH$104,AQ$3,FALSE)</f>
        <v>0</v>
      </c>
      <c r="AR30" s="40">
        <f>+VLOOKUP($B30,'1а - drž.sek,drž.sl. i nam.'!$A$13:BI$104,AR$3,FALSE)</f>
        <v>0</v>
      </c>
      <c r="AS30" s="40">
        <f>+VLOOKUP($B30,'1а - drž.sek,drž.sl. i nam.'!$A$13:BJ$104,AS$3,FALSE)</f>
        <v>0</v>
      </c>
      <c r="AT30" s="40">
        <f>+VLOOKUP($B30,'1а - drž.sek,drž.sl. i nam.'!$A$13:BK$104,AT$3,FALSE)</f>
        <v>0</v>
      </c>
      <c r="AU30" s="40">
        <f>+VLOOKUP($B30,'1а - drž.sek,drž.sl. i nam.'!$A$13:BL$104,AU$3,FALSE)</f>
        <v>0</v>
      </c>
      <c r="AV30" s="40">
        <f>+VLOOKUP($B30,'1а - drž.sek,drž.sl. i nam.'!$A$13:BM$104,AV$3,FALSE)</f>
        <v>0</v>
      </c>
      <c r="AW30" s="40">
        <f>+VLOOKUP($B30,'1а - drž.sek,drž.sl. i nam.'!$A$13:BN$104,AW$3,FALSE)</f>
        <v>0</v>
      </c>
      <c r="AY30" s="40">
        <f>+(AQ30*'1а - drž.sek,drž.sl. i nam.'!$D$5)/100</f>
        <v>0</v>
      </c>
      <c r="AZ30" s="40">
        <f>+(AR30*'1а - drž.sek,drž.sl. i nam.'!$D$5)/100</f>
        <v>0</v>
      </c>
      <c r="BA30" s="40">
        <f>+(AV30*'1а - drž.sek,drž.sl. i nam.'!$D$5)/100</f>
        <v>0</v>
      </c>
      <c r="BB30" s="40">
        <f>+(AW30*'1а - drž.sek,drž.sl. i nam.'!$D$5)/100</f>
        <v>0</v>
      </c>
    </row>
    <row r="31" spans="1:54" x14ac:dyDescent="0.25">
      <c r="A31">
        <f t="shared" si="0"/>
        <v>0</v>
      </c>
      <c r="B31">
        <f>+IF(MAX(B$5:B30)+1&lt;=B$1,B30+1,0)</f>
        <v>0</v>
      </c>
      <c r="C31" s="222">
        <f t="shared" si="1"/>
        <v>0</v>
      </c>
      <c r="D31">
        <f t="shared" si="2"/>
        <v>0</v>
      </c>
      <c r="E31" s="222">
        <f t="shared" si="3"/>
        <v>0</v>
      </c>
      <c r="F31" s="222">
        <f t="shared" si="4"/>
        <v>0</v>
      </c>
      <c r="G31">
        <f>IF(B31=0,0,+VLOOKUP($B31,'1а - drž.sek,drž.sl. i nam.'!$A$13:$BG$104,'1а - drž.sek,drž.sl. i nam.'!$BG$1,FALSE))</f>
        <v>0</v>
      </c>
      <c r="H31">
        <f>IF(B31=0,0,+VLOOKUP($B31,'1а - drž.sek,drž.sl. i nam.'!$A$13:D$104,3,FALSE))</f>
        <v>0</v>
      </c>
      <c r="I31">
        <f>IF(B31=0,0,+VLOOKUP($B31,'1а - drž.sek,drž.sl. i nam.'!$A$13:E$104,4,FALSE))</f>
        <v>0</v>
      </c>
      <c r="J31">
        <f>+VLOOKUP($B31,'1а - drž.sek,drž.sl. i nam.'!$A$13:F$104,J$3,FALSE)</f>
        <v>0</v>
      </c>
      <c r="K31">
        <f>+VLOOKUP($B31,'1а - drž.sek,drž.sl. i nam.'!$A$13:G$104,K$3,FALSE)</f>
        <v>0</v>
      </c>
      <c r="L31">
        <f>+VLOOKUP($B31,'1а - drž.sek,drž.sl. i nam.'!$A$13:H$104,L$3,FALSE)</f>
        <v>0</v>
      </c>
      <c r="M31">
        <f>+VLOOKUP($B31,'1а - drž.sek,drž.sl. i nam.'!$A$13:AP$104,M$3,FALSE)</f>
        <v>0</v>
      </c>
      <c r="N31">
        <f>+VLOOKUP($B31,'1а - drž.sek,drž.sl. i nam.'!$A$13:AQ$104,N$3,FALSE)</f>
        <v>0</v>
      </c>
      <c r="O31">
        <f>+VLOOKUP($B31,'1а - drž.sek,drž.sl. i nam.'!$A$13:AQ$104,O$3,FALSE)</f>
        <v>0</v>
      </c>
      <c r="P31">
        <f>+VLOOKUP($B31,'1а - drž.sek,drž.sl. i nam.'!$A$13:AR$104,P$3,FALSE)</f>
        <v>0</v>
      </c>
      <c r="Q31">
        <f>+VLOOKUP($B31,'1а - drž.sek,drž.sl. i nam.'!$A$13:AS$104,Q$3,FALSE)</f>
        <v>0</v>
      </c>
      <c r="R31">
        <f>+VLOOKUP($B31,'1а - drž.sek,drž.sl. i nam.'!$A$13:AT$104,R$3,FALSE)</f>
        <v>0</v>
      </c>
      <c r="S31">
        <f>+VLOOKUP($B31,'1а - drž.sek,drž.sl. i nam.'!$A$13:AQ$104,S$3,FALSE)</f>
        <v>0</v>
      </c>
      <c r="T31">
        <f>+VLOOKUP($B31,'1а - drž.sek,drž.sl. i nam.'!$A$13:AR$104,T$3,FALSE)</f>
        <v>0</v>
      </c>
      <c r="U31">
        <f>+VLOOKUP($B31,'1а - drž.sek,drž.sl. i nam.'!$A$13:AS$104,U$3,FALSE)</f>
        <v>0</v>
      </c>
      <c r="V31" s="40">
        <f>+VLOOKUP($B31,'1а - drž.sek,drž.sl. i nam.'!$A$13:AT$104,V$3,FALSE)</f>
        <v>0</v>
      </c>
      <c r="W31" s="40">
        <f>+VLOOKUP($B31,'1а - drž.sek,drž.sl. i nam.'!$A$13:AU$104,W$3,FALSE)</f>
        <v>0</v>
      </c>
      <c r="X31" s="40">
        <f>+VLOOKUP($B31,'1а - drž.sek,drž.sl. i nam.'!$A$13:AV$104,X$3,FALSE)</f>
        <v>0</v>
      </c>
      <c r="Y31" s="40">
        <f>+VLOOKUP($B31,'1а - drž.sek,drž.sl. i nam.'!$A$13:AW$104,Y$3,FALSE)</f>
        <v>0</v>
      </c>
      <c r="Z31" s="40">
        <f>+VLOOKUP($B31,'1а - drž.sek,drž.sl. i nam.'!$A$13:AX$104,Z$3,FALSE)</f>
        <v>0</v>
      </c>
      <c r="AA31" s="40">
        <f>+VLOOKUP($B31,'1а - drž.sek,drž.sl. i nam.'!$A$13:AY$104,AA$3,FALSE)</f>
        <v>0</v>
      </c>
      <c r="AB31" s="40">
        <f>+VLOOKUP($B31,'1а - drž.sek,drž.sl. i nam.'!$A$13:AZ$104,AB$3,FALSE)</f>
        <v>0</v>
      </c>
      <c r="AC31" s="40">
        <f>+VLOOKUP($B31,'1а - drž.sek,drž.sl. i nam.'!$A$13:BA$104,AC$3,FALSE)</f>
        <v>0</v>
      </c>
      <c r="AD31" s="40">
        <f>+VLOOKUP($B31,'1а - drž.sek,drž.sl. i nam.'!$A$13:BB$104,AD$3,FALSE)</f>
        <v>0</v>
      </c>
      <c r="AE31" s="40">
        <f>+VLOOKUP($B31,'1а - drž.sek,drž.sl. i nam.'!$A$13:BC$104,AE$3,FALSE)</f>
        <v>0</v>
      </c>
      <c r="AF31" s="40">
        <f>+VLOOKUP($B31,'1а - drž.sek,drž.sl. i nam.'!$A$13:BB$104,AF$3,FALSE)</f>
        <v>0</v>
      </c>
      <c r="AG31" s="40">
        <f>+VLOOKUP($B31,'1а - drž.sek,drž.sl. i nam.'!$A$13:BB$104,AG$3,FALSE)</f>
        <v>0</v>
      </c>
      <c r="AH31" s="40">
        <f>+VLOOKUP($B31,'1а - drž.sek,drž.sl. i nam.'!$A$13:BB$104,AH$3,FALSE)</f>
        <v>0</v>
      </c>
      <c r="AI31" s="40">
        <f>+VLOOKUP($B31,'1а - drž.sek,drž.sl. i nam.'!$A$13:BB$104,AI$3,FALSE)</f>
        <v>0</v>
      </c>
      <c r="AJ31" s="40">
        <f>+VLOOKUP($B31,'1а - drž.sek,drž.sl. i nam.'!$A$13:BC$104,AJ$3,FALSE)</f>
        <v>0</v>
      </c>
      <c r="AK31" s="40">
        <f>+VLOOKUP($B31,'1а - drž.sek,drž.sl. i nam.'!$A$13:BB$104,AK$3,FALSE)</f>
        <v>0</v>
      </c>
      <c r="AL31" s="40">
        <f>+VLOOKUP($B31,'1а - drž.sek,drž.sl. i nam.'!$A$13:BB$104,AL$3,FALSE)</f>
        <v>0</v>
      </c>
      <c r="AM31" s="40">
        <f>+VLOOKUP($B31,'1а - drž.sek,drž.sl. i nam.'!$A$13:BD$104,AM$3,FALSE)</f>
        <v>0</v>
      </c>
      <c r="AN31" s="40">
        <f>+VLOOKUP($B31,'1а - drž.sek,drž.sl. i nam.'!$A$13:BE$104,AN$3,FALSE)</f>
        <v>0</v>
      </c>
      <c r="AO31" s="40">
        <f>+VLOOKUP($B31,'1а - drž.sek,drž.sl. i nam.'!$A$13:BF$104,AO$3,FALSE)</f>
        <v>0</v>
      </c>
      <c r="AP31" s="40">
        <f>+VLOOKUP($B31,'1а - drž.sek,drž.sl. i nam.'!$A$13:BG$104,AP$3,FALSE)</f>
        <v>0</v>
      </c>
      <c r="AQ31" s="40">
        <f>+VLOOKUP($B31,'1а - drž.sek,drž.sl. i nam.'!$A$13:BH$104,AQ$3,FALSE)</f>
        <v>0</v>
      </c>
      <c r="AR31" s="40">
        <f>+VLOOKUP($B31,'1а - drž.sek,drž.sl. i nam.'!$A$13:BI$104,AR$3,FALSE)</f>
        <v>0</v>
      </c>
      <c r="AS31" s="40">
        <f>+VLOOKUP($B31,'1а - drž.sek,drž.sl. i nam.'!$A$13:BJ$104,AS$3,FALSE)</f>
        <v>0</v>
      </c>
      <c r="AT31" s="40">
        <f>+VLOOKUP($B31,'1а - drž.sek,drž.sl. i nam.'!$A$13:BK$104,AT$3,FALSE)</f>
        <v>0</v>
      </c>
      <c r="AU31" s="40">
        <f>+VLOOKUP($B31,'1а - drž.sek,drž.sl. i nam.'!$A$13:BL$104,AU$3,FALSE)</f>
        <v>0</v>
      </c>
      <c r="AV31" s="40">
        <f>+VLOOKUP($B31,'1а - drž.sek,drž.sl. i nam.'!$A$13:BM$104,AV$3,FALSE)</f>
        <v>0</v>
      </c>
      <c r="AW31" s="40">
        <f>+VLOOKUP($B31,'1а - drž.sek,drž.sl. i nam.'!$A$13:BN$104,AW$3,FALSE)</f>
        <v>0</v>
      </c>
      <c r="AY31" s="40">
        <f>+(AQ31*'1а - drž.sek,drž.sl. i nam.'!$D$5)/100</f>
        <v>0</v>
      </c>
      <c r="AZ31" s="40">
        <f>+(AR31*'1а - drž.sek,drž.sl. i nam.'!$D$5)/100</f>
        <v>0</v>
      </c>
      <c r="BA31" s="40">
        <f>+(AV31*'1а - drž.sek,drž.sl. i nam.'!$D$5)/100</f>
        <v>0</v>
      </c>
      <c r="BB31" s="40">
        <f>+(AW31*'1а - drž.sek,drž.sl. i nam.'!$D$5)/100</f>
        <v>0</v>
      </c>
    </row>
    <row r="32" spans="1:54" x14ac:dyDescent="0.25">
      <c r="A32">
        <f t="shared" si="0"/>
        <v>0</v>
      </c>
      <c r="B32">
        <f>+IF(MAX(B$5:B31)+1&lt;=B$1,B31+1,0)</f>
        <v>0</v>
      </c>
      <c r="C32" s="222">
        <f t="shared" si="1"/>
        <v>0</v>
      </c>
      <c r="D32">
        <f t="shared" si="2"/>
        <v>0</v>
      </c>
      <c r="E32" s="222">
        <f t="shared" si="3"/>
        <v>0</v>
      </c>
      <c r="F32" s="222">
        <f t="shared" si="4"/>
        <v>0</v>
      </c>
      <c r="G32">
        <f>IF(B32=0,0,+VLOOKUP($B32,'1а - drž.sek,drž.sl. i nam.'!$A$13:$BG$104,'1а - drž.sek,drž.sl. i nam.'!$BG$1,FALSE))</f>
        <v>0</v>
      </c>
      <c r="H32">
        <f>IF(B32=0,0,+VLOOKUP($B32,'1а - drž.sek,drž.sl. i nam.'!$A$13:D$104,3,FALSE))</f>
        <v>0</v>
      </c>
      <c r="I32">
        <f>IF(B32=0,0,+VLOOKUP($B32,'1а - drž.sek,drž.sl. i nam.'!$A$13:E$104,4,FALSE))</f>
        <v>0</v>
      </c>
      <c r="J32">
        <f>+VLOOKUP($B32,'1а - drž.sek,drž.sl. i nam.'!$A$13:F$104,J$3,FALSE)</f>
        <v>0</v>
      </c>
      <c r="K32">
        <f>+VLOOKUP($B32,'1а - drž.sek,drž.sl. i nam.'!$A$13:G$104,K$3,FALSE)</f>
        <v>0</v>
      </c>
      <c r="L32">
        <f>+VLOOKUP($B32,'1а - drž.sek,drž.sl. i nam.'!$A$13:H$104,L$3,FALSE)</f>
        <v>0</v>
      </c>
      <c r="M32">
        <f>+VLOOKUP($B32,'1а - drž.sek,drž.sl. i nam.'!$A$13:AP$104,M$3,FALSE)</f>
        <v>0</v>
      </c>
      <c r="N32">
        <f>+VLOOKUP($B32,'1а - drž.sek,drž.sl. i nam.'!$A$13:AQ$104,N$3,FALSE)</f>
        <v>0</v>
      </c>
      <c r="O32">
        <f>+VLOOKUP($B32,'1а - drž.sek,drž.sl. i nam.'!$A$13:AQ$104,O$3,FALSE)</f>
        <v>0</v>
      </c>
      <c r="P32">
        <f>+VLOOKUP($B32,'1а - drž.sek,drž.sl. i nam.'!$A$13:AR$104,P$3,FALSE)</f>
        <v>0</v>
      </c>
      <c r="Q32">
        <f>+VLOOKUP($B32,'1а - drž.sek,drž.sl. i nam.'!$A$13:AS$104,Q$3,FALSE)</f>
        <v>0</v>
      </c>
      <c r="R32">
        <f>+VLOOKUP($B32,'1а - drž.sek,drž.sl. i nam.'!$A$13:AT$104,R$3,FALSE)</f>
        <v>0</v>
      </c>
      <c r="S32">
        <f>+VLOOKUP($B32,'1а - drž.sek,drž.sl. i nam.'!$A$13:AQ$104,S$3,FALSE)</f>
        <v>0</v>
      </c>
      <c r="T32">
        <f>+VLOOKUP($B32,'1а - drž.sek,drž.sl. i nam.'!$A$13:AR$104,T$3,FALSE)</f>
        <v>0</v>
      </c>
      <c r="U32">
        <f>+VLOOKUP($B32,'1а - drž.sek,drž.sl. i nam.'!$A$13:AS$104,U$3,FALSE)</f>
        <v>0</v>
      </c>
      <c r="V32" s="40">
        <f>+VLOOKUP($B32,'1а - drž.sek,drž.sl. i nam.'!$A$13:AT$104,V$3,FALSE)</f>
        <v>0</v>
      </c>
      <c r="W32" s="40">
        <f>+VLOOKUP($B32,'1а - drž.sek,drž.sl. i nam.'!$A$13:AU$104,W$3,FALSE)</f>
        <v>0</v>
      </c>
      <c r="X32" s="40">
        <f>+VLOOKUP($B32,'1а - drž.sek,drž.sl. i nam.'!$A$13:AV$104,X$3,FALSE)</f>
        <v>0</v>
      </c>
      <c r="Y32" s="40">
        <f>+VLOOKUP($B32,'1а - drž.sek,drž.sl. i nam.'!$A$13:AW$104,Y$3,FALSE)</f>
        <v>0</v>
      </c>
      <c r="Z32" s="40">
        <f>+VLOOKUP($B32,'1а - drž.sek,drž.sl. i nam.'!$A$13:AX$104,Z$3,FALSE)</f>
        <v>0</v>
      </c>
      <c r="AA32" s="40">
        <f>+VLOOKUP($B32,'1а - drž.sek,drž.sl. i nam.'!$A$13:AY$104,AA$3,FALSE)</f>
        <v>0</v>
      </c>
      <c r="AB32" s="40">
        <f>+VLOOKUP($B32,'1а - drž.sek,drž.sl. i nam.'!$A$13:AZ$104,AB$3,FALSE)</f>
        <v>0</v>
      </c>
      <c r="AC32" s="40">
        <f>+VLOOKUP($B32,'1а - drž.sek,drž.sl. i nam.'!$A$13:BA$104,AC$3,FALSE)</f>
        <v>0</v>
      </c>
      <c r="AD32" s="40">
        <f>+VLOOKUP($B32,'1а - drž.sek,drž.sl. i nam.'!$A$13:BB$104,AD$3,FALSE)</f>
        <v>0</v>
      </c>
      <c r="AE32" s="40">
        <f>+VLOOKUP($B32,'1а - drž.sek,drž.sl. i nam.'!$A$13:BC$104,AE$3,FALSE)</f>
        <v>0</v>
      </c>
      <c r="AF32" s="40">
        <f>+VLOOKUP($B32,'1а - drž.sek,drž.sl. i nam.'!$A$13:BB$104,AF$3,FALSE)</f>
        <v>0</v>
      </c>
      <c r="AG32" s="40">
        <f>+VLOOKUP($B32,'1а - drž.sek,drž.sl. i nam.'!$A$13:BB$104,AG$3,FALSE)</f>
        <v>0</v>
      </c>
      <c r="AH32" s="40">
        <f>+VLOOKUP($B32,'1а - drž.sek,drž.sl. i nam.'!$A$13:BB$104,AH$3,FALSE)</f>
        <v>0</v>
      </c>
      <c r="AI32" s="40">
        <f>+VLOOKUP($B32,'1а - drž.sek,drž.sl. i nam.'!$A$13:BB$104,AI$3,FALSE)</f>
        <v>0</v>
      </c>
      <c r="AJ32" s="40">
        <f>+VLOOKUP($B32,'1а - drž.sek,drž.sl. i nam.'!$A$13:BC$104,AJ$3,FALSE)</f>
        <v>0</v>
      </c>
      <c r="AK32" s="40">
        <f>+VLOOKUP($B32,'1а - drž.sek,drž.sl. i nam.'!$A$13:BB$104,AK$3,FALSE)</f>
        <v>0</v>
      </c>
      <c r="AL32" s="40">
        <f>+VLOOKUP($B32,'1а - drž.sek,drž.sl. i nam.'!$A$13:BB$104,AL$3,FALSE)</f>
        <v>0</v>
      </c>
      <c r="AM32" s="40">
        <f>+VLOOKUP($B32,'1а - drž.sek,drž.sl. i nam.'!$A$13:BD$104,AM$3,FALSE)</f>
        <v>0</v>
      </c>
      <c r="AN32" s="40">
        <f>+VLOOKUP($B32,'1а - drž.sek,drž.sl. i nam.'!$A$13:BE$104,AN$3,FALSE)</f>
        <v>0</v>
      </c>
      <c r="AO32" s="40">
        <f>+VLOOKUP($B32,'1а - drž.sek,drž.sl. i nam.'!$A$13:BF$104,AO$3,FALSE)</f>
        <v>0</v>
      </c>
      <c r="AP32" s="40">
        <f>+VLOOKUP($B32,'1а - drž.sek,drž.sl. i nam.'!$A$13:BG$104,AP$3,FALSE)</f>
        <v>0</v>
      </c>
      <c r="AQ32" s="40">
        <f>+VLOOKUP($B32,'1а - drž.sek,drž.sl. i nam.'!$A$13:BH$104,AQ$3,FALSE)</f>
        <v>0</v>
      </c>
      <c r="AR32" s="40">
        <f>+VLOOKUP($B32,'1а - drž.sek,drž.sl. i nam.'!$A$13:BI$104,AR$3,FALSE)</f>
        <v>0</v>
      </c>
      <c r="AS32" s="40">
        <f>+VLOOKUP($B32,'1а - drž.sek,drž.sl. i nam.'!$A$13:BJ$104,AS$3,FALSE)</f>
        <v>0</v>
      </c>
      <c r="AT32" s="40">
        <f>+VLOOKUP($B32,'1а - drž.sek,drž.sl. i nam.'!$A$13:BK$104,AT$3,FALSE)</f>
        <v>0</v>
      </c>
      <c r="AU32" s="40">
        <f>+VLOOKUP($B32,'1а - drž.sek,drž.sl. i nam.'!$A$13:BL$104,AU$3,FALSE)</f>
        <v>0</v>
      </c>
      <c r="AV32" s="40">
        <f>+VLOOKUP($B32,'1а - drž.sek,drž.sl. i nam.'!$A$13:BM$104,AV$3,FALSE)</f>
        <v>0</v>
      </c>
      <c r="AW32" s="40">
        <f>+VLOOKUP($B32,'1а - drž.sek,drž.sl. i nam.'!$A$13:BN$104,AW$3,FALSE)</f>
        <v>0</v>
      </c>
      <c r="AY32" s="40">
        <f>+(AQ32*'1а - drž.sek,drž.sl. i nam.'!$D$5)/100</f>
        <v>0</v>
      </c>
      <c r="AZ32" s="40">
        <f>+(AR32*'1а - drž.sek,drž.sl. i nam.'!$D$5)/100</f>
        <v>0</v>
      </c>
      <c r="BA32" s="40">
        <f>+(AV32*'1а - drž.sek,drž.sl. i nam.'!$D$5)/100</f>
        <v>0</v>
      </c>
      <c r="BB32" s="40">
        <f>+(AW32*'1а - drž.sek,drž.sl. i nam.'!$D$5)/100</f>
        <v>0</v>
      </c>
    </row>
    <row r="33" spans="1:54" x14ac:dyDescent="0.25">
      <c r="A33">
        <f t="shared" si="0"/>
        <v>0</v>
      </c>
      <c r="B33">
        <f>+IF(MAX(B$5:B32)+1&lt;=B$1,B32+1,0)</f>
        <v>0</v>
      </c>
      <c r="C33" s="222">
        <f t="shared" si="1"/>
        <v>0</v>
      </c>
      <c r="D33">
        <f t="shared" si="2"/>
        <v>0</v>
      </c>
      <c r="E33" s="222">
        <f t="shared" si="3"/>
        <v>0</v>
      </c>
      <c r="F33" s="222">
        <f t="shared" si="4"/>
        <v>0</v>
      </c>
      <c r="G33">
        <f>IF(B33=0,0,+VLOOKUP($B33,'1а - drž.sek,drž.sl. i nam.'!$A$13:$BG$104,'1а - drž.sek,drž.sl. i nam.'!$BG$1,FALSE))</f>
        <v>0</v>
      </c>
      <c r="H33">
        <f>IF(B33=0,0,+VLOOKUP($B33,'1а - drž.sek,drž.sl. i nam.'!$A$13:D$104,3,FALSE))</f>
        <v>0</v>
      </c>
      <c r="I33">
        <f>IF(B33=0,0,+VLOOKUP($B33,'1а - drž.sek,drž.sl. i nam.'!$A$13:E$104,4,FALSE))</f>
        <v>0</v>
      </c>
      <c r="J33">
        <f>+VLOOKUP($B33,'1а - drž.sek,drž.sl. i nam.'!$A$13:F$104,J$3,FALSE)</f>
        <v>0</v>
      </c>
      <c r="K33">
        <f>+VLOOKUP($B33,'1а - drž.sek,drž.sl. i nam.'!$A$13:G$104,K$3,FALSE)</f>
        <v>0</v>
      </c>
      <c r="L33">
        <f>+VLOOKUP($B33,'1а - drž.sek,drž.sl. i nam.'!$A$13:H$104,L$3,FALSE)</f>
        <v>0</v>
      </c>
      <c r="M33">
        <f>+VLOOKUP($B33,'1а - drž.sek,drž.sl. i nam.'!$A$13:AP$104,M$3,FALSE)</f>
        <v>0</v>
      </c>
      <c r="N33">
        <f>+VLOOKUP($B33,'1а - drž.sek,drž.sl. i nam.'!$A$13:AQ$104,N$3,FALSE)</f>
        <v>0</v>
      </c>
      <c r="O33">
        <f>+VLOOKUP($B33,'1а - drž.sek,drž.sl. i nam.'!$A$13:AQ$104,O$3,FALSE)</f>
        <v>0</v>
      </c>
      <c r="P33">
        <f>+VLOOKUP($B33,'1а - drž.sek,drž.sl. i nam.'!$A$13:AR$104,P$3,FALSE)</f>
        <v>0</v>
      </c>
      <c r="Q33">
        <f>+VLOOKUP($B33,'1а - drž.sek,drž.sl. i nam.'!$A$13:AS$104,Q$3,FALSE)</f>
        <v>0</v>
      </c>
      <c r="R33">
        <f>+VLOOKUP($B33,'1а - drž.sek,drž.sl. i nam.'!$A$13:AT$104,R$3,FALSE)</f>
        <v>0</v>
      </c>
      <c r="S33">
        <f>+VLOOKUP($B33,'1а - drž.sek,drž.sl. i nam.'!$A$13:AQ$104,S$3,FALSE)</f>
        <v>0</v>
      </c>
      <c r="T33">
        <f>+VLOOKUP($B33,'1а - drž.sek,drž.sl. i nam.'!$A$13:AR$104,T$3,FALSE)</f>
        <v>0</v>
      </c>
      <c r="U33">
        <f>+VLOOKUP($B33,'1а - drž.sek,drž.sl. i nam.'!$A$13:AS$104,U$3,FALSE)</f>
        <v>0</v>
      </c>
      <c r="V33" s="40">
        <f>+VLOOKUP($B33,'1а - drž.sek,drž.sl. i nam.'!$A$13:AT$104,V$3,FALSE)</f>
        <v>0</v>
      </c>
      <c r="W33" s="40">
        <f>+VLOOKUP($B33,'1а - drž.sek,drž.sl. i nam.'!$A$13:AU$104,W$3,FALSE)</f>
        <v>0</v>
      </c>
      <c r="X33" s="40">
        <f>+VLOOKUP($B33,'1а - drž.sek,drž.sl. i nam.'!$A$13:AV$104,X$3,FALSE)</f>
        <v>0</v>
      </c>
      <c r="Y33" s="40">
        <f>+VLOOKUP($B33,'1а - drž.sek,drž.sl. i nam.'!$A$13:AW$104,Y$3,FALSE)</f>
        <v>0</v>
      </c>
      <c r="Z33" s="40">
        <f>+VLOOKUP($B33,'1а - drž.sek,drž.sl. i nam.'!$A$13:AX$104,Z$3,FALSE)</f>
        <v>0</v>
      </c>
      <c r="AA33" s="40">
        <f>+VLOOKUP($B33,'1а - drž.sek,drž.sl. i nam.'!$A$13:AY$104,AA$3,FALSE)</f>
        <v>0</v>
      </c>
      <c r="AB33" s="40">
        <f>+VLOOKUP($B33,'1а - drž.sek,drž.sl. i nam.'!$A$13:AZ$104,AB$3,FALSE)</f>
        <v>0</v>
      </c>
      <c r="AC33" s="40">
        <f>+VLOOKUP($B33,'1а - drž.sek,drž.sl. i nam.'!$A$13:BA$104,AC$3,FALSE)</f>
        <v>0</v>
      </c>
      <c r="AD33" s="40">
        <f>+VLOOKUP($B33,'1а - drž.sek,drž.sl. i nam.'!$A$13:BB$104,AD$3,FALSE)</f>
        <v>0</v>
      </c>
      <c r="AE33" s="40">
        <f>+VLOOKUP($B33,'1а - drž.sek,drž.sl. i nam.'!$A$13:BC$104,AE$3,FALSE)</f>
        <v>0</v>
      </c>
      <c r="AF33" s="40">
        <f>+VLOOKUP($B33,'1а - drž.sek,drž.sl. i nam.'!$A$13:BB$104,AF$3,FALSE)</f>
        <v>0</v>
      </c>
      <c r="AG33" s="40">
        <f>+VLOOKUP($B33,'1а - drž.sek,drž.sl. i nam.'!$A$13:BB$104,AG$3,FALSE)</f>
        <v>0</v>
      </c>
      <c r="AH33" s="40">
        <f>+VLOOKUP($B33,'1а - drž.sek,drž.sl. i nam.'!$A$13:BB$104,AH$3,FALSE)</f>
        <v>0</v>
      </c>
      <c r="AI33" s="40">
        <f>+VLOOKUP($B33,'1а - drž.sek,drž.sl. i nam.'!$A$13:BB$104,AI$3,FALSE)</f>
        <v>0</v>
      </c>
      <c r="AJ33" s="40">
        <f>+VLOOKUP($B33,'1а - drž.sek,drž.sl. i nam.'!$A$13:BC$104,AJ$3,FALSE)</f>
        <v>0</v>
      </c>
      <c r="AK33" s="40">
        <f>+VLOOKUP($B33,'1а - drž.sek,drž.sl. i nam.'!$A$13:BB$104,AK$3,FALSE)</f>
        <v>0</v>
      </c>
      <c r="AL33" s="40">
        <f>+VLOOKUP($B33,'1а - drž.sek,drž.sl. i nam.'!$A$13:BB$104,AL$3,FALSE)</f>
        <v>0</v>
      </c>
      <c r="AM33" s="40">
        <f>+VLOOKUP($B33,'1а - drž.sek,drž.sl. i nam.'!$A$13:BD$104,AM$3,FALSE)</f>
        <v>0</v>
      </c>
      <c r="AN33" s="40">
        <f>+VLOOKUP($B33,'1а - drž.sek,drž.sl. i nam.'!$A$13:BE$104,AN$3,FALSE)</f>
        <v>0</v>
      </c>
      <c r="AO33" s="40">
        <f>+VLOOKUP($B33,'1а - drž.sek,drž.sl. i nam.'!$A$13:BF$104,AO$3,FALSE)</f>
        <v>0</v>
      </c>
      <c r="AP33" s="40">
        <f>+VLOOKUP($B33,'1а - drž.sek,drž.sl. i nam.'!$A$13:BG$104,AP$3,FALSE)</f>
        <v>0</v>
      </c>
      <c r="AQ33" s="40">
        <f>+VLOOKUP($B33,'1а - drž.sek,drž.sl. i nam.'!$A$13:BH$104,AQ$3,FALSE)</f>
        <v>0</v>
      </c>
      <c r="AR33" s="40">
        <f>+VLOOKUP($B33,'1а - drž.sek,drž.sl. i nam.'!$A$13:BI$104,AR$3,FALSE)</f>
        <v>0</v>
      </c>
      <c r="AS33" s="40">
        <f>+VLOOKUP($B33,'1а - drž.sek,drž.sl. i nam.'!$A$13:BJ$104,AS$3,FALSE)</f>
        <v>0</v>
      </c>
      <c r="AT33" s="40">
        <f>+VLOOKUP($B33,'1а - drž.sek,drž.sl. i nam.'!$A$13:BK$104,AT$3,FALSE)</f>
        <v>0</v>
      </c>
      <c r="AU33" s="40">
        <f>+VLOOKUP($B33,'1а - drž.sek,drž.sl. i nam.'!$A$13:BL$104,AU$3,FALSE)</f>
        <v>0</v>
      </c>
      <c r="AV33" s="40">
        <f>+VLOOKUP($B33,'1а - drž.sek,drž.sl. i nam.'!$A$13:BM$104,AV$3,FALSE)</f>
        <v>0</v>
      </c>
      <c r="AW33" s="40">
        <f>+VLOOKUP($B33,'1а - drž.sek,drž.sl. i nam.'!$A$13:BN$104,AW$3,FALSE)</f>
        <v>0</v>
      </c>
      <c r="AY33" s="40">
        <f>+(AQ33*'1а - drž.sek,drž.sl. i nam.'!$D$5)/100</f>
        <v>0</v>
      </c>
      <c r="AZ33" s="40">
        <f>+(AR33*'1а - drž.sek,drž.sl. i nam.'!$D$5)/100</f>
        <v>0</v>
      </c>
      <c r="BA33" s="40">
        <f>+(AV33*'1а - drž.sek,drž.sl. i nam.'!$D$5)/100</f>
        <v>0</v>
      </c>
      <c r="BB33" s="40">
        <f>+(AW33*'1а - drž.sek,drž.sl. i nam.'!$D$5)/100</f>
        <v>0</v>
      </c>
    </row>
    <row r="34" spans="1:54" x14ac:dyDescent="0.25">
      <c r="A34">
        <f t="shared" si="0"/>
        <v>0</v>
      </c>
      <c r="B34">
        <f>+IF(MAX(B$5:B33)+1&lt;=B$1,B33+1,0)</f>
        <v>0</v>
      </c>
      <c r="C34" s="222">
        <f t="shared" si="1"/>
        <v>0</v>
      </c>
      <c r="D34">
        <f t="shared" si="2"/>
        <v>0</v>
      </c>
      <c r="E34" s="222">
        <f t="shared" si="3"/>
        <v>0</v>
      </c>
      <c r="F34" s="222">
        <f t="shared" si="4"/>
        <v>0</v>
      </c>
      <c r="G34">
        <f>IF(B34=0,0,+VLOOKUP($B34,'1а - drž.sek,drž.sl. i nam.'!$A$13:$BG$104,'1а - drž.sek,drž.sl. i nam.'!$BG$1,FALSE))</f>
        <v>0</v>
      </c>
      <c r="H34">
        <f>IF(B34=0,0,+VLOOKUP($B34,'1а - drž.sek,drž.sl. i nam.'!$A$13:D$104,3,FALSE))</f>
        <v>0</v>
      </c>
      <c r="I34">
        <f>IF(B34=0,0,+VLOOKUP($B34,'1а - drž.sek,drž.sl. i nam.'!$A$13:E$104,4,FALSE))</f>
        <v>0</v>
      </c>
      <c r="J34">
        <f>+VLOOKUP($B34,'1а - drž.sek,drž.sl. i nam.'!$A$13:F$104,J$3,FALSE)</f>
        <v>0</v>
      </c>
      <c r="K34">
        <f>+VLOOKUP($B34,'1а - drž.sek,drž.sl. i nam.'!$A$13:G$104,K$3,FALSE)</f>
        <v>0</v>
      </c>
      <c r="L34">
        <f>+VLOOKUP($B34,'1а - drž.sek,drž.sl. i nam.'!$A$13:H$104,L$3,FALSE)</f>
        <v>0</v>
      </c>
      <c r="M34">
        <f>+VLOOKUP($B34,'1а - drž.sek,drž.sl. i nam.'!$A$13:AP$104,M$3,FALSE)</f>
        <v>0</v>
      </c>
      <c r="N34">
        <f>+VLOOKUP($B34,'1а - drž.sek,drž.sl. i nam.'!$A$13:AQ$104,N$3,FALSE)</f>
        <v>0</v>
      </c>
      <c r="O34">
        <f>+VLOOKUP($B34,'1а - drž.sek,drž.sl. i nam.'!$A$13:AQ$104,O$3,FALSE)</f>
        <v>0</v>
      </c>
      <c r="P34">
        <f>+VLOOKUP($B34,'1а - drž.sek,drž.sl. i nam.'!$A$13:AR$104,P$3,FALSE)</f>
        <v>0</v>
      </c>
      <c r="Q34">
        <f>+VLOOKUP($B34,'1а - drž.sek,drž.sl. i nam.'!$A$13:AS$104,Q$3,FALSE)</f>
        <v>0</v>
      </c>
      <c r="R34">
        <f>+VLOOKUP($B34,'1а - drž.sek,drž.sl. i nam.'!$A$13:AT$104,R$3,FALSE)</f>
        <v>0</v>
      </c>
      <c r="S34">
        <f>+VLOOKUP($B34,'1а - drž.sek,drž.sl. i nam.'!$A$13:AQ$104,S$3,FALSE)</f>
        <v>0</v>
      </c>
      <c r="T34">
        <f>+VLOOKUP($B34,'1а - drž.sek,drž.sl. i nam.'!$A$13:AR$104,T$3,FALSE)</f>
        <v>0</v>
      </c>
      <c r="U34">
        <f>+VLOOKUP($B34,'1а - drž.sek,drž.sl. i nam.'!$A$13:AS$104,U$3,FALSE)</f>
        <v>0</v>
      </c>
      <c r="V34" s="40">
        <f>+VLOOKUP($B34,'1а - drž.sek,drž.sl. i nam.'!$A$13:AT$104,V$3,FALSE)</f>
        <v>0</v>
      </c>
      <c r="W34" s="40">
        <f>+VLOOKUP($B34,'1а - drž.sek,drž.sl. i nam.'!$A$13:AU$104,W$3,FALSE)</f>
        <v>0</v>
      </c>
      <c r="X34" s="40">
        <f>+VLOOKUP($B34,'1а - drž.sek,drž.sl. i nam.'!$A$13:AV$104,X$3,FALSE)</f>
        <v>0</v>
      </c>
      <c r="Y34" s="40">
        <f>+VLOOKUP($B34,'1а - drž.sek,drž.sl. i nam.'!$A$13:AW$104,Y$3,FALSE)</f>
        <v>0</v>
      </c>
      <c r="Z34" s="40">
        <f>+VLOOKUP($B34,'1а - drž.sek,drž.sl. i nam.'!$A$13:AX$104,Z$3,FALSE)</f>
        <v>0</v>
      </c>
      <c r="AA34" s="40">
        <f>+VLOOKUP($B34,'1а - drž.sek,drž.sl. i nam.'!$A$13:AY$104,AA$3,FALSE)</f>
        <v>0</v>
      </c>
      <c r="AB34" s="40">
        <f>+VLOOKUP($B34,'1а - drž.sek,drž.sl. i nam.'!$A$13:AZ$104,AB$3,FALSE)</f>
        <v>0</v>
      </c>
      <c r="AC34" s="40">
        <f>+VLOOKUP($B34,'1а - drž.sek,drž.sl. i nam.'!$A$13:BA$104,AC$3,FALSE)</f>
        <v>0</v>
      </c>
      <c r="AD34" s="40">
        <f>+VLOOKUP($B34,'1а - drž.sek,drž.sl. i nam.'!$A$13:BB$104,AD$3,FALSE)</f>
        <v>0</v>
      </c>
      <c r="AE34" s="40">
        <f>+VLOOKUP($B34,'1а - drž.sek,drž.sl. i nam.'!$A$13:BC$104,AE$3,FALSE)</f>
        <v>0</v>
      </c>
      <c r="AF34" s="40">
        <f>+VLOOKUP($B34,'1а - drž.sek,drž.sl. i nam.'!$A$13:BB$104,AF$3,FALSE)</f>
        <v>0</v>
      </c>
      <c r="AG34" s="40">
        <f>+VLOOKUP($B34,'1а - drž.sek,drž.sl. i nam.'!$A$13:BB$104,AG$3,FALSE)</f>
        <v>0</v>
      </c>
      <c r="AH34" s="40">
        <f>+VLOOKUP($B34,'1а - drž.sek,drž.sl. i nam.'!$A$13:BB$104,AH$3,FALSE)</f>
        <v>0</v>
      </c>
      <c r="AI34" s="40">
        <f>+VLOOKUP($B34,'1а - drž.sek,drž.sl. i nam.'!$A$13:BB$104,AI$3,FALSE)</f>
        <v>0</v>
      </c>
      <c r="AJ34" s="40">
        <f>+VLOOKUP($B34,'1а - drž.sek,drž.sl. i nam.'!$A$13:BC$104,AJ$3,FALSE)</f>
        <v>0</v>
      </c>
      <c r="AK34" s="40">
        <f>+VLOOKUP($B34,'1а - drž.sek,drž.sl. i nam.'!$A$13:BB$104,AK$3,FALSE)</f>
        <v>0</v>
      </c>
      <c r="AL34" s="40">
        <f>+VLOOKUP($B34,'1а - drž.sek,drž.sl. i nam.'!$A$13:BB$104,AL$3,FALSE)</f>
        <v>0</v>
      </c>
      <c r="AM34" s="40">
        <f>+VLOOKUP($B34,'1а - drž.sek,drž.sl. i nam.'!$A$13:BD$104,AM$3,FALSE)</f>
        <v>0</v>
      </c>
      <c r="AN34" s="40">
        <f>+VLOOKUP($B34,'1а - drž.sek,drž.sl. i nam.'!$A$13:BE$104,AN$3,FALSE)</f>
        <v>0</v>
      </c>
      <c r="AO34" s="40">
        <f>+VLOOKUP($B34,'1а - drž.sek,drž.sl. i nam.'!$A$13:BF$104,AO$3,FALSE)</f>
        <v>0</v>
      </c>
      <c r="AP34" s="40">
        <f>+VLOOKUP($B34,'1а - drž.sek,drž.sl. i nam.'!$A$13:BG$104,AP$3,FALSE)</f>
        <v>0</v>
      </c>
      <c r="AQ34" s="40">
        <f>+VLOOKUP($B34,'1а - drž.sek,drž.sl. i nam.'!$A$13:BH$104,AQ$3,FALSE)</f>
        <v>0</v>
      </c>
      <c r="AR34" s="40">
        <f>+VLOOKUP($B34,'1а - drž.sek,drž.sl. i nam.'!$A$13:BI$104,AR$3,FALSE)</f>
        <v>0</v>
      </c>
      <c r="AS34" s="40">
        <f>+VLOOKUP($B34,'1а - drž.sek,drž.sl. i nam.'!$A$13:BJ$104,AS$3,FALSE)</f>
        <v>0</v>
      </c>
      <c r="AT34" s="40">
        <f>+VLOOKUP($B34,'1а - drž.sek,drž.sl. i nam.'!$A$13:BK$104,AT$3,FALSE)</f>
        <v>0</v>
      </c>
      <c r="AU34" s="40">
        <f>+VLOOKUP($B34,'1а - drž.sek,drž.sl. i nam.'!$A$13:BL$104,AU$3,FALSE)</f>
        <v>0</v>
      </c>
      <c r="AV34" s="40">
        <f>+VLOOKUP($B34,'1а - drž.sek,drž.sl. i nam.'!$A$13:BM$104,AV$3,FALSE)</f>
        <v>0</v>
      </c>
      <c r="AW34" s="40">
        <f>+VLOOKUP($B34,'1а - drž.sek,drž.sl. i nam.'!$A$13:BN$104,AW$3,FALSE)</f>
        <v>0</v>
      </c>
      <c r="AY34" s="40">
        <f>+(AQ34*'1а - drž.sek,drž.sl. i nam.'!$D$5)/100</f>
        <v>0</v>
      </c>
      <c r="AZ34" s="40">
        <f>+(AR34*'1а - drž.sek,drž.sl. i nam.'!$D$5)/100</f>
        <v>0</v>
      </c>
      <c r="BA34" s="40">
        <f>+(AV34*'1а - drž.sek,drž.sl. i nam.'!$D$5)/100</f>
        <v>0</v>
      </c>
      <c r="BB34" s="40">
        <f>+(AW34*'1а - drž.sek,drž.sl. i nam.'!$D$5)/100</f>
        <v>0</v>
      </c>
    </row>
    <row r="35" spans="1:54" x14ac:dyDescent="0.25">
      <c r="A35">
        <f t="shared" si="0"/>
        <v>0</v>
      </c>
      <c r="B35">
        <f>+IF(MAX(B$5:B34)+1&lt;=B$1,B34+1,0)</f>
        <v>0</v>
      </c>
      <c r="C35" s="222">
        <f t="shared" si="1"/>
        <v>0</v>
      </c>
      <c r="D35">
        <f t="shared" si="2"/>
        <v>0</v>
      </c>
      <c r="E35" s="222">
        <f t="shared" si="3"/>
        <v>0</v>
      </c>
      <c r="F35" s="222">
        <f t="shared" si="4"/>
        <v>0</v>
      </c>
      <c r="G35">
        <f>IF(B35=0,0,+VLOOKUP($B35,'1а - drž.sek,drž.sl. i nam.'!$A$13:$BG$104,'1а - drž.sek,drž.sl. i nam.'!$BG$1,FALSE))</f>
        <v>0</v>
      </c>
      <c r="H35">
        <f>IF(B35=0,0,+VLOOKUP($B35,'1а - drž.sek,drž.sl. i nam.'!$A$13:D$104,3,FALSE))</f>
        <v>0</v>
      </c>
      <c r="I35">
        <f>IF(B35=0,0,+VLOOKUP($B35,'1а - drž.sek,drž.sl. i nam.'!$A$13:E$104,4,FALSE))</f>
        <v>0</v>
      </c>
      <c r="J35">
        <f>+VLOOKUP($B35,'1а - drž.sek,drž.sl. i nam.'!$A$13:F$104,J$3,FALSE)</f>
        <v>0</v>
      </c>
      <c r="K35">
        <f>+VLOOKUP($B35,'1а - drž.sek,drž.sl. i nam.'!$A$13:G$104,K$3,FALSE)</f>
        <v>0</v>
      </c>
      <c r="L35">
        <f>+VLOOKUP($B35,'1а - drž.sek,drž.sl. i nam.'!$A$13:H$104,L$3,FALSE)</f>
        <v>0</v>
      </c>
      <c r="M35">
        <f>+VLOOKUP($B35,'1а - drž.sek,drž.sl. i nam.'!$A$13:AP$104,M$3,FALSE)</f>
        <v>0</v>
      </c>
      <c r="N35">
        <f>+VLOOKUP($B35,'1а - drž.sek,drž.sl. i nam.'!$A$13:AQ$104,N$3,FALSE)</f>
        <v>0</v>
      </c>
      <c r="O35">
        <f>+VLOOKUP($B35,'1а - drž.sek,drž.sl. i nam.'!$A$13:AQ$104,O$3,FALSE)</f>
        <v>0</v>
      </c>
      <c r="P35">
        <f>+VLOOKUP($B35,'1а - drž.sek,drž.sl. i nam.'!$A$13:AR$104,P$3,FALSE)</f>
        <v>0</v>
      </c>
      <c r="Q35">
        <f>+VLOOKUP($B35,'1а - drž.sek,drž.sl. i nam.'!$A$13:AS$104,Q$3,FALSE)</f>
        <v>0</v>
      </c>
      <c r="R35">
        <f>+VLOOKUP($B35,'1а - drž.sek,drž.sl. i nam.'!$A$13:AT$104,R$3,FALSE)</f>
        <v>0</v>
      </c>
      <c r="S35">
        <f>+VLOOKUP($B35,'1а - drž.sek,drž.sl. i nam.'!$A$13:AQ$104,S$3,FALSE)</f>
        <v>0</v>
      </c>
      <c r="T35">
        <f>+VLOOKUP($B35,'1а - drž.sek,drž.sl. i nam.'!$A$13:AR$104,T$3,FALSE)</f>
        <v>0</v>
      </c>
      <c r="U35">
        <f>+VLOOKUP($B35,'1а - drž.sek,drž.sl. i nam.'!$A$13:AS$104,U$3,FALSE)</f>
        <v>0</v>
      </c>
      <c r="V35" s="40">
        <f>+VLOOKUP($B35,'1а - drž.sek,drž.sl. i nam.'!$A$13:AT$104,V$3,FALSE)</f>
        <v>0</v>
      </c>
      <c r="W35" s="40">
        <f>+VLOOKUP($B35,'1а - drž.sek,drž.sl. i nam.'!$A$13:AU$104,W$3,FALSE)</f>
        <v>0</v>
      </c>
      <c r="X35" s="40">
        <f>+VLOOKUP($B35,'1а - drž.sek,drž.sl. i nam.'!$A$13:AV$104,X$3,FALSE)</f>
        <v>0</v>
      </c>
      <c r="Y35" s="40">
        <f>+VLOOKUP($B35,'1а - drž.sek,drž.sl. i nam.'!$A$13:AW$104,Y$3,FALSE)</f>
        <v>0</v>
      </c>
      <c r="Z35" s="40">
        <f>+VLOOKUP($B35,'1а - drž.sek,drž.sl. i nam.'!$A$13:AX$104,Z$3,FALSE)</f>
        <v>0</v>
      </c>
      <c r="AA35" s="40">
        <f>+VLOOKUP($B35,'1а - drž.sek,drž.sl. i nam.'!$A$13:AY$104,AA$3,FALSE)</f>
        <v>0</v>
      </c>
      <c r="AB35" s="40">
        <f>+VLOOKUP($B35,'1а - drž.sek,drž.sl. i nam.'!$A$13:AZ$104,AB$3,FALSE)</f>
        <v>0</v>
      </c>
      <c r="AC35" s="40">
        <f>+VLOOKUP($B35,'1а - drž.sek,drž.sl. i nam.'!$A$13:BA$104,AC$3,FALSE)</f>
        <v>0</v>
      </c>
      <c r="AD35" s="40">
        <f>+VLOOKUP($B35,'1а - drž.sek,drž.sl. i nam.'!$A$13:BB$104,AD$3,FALSE)</f>
        <v>0</v>
      </c>
      <c r="AE35" s="40">
        <f>+VLOOKUP($B35,'1а - drž.sek,drž.sl. i nam.'!$A$13:BC$104,AE$3,FALSE)</f>
        <v>0</v>
      </c>
      <c r="AF35" s="40">
        <f>+VLOOKUP($B35,'1а - drž.sek,drž.sl. i nam.'!$A$13:BB$104,AF$3,FALSE)</f>
        <v>0</v>
      </c>
      <c r="AG35" s="40">
        <f>+VLOOKUP($B35,'1а - drž.sek,drž.sl. i nam.'!$A$13:BB$104,AG$3,FALSE)</f>
        <v>0</v>
      </c>
      <c r="AH35" s="40">
        <f>+VLOOKUP($B35,'1а - drž.sek,drž.sl. i nam.'!$A$13:BB$104,AH$3,FALSE)</f>
        <v>0</v>
      </c>
      <c r="AI35" s="40">
        <f>+VLOOKUP($B35,'1а - drž.sek,drž.sl. i nam.'!$A$13:BB$104,AI$3,FALSE)</f>
        <v>0</v>
      </c>
      <c r="AJ35" s="40">
        <f>+VLOOKUP($B35,'1а - drž.sek,drž.sl. i nam.'!$A$13:BC$104,AJ$3,FALSE)</f>
        <v>0</v>
      </c>
      <c r="AK35" s="40">
        <f>+VLOOKUP($B35,'1а - drž.sek,drž.sl. i nam.'!$A$13:BB$104,AK$3,FALSE)</f>
        <v>0</v>
      </c>
      <c r="AL35" s="40">
        <f>+VLOOKUP($B35,'1а - drž.sek,drž.sl. i nam.'!$A$13:BB$104,AL$3,FALSE)</f>
        <v>0</v>
      </c>
      <c r="AM35" s="40">
        <f>+VLOOKUP($B35,'1а - drž.sek,drž.sl. i nam.'!$A$13:BD$104,AM$3,FALSE)</f>
        <v>0</v>
      </c>
      <c r="AN35" s="40">
        <f>+VLOOKUP($B35,'1а - drž.sek,drž.sl. i nam.'!$A$13:BE$104,AN$3,FALSE)</f>
        <v>0</v>
      </c>
      <c r="AO35" s="40">
        <f>+VLOOKUP($B35,'1а - drž.sek,drž.sl. i nam.'!$A$13:BF$104,AO$3,FALSE)</f>
        <v>0</v>
      </c>
      <c r="AP35" s="40">
        <f>+VLOOKUP($B35,'1а - drž.sek,drž.sl. i nam.'!$A$13:BG$104,AP$3,FALSE)</f>
        <v>0</v>
      </c>
      <c r="AQ35" s="40">
        <f>+VLOOKUP($B35,'1а - drž.sek,drž.sl. i nam.'!$A$13:BH$104,AQ$3,FALSE)</f>
        <v>0</v>
      </c>
      <c r="AR35" s="40">
        <f>+VLOOKUP($B35,'1а - drž.sek,drž.sl. i nam.'!$A$13:BI$104,AR$3,FALSE)</f>
        <v>0</v>
      </c>
      <c r="AS35" s="40">
        <f>+VLOOKUP($B35,'1а - drž.sek,drž.sl. i nam.'!$A$13:BJ$104,AS$3,FALSE)</f>
        <v>0</v>
      </c>
      <c r="AT35" s="40">
        <f>+VLOOKUP($B35,'1а - drž.sek,drž.sl. i nam.'!$A$13:BK$104,AT$3,FALSE)</f>
        <v>0</v>
      </c>
      <c r="AU35" s="40">
        <f>+VLOOKUP($B35,'1а - drž.sek,drž.sl. i nam.'!$A$13:BL$104,AU$3,FALSE)</f>
        <v>0</v>
      </c>
      <c r="AV35" s="40">
        <f>+VLOOKUP($B35,'1а - drž.sek,drž.sl. i nam.'!$A$13:BM$104,AV$3,FALSE)</f>
        <v>0</v>
      </c>
      <c r="AW35" s="40">
        <f>+VLOOKUP($B35,'1а - drž.sek,drž.sl. i nam.'!$A$13:BN$104,AW$3,FALSE)</f>
        <v>0</v>
      </c>
      <c r="AY35" s="40">
        <f>+(AQ35*'1а - drž.sek,drž.sl. i nam.'!$D$5)/100</f>
        <v>0</v>
      </c>
      <c r="AZ35" s="40">
        <f>+(AR35*'1а - drž.sek,drž.sl. i nam.'!$D$5)/100</f>
        <v>0</v>
      </c>
      <c r="BA35" s="40">
        <f>+(AV35*'1а - drž.sek,drž.sl. i nam.'!$D$5)/100</f>
        <v>0</v>
      </c>
      <c r="BB35" s="40">
        <f>+(AW35*'1а - drž.sek,drž.sl. i nam.'!$D$5)/100</f>
        <v>0</v>
      </c>
    </row>
    <row r="36" spans="1:54" x14ac:dyDescent="0.25">
      <c r="A36">
        <f t="shared" si="0"/>
        <v>0</v>
      </c>
      <c r="B36">
        <f>+IF(MAX(B$5:B35)+1&lt;=B$1,B35+1,0)</f>
        <v>0</v>
      </c>
      <c r="C36" s="222">
        <f t="shared" si="1"/>
        <v>0</v>
      </c>
      <c r="D36">
        <f t="shared" si="2"/>
        <v>0</v>
      </c>
      <c r="E36" s="222">
        <f t="shared" si="3"/>
        <v>0</v>
      </c>
      <c r="F36" s="222">
        <f t="shared" si="4"/>
        <v>0</v>
      </c>
      <c r="G36">
        <f>IF(B36=0,0,+VLOOKUP($B36,'1а - drž.sek,drž.sl. i nam.'!$A$13:$BG$104,'1а - drž.sek,drž.sl. i nam.'!$BG$1,FALSE))</f>
        <v>0</v>
      </c>
      <c r="H36">
        <f>IF(B36=0,0,+VLOOKUP($B36,'1а - drž.sek,drž.sl. i nam.'!$A$13:D$104,3,FALSE))</f>
        <v>0</v>
      </c>
      <c r="I36">
        <f>IF(B36=0,0,+VLOOKUP($B36,'1а - drž.sek,drž.sl. i nam.'!$A$13:E$104,4,FALSE))</f>
        <v>0</v>
      </c>
      <c r="J36">
        <f>+VLOOKUP($B36,'1а - drž.sek,drž.sl. i nam.'!$A$13:F$104,J$3,FALSE)</f>
        <v>0</v>
      </c>
      <c r="K36">
        <f>+VLOOKUP($B36,'1а - drž.sek,drž.sl. i nam.'!$A$13:G$104,K$3,FALSE)</f>
        <v>0</v>
      </c>
      <c r="L36">
        <f>+VLOOKUP($B36,'1а - drž.sek,drž.sl. i nam.'!$A$13:H$104,L$3,FALSE)</f>
        <v>0</v>
      </c>
      <c r="M36">
        <f>+VLOOKUP($B36,'1а - drž.sek,drž.sl. i nam.'!$A$13:AP$104,M$3,FALSE)</f>
        <v>0</v>
      </c>
      <c r="N36">
        <f>+VLOOKUP($B36,'1а - drž.sek,drž.sl. i nam.'!$A$13:AQ$104,N$3,FALSE)</f>
        <v>0</v>
      </c>
      <c r="O36">
        <f>+VLOOKUP($B36,'1а - drž.sek,drž.sl. i nam.'!$A$13:AQ$104,O$3,FALSE)</f>
        <v>0</v>
      </c>
      <c r="P36">
        <f>+VLOOKUP($B36,'1а - drž.sek,drž.sl. i nam.'!$A$13:AR$104,P$3,FALSE)</f>
        <v>0</v>
      </c>
      <c r="Q36">
        <f>+VLOOKUP($B36,'1а - drž.sek,drž.sl. i nam.'!$A$13:AS$104,Q$3,FALSE)</f>
        <v>0</v>
      </c>
      <c r="R36">
        <f>+VLOOKUP($B36,'1а - drž.sek,drž.sl. i nam.'!$A$13:AT$104,R$3,FALSE)</f>
        <v>0</v>
      </c>
      <c r="S36">
        <f>+VLOOKUP($B36,'1а - drž.sek,drž.sl. i nam.'!$A$13:AQ$104,S$3,FALSE)</f>
        <v>0</v>
      </c>
      <c r="T36">
        <f>+VLOOKUP($B36,'1а - drž.sek,drž.sl. i nam.'!$A$13:AR$104,T$3,FALSE)</f>
        <v>0</v>
      </c>
      <c r="U36">
        <f>+VLOOKUP($B36,'1а - drž.sek,drž.sl. i nam.'!$A$13:AS$104,U$3,FALSE)</f>
        <v>0</v>
      </c>
      <c r="V36" s="40">
        <f>+VLOOKUP($B36,'1а - drž.sek,drž.sl. i nam.'!$A$13:AT$104,V$3,FALSE)</f>
        <v>0</v>
      </c>
      <c r="W36" s="40">
        <f>+VLOOKUP($B36,'1а - drž.sek,drž.sl. i nam.'!$A$13:AU$104,W$3,FALSE)</f>
        <v>0</v>
      </c>
      <c r="X36" s="40">
        <f>+VLOOKUP($B36,'1а - drž.sek,drž.sl. i nam.'!$A$13:AV$104,X$3,FALSE)</f>
        <v>0</v>
      </c>
      <c r="Y36" s="40">
        <f>+VLOOKUP($B36,'1а - drž.sek,drž.sl. i nam.'!$A$13:AW$104,Y$3,FALSE)</f>
        <v>0</v>
      </c>
      <c r="Z36" s="40">
        <f>+VLOOKUP($B36,'1а - drž.sek,drž.sl. i nam.'!$A$13:AX$104,Z$3,FALSE)</f>
        <v>0</v>
      </c>
      <c r="AA36" s="40">
        <f>+VLOOKUP($B36,'1а - drž.sek,drž.sl. i nam.'!$A$13:AY$104,AA$3,FALSE)</f>
        <v>0</v>
      </c>
      <c r="AB36" s="40">
        <f>+VLOOKUP($B36,'1а - drž.sek,drž.sl. i nam.'!$A$13:AZ$104,AB$3,FALSE)</f>
        <v>0</v>
      </c>
      <c r="AC36" s="40">
        <f>+VLOOKUP($B36,'1а - drž.sek,drž.sl. i nam.'!$A$13:BA$104,AC$3,FALSE)</f>
        <v>0</v>
      </c>
      <c r="AD36" s="40">
        <f>+VLOOKUP($B36,'1а - drž.sek,drž.sl. i nam.'!$A$13:BB$104,AD$3,FALSE)</f>
        <v>0</v>
      </c>
      <c r="AE36" s="40">
        <f>+VLOOKUP($B36,'1а - drž.sek,drž.sl. i nam.'!$A$13:BC$104,AE$3,FALSE)</f>
        <v>0</v>
      </c>
      <c r="AF36" s="40">
        <f>+VLOOKUP($B36,'1а - drž.sek,drž.sl. i nam.'!$A$13:BB$104,AF$3,FALSE)</f>
        <v>0</v>
      </c>
      <c r="AG36" s="40">
        <f>+VLOOKUP($B36,'1а - drž.sek,drž.sl. i nam.'!$A$13:BB$104,AG$3,FALSE)</f>
        <v>0</v>
      </c>
      <c r="AH36" s="40">
        <f>+VLOOKUP($B36,'1а - drž.sek,drž.sl. i nam.'!$A$13:BB$104,AH$3,FALSE)</f>
        <v>0</v>
      </c>
      <c r="AI36" s="40">
        <f>+VLOOKUP($B36,'1а - drž.sek,drž.sl. i nam.'!$A$13:BB$104,AI$3,FALSE)</f>
        <v>0</v>
      </c>
      <c r="AJ36" s="40">
        <f>+VLOOKUP($B36,'1а - drž.sek,drž.sl. i nam.'!$A$13:BC$104,AJ$3,FALSE)</f>
        <v>0</v>
      </c>
      <c r="AK36" s="40">
        <f>+VLOOKUP($B36,'1а - drž.sek,drž.sl. i nam.'!$A$13:BB$104,AK$3,FALSE)</f>
        <v>0</v>
      </c>
      <c r="AL36" s="40">
        <f>+VLOOKUP($B36,'1а - drž.sek,drž.sl. i nam.'!$A$13:BB$104,AL$3,FALSE)</f>
        <v>0</v>
      </c>
      <c r="AM36" s="40">
        <f>+VLOOKUP($B36,'1а - drž.sek,drž.sl. i nam.'!$A$13:BD$104,AM$3,FALSE)</f>
        <v>0</v>
      </c>
      <c r="AN36" s="40">
        <f>+VLOOKUP($B36,'1а - drž.sek,drž.sl. i nam.'!$A$13:BE$104,AN$3,FALSE)</f>
        <v>0</v>
      </c>
      <c r="AO36" s="40">
        <f>+VLOOKUP($B36,'1а - drž.sek,drž.sl. i nam.'!$A$13:BF$104,AO$3,FALSE)</f>
        <v>0</v>
      </c>
      <c r="AP36" s="40">
        <f>+VLOOKUP($B36,'1а - drž.sek,drž.sl. i nam.'!$A$13:BG$104,AP$3,FALSE)</f>
        <v>0</v>
      </c>
      <c r="AQ36" s="40">
        <f>+VLOOKUP($B36,'1а - drž.sek,drž.sl. i nam.'!$A$13:BH$104,AQ$3,FALSE)</f>
        <v>0</v>
      </c>
      <c r="AR36" s="40">
        <f>+VLOOKUP($B36,'1а - drž.sek,drž.sl. i nam.'!$A$13:BI$104,AR$3,FALSE)</f>
        <v>0</v>
      </c>
      <c r="AS36" s="40">
        <f>+VLOOKUP($B36,'1а - drž.sek,drž.sl. i nam.'!$A$13:BJ$104,AS$3,FALSE)</f>
        <v>0</v>
      </c>
      <c r="AT36" s="40">
        <f>+VLOOKUP($B36,'1а - drž.sek,drž.sl. i nam.'!$A$13:BK$104,AT$3,FALSE)</f>
        <v>0</v>
      </c>
      <c r="AU36" s="40">
        <f>+VLOOKUP($B36,'1а - drž.sek,drž.sl. i nam.'!$A$13:BL$104,AU$3,FALSE)</f>
        <v>0</v>
      </c>
      <c r="AV36" s="40">
        <f>+VLOOKUP($B36,'1а - drž.sek,drž.sl. i nam.'!$A$13:BM$104,AV$3,FALSE)</f>
        <v>0</v>
      </c>
      <c r="AW36" s="40">
        <f>+VLOOKUP($B36,'1а - drž.sek,drž.sl. i nam.'!$A$13:BN$104,AW$3,FALSE)</f>
        <v>0</v>
      </c>
      <c r="AY36" s="40">
        <f>+(AQ36*'1а - drž.sek,drž.sl. i nam.'!$D$5)/100</f>
        <v>0</v>
      </c>
      <c r="AZ36" s="40">
        <f>+(AR36*'1а - drž.sek,drž.sl. i nam.'!$D$5)/100</f>
        <v>0</v>
      </c>
      <c r="BA36" s="40">
        <f>+(AV36*'1а - drž.sek,drž.sl. i nam.'!$D$5)/100</f>
        <v>0</v>
      </c>
      <c r="BB36" s="40">
        <f>+(AW36*'1а - drž.sek,drž.sl. i nam.'!$D$5)/100</f>
        <v>0</v>
      </c>
    </row>
    <row r="37" spans="1:54" x14ac:dyDescent="0.25">
      <c r="A37">
        <f t="shared" si="0"/>
        <v>0</v>
      </c>
      <c r="B37">
        <f>+IF(MAX(B$5:B36)+1&lt;=B$1,B36+1,0)</f>
        <v>0</v>
      </c>
      <c r="C37" s="222">
        <f t="shared" si="1"/>
        <v>0</v>
      </c>
      <c r="D37">
        <f t="shared" si="2"/>
        <v>0</v>
      </c>
      <c r="E37" s="222">
        <f t="shared" si="3"/>
        <v>0</v>
      </c>
      <c r="F37" s="222">
        <f t="shared" si="4"/>
        <v>0</v>
      </c>
      <c r="G37">
        <f>IF(B37=0,0,+VLOOKUP($B37,'1а - drž.sek,drž.sl. i nam.'!$A$13:$BG$104,'1а - drž.sek,drž.sl. i nam.'!$BG$1,FALSE))</f>
        <v>0</v>
      </c>
      <c r="H37">
        <f>IF(B37=0,0,+VLOOKUP($B37,'1а - drž.sek,drž.sl. i nam.'!$A$13:D$104,3,FALSE))</f>
        <v>0</v>
      </c>
      <c r="I37">
        <f>IF(B37=0,0,+VLOOKUP($B37,'1а - drž.sek,drž.sl. i nam.'!$A$13:E$104,4,FALSE))</f>
        <v>0</v>
      </c>
      <c r="J37">
        <f>+VLOOKUP($B37,'1а - drž.sek,drž.sl. i nam.'!$A$13:F$104,J$3,FALSE)</f>
        <v>0</v>
      </c>
      <c r="K37">
        <f>+VLOOKUP($B37,'1а - drž.sek,drž.sl. i nam.'!$A$13:G$104,K$3,FALSE)</f>
        <v>0</v>
      </c>
      <c r="L37">
        <f>+VLOOKUP($B37,'1а - drž.sek,drž.sl. i nam.'!$A$13:H$104,L$3,FALSE)</f>
        <v>0</v>
      </c>
      <c r="M37">
        <f>+VLOOKUP($B37,'1а - drž.sek,drž.sl. i nam.'!$A$13:AP$104,M$3,FALSE)</f>
        <v>0</v>
      </c>
      <c r="N37">
        <f>+VLOOKUP($B37,'1а - drž.sek,drž.sl. i nam.'!$A$13:AQ$104,N$3,FALSE)</f>
        <v>0</v>
      </c>
      <c r="O37">
        <f>+VLOOKUP($B37,'1а - drž.sek,drž.sl. i nam.'!$A$13:AQ$104,O$3,FALSE)</f>
        <v>0</v>
      </c>
      <c r="P37">
        <f>+VLOOKUP($B37,'1а - drž.sek,drž.sl. i nam.'!$A$13:AR$104,P$3,FALSE)</f>
        <v>0</v>
      </c>
      <c r="Q37">
        <f>+VLOOKUP($B37,'1а - drž.sek,drž.sl. i nam.'!$A$13:AS$104,Q$3,FALSE)</f>
        <v>0</v>
      </c>
      <c r="R37">
        <f>+VLOOKUP($B37,'1а - drž.sek,drž.sl. i nam.'!$A$13:AT$104,R$3,FALSE)</f>
        <v>0</v>
      </c>
      <c r="S37">
        <f>+VLOOKUP($B37,'1а - drž.sek,drž.sl. i nam.'!$A$13:AQ$104,S$3,FALSE)</f>
        <v>0</v>
      </c>
      <c r="T37">
        <f>+VLOOKUP($B37,'1а - drž.sek,drž.sl. i nam.'!$A$13:AR$104,T$3,FALSE)</f>
        <v>0</v>
      </c>
      <c r="U37">
        <f>+VLOOKUP($B37,'1а - drž.sek,drž.sl. i nam.'!$A$13:AS$104,U$3,FALSE)</f>
        <v>0</v>
      </c>
      <c r="V37" s="40">
        <f>+VLOOKUP($B37,'1а - drž.sek,drž.sl. i nam.'!$A$13:AT$104,V$3,FALSE)</f>
        <v>0</v>
      </c>
      <c r="W37" s="40">
        <f>+VLOOKUP($B37,'1а - drž.sek,drž.sl. i nam.'!$A$13:AU$104,W$3,FALSE)</f>
        <v>0</v>
      </c>
      <c r="X37" s="40">
        <f>+VLOOKUP($B37,'1а - drž.sek,drž.sl. i nam.'!$A$13:AV$104,X$3,FALSE)</f>
        <v>0</v>
      </c>
      <c r="Y37" s="40">
        <f>+VLOOKUP($B37,'1а - drž.sek,drž.sl. i nam.'!$A$13:AW$104,Y$3,FALSE)</f>
        <v>0</v>
      </c>
      <c r="Z37" s="40">
        <f>+VLOOKUP($B37,'1а - drž.sek,drž.sl. i nam.'!$A$13:AX$104,Z$3,FALSE)</f>
        <v>0</v>
      </c>
      <c r="AA37" s="40">
        <f>+VLOOKUP($B37,'1а - drž.sek,drž.sl. i nam.'!$A$13:AY$104,AA$3,FALSE)</f>
        <v>0</v>
      </c>
      <c r="AB37" s="40">
        <f>+VLOOKUP($B37,'1а - drž.sek,drž.sl. i nam.'!$A$13:AZ$104,AB$3,FALSE)</f>
        <v>0</v>
      </c>
      <c r="AC37" s="40">
        <f>+VLOOKUP($B37,'1а - drž.sek,drž.sl. i nam.'!$A$13:BA$104,AC$3,FALSE)</f>
        <v>0</v>
      </c>
      <c r="AD37" s="40">
        <f>+VLOOKUP($B37,'1а - drž.sek,drž.sl. i nam.'!$A$13:BB$104,AD$3,FALSE)</f>
        <v>0</v>
      </c>
      <c r="AE37" s="40">
        <f>+VLOOKUP($B37,'1а - drž.sek,drž.sl. i nam.'!$A$13:BC$104,AE$3,FALSE)</f>
        <v>0</v>
      </c>
      <c r="AF37" s="40">
        <f>+VLOOKUP($B37,'1а - drž.sek,drž.sl. i nam.'!$A$13:BB$104,AF$3,FALSE)</f>
        <v>0</v>
      </c>
      <c r="AG37" s="40">
        <f>+VLOOKUP($B37,'1а - drž.sek,drž.sl. i nam.'!$A$13:BB$104,AG$3,FALSE)</f>
        <v>0</v>
      </c>
      <c r="AH37" s="40">
        <f>+VLOOKUP($B37,'1а - drž.sek,drž.sl. i nam.'!$A$13:BB$104,AH$3,FALSE)</f>
        <v>0</v>
      </c>
      <c r="AI37" s="40">
        <f>+VLOOKUP($B37,'1а - drž.sek,drž.sl. i nam.'!$A$13:BB$104,AI$3,FALSE)</f>
        <v>0</v>
      </c>
      <c r="AJ37" s="40">
        <f>+VLOOKUP($B37,'1а - drž.sek,drž.sl. i nam.'!$A$13:BC$104,AJ$3,FALSE)</f>
        <v>0</v>
      </c>
      <c r="AK37" s="40">
        <f>+VLOOKUP($B37,'1а - drž.sek,drž.sl. i nam.'!$A$13:BB$104,AK$3,FALSE)</f>
        <v>0</v>
      </c>
      <c r="AL37" s="40">
        <f>+VLOOKUP($B37,'1а - drž.sek,drž.sl. i nam.'!$A$13:BB$104,AL$3,FALSE)</f>
        <v>0</v>
      </c>
      <c r="AM37" s="40">
        <f>+VLOOKUP($B37,'1а - drž.sek,drž.sl. i nam.'!$A$13:BD$104,AM$3,FALSE)</f>
        <v>0</v>
      </c>
      <c r="AN37" s="40">
        <f>+VLOOKUP($B37,'1а - drž.sek,drž.sl. i nam.'!$A$13:BE$104,AN$3,FALSE)</f>
        <v>0</v>
      </c>
      <c r="AO37" s="40">
        <f>+VLOOKUP($B37,'1а - drž.sek,drž.sl. i nam.'!$A$13:BF$104,AO$3,FALSE)</f>
        <v>0</v>
      </c>
      <c r="AP37" s="40">
        <f>+VLOOKUP($B37,'1а - drž.sek,drž.sl. i nam.'!$A$13:BG$104,AP$3,FALSE)</f>
        <v>0</v>
      </c>
      <c r="AQ37" s="40">
        <f>+VLOOKUP($B37,'1а - drž.sek,drž.sl. i nam.'!$A$13:BH$104,AQ$3,FALSE)</f>
        <v>0</v>
      </c>
      <c r="AR37" s="40">
        <f>+VLOOKUP($B37,'1а - drž.sek,drž.sl. i nam.'!$A$13:BI$104,AR$3,FALSE)</f>
        <v>0</v>
      </c>
      <c r="AS37" s="40">
        <f>+VLOOKUP($B37,'1а - drž.sek,drž.sl. i nam.'!$A$13:BJ$104,AS$3,FALSE)</f>
        <v>0</v>
      </c>
      <c r="AT37" s="40">
        <f>+VLOOKUP($B37,'1а - drž.sek,drž.sl. i nam.'!$A$13:BK$104,AT$3,FALSE)</f>
        <v>0</v>
      </c>
      <c r="AU37" s="40">
        <f>+VLOOKUP($B37,'1а - drž.sek,drž.sl. i nam.'!$A$13:BL$104,AU$3,FALSE)</f>
        <v>0</v>
      </c>
      <c r="AV37" s="40">
        <f>+VLOOKUP($B37,'1а - drž.sek,drž.sl. i nam.'!$A$13:BM$104,AV$3,FALSE)</f>
        <v>0</v>
      </c>
      <c r="AW37" s="40">
        <f>+VLOOKUP($B37,'1а - drž.sek,drž.sl. i nam.'!$A$13:BN$104,AW$3,FALSE)</f>
        <v>0</v>
      </c>
      <c r="AY37" s="40">
        <f>+(AQ37*'1а - drž.sek,drž.sl. i nam.'!$D$5)/100</f>
        <v>0</v>
      </c>
      <c r="AZ37" s="40">
        <f>+(AR37*'1а - drž.sek,drž.sl. i nam.'!$D$5)/100</f>
        <v>0</v>
      </c>
      <c r="BA37" s="40">
        <f>+(AV37*'1а - drž.sek,drž.sl. i nam.'!$D$5)/100</f>
        <v>0</v>
      </c>
      <c r="BB37" s="40">
        <f>+(AW37*'1а - drž.sek,drž.sl. i nam.'!$D$5)/100</f>
        <v>0</v>
      </c>
    </row>
    <row r="38" spans="1:54" x14ac:dyDescent="0.25">
      <c r="A38">
        <f t="shared" si="0"/>
        <v>0</v>
      </c>
      <c r="B38">
        <f>+IF(MAX(B$5:B37)+1&lt;=B$1,B37+1,0)</f>
        <v>0</v>
      </c>
      <c r="C38" s="222">
        <f t="shared" si="1"/>
        <v>0</v>
      </c>
      <c r="D38">
        <f t="shared" si="2"/>
        <v>0</v>
      </c>
      <c r="E38" s="222">
        <f t="shared" si="3"/>
        <v>0</v>
      </c>
      <c r="F38" s="222">
        <f t="shared" si="4"/>
        <v>0</v>
      </c>
      <c r="G38">
        <f>IF(B38=0,0,+VLOOKUP($B38,'1а - drž.sek,drž.sl. i nam.'!$A$13:$BG$104,'1а - drž.sek,drž.sl. i nam.'!$BG$1,FALSE))</f>
        <v>0</v>
      </c>
      <c r="H38">
        <f>IF(B38=0,0,+VLOOKUP($B38,'1а - drž.sek,drž.sl. i nam.'!$A$13:D$104,3,FALSE))</f>
        <v>0</v>
      </c>
      <c r="I38">
        <f>IF(B38=0,0,+VLOOKUP($B38,'1а - drž.sek,drž.sl. i nam.'!$A$13:E$104,4,FALSE))</f>
        <v>0</v>
      </c>
      <c r="J38">
        <f>+VLOOKUP($B38,'1а - drž.sek,drž.sl. i nam.'!$A$13:F$104,J$3,FALSE)</f>
        <v>0</v>
      </c>
      <c r="K38">
        <f>+VLOOKUP($B38,'1а - drž.sek,drž.sl. i nam.'!$A$13:G$104,K$3,FALSE)</f>
        <v>0</v>
      </c>
      <c r="L38">
        <f>+VLOOKUP($B38,'1а - drž.sek,drž.sl. i nam.'!$A$13:H$104,L$3,FALSE)</f>
        <v>0</v>
      </c>
      <c r="M38">
        <f>+VLOOKUP($B38,'1а - drž.sek,drž.sl. i nam.'!$A$13:AP$104,M$3,FALSE)</f>
        <v>0</v>
      </c>
      <c r="N38">
        <f>+VLOOKUP($B38,'1а - drž.sek,drž.sl. i nam.'!$A$13:AQ$104,N$3,FALSE)</f>
        <v>0</v>
      </c>
      <c r="O38">
        <f>+VLOOKUP($B38,'1а - drž.sek,drž.sl. i nam.'!$A$13:AQ$104,O$3,FALSE)</f>
        <v>0</v>
      </c>
      <c r="P38">
        <f>+VLOOKUP($B38,'1а - drž.sek,drž.sl. i nam.'!$A$13:AR$104,P$3,FALSE)</f>
        <v>0</v>
      </c>
      <c r="Q38">
        <f>+VLOOKUP($B38,'1а - drž.sek,drž.sl. i nam.'!$A$13:AS$104,Q$3,FALSE)</f>
        <v>0</v>
      </c>
      <c r="R38">
        <f>+VLOOKUP($B38,'1а - drž.sek,drž.sl. i nam.'!$A$13:AT$104,R$3,FALSE)</f>
        <v>0</v>
      </c>
      <c r="S38">
        <f>+VLOOKUP($B38,'1а - drž.sek,drž.sl. i nam.'!$A$13:AQ$104,S$3,FALSE)</f>
        <v>0</v>
      </c>
      <c r="T38">
        <f>+VLOOKUP($B38,'1а - drž.sek,drž.sl. i nam.'!$A$13:AR$104,T$3,FALSE)</f>
        <v>0</v>
      </c>
      <c r="U38">
        <f>+VLOOKUP($B38,'1а - drž.sek,drž.sl. i nam.'!$A$13:AS$104,U$3,FALSE)</f>
        <v>0</v>
      </c>
      <c r="V38" s="40">
        <f>+VLOOKUP($B38,'1а - drž.sek,drž.sl. i nam.'!$A$13:AT$104,V$3,FALSE)</f>
        <v>0</v>
      </c>
      <c r="W38" s="40">
        <f>+VLOOKUP($B38,'1а - drž.sek,drž.sl. i nam.'!$A$13:AU$104,W$3,FALSE)</f>
        <v>0</v>
      </c>
      <c r="X38" s="40">
        <f>+VLOOKUP($B38,'1а - drž.sek,drž.sl. i nam.'!$A$13:AV$104,X$3,FALSE)</f>
        <v>0</v>
      </c>
      <c r="Y38" s="40">
        <f>+VLOOKUP($B38,'1а - drž.sek,drž.sl. i nam.'!$A$13:AW$104,Y$3,FALSE)</f>
        <v>0</v>
      </c>
      <c r="Z38" s="40">
        <f>+VLOOKUP($B38,'1а - drž.sek,drž.sl. i nam.'!$A$13:AX$104,Z$3,FALSE)</f>
        <v>0</v>
      </c>
      <c r="AA38" s="40">
        <f>+VLOOKUP($B38,'1а - drž.sek,drž.sl. i nam.'!$A$13:AY$104,AA$3,FALSE)</f>
        <v>0</v>
      </c>
      <c r="AB38" s="40">
        <f>+VLOOKUP($B38,'1а - drž.sek,drž.sl. i nam.'!$A$13:AZ$104,AB$3,FALSE)</f>
        <v>0</v>
      </c>
      <c r="AC38" s="40">
        <f>+VLOOKUP($B38,'1а - drž.sek,drž.sl. i nam.'!$A$13:BA$104,AC$3,FALSE)</f>
        <v>0</v>
      </c>
      <c r="AD38" s="40">
        <f>+VLOOKUP($B38,'1а - drž.sek,drž.sl. i nam.'!$A$13:BB$104,AD$3,FALSE)</f>
        <v>0</v>
      </c>
      <c r="AE38" s="40">
        <f>+VLOOKUP($B38,'1а - drž.sek,drž.sl. i nam.'!$A$13:BC$104,AE$3,FALSE)</f>
        <v>0</v>
      </c>
      <c r="AF38" s="40">
        <f>+VLOOKUP($B38,'1а - drž.sek,drž.sl. i nam.'!$A$13:BB$104,AF$3,FALSE)</f>
        <v>0</v>
      </c>
      <c r="AG38" s="40">
        <f>+VLOOKUP($B38,'1а - drž.sek,drž.sl. i nam.'!$A$13:BB$104,AG$3,FALSE)</f>
        <v>0</v>
      </c>
      <c r="AH38" s="40">
        <f>+VLOOKUP($B38,'1а - drž.sek,drž.sl. i nam.'!$A$13:BB$104,AH$3,FALSE)</f>
        <v>0</v>
      </c>
      <c r="AI38" s="40">
        <f>+VLOOKUP($B38,'1а - drž.sek,drž.sl. i nam.'!$A$13:BB$104,AI$3,FALSE)</f>
        <v>0</v>
      </c>
      <c r="AJ38" s="40">
        <f>+VLOOKUP($B38,'1а - drž.sek,drž.sl. i nam.'!$A$13:BC$104,AJ$3,FALSE)</f>
        <v>0</v>
      </c>
      <c r="AK38" s="40">
        <f>+VLOOKUP($B38,'1а - drž.sek,drž.sl. i nam.'!$A$13:BB$104,AK$3,FALSE)</f>
        <v>0</v>
      </c>
      <c r="AL38" s="40">
        <f>+VLOOKUP($B38,'1а - drž.sek,drž.sl. i nam.'!$A$13:BB$104,AL$3,FALSE)</f>
        <v>0</v>
      </c>
      <c r="AM38" s="40">
        <f>+VLOOKUP($B38,'1а - drž.sek,drž.sl. i nam.'!$A$13:BD$104,AM$3,FALSE)</f>
        <v>0</v>
      </c>
      <c r="AN38" s="40">
        <f>+VLOOKUP($B38,'1а - drž.sek,drž.sl. i nam.'!$A$13:BE$104,AN$3,FALSE)</f>
        <v>0</v>
      </c>
      <c r="AO38" s="40">
        <f>+VLOOKUP($B38,'1а - drž.sek,drž.sl. i nam.'!$A$13:BF$104,AO$3,FALSE)</f>
        <v>0</v>
      </c>
      <c r="AP38" s="40">
        <f>+VLOOKUP($B38,'1а - drž.sek,drž.sl. i nam.'!$A$13:BG$104,AP$3,FALSE)</f>
        <v>0</v>
      </c>
      <c r="AQ38" s="40">
        <f>+VLOOKUP($B38,'1а - drž.sek,drž.sl. i nam.'!$A$13:BH$104,AQ$3,FALSE)</f>
        <v>0</v>
      </c>
      <c r="AR38" s="40">
        <f>+VLOOKUP($B38,'1а - drž.sek,drž.sl. i nam.'!$A$13:BI$104,AR$3,FALSE)</f>
        <v>0</v>
      </c>
      <c r="AS38" s="40">
        <f>+VLOOKUP($B38,'1а - drž.sek,drž.sl. i nam.'!$A$13:BJ$104,AS$3,FALSE)</f>
        <v>0</v>
      </c>
      <c r="AT38" s="40">
        <f>+VLOOKUP($B38,'1а - drž.sek,drž.sl. i nam.'!$A$13:BK$104,AT$3,FALSE)</f>
        <v>0</v>
      </c>
      <c r="AU38" s="40">
        <f>+VLOOKUP($B38,'1а - drž.sek,drž.sl. i nam.'!$A$13:BL$104,AU$3,FALSE)</f>
        <v>0</v>
      </c>
      <c r="AV38" s="40">
        <f>+VLOOKUP($B38,'1а - drž.sek,drž.sl. i nam.'!$A$13:BM$104,AV$3,FALSE)</f>
        <v>0</v>
      </c>
      <c r="AW38" s="40">
        <f>+VLOOKUP($B38,'1а - drž.sek,drž.sl. i nam.'!$A$13:BN$104,AW$3,FALSE)</f>
        <v>0</v>
      </c>
      <c r="AY38" s="40">
        <f>+(AQ38*'1а - drž.sek,drž.sl. i nam.'!$D$5)/100</f>
        <v>0</v>
      </c>
      <c r="AZ38" s="40">
        <f>+(AR38*'1а - drž.sek,drž.sl. i nam.'!$D$5)/100</f>
        <v>0</v>
      </c>
      <c r="BA38" s="40">
        <f>+(AV38*'1а - drž.sek,drž.sl. i nam.'!$D$5)/100</f>
        <v>0</v>
      </c>
      <c r="BB38" s="40">
        <f>+(AW38*'1а - drž.sek,drž.sl. i nam.'!$D$5)/100</f>
        <v>0</v>
      </c>
    </row>
    <row r="39" spans="1:54" x14ac:dyDescent="0.25">
      <c r="A39">
        <f t="shared" si="0"/>
        <v>0</v>
      </c>
      <c r="B39">
        <f>+IF(MAX(B$5:B38)+1&lt;=B$1,B38+1,0)</f>
        <v>0</v>
      </c>
      <c r="C39" s="222">
        <f t="shared" si="1"/>
        <v>0</v>
      </c>
      <c r="D39">
        <f t="shared" si="2"/>
        <v>0</v>
      </c>
      <c r="E39" s="222">
        <f t="shared" si="3"/>
        <v>0</v>
      </c>
      <c r="F39" s="222">
        <f t="shared" si="4"/>
        <v>0</v>
      </c>
      <c r="G39">
        <f>IF(B39=0,0,+VLOOKUP($B39,'1а - drž.sek,drž.sl. i nam.'!$A$13:$BG$104,'1а - drž.sek,drž.sl. i nam.'!$BG$1,FALSE))</f>
        <v>0</v>
      </c>
      <c r="H39">
        <f>IF(B39=0,0,+VLOOKUP($B39,'1а - drž.sek,drž.sl. i nam.'!$A$13:D$104,3,FALSE))</f>
        <v>0</v>
      </c>
      <c r="I39">
        <f>IF(B39=0,0,+VLOOKUP($B39,'1а - drž.sek,drž.sl. i nam.'!$A$13:E$104,4,FALSE))</f>
        <v>0</v>
      </c>
      <c r="J39">
        <f>+VLOOKUP($B39,'1а - drž.sek,drž.sl. i nam.'!$A$13:F$104,J$3,FALSE)</f>
        <v>0</v>
      </c>
      <c r="K39">
        <f>+VLOOKUP($B39,'1а - drž.sek,drž.sl. i nam.'!$A$13:G$104,K$3,FALSE)</f>
        <v>0</v>
      </c>
      <c r="L39">
        <f>+VLOOKUP($B39,'1а - drž.sek,drž.sl. i nam.'!$A$13:H$104,L$3,FALSE)</f>
        <v>0</v>
      </c>
      <c r="M39">
        <f>+VLOOKUP($B39,'1а - drž.sek,drž.sl. i nam.'!$A$13:AP$104,M$3,FALSE)</f>
        <v>0</v>
      </c>
      <c r="N39">
        <f>+VLOOKUP($B39,'1а - drž.sek,drž.sl. i nam.'!$A$13:AQ$104,N$3,FALSE)</f>
        <v>0</v>
      </c>
      <c r="O39">
        <f>+VLOOKUP($B39,'1а - drž.sek,drž.sl. i nam.'!$A$13:AQ$104,O$3,FALSE)</f>
        <v>0</v>
      </c>
      <c r="P39">
        <f>+VLOOKUP($B39,'1а - drž.sek,drž.sl. i nam.'!$A$13:AR$104,P$3,FALSE)</f>
        <v>0</v>
      </c>
      <c r="Q39">
        <f>+VLOOKUP($B39,'1а - drž.sek,drž.sl. i nam.'!$A$13:AS$104,Q$3,FALSE)</f>
        <v>0</v>
      </c>
      <c r="R39">
        <f>+VLOOKUP($B39,'1а - drž.sek,drž.sl. i nam.'!$A$13:AT$104,R$3,FALSE)</f>
        <v>0</v>
      </c>
      <c r="S39">
        <f>+VLOOKUP($B39,'1а - drž.sek,drž.sl. i nam.'!$A$13:AQ$104,S$3,FALSE)</f>
        <v>0</v>
      </c>
      <c r="T39">
        <f>+VLOOKUP($B39,'1а - drž.sek,drž.sl. i nam.'!$A$13:AR$104,T$3,FALSE)</f>
        <v>0</v>
      </c>
      <c r="U39">
        <f>+VLOOKUP($B39,'1а - drž.sek,drž.sl. i nam.'!$A$13:AS$104,U$3,FALSE)</f>
        <v>0</v>
      </c>
      <c r="V39" s="40">
        <f>+VLOOKUP($B39,'1а - drž.sek,drž.sl. i nam.'!$A$13:AT$104,V$3,FALSE)</f>
        <v>0</v>
      </c>
      <c r="W39" s="40">
        <f>+VLOOKUP($B39,'1а - drž.sek,drž.sl. i nam.'!$A$13:AU$104,W$3,FALSE)</f>
        <v>0</v>
      </c>
      <c r="X39" s="40">
        <f>+VLOOKUP($B39,'1а - drž.sek,drž.sl. i nam.'!$A$13:AV$104,X$3,FALSE)</f>
        <v>0</v>
      </c>
      <c r="Y39" s="40">
        <f>+VLOOKUP($B39,'1а - drž.sek,drž.sl. i nam.'!$A$13:AW$104,Y$3,FALSE)</f>
        <v>0</v>
      </c>
      <c r="Z39" s="40">
        <f>+VLOOKUP($B39,'1а - drž.sek,drž.sl. i nam.'!$A$13:AX$104,Z$3,FALSE)</f>
        <v>0</v>
      </c>
      <c r="AA39" s="40">
        <f>+VLOOKUP($B39,'1а - drž.sek,drž.sl. i nam.'!$A$13:AY$104,AA$3,FALSE)</f>
        <v>0</v>
      </c>
      <c r="AB39" s="40">
        <f>+VLOOKUP($B39,'1а - drž.sek,drž.sl. i nam.'!$A$13:AZ$104,AB$3,FALSE)</f>
        <v>0</v>
      </c>
      <c r="AC39" s="40">
        <f>+VLOOKUP($B39,'1а - drž.sek,drž.sl. i nam.'!$A$13:BA$104,AC$3,FALSE)</f>
        <v>0</v>
      </c>
      <c r="AD39" s="40">
        <f>+VLOOKUP($B39,'1а - drž.sek,drž.sl. i nam.'!$A$13:BB$104,AD$3,FALSE)</f>
        <v>0</v>
      </c>
      <c r="AE39" s="40">
        <f>+VLOOKUP($B39,'1а - drž.sek,drž.sl. i nam.'!$A$13:BC$104,AE$3,FALSE)</f>
        <v>0</v>
      </c>
      <c r="AF39" s="40">
        <f>+VLOOKUP($B39,'1а - drž.sek,drž.sl. i nam.'!$A$13:BB$104,AF$3,FALSE)</f>
        <v>0</v>
      </c>
      <c r="AG39" s="40">
        <f>+VLOOKUP($B39,'1а - drž.sek,drž.sl. i nam.'!$A$13:BB$104,AG$3,FALSE)</f>
        <v>0</v>
      </c>
      <c r="AH39" s="40">
        <f>+VLOOKUP($B39,'1а - drž.sek,drž.sl. i nam.'!$A$13:BB$104,AH$3,FALSE)</f>
        <v>0</v>
      </c>
      <c r="AI39" s="40">
        <f>+VLOOKUP($B39,'1а - drž.sek,drž.sl. i nam.'!$A$13:BB$104,AI$3,FALSE)</f>
        <v>0</v>
      </c>
      <c r="AJ39" s="40">
        <f>+VLOOKUP($B39,'1а - drž.sek,drž.sl. i nam.'!$A$13:BC$104,AJ$3,FALSE)</f>
        <v>0</v>
      </c>
      <c r="AK39" s="40">
        <f>+VLOOKUP($B39,'1а - drž.sek,drž.sl. i nam.'!$A$13:BB$104,AK$3,FALSE)</f>
        <v>0</v>
      </c>
      <c r="AL39" s="40">
        <f>+VLOOKUP($B39,'1а - drž.sek,drž.sl. i nam.'!$A$13:BB$104,AL$3,FALSE)</f>
        <v>0</v>
      </c>
      <c r="AM39" s="40">
        <f>+VLOOKUP($B39,'1а - drž.sek,drž.sl. i nam.'!$A$13:BD$104,AM$3,FALSE)</f>
        <v>0</v>
      </c>
      <c r="AN39" s="40">
        <f>+VLOOKUP($B39,'1а - drž.sek,drž.sl. i nam.'!$A$13:BE$104,AN$3,FALSE)</f>
        <v>0</v>
      </c>
      <c r="AO39" s="40">
        <f>+VLOOKUP($B39,'1а - drž.sek,drž.sl. i nam.'!$A$13:BF$104,AO$3,FALSE)</f>
        <v>0</v>
      </c>
      <c r="AP39" s="40">
        <f>+VLOOKUP($B39,'1а - drž.sek,drž.sl. i nam.'!$A$13:BG$104,AP$3,FALSE)</f>
        <v>0</v>
      </c>
      <c r="AQ39" s="40">
        <f>+VLOOKUP($B39,'1а - drž.sek,drž.sl. i nam.'!$A$13:BH$104,AQ$3,FALSE)</f>
        <v>0</v>
      </c>
      <c r="AR39" s="40">
        <f>+VLOOKUP($B39,'1а - drž.sek,drž.sl. i nam.'!$A$13:BI$104,AR$3,FALSE)</f>
        <v>0</v>
      </c>
      <c r="AS39" s="40">
        <f>+VLOOKUP($B39,'1а - drž.sek,drž.sl. i nam.'!$A$13:BJ$104,AS$3,FALSE)</f>
        <v>0</v>
      </c>
      <c r="AT39" s="40">
        <f>+VLOOKUP($B39,'1а - drž.sek,drž.sl. i nam.'!$A$13:BK$104,AT$3,FALSE)</f>
        <v>0</v>
      </c>
      <c r="AU39" s="40">
        <f>+VLOOKUP($B39,'1а - drž.sek,drž.sl. i nam.'!$A$13:BL$104,AU$3,FALSE)</f>
        <v>0</v>
      </c>
      <c r="AV39" s="40">
        <f>+VLOOKUP($B39,'1а - drž.sek,drž.sl. i nam.'!$A$13:BM$104,AV$3,FALSE)</f>
        <v>0</v>
      </c>
      <c r="AW39" s="40">
        <f>+VLOOKUP($B39,'1а - drž.sek,drž.sl. i nam.'!$A$13:BN$104,AW$3,FALSE)</f>
        <v>0</v>
      </c>
      <c r="AY39" s="40">
        <f>+(AQ39*'1а - drž.sek,drž.sl. i nam.'!$D$5)/100</f>
        <v>0</v>
      </c>
      <c r="AZ39" s="40">
        <f>+(AR39*'1а - drž.sek,drž.sl. i nam.'!$D$5)/100</f>
        <v>0</v>
      </c>
      <c r="BA39" s="40">
        <f>+(AV39*'1а - drž.sek,drž.sl. i nam.'!$D$5)/100</f>
        <v>0</v>
      </c>
      <c r="BB39" s="40">
        <f>+(AW39*'1а - drž.sek,drž.sl. i nam.'!$D$5)/100</f>
        <v>0</v>
      </c>
    </row>
    <row r="40" spans="1:54" x14ac:dyDescent="0.25">
      <c r="A40">
        <f t="shared" si="0"/>
        <v>0</v>
      </c>
      <c r="B40">
        <f>+IF(MAX(B$5:B39)+1&lt;=B$1,B39+1,0)</f>
        <v>0</v>
      </c>
      <c r="C40" s="222">
        <f t="shared" si="1"/>
        <v>0</v>
      </c>
      <c r="D40">
        <f t="shared" si="2"/>
        <v>0</v>
      </c>
      <c r="E40" s="222">
        <f t="shared" si="3"/>
        <v>0</v>
      </c>
      <c r="F40" s="222">
        <f t="shared" si="4"/>
        <v>0</v>
      </c>
      <c r="G40">
        <f>IF(B40=0,0,+VLOOKUP($B40,'1а - drž.sek,drž.sl. i nam.'!$A$13:$BG$104,'1а - drž.sek,drž.sl. i nam.'!$BG$1,FALSE))</f>
        <v>0</v>
      </c>
      <c r="H40">
        <f>IF(B40=0,0,+VLOOKUP($B40,'1а - drž.sek,drž.sl. i nam.'!$A$13:D$104,3,FALSE))</f>
        <v>0</v>
      </c>
      <c r="I40">
        <f>IF(B40=0,0,+VLOOKUP($B40,'1а - drž.sek,drž.sl. i nam.'!$A$13:E$104,4,FALSE))</f>
        <v>0</v>
      </c>
      <c r="J40">
        <f>+VLOOKUP($B40,'1а - drž.sek,drž.sl. i nam.'!$A$13:F$104,J$3,FALSE)</f>
        <v>0</v>
      </c>
      <c r="K40">
        <f>+VLOOKUP($B40,'1а - drž.sek,drž.sl. i nam.'!$A$13:G$104,K$3,FALSE)</f>
        <v>0</v>
      </c>
      <c r="L40">
        <f>+VLOOKUP($B40,'1а - drž.sek,drž.sl. i nam.'!$A$13:H$104,L$3,FALSE)</f>
        <v>0</v>
      </c>
      <c r="M40">
        <f>+VLOOKUP($B40,'1а - drž.sek,drž.sl. i nam.'!$A$13:AP$104,M$3,FALSE)</f>
        <v>0</v>
      </c>
      <c r="N40">
        <f>+VLOOKUP($B40,'1а - drž.sek,drž.sl. i nam.'!$A$13:AQ$104,N$3,FALSE)</f>
        <v>0</v>
      </c>
      <c r="O40">
        <f>+VLOOKUP($B40,'1а - drž.sek,drž.sl. i nam.'!$A$13:AQ$104,O$3,FALSE)</f>
        <v>0</v>
      </c>
      <c r="P40">
        <f>+VLOOKUP($B40,'1а - drž.sek,drž.sl. i nam.'!$A$13:AR$104,P$3,FALSE)</f>
        <v>0</v>
      </c>
      <c r="Q40">
        <f>+VLOOKUP($B40,'1а - drž.sek,drž.sl. i nam.'!$A$13:AS$104,Q$3,FALSE)</f>
        <v>0</v>
      </c>
      <c r="R40">
        <f>+VLOOKUP($B40,'1а - drž.sek,drž.sl. i nam.'!$A$13:AT$104,R$3,FALSE)</f>
        <v>0</v>
      </c>
      <c r="S40">
        <f>+VLOOKUP($B40,'1а - drž.sek,drž.sl. i nam.'!$A$13:AQ$104,S$3,FALSE)</f>
        <v>0</v>
      </c>
      <c r="T40">
        <f>+VLOOKUP($B40,'1а - drž.sek,drž.sl. i nam.'!$A$13:AR$104,T$3,FALSE)</f>
        <v>0</v>
      </c>
      <c r="U40">
        <f>+VLOOKUP($B40,'1а - drž.sek,drž.sl. i nam.'!$A$13:AS$104,U$3,FALSE)</f>
        <v>0</v>
      </c>
      <c r="V40" s="40">
        <f>+VLOOKUP($B40,'1а - drž.sek,drž.sl. i nam.'!$A$13:AT$104,V$3,FALSE)</f>
        <v>0</v>
      </c>
      <c r="W40" s="40">
        <f>+VLOOKUP($B40,'1а - drž.sek,drž.sl. i nam.'!$A$13:AU$104,W$3,FALSE)</f>
        <v>0</v>
      </c>
      <c r="X40" s="40">
        <f>+VLOOKUP($B40,'1а - drž.sek,drž.sl. i nam.'!$A$13:AV$104,X$3,FALSE)</f>
        <v>0</v>
      </c>
      <c r="Y40" s="40">
        <f>+VLOOKUP($B40,'1а - drž.sek,drž.sl. i nam.'!$A$13:AW$104,Y$3,FALSE)</f>
        <v>0</v>
      </c>
      <c r="Z40" s="40">
        <f>+VLOOKUP($B40,'1а - drž.sek,drž.sl. i nam.'!$A$13:AX$104,Z$3,FALSE)</f>
        <v>0</v>
      </c>
      <c r="AA40" s="40">
        <f>+VLOOKUP($B40,'1а - drž.sek,drž.sl. i nam.'!$A$13:AY$104,AA$3,FALSE)</f>
        <v>0</v>
      </c>
      <c r="AB40" s="40">
        <f>+VLOOKUP($B40,'1а - drž.sek,drž.sl. i nam.'!$A$13:AZ$104,AB$3,FALSE)</f>
        <v>0</v>
      </c>
      <c r="AC40" s="40">
        <f>+VLOOKUP($B40,'1а - drž.sek,drž.sl. i nam.'!$A$13:BA$104,AC$3,FALSE)</f>
        <v>0</v>
      </c>
      <c r="AD40" s="40">
        <f>+VLOOKUP($B40,'1а - drž.sek,drž.sl. i nam.'!$A$13:BB$104,AD$3,FALSE)</f>
        <v>0</v>
      </c>
      <c r="AE40" s="40">
        <f>+VLOOKUP($B40,'1а - drž.sek,drž.sl. i nam.'!$A$13:BC$104,AE$3,FALSE)</f>
        <v>0</v>
      </c>
      <c r="AF40" s="40">
        <f>+VLOOKUP($B40,'1а - drž.sek,drž.sl. i nam.'!$A$13:BB$104,AF$3,FALSE)</f>
        <v>0</v>
      </c>
      <c r="AG40" s="40">
        <f>+VLOOKUP($B40,'1а - drž.sek,drž.sl. i nam.'!$A$13:BB$104,AG$3,FALSE)</f>
        <v>0</v>
      </c>
      <c r="AH40" s="40">
        <f>+VLOOKUP($B40,'1а - drž.sek,drž.sl. i nam.'!$A$13:BB$104,AH$3,FALSE)</f>
        <v>0</v>
      </c>
      <c r="AI40" s="40">
        <f>+VLOOKUP($B40,'1а - drž.sek,drž.sl. i nam.'!$A$13:BB$104,AI$3,FALSE)</f>
        <v>0</v>
      </c>
      <c r="AJ40" s="40">
        <f>+VLOOKUP($B40,'1а - drž.sek,drž.sl. i nam.'!$A$13:BC$104,AJ$3,FALSE)</f>
        <v>0</v>
      </c>
      <c r="AK40" s="40">
        <f>+VLOOKUP($B40,'1а - drž.sek,drž.sl. i nam.'!$A$13:BB$104,AK$3,FALSE)</f>
        <v>0</v>
      </c>
      <c r="AL40" s="40">
        <f>+VLOOKUP($B40,'1а - drž.sek,drž.sl. i nam.'!$A$13:BB$104,AL$3,FALSE)</f>
        <v>0</v>
      </c>
      <c r="AM40" s="40">
        <f>+VLOOKUP($B40,'1а - drž.sek,drž.sl. i nam.'!$A$13:BD$104,AM$3,FALSE)</f>
        <v>0</v>
      </c>
      <c r="AN40" s="40">
        <f>+VLOOKUP($B40,'1а - drž.sek,drž.sl. i nam.'!$A$13:BE$104,AN$3,FALSE)</f>
        <v>0</v>
      </c>
      <c r="AO40" s="40">
        <f>+VLOOKUP($B40,'1а - drž.sek,drž.sl. i nam.'!$A$13:BF$104,AO$3,FALSE)</f>
        <v>0</v>
      </c>
      <c r="AP40" s="40">
        <f>+VLOOKUP($B40,'1а - drž.sek,drž.sl. i nam.'!$A$13:BG$104,AP$3,FALSE)</f>
        <v>0</v>
      </c>
      <c r="AQ40" s="40">
        <f>+VLOOKUP($B40,'1а - drž.sek,drž.sl. i nam.'!$A$13:BH$104,AQ$3,FALSE)</f>
        <v>0</v>
      </c>
      <c r="AR40" s="40">
        <f>+VLOOKUP($B40,'1а - drž.sek,drž.sl. i nam.'!$A$13:BI$104,AR$3,FALSE)</f>
        <v>0</v>
      </c>
      <c r="AS40" s="40">
        <f>+VLOOKUP($B40,'1а - drž.sek,drž.sl. i nam.'!$A$13:BJ$104,AS$3,FALSE)</f>
        <v>0</v>
      </c>
      <c r="AT40" s="40">
        <f>+VLOOKUP($B40,'1а - drž.sek,drž.sl. i nam.'!$A$13:BK$104,AT$3,FALSE)</f>
        <v>0</v>
      </c>
      <c r="AU40" s="40">
        <f>+VLOOKUP($B40,'1а - drž.sek,drž.sl. i nam.'!$A$13:BL$104,AU$3,FALSE)</f>
        <v>0</v>
      </c>
      <c r="AV40" s="40">
        <f>+VLOOKUP($B40,'1а - drž.sek,drž.sl. i nam.'!$A$13:BM$104,AV$3,FALSE)</f>
        <v>0</v>
      </c>
      <c r="AW40" s="40">
        <f>+VLOOKUP($B40,'1а - drž.sek,drž.sl. i nam.'!$A$13:BN$104,AW$3,FALSE)</f>
        <v>0</v>
      </c>
      <c r="AY40" s="40">
        <f>+(AQ40*'1а - drž.sek,drž.sl. i nam.'!$D$5)/100</f>
        <v>0</v>
      </c>
      <c r="AZ40" s="40">
        <f>+(AR40*'1а - drž.sek,drž.sl. i nam.'!$D$5)/100</f>
        <v>0</v>
      </c>
      <c r="BA40" s="40">
        <f>+(AV40*'1а - drž.sek,drž.sl. i nam.'!$D$5)/100</f>
        <v>0</v>
      </c>
      <c r="BB40" s="40">
        <f>+(AW40*'1а - drž.sek,drž.sl. i nam.'!$D$5)/100</f>
        <v>0</v>
      </c>
    </row>
    <row r="41" spans="1:54" x14ac:dyDescent="0.25">
      <c r="A41">
        <f t="shared" si="0"/>
        <v>0</v>
      </c>
      <c r="B41">
        <f>+IF(MAX(B$5:B40)+1&lt;=B$1,B40+1,0)</f>
        <v>0</v>
      </c>
      <c r="C41" s="222">
        <f t="shared" si="1"/>
        <v>0</v>
      </c>
      <c r="D41">
        <f t="shared" si="2"/>
        <v>0</v>
      </c>
      <c r="E41" s="222">
        <f t="shared" si="3"/>
        <v>0</v>
      </c>
      <c r="F41" s="222">
        <f t="shared" si="4"/>
        <v>0</v>
      </c>
      <c r="G41">
        <f>IF(B41=0,0,+VLOOKUP($B41,'1а - drž.sek,drž.sl. i nam.'!$A$13:$BG$104,'1а - drž.sek,drž.sl. i nam.'!$BG$1,FALSE))</f>
        <v>0</v>
      </c>
      <c r="H41">
        <f>IF(B41=0,0,+VLOOKUP($B41,'1а - drž.sek,drž.sl. i nam.'!$A$13:D$104,3,FALSE))</f>
        <v>0</v>
      </c>
      <c r="I41">
        <f>IF(B41=0,0,+VLOOKUP($B41,'1а - drž.sek,drž.sl. i nam.'!$A$13:E$104,4,FALSE))</f>
        <v>0</v>
      </c>
      <c r="J41">
        <f>+VLOOKUP($B41,'1а - drž.sek,drž.sl. i nam.'!$A$13:F$104,J$3,FALSE)</f>
        <v>0</v>
      </c>
      <c r="K41">
        <f>+VLOOKUP($B41,'1а - drž.sek,drž.sl. i nam.'!$A$13:G$104,K$3,FALSE)</f>
        <v>0</v>
      </c>
      <c r="L41">
        <f>+VLOOKUP($B41,'1а - drž.sek,drž.sl. i nam.'!$A$13:H$104,L$3,FALSE)</f>
        <v>0</v>
      </c>
      <c r="M41">
        <f>+VLOOKUP($B41,'1а - drž.sek,drž.sl. i nam.'!$A$13:AP$104,M$3,FALSE)</f>
        <v>0</v>
      </c>
      <c r="N41">
        <f>+VLOOKUP($B41,'1а - drž.sek,drž.sl. i nam.'!$A$13:AQ$104,N$3,FALSE)</f>
        <v>0</v>
      </c>
      <c r="O41">
        <f>+VLOOKUP($B41,'1а - drž.sek,drž.sl. i nam.'!$A$13:AQ$104,O$3,FALSE)</f>
        <v>0</v>
      </c>
      <c r="P41">
        <f>+VLOOKUP($B41,'1а - drž.sek,drž.sl. i nam.'!$A$13:AR$104,P$3,FALSE)</f>
        <v>0</v>
      </c>
      <c r="Q41">
        <f>+VLOOKUP($B41,'1а - drž.sek,drž.sl. i nam.'!$A$13:AS$104,Q$3,FALSE)</f>
        <v>0</v>
      </c>
      <c r="R41">
        <f>+VLOOKUP($B41,'1а - drž.sek,drž.sl. i nam.'!$A$13:AT$104,R$3,FALSE)</f>
        <v>0</v>
      </c>
      <c r="S41">
        <f>+VLOOKUP($B41,'1а - drž.sek,drž.sl. i nam.'!$A$13:AQ$104,S$3,FALSE)</f>
        <v>0</v>
      </c>
      <c r="T41">
        <f>+VLOOKUP($B41,'1а - drž.sek,drž.sl. i nam.'!$A$13:AR$104,T$3,FALSE)</f>
        <v>0</v>
      </c>
      <c r="U41">
        <f>+VLOOKUP($B41,'1а - drž.sek,drž.sl. i nam.'!$A$13:AS$104,U$3,FALSE)</f>
        <v>0</v>
      </c>
      <c r="V41" s="40">
        <f>+VLOOKUP($B41,'1а - drž.sek,drž.sl. i nam.'!$A$13:AT$104,V$3,FALSE)</f>
        <v>0</v>
      </c>
      <c r="W41" s="40">
        <f>+VLOOKUP($B41,'1а - drž.sek,drž.sl. i nam.'!$A$13:AU$104,W$3,FALSE)</f>
        <v>0</v>
      </c>
      <c r="X41" s="40">
        <f>+VLOOKUP($B41,'1а - drž.sek,drž.sl. i nam.'!$A$13:AV$104,X$3,FALSE)</f>
        <v>0</v>
      </c>
      <c r="Y41" s="40">
        <f>+VLOOKUP($B41,'1а - drž.sek,drž.sl. i nam.'!$A$13:AW$104,Y$3,FALSE)</f>
        <v>0</v>
      </c>
      <c r="Z41" s="40">
        <f>+VLOOKUP($B41,'1а - drž.sek,drž.sl. i nam.'!$A$13:AX$104,Z$3,FALSE)</f>
        <v>0</v>
      </c>
      <c r="AA41" s="40">
        <f>+VLOOKUP($B41,'1а - drž.sek,drž.sl. i nam.'!$A$13:AY$104,AA$3,FALSE)</f>
        <v>0</v>
      </c>
      <c r="AB41" s="40">
        <f>+VLOOKUP($B41,'1а - drž.sek,drž.sl. i nam.'!$A$13:AZ$104,AB$3,FALSE)</f>
        <v>0</v>
      </c>
      <c r="AC41" s="40">
        <f>+VLOOKUP($B41,'1а - drž.sek,drž.sl. i nam.'!$A$13:BA$104,AC$3,FALSE)</f>
        <v>0</v>
      </c>
      <c r="AD41" s="40">
        <f>+VLOOKUP($B41,'1а - drž.sek,drž.sl. i nam.'!$A$13:BB$104,AD$3,FALSE)</f>
        <v>0</v>
      </c>
      <c r="AE41" s="40">
        <f>+VLOOKUP($B41,'1а - drž.sek,drž.sl. i nam.'!$A$13:BC$104,AE$3,FALSE)</f>
        <v>0</v>
      </c>
      <c r="AF41" s="40">
        <f>+VLOOKUP($B41,'1а - drž.sek,drž.sl. i nam.'!$A$13:BB$104,AF$3,FALSE)</f>
        <v>0</v>
      </c>
      <c r="AG41" s="40">
        <f>+VLOOKUP($B41,'1а - drž.sek,drž.sl. i nam.'!$A$13:BB$104,AG$3,FALSE)</f>
        <v>0</v>
      </c>
      <c r="AH41" s="40">
        <f>+VLOOKUP($B41,'1а - drž.sek,drž.sl. i nam.'!$A$13:BB$104,AH$3,FALSE)</f>
        <v>0</v>
      </c>
      <c r="AI41" s="40">
        <f>+VLOOKUP($B41,'1а - drž.sek,drž.sl. i nam.'!$A$13:BB$104,AI$3,FALSE)</f>
        <v>0</v>
      </c>
      <c r="AJ41" s="40">
        <f>+VLOOKUP($B41,'1а - drž.sek,drž.sl. i nam.'!$A$13:BC$104,AJ$3,FALSE)</f>
        <v>0</v>
      </c>
      <c r="AK41" s="40">
        <f>+VLOOKUP($B41,'1а - drž.sek,drž.sl. i nam.'!$A$13:BB$104,AK$3,FALSE)</f>
        <v>0</v>
      </c>
      <c r="AL41" s="40">
        <f>+VLOOKUP($B41,'1а - drž.sek,drž.sl. i nam.'!$A$13:BB$104,AL$3,FALSE)</f>
        <v>0</v>
      </c>
      <c r="AM41" s="40">
        <f>+VLOOKUP($B41,'1а - drž.sek,drž.sl. i nam.'!$A$13:BD$104,AM$3,FALSE)</f>
        <v>0</v>
      </c>
      <c r="AN41" s="40">
        <f>+VLOOKUP($B41,'1а - drž.sek,drž.sl. i nam.'!$A$13:BE$104,AN$3,FALSE)</f>
        <v>0</v>
      </c>
      <c r="AO41" s="40">
        <f>+VLOOKUP($B41,'1а - drž.sek,drž.sl. i nam.'!$A$13:BF$104,AO$3,FALSE)</f>
        <v>0</v>
      </c>
      <c r="AP41" s="40">
        <f>+VLOOKUP($B41,'1а - drž.sek,drž.sl. i nam.'!$A$13:BG$104,AP$3,FALSE)</f>
        <v>0</v>
      </c>
      <c r="AQ41" s="40">
        <f>+VLOOKUP($B41,'1а - drž.sek,drž.sl. i nam.'!$A$13:BH$104,AQ$3,FALSE)</f>
        <v>0</v>
      </c>
      <c r="AR41" s="40">
        <f>+VLOOKUP($B41,'1а - drž.sek,drž.sl. i nam.'!$A$13:BI$104,AR$3,FALSE)</f>
        <v>0</v>
      </c>
      <c r="AS41" s="40">
        <f>+VLOOKUP($B41,'1а - drž.sek,drž.sl. i nam.'!$A$13:BJ$104,AS$3,FALSE)</f>
        <v>0</v>
      </c>
      <c r="AT41" s="40">
        <f>+VLOOKUP($B41,'1а - drž.sek,drž.sl. i nam.'!$A$13:BK$104,AT$3,FALSE)</f>
        <v>0</v>
      </c>
      <c r="AU41" s="40">
        <f>+VLOOKUP($B41,'1а - drž.sek,drž.sl. i nam.'!$A$13:BL$104,AU$3,FALSE)</f>
        <v>0</v>
      </c>
      <c r="AV41" s="40">
        <f>+VLOOKUP($B41,'1а - drž.sek,drž.sl. i nam.'!$A$13:BM$104,AV$3,FALSE)</f>
        <v>0</v>
      </c>
      <c r="AW41" s="40">
        <f>+VLOOKUP($B41,'1а - drž.sek,drž.sl. i nam.'!$A$13:BN$104,AW$3,FALSE)</f>
        <v>0</v>
      </c>
      <c r="AY41" s="40">
        <f>+(AQ41*'1а - drž.sek,drž.sl. i nam.'!$D$5)/100</f>
        <v>0</v>
      </c>
      <c r="AZ41" s="40">
        <f>+(AR41*'1а - drž.sek,drž.sl. i nam.'!$D$5)/100</f>
        <v>0</v>
      </c>
      <c r="BA41" s="40">
        <f>+(AV41*'1а - drž.sek,drž.sl. i nam.'!$D$5)/100</f>
        <v>0</v>
      </c>
      <c r="BB41" s="40">
        <f>+(AW41*'1а - drž.sek,drž.sl. i nam.'!$D$5)/100</f>
        <v>0</v>
      </c>
    </row>
    <row r="42" spans="1:54" x14ac:dyDescent="0.25">
      <c r="A42">
        <f t="shared" si="0"/>
        <v>0</v>
      </c>
      <c r="B42">
        <f>+IF(MAX(B$5:B41)+1&lt;=B$1,B41+1,0)</f>
        <v>0</v>
      </c>
      <c r="C42" s="222">
        <f t="shared" si="1"/>
        <v>0</v>
      </c>
      <c r="D42">
        <f t="shared" si="2"/>
        <v>0</v>
      </c>
      <c r="E42" s="222">
        <f t="shared" si="3"/>
        <v>0</v>
      </c>
      <c r="F42" s="222">
        <f t="shared" si="4"/>
        <v>0</v>
      </c>
      <c r="G42">
        <f>IF(B42=0,0,+VLOOKUP($B42,'1а - drž.sek,drž.sl. i nam.'!$A$13:$BG$104,'1а - drž.sek,drž.sl. i nam.'!$BG$1,FALSE))</f>
        <v>0</v>
      </c>
      <c r="H42">
        <f>IF(B42=0,0,+VLOOKUP($B42,'1а - drž.sek,drž.sl. i nam.'!$A$13:D$104,3,FALSE))</f>
        <v>0</v>
      </c>
      <c r="I42">
        <f>IF(B42=0,0,+VLOOKUP($B42,'1а - drž.sek,drž.sl. i nam.'!$A$13:E$104,4,FALSE))</f>
        <v>0</v>
      </c>
      <c r="J42">
        <f>+VLOOKUP($B42,'1а - drž.sek,drž.sl. i nam.'!$A$13:F$104,J$3,FALSE)</f>
        <v>0</v>
      </c>
      <c r="K42">
        <f>+VLOOKUP($B42,'1а - drž.sek,drž.sl. i nam.'!$A$13:G$104,K$3,FALSE)</f>
        <v>0</v>
      </c>
      <c r="L42">
        <f>+VLOOKUP($B42,'1а - drž.sek,drž.sl. i nam.'!$A$13:H$104,L$3,FALSE)</f>
        <v>0</v>
      </c>
      <c r="M42">
        <f>+VLOOKUP($B42,'1а - drž.sek,drž.sl. i nam.'!$A$13:AP$104,M$3,FALSE)</f>
        <v>0</v>
      </c>
      <c r="N42">
        <f>+VLOOKUP($B42,'1а - drž.sek,drž.sl. i nam.'!$A$13:AQ$104,N$3,FALSE)</f>
        <v>0</v>
      </c>
      <c r="O42">
        <f>+VLOOKUP($B42,'1а - drž.sek,drž.sl. i nam.'!$A$13:AQ$104,O$3,FALSE)</f>
        <v>0</v>
      </c>
      <c r="P42">
        <f>+VLOOKUP($B42,'1а - drž.sek,drž.sl. i nam.'!$A$13:AR$104,P$3,FALSE)</f>
        <v>0</v>
      </c>
      <c r="Q42">
        <f>+VLOOKUP($B42,'1а - drž.sek,drž.sl. i nam.'!$A$13:AS$104,Q$3,FALSE)</f>
        <v>0</v>
      </c>
      <c r="R42">
        <f>+VLOOKUP($B42,'1а - drž.sek,drž.sl. i nam.'!$A$13:AT$104,R$3,FALSE)</f>
        <v>0</v>
      </c>
      <c r="S42">
        <f>+VLOOKUP($B42,'1а - drž.sek,drž.sl. i nam.'!$A$13:AQ$104,S$3,FALSE)</f>
        <v>0</v>
      </c>
      <c r="T42">
        <f>+VLOOKUP($B42,'1а - drž.sek,drž.sl. i nam.'!$A$13:AR$104,T$3,FALSE)</f>
        <v>0</v>
      </c>
      <c r="U42">
        <f>+VLOOKUP($B42,'1а - drž.sek,drž.sl. i nam.'!$A$13:AS$104,U$3,FALSE)</f>
        <v>0</v>
      </c>
      <c r="V42" s="40">
        <f>+VLOOKUP($B42,'1а - drž.sek,drž.sl. i nam.'!$A$13:AT$104,V$3,FALSE)</f>
        <v>0</v>
      </c>
      <c r="W42" s="40">
        <f>+VLOOKUP($B42,'1а - drž.sek,drž.sl. i nam.'!$A$13:AU$104,W$3,FALSE)</f>
        <v>0</v>
      </c>
      <c r="X42" s="40">
        <f>+VLOOKUP($B42,'1а - drž.sek,drž.sl. i nam.'!$A$13:AV$104,X$3,FALSE)</f>
        <v>0</v>
      </c>
      <c r="Y42" s="40">
        <f>+VLOOKUP($B42,'1а - drž.sek,drž.sl. i nam.'!$A$13:AW$104,Y$3,FALSE)</f>
        <v>0</v>
      </c>
      <c r="Z42" s="40">
        <f>+VLOOKUP($B42,'1а - drž.sek,drž.sl. i nam.'!$A$13:AX$104,Z$3,FALSE)</f>
        <v>0</v>
      </c>
      <c r="AA42" s="40">
        <f>+VLOOKUP($B42,'1а - drž.sek,drž.sl. i nam.'!$A$13:AY$104,AA$3,FALSE)</f>
        <v>0</v>
      </c>
      <c r="AB42" s="40">
        <f>+VLOOKUP($B42,'1а - drž.sek,drž.sl. i nam.'!$A$13:AZ$104,AB$3,FALSE)</f>
        <v>0</v>
      </c>
      <c r="AC42" s="40">
        <f>+VLOOKUP($B42,'1а - drž.sek,drž.sl. i nam.'!$A$13:BA$104,AC$3,FALSE)</f>
        <v>0</v>
      </c>
      <c r="AD42" s="40">
        <f>+VLOOKUP($B42,'1а - drž.sek,drž.sl. i nam.'!$A$13:BB$104,AD$3,FALSE)</f>
        <v>0</v>
      </c>
      <c r="AE42" s="40">
        <f>+VLOOKUP($B42,'1а - drž.sek,drž.sl. i nam.'!$A$13:BC$104,AE$3,FALSE)</f>
        <v>0</v>
      </c>
      <c r="AF42" s="40">
        <f>+VLOOKUP($B42,'1а - drž.sek,drž.sl. i nam.'!$A$13:BB$104,AF$3,FALSE)</f>
        <v>0</v>
      </c>
      <c r="AG42" s="40">
        <f>+VLOOKUP($B42,'1а - drž.sek,drž.sl. i nam.'!$A$13:BB$104,AG$3,FALSE)</f>
        <v>0</v>
      </c>
      <c r="AH42" s="40">
        <f>+VLOOKUP($B42,'1а - drž.sek,drž.sl. i nam.'!$A$13:BB$104,AH$3,FALSE)</f>
        <v>0</v>
      </c>
      <c r="AI42" s="40">
        <f>+VLOOKUP($B42,'1а - drž.sek,drž.sl. i nam.'!$A$13:BB$104,AI$3,FALSE)</f>
        <v>0</v>
      </c>
      <c r="AJ42" s="40">
        <f>+VLOOKUP($B42,'1а - drž.sek,drž.sl. i nam.'!$A$13:BC$104,AJ$3,FALSE)</f>
        <v>0</v>
      </c>
      <c r="AK42" s="40">
        <f>+VLOOKUP($B42,'1а - drž.sek,drž.sl. i nam.'!$A$13:BB$104,AK$3,FALSE)</f>
        <v>0</v>
      </c>
      <c r="AL42" s="40">
        <f>+VLOOKUP($B42,'1а - drž.sek,drž.sl. i nam.'!$A$13:BB$104,AL$3,FALSE)</f>
        <v>0</v>
      </c>
      <c r="AM42" s="40">
        <f>+VLOOKUP($B42,'1а - drž.sek,drž.sl. i nam.'!$A$13:BD$104,AM$3,FALSE)</f>
        <v>0</v>
      </c>
      <c r="AN42" s="40">
        <f>+VLOOKUP($B42,'1а - drž.sek,drž.sl. i nam.'!$A$13:BE$104,AN$3,FALSE)</f>
        <v>0</v>
      </c>
      <c r="AO42" s="40">
        <f>+VLOOKUP($B42,'1а - drž.sek,drž.sl. i nam.'!$A$13:BF$104,AO$3,FALSE)</f>
        <v>0</v>
      </c>
      <c r="AP42" s="40">
        <f>+VLOOKUP($B42,'1а - drž.sek,drž.sl. i nam.'!$A$13:BG$104,AP$3,FALSE)</f>
        <v>0</v>
      </c>
      <c r="AQ42" s="40">
        <f>+VLOOKUP($B42,'1а - drž.sek,drž.sl. i nam.'!$A$13:BH$104,AQ$3,FALSE)</f>
        <v>0</v>
      </c>
      <c r="AR42" s="40">
        <f>+VLOOKUP($B42,'1а - drž.sek,drž.sl. i nam.'!$A$13:BI$104,AR$3,FALSE)</f>
        <v>0</v>
      </c>
      <c r="AS42" s="40">
        <f>+VLOOKUP($B42,'1а - drž.sek,drž.sl. i nam.'!$A$13:BJ$104,AS$3,FALSE)</f>
        <v>0</v>
      </c>
      <c r="AT42" s="40">
        <f>+VLOOKUP($B42,'1а - drž.sek,drž.sl. i nam.'!$A$13:BK$104,AT$3,FALSE)</f>
        <v>0</v>
      </c>
      <c r="AU42" s="40">
        <f>+VLOOKUP($B42,'1а - drž.sek,drž.sl. i nam.'!$A$13:BL$104,AU$3,FALSE)</f>
        <v>0</v>
      </c>
      <c r="AV42" s="40">
        <f>+VLOOKUP($B42,'1а - drž.sek,drž.sl. i nam.'!$A$13:BM$104,AV$3,FALSE)</f>
        <v>0</v>
      </c>
      <c r="AW42" s="40">
        <f>+VLOOKUP($B42,'1а - drž.sek,drž.sl. i nam.'!$A$13:BN$104,AW$3,FALSE)</f>
        <v>0</v>
      </c>
      <c r="AY42" s="40">
        <f>+(AQ42*'1а - drž.sek,drž.sl. i nam.'!$D$5)/100</f>
        <v>0</v>
      </c>
      <c r="AZ42" s="40">
        <f>+(AR42*'1а - drž.sek,drž.sl. i nam.'!$D$5)/100</f>
        <v>0</v>
      </c>
      <c r="BA42" s="40">
        <f>+(AV42*'1а - drž.sek,drž.sl. i nam.'!$D$5)/100</f>
        <v>0</v>
      </c>
      <c r="BB42" s="40">
        <f>+(AW42*'1а - drž.sek,drž.sl. i nam.'!$D$5)/100</f>
        <v>0</v>
      </c>
    </row>
    <row r="43" spans="1:54" x14ac:dyDescent="0.25">
      <c r="A43">
        <f t="shared" si="0"/>
        <v>0</v>
      </c>
      <c r="B43">
        <f>+IF(MAX(B$5:B42)+1&lt;=B$1,B42+1,0)</f>
        <v>0</v>
      </c>
      <c r="C43" s="222">
        <f t="shared" si="1"/>
        <v>0</v>
      </c>
      <c r="D43">
        <f t="shared" si="2"/>
        <v>0</v>
      </c>
      <c r="E43" s="222">
        <f t="shared" si="3"/>
        <v>0</v>
      </c>
      <c r="F43" s="222">
        <f t="shared" si="4"/>
        <v>0</v>
      </c>
      <c r="G43">
        <f>IF(B43=0,0,+VLOOKUP($B43,'1а - drž.sek,drž.sl. i nam.'!$A$13:$BG$104,'1а - drž.sek,drž.sl. i nam.'!$BG$1,FALSE))</f>
        <v>0</v>
      </c>
      <c r="H43">
        <f>IF(B43=0,0,+VLOOKUP($B43,'1а - drž.sek,drž.sl. i nam.'!$A$13:D$104,3,FALSE))</f>
        <v>0</v>
      </c>
      <c r="I43">
        <f>IF(B43=0,0,+VLOOKUP($B43,'1а - drž.sek,drž.sl. i nam.'!$A$13:E$104,4,FALSE))</f>
        <v>0</v>
      </c>
      <c r="J43">
        <f>+VLOOKUP($B43,'1а - drž.sek,drž.sl. i nam.'!$A$13:F$104,J$3,FALSE)</f>
        <v>0</v>
      </c>
      <c r="K43">
        <f>+VLOOKUP($B43,'1а - drž.sek,drž.sl. i nam.'!$A$13:G$104,K$3,FALSE)</f>
        <v>0</v>
      </c>
      <c r="L43">
        <f>+VLOOKUP($B43,'1а - drž.sek,drž.sl. i nam.'!$A$13:H$104,L$3,FALSE)</f>
        <v>0</v>
      </c>
      <c r="M43">
        <f>+VLOOKUP($B43,'1а - drž.sek,drž.sl. i nam.'!$A$13:AP$104,M$3,FALSE)</f>
        <v>0</v>
      </c>
      <c r="N43">
        <f>+VLOOKUP($B43,'1а - drž.sek,drž.sl. i nam.'!$A$13:AQ$104,N$3,FALSE)</f>
        <v>0</v>
      </c>
      <c r="O43">
        <f>+VLOOKUP($B43,'1а - drž.sek,drž.sl. i nam.'!$A$13:AQ$104,O$3,FALSE)</f>
        <v>0</v>
      </c>
      <c r="P43">
        <f>+VLOOKUP($B43,'1а - drž.sek,drž.sl. i nam.'!$A$13:AR$104,P$3,FALSE)</f>
        <v>0</v>
      </c>
      <c r="Q43">
        <f>+VLOOKUP($B43,'1а - drž.sek,drž.sl. i nam.'!$A$13:AS$104,Q$3,FALSE)</f>
        <v>0</v>
      </c>
      <c r="R43">
        <f>+VLOOKUP($B43,'1а - drž.sek,drž.sl. i nam.'!$A$13:AT$104,R$3,FALSE)</f>
        <v>0</v>
      </c>
      <c r="S43">
        <f>+VLOOKUP($B43,'1а - drž.sek,drž.sl. i nam.'!$A$13:AQ$104,S$3,FALSE)</f>
        <v>0</v>
      </c>
      <c r="T43">
        <f>+VLOOKUP($B43,'1а - drž.sek,drž.sl. i nam.'!$A$13:AR$104,T$3,FALSE)</f>
        <v>0</v>
      </c>
      <c r="U43">
        <f>+VLOOKUP($B43,'1а - drž.sek,drž.sl. i nam.'!$A$13:AS$104,U$3,FALSE)</f>
        <v>0</v>
      </c>
      <c r="V43" s="40">
        <f>+VLOOKUP($B43,'1а - drž.sek,drž.sl. i nam.'!$A$13:AT$104,V$3,FALSE)</f>
        <v>0</v>
      </c>
      <c r="W43" s="40">
        <f>+VLOOKUP($B43,'1а - drž.sek,drž.sl. i nam.'!$A$13:AU$104,W$3,FALSE)</f>
        <v>0</v>
      </c>
      <c r="X43" s="40">
        <f>+VLOOKUP($B43,'1а - drž.sek,drž.sl. i nam.'!$A$13:AV$104,X$3,FALSE)</f>
        <v>0</v>
      </c>
      <c r="Y43" s="40">
        <f>+VLOOKUP($B43,'1а - drž.sek,drž.sl. i nam.'!$A$13:AW$104,Y$3,FALSE)</f>
        <v>0</v>
      </c>
      <c r="Z43" s="40">
        <f>+VLOOKUP($B43,'1а - drž.sek,drž.sl. i nam.'!$A$13:AX$104,Z$3,FALSE)</f>
        <v>0</v>
      </c>
      <c r="AA43" s="40">
        <f>+VLOOKUP($B43,'1а - drž.sek,drž.sl. i nam.'!$A$13:AY$104,AA$3,FALSE)</f>
        <v>0</v>
      </c>
      <c r="AB43" s="40">
        <f>+VLOOKUP($B43,'1а - drž.sek,drž.sl. i nam.'!$A$13:AZ$104,AB$3,FALSE)</f>
        <v>0</v>
      </c>
      <c r="AC43" s="40">
        <f>+VLOOKUP($B43,'1а - drž.sek,drž.sl. i nam.'!$A$13:BA$104,AC$3,FALSE)</f>
        <v>0</v>
      </c>
      <c r="AD43" s="40">
        <f>+VLOOKUP($B43,'1а - drž.sek,drž.sl. i nam.'!$A$13:BB$104,AD$3,FALSE)</f>
        <v>0</v>
      </c>
      <c r="AE43" s="40">
        <f>+VLOOKUP($B43,'1а - drž.sek,drž.sl. i nam.'!$A$13:BC$104,AE$3,FALSE)</f>
        <v>0</v>
      </c>
      <c r="AF43" s="40">
        <f>+VLOOKUP($B43,'1а - drž.sek,drž.sl. i nam.'!$A$13:BB$104,AF$3,FALSE)</f>
        <v>0</v>
      </c>
      <c r="AG43" s="40">
        <f>+VLOOKUP($B43,'1а - drž.sek,drž.sl. i nam.'!$A$13:BB$104,AG$3,FALSE)</f>
        <v>0</v>
      </c>
      <c r="AH43" s="40">
        <f>+VLOOKUP($B43,'1а - drž.sek,drž.sl. i nam.'!$A$13:BB$104,AH$3,FALSE)</f>
        <v>0</v>
      </c>
      <c r="AI43" s="40">
        <f>+VLOOKUP($B43,'1а - drž.sek,drž.sl. i nam.'!$A$13:BB$104,AI$3,FALSE)</f>
        <v>0</v>
      </c>
      <c r="AJ43" s="40">
        <f>+VLOOKUP($B43,'1а - drž.sek,drž.sl. i nam.'!$A$13:BC$104,AJ$3,FALSE)</f>
        <v>0</v>
      </c>
      <c r="AK43" s="40">
        <f>+VLOOKUP($B43,'1а - drž.sek,drž.sl. i nam.'!$A$13:BB$104,AK$3,FALSE)</f>
        <v>0</v>
      </c>
      <c r="AL43" s="40">
        <f>+VLOOKUP($B43,'1а - drž.sek,drž.sl. i nam.'!$A$13:BB$104,AL$3,FALSE)</f>
        <v>0</v>
      </c>
      <c r="AM43" s="40">
        <f>+VLOOKUP($B43,'1а - drž.sek,drž.sl. i nam.'!$A$13:BD$104,AM$3,FALSE)</f>
        <v>0</v>
      </c>
      <c r="AN43" s="40">
        <f>+VLOOKUP($B43,'1а - drž.sek,drž.sl. i nam.'!$A$13:BE$104,AN$3,FALSE)</f>
        <v>0</v>
      </c>
      <c r="AO43" s="40">
        <f>+VLOOKUP($B43,'1а - drž.sek,drž.sl. i nam.'!$A$13:BF$104,AO$3,FALSE)</f>
        <v>0</v>
      </c>
      <c r="AP43" s="40">
        <f>+VLOOKUP($B43,'1а - drž.sek,drž.sl. i nam.'!$A$13:BG$104,AP$3,FALSE)</f>
        <v>0</v>
      </c>
      <c r="AQ43" s="40">
        <f>+VLOOKUP($B43,'1а - drž.sek,drž.sl. i nam.'!$A$13:BH$104,AQ$3,FALSE)</f>
        <v>0</v>
      </c>
      <c r="AR43" s="40">
        <f>+VLOOKUP($B43,'1а - drž.sek,drž.sl. i nam.'!$A$13:BI$104,AR$3,FALSE)</f>
        <v>0</v>
      </c>
      <c r="AS43" s="40">
        <f>+VLOOKUP($B43,'1а - drž.sek,drž.sl. i nam.'!$A$13:BJ$104,AS$3,FALSE)</f>
        <v>0</v>
      </c>
      <c r="AT43" s="40">
        <f>+VLOOKUP($B43,'1а - drž.sek,drž.sl. i nam.'!$A$13:BK$104,AT$3,FALSE)</f>
        <v>0</v>
      </c>
      <c r="AU43" s="40">
        <f>+VLOOKUP($B43,'1а - drž.sek,drž.sl. i nam.'!$A$13:BL$104,AU$3,FALSE)</f>
        <v>0</v>
      </c>
      <c r="AV43" s="40">
        <f>+VLOOKUP($B43,'1а - drž.sek,drž.sl. i nam.'!$A$13:BM$104,AV$3,FALSE)</f>
        <v>0</v>
      </c>
      <c r="AW43" s="40">
        <f>+VLOOKUP($B43,'1а - drž.sek,drž.sl. i nam.'!$A$13:BN$104,AW$3,FALSE)</f>
        <v>0</v>
      </c>
      <c r="AY43" s="40">
        <f>+(AQ43*'1а - drž.sek,drž.sl. i nam.'!$D$5)/100</f>
        <v>0</v>
      </c>
      <c r="AZ43" s="40">
        <f>+(AR43*'1а - drž.sek,drž.sl. i nam.'!$D$5)/100</f>
        <v>0</v>
      </c>
      <c r="BA43" s="40">
        <f>+(AV43*'1а - drž.sek,drž.sl. i nam.'!$D$5)/100</f>
        <v>0</v>
      </c>
      <c r="BB43" s="40">
        <f>+(AW43*'1а - drž.sek,drž.sl. i nam.'!$D$5)/100</f>
        <v>0</v>
      </c>
    </row>
    <row r="44" spans="1:54" x14ac:dyDescent="0.25">
      <c r="A44">
        <f t="shared" si="0"/>
        <v>0</v>
      </c>
      <c r="B44">
        <f>+IF(MAX(B$5:B43)+1&lt;=B$1,B43+1,0)</f>
        <v>0</v>
      </c>
      <c r="C44" s="222">
        <f t="shared" si="1"/>
        <v>0</v>
      </c>
      <c r="D44">
        <f t="shared" si="2"/>
        <v>0</v>
      </c>
      <c r="E44" s="222">
        <f t="shared" si="3"/>
        <v>0</v>
      </c>
      <c r="F44" s="222">
        <f t="shared" si="4"/>
        <v>0</v>
      </c>
      <c r="G44">
        <f>IF(B44=0,0,+VLOOKUP($B44,'1а - drž.sek,drž.sl. i nam.'!$A$13:$BG$104,'1а - drž.sek,drž.sl. i nam.'!$BG$1,FALSE))</f>
        <v>0</v>
      </c>
      <c r="H44">
        <f>IF(B44=0,0,+VLOOKUP($B44,'1а - drž.sek,drž.sl. i nam.'!$A$13:D$104,3,FALSE))</f>
        <v>0</v>
      </c>
      <c r="I44">
        <f>IF(B44=0,0,+VLOOKUP($B44,'1а - drž.sek,drž.sl. i nam.'!$A$13:E$104,4,FALSE))</f>
        <v>0</v>
      </c>
      <c r="J44">
        <f>+VLOOKUP($B44,'1а - drž.sek,drž.sl. i nam.'!$A$13:F$104,J$3,FALSE)</f>
        <v>0</v>
      </c>
      <c r="K44">
        <f>+VLOOKUP($B44,'1а - drž.sek,drž.sl. i nam.'!$A$13:G$104,K$3,FALSE)</f>
        <v>0</v>
      </c>
      <c r="L44">
        <f>+VLOOKUP($B44,'1а - drž.sek,drž.sl. i nam.'!$A$13:H$104,L$3,FALSE)</f>
        <v>0</v>
      </c>
      <c r="M44">
        <f>+VLOOKUP($B44,'1а - drž.sek,drž.sl. i nam.'!$A$13:AP$104,M$3,FALSE)</f>
        <v>0</v>
      </c>
      <c r="N44">
        <f>+VLOOKUP($B44,'1а - drž.sek,drž.sl. i nam.'!$A$13:AQ$104,N$3,FALSE)</f>
        <v>0</v>
      </c>
      <c r="O44">
        <f>+VLOOKUP($B44,'1а - drž.sek,drž.sl. i nam.'!$A$13:AQ$104,O$3,FALSE)</f>
        <v>0</v>
      </c>
      <c r="P44">
        <f>+VLOOKUP($B44,'1а - drž.sek,drž.sl. i nam.'!$A$13:AR$104,P$3,FALSE)</f>
        <v>0</v>
      </c>
      <c r="Q44">
        <f>+VLOOKUP($B44,'1а - drž.sek,drž.sl. i nam.'!$A$13:AS$104,Q$3,FALSE)</f>
        <v>0</v>
      </c>
      <c r="R44">
        <f>+VLOOKUP($B44,'1а - drž.sek,drž.sl. i nam.'!$A$13:AT$104,R$3,FALSE)</f>
        <v>0</v>
      </c>
      <c r="S44">
        <f>+VLOOKUP($B44,'1а - drž.sek,drž.sl. i nam.'!$A$13:AQ$104,S$3,FALSE)</f>
        <v>0</v>
      </c>
      <c r="T44">
        <f>+VLOOKUP($B44,'1а - drž.sek,drž.sl. i nam.'!$A$13:AR$104,T$3,FALSE)</f>
        <v>0</v>
      </c>
      <c r="U44">
        <f>+VLOOKUP($B44,'1а - drž.sek,drž.sl. i nam.'!$A$13:AS$104,U$3,FALSE)</f>
        <v>0</v>
      </c>
      <c r="V44" s="40">
        <f>+VLOOKUP($B44,'1а - drž.sek,drž.sl. i nam.'!$A$13:AT$104,V$3,FALSE)</f>
        <v>0</v>
      </c>
      <c r="W44" s="40">
        <f>+VLOOKUP($B44,'1а - drž.sek,drž.sl. i nam.'!$A$13:AU$104,W$3,FALSE)</f>
        <v>0</v>
      </c>
      <c r="X44" s="40">
        <f>+VLOOKUP($B44,'1а - drž.sek,drž.sl. i nam.'!$A$13:AV$104,X$3,FALSE)</f>
        <v>0</v>
      </c>
      <c r="Y44" s="40">
        <f>+VLOOKUP($B44,'1а - drž.sek,drž.sl. i nam.'!$A$13:AW$104,Y$3,FALSE)</f>
        <v>0</v>
      </c>
      <c r="Z44" s="40">
        <f>+VLOOKUP($B44,'1а - drž.sek,drž.sl. i nam.'!$A$13:AX$104,Z$3,FALSE)</f>
        <v>0</v>
      </c>
      <c r="AA44" s="40">
        <f>+VLOOKUP($B44,'1а - drž.sek,drž.sl. i nam.'!$A$13:AY$104,AA$3,FALSE)</f>
        <v>0</v>
      </c>
      <c r="AB44" s="40">
        <f>+VLOOKUP($B44,'1а - drž.sek,drž.sl. i nam.'!$A$13:AZ$104,AB$3,FALSE)</f>
        <v>0</v>
      </c>
      <c r="AC44" s="40">
        <f>+VLOOKUP($B44,'1а - drž.sek,drž.sl. i nam.'!$A$13:BA$104,AC$3,FALSE)</f>
        <v>0</v>
      </c>
      <c r="AD44" s="40">
        <f>+VLOOKUP($B44,'1а - drž.sek,drž.sl. i nam.'!$A$13:BB$104,AD$3,FALSE)</f>
        <v>0</v>
      </c>
      <c r="AE44" s="40">
        <f>+VLOOKUP($B44,'1а - drž.sek,drž.sl. i nam.'!$A$13:BC$104,AE$3,FALSE)</f>
        <v>0</v>
      </c>
      <c r="AF44" s="40">
        <f>+VLOOKUP($B44,'1а - drž.sek,drž.sl. i nam.'!$A$13:BB$104,AF$3,FALSE)</f>
        <v>0</v>
      </c>
      <c r="AG44" s="40">
        <f>+VLOOKUP($B44,'1а - drž.sek,drž.sl. i nam.'!$A$13:BB$104,AG$3,FALSE)</f>
        <v>0</v>
      </c>
      <c r="AH44" s="40">
        <f>+VLOOKUP($B44,'1а - drž.sek,drž.sl. i nam.'!$A$13:BB$104,AH$3,FALSE)</f>
        <v>0</v>
      </c>
      <c r="AI44" s="40">
        <f>+VLOOKUP($B44,'1а - drž.sek,drž.sl. i nam.'!$A$13:BB$104,AI$3,FALSE)</f>
        <v>0</v>
      </c>
      <c r="AJ44" s="40">
        <f>+VLOOKUP($B44,'1а - drž.sek,drž.sl. i nam.'!$A$13:BC$104,AJ$3,FALSE)</f>
        <v>0</v>
      </c>
      <c r="AK44" s="40">
        <f>+VLOOKUP($B44,'1а - drž.sek,drž.sl. i nam.'!$A$13:BB$104,AK$3,FALSE)</f>
        <v>0</v>
      </c>
      <c r="AL44" s="40">
        <f>+VLOOKUP($B44,'1а - drž.sek,drž.sl. i nam.'!$A$13:BB$104,AL$3,FALSE)</f>
        <v>0</v>
      </c>
      <c r="AM44" s="40">
        <f>+VLOOKUP($B44,'1а - drž.sek,drž.sl. i nam.'!$A$13:BD$104,AM$3,FALSE)</f>
        <v>0</v>
      </c>
      <c r="AN44" s="40">
        <f>+VLOOKUP($B44,'1а - drž.sek,drž.sl. i nam.'!$A$13:BE$104,AN$3,FALSE)</f>
        <v>0</v>
      </c>
      <c r="AO44" s="40">
        <f>+VLOOKUP($B44,'1а - drž.sek,drž.sl. i nam.'!$A$13:BF$104,AO$3,FALSE)</f>
        <v>0</v>
      </c>
      <c r="AP44" s="40">
        <f>+VLOOKUP($B44,'1а - drž.sek,drž.sl. i nam.'!$A$13:BG$104,AP$3,FALSE)</f>
        <v>0</v>
      </c>
      <c r="AQ44" s="40">
        <f>+VLOOKUP($B44,'1а - drž.sek,drž.sl. i nam.'!$A$13:BH$104,AQ$3,FALSE)</f>
        <v>0</v>
      </c>
      <c r="AR44" s="40">
        <f>+VLOOKUP($B44,'1а - drž.sek,drž.sl. i nam.'!$A$13:BI$104,AR$3,FALSE)</f>
        <v>0</v>
      </c>
      <c r="AS44" s="40">
        <f>+VLOOKUP($B44,'1а - drž.sek,drž.sl. i nam.'!$A$13:BJ$104,AS$3,FALSE)</f>
        <v>0</v>
      </c>
      <c r="AT44" s="40">
        <f>+VLOOKUP($B44,'1а - drž.sek,drž.sl. i nam.'!$A$13:BK$104,AT$3,FALSE)</f>
        <v>0</v>
      </c>
      <c r="AU44" s="40">
        <f>+VLOOKUP($B44,'1а - drž.sek,drž.sl. i nam.'!$A$13:BL$104,AU$3,FALSE)</f>
        <v>0</v>
      </c>
      <c r="AV44" s="40">
        <f>+VLOOKUP($B44,'1а - drž.sek,drž.sl. i nam.'!$A$13:BM$104,AV$3,FALSE)</f>
        <v>0</v>
      </c>
      <c r="AW44" s="40">
        <f>+VLOOKUP($B44,'1а - drž.sek,drž.sl. i nam.'!$A$13:BN$104,AW$3,FALSE)</f>
        <v>0</v>
      </c>
      <c r="AY44" s="40">
        <f>+(AQ44*'1а - drž.sek,drž.sl. i nam.'!$D$5)/100</f>
        <v>0</v>
      </c>
      <c r="AZ44" s="40">
        <f>+(AR44*'1а - drž.sek,drž.sl. i nam.'!$D$5)/100</f>
        <v>0</v>
      </c>
      <c r="BA44" s="40">
        <f>+(AV44*'1а - drž.sek,drž.sl. i nam.'!$D$5)/100</f>
        <v>0</v>
      </c>
      <c r="BB44" s="40">
        <f>+(AW44*'1а - drž.sek,drž.sl. i nam.'!$D$5)/100</f>
        <v>0</v>
      </c>
    </row>
    <row r="45" spans="1:54" x14ac:dyDescent="0.25">
      <c r="A45">
        <f t="shared" si="0"/>
        <v>0</v>
      </c>
      <c r="B45">
        <f>+IF(MAX(B$5:B44)+1&lt;=B$1,B44+1,0)</f>
        <v>0</v>
      </c>
      <c r="C45" s="222">
        <f t="shared" si="1"/>
        <v>0</v>
      </c>
      <c r="D45">
        <f t="shared" si="2"/>
        <v>0</v>
      </c>
      <c r="E45" s="222">
        <f t="shared" si="3"/>
        <v>0</v>
      </c>
      <c r="F45" s="222">
        <f t="shared" si="4"/>
        <v>0</v>
      </c>
      <c r="G45">
        <f>IF(B45=0,0,+VLOOKUP($B45,'1а - drž.sek,drž.sl. i nam.'!$A$13:$BG$104,'1а - drž.sek,drž.sl. i nam.'!$BG$1,FALSE))</f>
        <v>0</v>
      </c>
      <c r="H45">
        <f>IF(B45=0,0,+VLOOKUP($B45,'1а - drž.sek,drž.sl. i nam.'!$A$13:D$104,3,FALSE))</f>
        <v>0</v>
      </c>
      <c r="I45">
        <f>IF(B45=0,0,+VLOOKUP($B45,'1а - drž.sek,drž.sl. i nam.'!$A$13:E$104,4,FALSE))</f>
        <v>0</v>
      </c>
      <c r="J45">
        <f>+VLOOKUP($B45,'1а - drž.sek,drž.sl. i nam.'!$A$13:F$104,J$3,FALSE)</f>
        <v>0</v>
      </c>
      <c r="K45">
        <f>+VLOOKUP($B45,'1а - drž.sek,drž.sl. i nam.'!$A$13:G$104,K$3,FALSE)</f>
        <v>0</v>
      </c>
      <c r="L45">
        <f>+VLOOKUP($B45,'1а - drž.sek,drž.sl. i nam.'!$A$13:H$104,L$3,FALSE)</f>
        <v>0</v>
      </c>
      <c r="M45">
        <f>+VLOOKUP($B45,'1а - drž.sek,drž.sl. i nam.'!$A$13:AP$104,M$3,FALSE)</f>
        <v>0</v>
      </c>
      <c r="N45">
        <f>+VLOOKUP($B45,'1а - drž.sek,drž.sl. i nam.'!$A$13:AQ$104,N$3,FALSE)</f>
        <v>0</v>
      </c>
      <c r="O45">
        <f>+VLOOKUP($B45,'1а - drž.sek,drž.sl. i nam.'!$A$13:AQ$104,O$3,FALSE)</f>
        <v>0</v>
      </c>
      <c r="P45">
        <f>+VLOOKUP($B45,'1а - drž.sek,drž.sl. i nam.'!$A$13:AR$104,P$3,FALSE)</f>
        <v>0</v>
      </c>
      <c r="Q45">
        <f>+VLOOKUP($B45,'1а - drž.sek,drž.sl. i nam.'!$A$13:AS$104,Q$3,FALSE)</f>
        <v>0</v>
      </c>
      <c r="R45">
        <f>+VLOOKUP($B45,'1а - drž.sek,drž.sl. i nam.'!$A$13:AT$104,R$3,FALSE)</f>
        <v>0</v>
      </c>
      <c r="S45">
        <f>+VLOOKUP($B45,'1а - drž.sek,drž.sl. i nam.'!$A$13:AQ$104,S$3,FALSE)</f>
        <v>0</v>
      </c>
      <c r="T45">
        <f>+VLOOKUP($B45,'1а - drž.sek,drž.sl. i nam.'!$A$13:AR$104,T$3,FALSE)</f>
        <v>0</v>
      </c>
      <c r="U45">
        <f>+VLOOKUP($B45,'1а - drž.sek,drž.sl. i nam.'!$A$13:AS$104,U$3,FALSE)</f>
        <v>0</v>
      </c>
      <c r="V45" s="40">
        <f>+VLOOKUP($B45,'1а - drž.sek,drž.sl. i nam.'!$A$13:AT$104,V$3,FALSE)</f>
        <v>0</v>
      </c>
      <c r="W45" s="40">
        <f>+VLOOKUP($B45,'1а - drž.sek,drž.sl. i nam.'!$A$13:AU$104,W$3,FALSE)</f>
        <v>0</v>
      </c>
      <c r="X45" s="40">
        <f>+VLOOKUP($B45,'1а - drž.sek,drž.sl. i nam.'!$A$13:AV$104,X$3,FALSE)</f>
        <v>0</v>
      </c>
      <c r="Y45" s="40">
        <f>+VLOOKUP($B45,'1а - drž.sek,drž.sl. i nam.'!$A$13:AW$104,Y$3,FALSE)</f>
        <v>0</v>
      </c>
      <c r="Z45" s="40">
        <f>+VLOOKUP($B45,'1а - drž.sek,drž.sl. i nam.'!$A$13:AX$104,Z$3,FALSE)</f>
        <v>0</v>
      </c>
      <c r="AA45" s="40">
        <f>+VLOOKUP($B45,'1а - drž.sek,drž.sl. i nam.'!$A$13:AY$104,AA$3,FALSE)</f>
        <v>0</v>
      </c>
      <c r="AB45" s="40">
        <f>+VLOOKUP($B45,'1а - drž.sek,drž.sl. i nam.'!$A$13:AZ$104,AB$3,FALSE)</f>
        <v>0</v>
      </c>
      <c r="AC45" s="40">
        <f>+VLOOKUP($B45,'1а - drž.sek,drž.sl. i nam.'!$A$13:BA$104,AC$3,FALSE)</f>
        <v>0</v>
      </c>
      <c r="AD45" s="40">
        <f>+VLOOKUP($B45,'1а - drž.sek,drž.sl. i nam.'!$A$13:BB$104,AD$3,FALSE)</f>
        <v>0</v>
      </c>
      <c r="AE45" s="40">
        <f>+VLOOKUP($B45,'1а - drž.sek,drž.sl. i nam.'!$A$13:BC$104,AE$3,FALSE)</f>
        <v>0</v>
      </c>
      <c r="AF45" s="40">
        <f>+VLOOKUP($B45,'1а - drž.sek,drž.sl. i nam.'!$A$13:BB$104,AF$3,FALSE)</f>
        <v>0</v>
      </c>
      <c r="AG45" s="40">
        <f>+VLOOKUP($B45,'1а - drž.sek,drž.sl. i nam.'!$A$13:BB$104,AG$3,FALSE)</f>
        <v>0</v>
      </c>
      <c r="AH45" s="40">
        <f>+VLOOKUP($B45,'1а - drž.sek,drž.sl. i nam.'!$A$13:BB$104,AH$3,FALSE)</f>
        <v>0</v>
      </c>
      <c r="AI45" s="40">
        <f>+VLOOKUP($B45,'1а - drž.sek,drž.sl. i nam.'!$A$13:BB$104,AI$3,FALSE)</f>
        <v>0</v>
      </c>
      <c r="AJ45" s="40">
        <f>+VLOOKUP($B45,'1а - drž.sek,drž.sl. i nam.'!$A$13:BC$104,AJ$3,FALSE)</f>
        <v>0</v>
      </c>
      <c r="AK45" s="40">
        <f>+VLOOKUP($B45,'1а - drž.sek,drž.sl. i nam.'!$A$13:BB$104,AK$3,FALSE)</f>
        <v>0</v>
      </c>
      <c r="AL45" s="40">
        <f>+VLOOKUP($B45,'1а - drž.sek,drž.sl. i nam.'!$A$13:BB$104,AL$3,FALSE)</f>
        <v>0</v>
      </c>
      <c r="AM45" s="40">
        <f>+VLOOKUP($B45,'1а - drž.sek,drž.sl. i nam.'!$A$13:BD$104,AM$3,FALSE)</f>
        <v>0</v>
      </c>
      <c r="AN45" s="40">
        <f>+VLOOKUP($B45,'1а - drž.sek,drž.sl. i nam.'!$A$13:BE$104,AN$3,FALSE)</f>
        <v>0</v>
      </c>
      <c r="AO45" s="40">
        <f>+VLOOKUP($B45,'1а - drž.sek,drž.sl. i nam.'!$A$13:BF$104,AO$3,FALSE)</f>
        <v>0</v>
      </c>
      <c r="AP45" s="40">
        <f>+VLOOKUP($B45,'1а - drž.sek,drž.sl. i nam.'!$A$13:BG$104,AP$3,FALSE)</f>
        <v>0</v>
      </c>
      <c r="AQ45" s="40">
        <f>+VLOOKUP($B45,'1а - drž.sek,drž.sl. i nam.'!$A$13:BH$104,AQ$3,FALSE)</f>
        <v>0</v>
      </c>
      <c r="AR45" s="40">
        <f>+VLOOKUP($B45,'1а - drž.sek,drž.sl. i nam.'!$A$13:BI$104,AR$3,FALSE)</f>
        <v>0</v>
      </c>
      <c r="AS45" s="40">
        <f>+VLOOKUP($B45,'1а - drž.sek,drž.sl. i nam.'!$A$13:BJ$104,AS$3,FALSE)</f>
        <v>0</v>
      </c>
      <c r="AT45" s="40">
        <f>+VLOOKUP($B45,'1а - drž.sek,drž.sl. i nam.'!$A$13:BK$104,AT$3,FALSE)</f>
        <v>0</v>
      </c>
      <c r="AU45" s="40">
        <f>+VLOOKUP($B45,'1а - drž.sek,drž.sl. i nam.'!$A$13:BL$104,AU$3,FALSE)</f>
        <v>0</v>
      </c>
      <c r="AV45" s="40">
        <f>+VLOOKUP($B45,'1а - drž.sek,drž.sl. i nam.'!$A$13:BM$104,AV$3,FALSE)</f>
        <v>0</v>
      </c>
      <c r="AW45" s="40">
        <f>+VLOOKUP($B45,'1а - drž.sek,drž.sl. i nam.'!$A$13:BN$104,AW$3,FALSE)</f>
        <v>0</v>
      </c>
      <c r="AY45" s="40">
        <f>+(AQ45*'1а - drž.sek,drž.sl. i nam.'!$D$5)/100</f>
        <v>0</v>
      </c>
      <c r="AZ45" s="40">
        <f>+(AR45*'1а - drž.sek,drž.sl. i nam.'!$D$5)/100</f>
        <v>0</v>
      </c>
      <c r="BA45" s="40">
        <f>+(AV45*'1а - drž.sek,drž.sl. i nam.'!$D$5)/100</f>
        <v>0</v>
      </c>
      <c r="BB45" s="40">
        <f>+(AW45*'1а - drž.sek,drž.sl. i nam.'!$D$5)/100</f>
        <v>0</v>
      </c>
    </row>
    <row r="46" spans="1:54" x14ac:dyDescent="0.25">
      <c r="A46">
        <f t="shared" si="0"/>
        <v>0</v>
      </c>
      <c r="B46">
        <f>+IF(MAX(B$5:B45)+1&lt;=B$1,B45+1,0)</f>
        <v>0</v>
      </c>
      <c r="C46" s="222">
        <f t="shared" si="1"/>
        <v>0</v>
      </c>
      <c r="D46">
        <f t="shared" si="2"/>
        <v>0</v>
      </c>
      <c r="E46" s="222">
        <f t="shared" si="3"/>
        <v>0</v>
      </c>
      <c r="F46" s="222">
        <f t="shared" si="4"/>
        <v>0</v>
      </c>
      <c r="G46">
        <f>IF(B46=0,0,+VLOOKUP($B46,'1а - drž.sek,drž.sl. i nam.'!$A$13:$BG$104,'1а - drž.sek,drž.sl. i nam.'!$BG$1,FALSE))</f>
        <v>0</v>
      </c>
      <c r="H46">
        <f>IF(B46=0,0,+VLOOKUP($B46,'1а - drž.sek,drž.sl. i nam.'!$A$13:D$104,3,FALSE))</f>
        <v>0</v>
      </c>
      <c r="I46">
        <f>IF(B46=0,0,+VLOOKUP($B46,'1а - drž.sek,drž.sl. i nam.'!$A$13:E$104,4,FALSE))</f>
        <v>0</v>
      </c>
      <c r="J46">
        <f>+VLOOKUP($B46,'1а - drž.sek,drž.sl. i nam.'!$A$13:F$104,J$3,FALSE)</f>
        <v>0</v>
      </c>
      <c r="K46">
        <f>+VLOOKUP($B46,'1а - drž.sek,drž.sl. i nam.'!$A$13:G$104,K$3,FALSE)</f>
        <v>0</v>
      </c>
      <c r="L46">
        <f>+VLOOKUP($B46,'1а - drž.sek,drž.sl. i nam.'!$A$13:H$104,L$3,FALSE)</f>
        <v>0</v>
      </c>
      <c r="M46">
        <f>+VLOOKUP($B46,'1а - drž.sek,drž.sl. i nam.'!$A$13:AP$104,M$3,FALSE)</f>
        <v>0</v>
      </c>
      <c r="N46">
        <f>+VLOOKUP($B46,'1а - drž.sek,drž.sl. i nam.'!$A$13:AQ$104,N$3,FALSE)</f>
        <v>0</v>
      </c>
      <c r="O46">
        <f>+VLOOKUP($B46,'1а - drž.sek,drž.sl. i nam.'!$A$13:AQ$104,O$3,FALSE)</f>
        <v>0</v>
      </c>
      <c r="P46">
        <f>+VLOOKUP($B46,'1а - drž.sek,drž.sl. i nam.'!$A$13:AR$104,P$3,FALSE)</f>
        <v>0</v>
      </c>
      <c r="Q46">
        <f>+VLOOKUP($B46,'1а - drž.sek,drž.sl. i nam.'!$A$13:AS$104,Q$3,FALSE)</f>
        <v>0</v>
      </c>
      <c r="R46">
        <f>+VLOOKUP($B46,'1а - drž.sek,drž.sl. i nam.'!$A$13:AT$104,R$3,FALSE)</f>
        <v>0</v>
      </c>
      <c r="S46">
        <f>+VLOOKUP($B46,'1а - drž.sek,drž.sl. i nam.'!$A$13:AQ$104,S$3,FALSE)</f>
        <v>0</v>
      </c>
      <c r="T46">
        <f>+VLOOKUP($B46,'1а - drž.sek,drž.sl. i nam.'!$A$13:AR$104,T$3,FALSE)</f>
        <v>0</v>
      </c>
      <c r="U46">
        <f>+VLOOKUP($B46,'1а - drž.sek,drž.sl. i nam.'!$A$13:AS$104,U$3,FALSE)</f>
        <v>0</v>
      </c>
      <c r="V46" s="40">
        <f>+VLOOKUP($B46,'1а - drž.sek,drž.sl. i nam.'!$A$13:AT$104,V$3,FALSE)</f>
        <v>0</v>
      </c>
      <c r="W46" s="40">
        <f>+VLOOKUP($B46,'1а - drž.sek,drž.sl. i nam.'!$A$13:AU$104,W$3,FALSE)</f>
        <v>0</v>
      </c>
      <c r="X46" s="40">
        <f>+VLOOKUP($B46,'1а - drž.sek,drž.sl. i nam.'!$A$13:AV$104,X$3,FALSE)</f>
        <v>0</v>
      </c>
      <c r="Y46" s="40">
        <f>+VLOOKUP($B46,'1а - drž.sek,drž.sl. i nam.'!$A$13:AW$104,Y$3,FALSE)</f>
        <v>0</v>
      </c>
      <c r="Z46" s="40">
        <f>+VLOOKUP($B46,'1а - drž.sek,drž.sl. i nam.'!$A$13:AX$104,Z$3,FALSE)</f>
        <v>0</v>
      </c>
      <c r="AA46" s="40">
        <f>+VLOOKUP($B46,'1а - drž.sek,drž.sl. i nam.'!$A$13:AY$104,AA$3,FALSE)</f>
        <v>0</v>
      </c>
      <c r="AB46" s="40">
        <f>+VLOOKUP($B46,'1а - drž.sek,drž.sl. i nam.'!$A$13:AZ$104,AB$3,FALSE)</f>
        <v>0</v>
      </c>
      <c r="AC46" s="40">
        <f>+VLOOKUP($B46,'1а - drž.sek,drž.sl. i nam.'!$A$13:BA$104,AC$3,FALSE)</f>
        <v>0</v>
      </c>
      <c r="AD46" s="40">
        <f>+VLOOKUP($B46,'1а - drž.sek,drž.sl. i nam.'!$A$13:BB$104,AD$3,FALSE)</f>
        <v>0</v>
      </c>
      <c r="AE46" s="40">
        <f>+VLOOKUP($B46,'1а - drž.sek,drž.sl. i nam.'!$A$13:BC$104,AE$3,FALSE)</f>
        <v>0</v>
      </c>
      <c r="AF46" s="40">
        <f>+VLOOKUP($B46,'1а - drž.sek,drž.sl. i nam.'!$A$13:BB$104,AF$3,FALSE)</f>
        <v>0</v>
      </c>
      <c r="AG46" s="40">
        <f>+VLOOKUP($B46,'1а - drž.sek,drž.sl. i nam.'!$A$13:BB$104,AG$3,FALSE)</f>
        <v>0</v>
      </c>
      <c r="AH46" s="40">
        <f>+VLOOKUP($B46,'1а - drž.sek,drž.sl. i nam.'!$A$13:BB$104,AH$3,FALSE)</f>
        <v>0</v>
      </c>
      <c r="AI46" s="40">
        <f>+VLOOKUP($B46,'1а - drž.sek,drž.sl. i nam.'!$A$13:BB$104,AI$3,FALSE)</f>
        <v>0</v>
      </c>
      <c r="AJ46" s="40">
        <f>+VLOOKUP($B46,'1а - drž.sek,drž.sl. i nam.'!$A$13:BC$104,AJ$3,FALSE)</f>
        <v>0</v>
      </c>
      <c r="AK46" s="40">
        <f>+VLOOKUP($B46,'1а - drž.sek,drž.sl. i nam.'!$A$13:BB$104,AK$3,FALSE)</f>
        <v>0</v>
      </c>
      <c r="AL46" s="40">
        <f>+VLOOKUP($B46,'1а - drž.sek,drž.sl. i nam.'!$A$13:BB$104,AL$3,FALSE)</f>
        <v>0</v>
      </c>
      <c r="AM46" s="40">
        <f>+VLOOKUP($B46,'1а - drž.sek,drž.sl. i nam.'!$A$13:BD$104,AM$3,FALSE)</f>
        <v>0</v>
      </c>
      <c r="AN46" s="40">
        <f>+VLOOKUP($B46,'1а - drž.sek,drž.sl. i nam.'!$A$13:BE$104,AN$3,FALSE)</f>
        <v>0</v>
      </c>
      <c r="AO46" s="40">
        <f>+VLOOKUP($B46,'1а - drž.sek,drž.sl. i nam.'!$A$13:BF$104,AO$3,FALSE)</f>
        <v>0</v>
      </c>
      <c r="AP46" s="40">
        <f>+VLOOKUP($B46,'1а - drž.sek,drž.sl. i nam.'!$A$13:BG$104,AP$3,FALSE)</f>
        <v>0</v>
      </c>
      <c r="AQ46" s="40">
        <f>+VLOOKUP($B46,'1а - drž.sek,drž.sl. i nam.'!$A$13:BH$104,AQ$3,FALSE)</f>
        <v>0</v>
      </c>
      <c r="AR46" s="40">
        <f>+VLOOKUP($B46,'1а - drž.sek,drž.sl. i nam.'!$A$13:BI$104,AR$3,FALSE)</f>
        <v>0</v>
      </c>
      <c r="AS46" s="40">
        <f>+VLOOKUP($B46,'1а - drž.sek,drž.sl. i nam.'!$A$13:BJ$104,AS$3,FALSE)</f>
        <v>0</v>
      </c>
      <c r="AT46" s="40">
        <f>+VLOOKUP($B46,'1а - drž.sek,drž.sl. i nam.'!$A$13:BK$104,AT$3,FALSE)</f>
        <v>0</v>
      </c>
      <c r="AU46" s="40">
        <f>+VLOOKUP($B46,'1а - drž.sek,drž.sl. i nam.'!$A$13:BL$104,AU$3,FALSE)</f>
        <v>0</v>
      </c>
      <c r="AV46" s="40">
        <f>+VLOOKUP($B46,'1а - drž.sek,drž.sl. i nam.'!$A$13:BM$104,AV$3,FALSE)</f>
        <v>0</v>
      </c>
      <c r="AW46" s="40">
        <f>+VLOOKUP($B46,'1а - drž.sek,drž.sl. i nam.'!$A$13:BN$104,AW$3,FALSE)</f>
        <v>0</v>
      </c>
      <c r="AY46" s="40">
        <f>+(AQ46*'1а - drž.sek,drž.sl. i nam.'!$D$5)/100</f>
        <v>0</v>
      </c>
      <c r="AZ46" s="40">
        <f>+(AR46*'1а - drž.sek,drž.sl. i nam.'!$D$5)/100</f>
        <v>0</v>
      </c>
      <c r="BA46" s="40">
        <f>+(AV46*'1а - drž.sek,drž.sl. i nam.'!$D$5)/100</f>
        <v>0</v>
      </c>
      <c r="BB46" s="40">
        <f>+(AW46*'1а - drž.sek,drž.sl. i nam.'!$D$5)/100</f>
        <v>0</v>
      </c>
    </row>
    <row r="47" spans="1:54" x14ac:dyDescent="0.25">
      <c r="A47">
        <f t="shared" si="0"/>
        <v>0</v>
      </c>
      <c r="B47">
        <f>+IF(MAX(B$5:B46)+1&lt;=B$1,B46+1,0)</f>
        <v>0</v>
      </c>
      <c r="C47" s="222">
        <f t="shared" si="1"/>
        <v>0</v>
      </c>
      <c r="D47">
        <f t="shared" si="2"/>
        <v>0</v>
      </c>
      <c r="E47" s="222">
        <f t="shared" si="3"/>
        <v>0</v>
      </c>
      <c r="F47" s="222">
        <f t="shared" si="4"/>
        <v>0</v>
      </c>
      <c r="G47">
        <f>IF(B47=0,0,+VLOOKUP($B47,'1а - drž.sek,drž.sl. i nam.'!$A$13:$BG$104,'1а - drž.sek,drž.sl. i nam.'!$BG$1,FALSE))</f>
        <v>0</v>
      </c>
      <c r="H47">
        <f>IF(B47=0,0,+VLOOKUP($B47,'1а - drž.sek,drž.sl. i nam.'!$A$13:D$104,3,FALSE))</f>
        <v>0</v>
      </c>
      <c r="I47">
        <f>IF(B47=0,0,+VLOOKUP($B47,'1а - drž.sek,drž.sl. i nam.'!$A$13:E$104,4,FALSE))</f>
        <v>0</v>
      </c>
      <c r="J47">
        <f>+VLOOKUP($B47,'1а - drž.sek,drž.sl. i nam.'!$A$13:F$104,J$3,FALSE)</f>
        <v>0</v>
      </c>
      <c r="K47">
        <f>+VLOOKUP($B47,'1а - drž.sek,drž.sl. i nam.'!$A$13:G$104,K$3,FALSE)</f>
        <v>0</v>
      </c>
      <c r="L47">
        <f>+VLOOKUP($B47,'1а - drž.sek,drž.sl. i nam.'!$A$13:H$104,L$3,FALSE)</f>
        <v>0</v>
      </c>
      <c r="M47">
        <f>+VLOOKUP($B47,'1а - drž.sek,drž.sl. i nam.'!$A$13:AP$104,M$3,FALSE)</f>
        <v>0</v>
      </c>
      <c r="N47">
        <f>+VLOOKUP($B47,'1а - drž.sek,drž.sl. i nam.'!$A$13:AQ$104,N$3,FALSE)</f>
        <v>0</v>
      </c>
      <c r="O47">
        <f>+VLOOKUP($B47,'1а - drž.sek,drž.sl. i nam.'!$A$13:AQ$104,O$3,FALSE)</f>
        <v>0</v>
      </c>
      <c r="P47">
        <f>+VLOOKUP($B47,'1а - drž.sek,drž.sl. i nam.'!$A$13:AR$104,P$3,FALSE)</f>
        <v>0</v>
      </c>
      <c r="Q47">
        <f>+VLOOKUP($B47,'1а - drž.sek,drž.sl. i nam.'!$A$13:AS$104,Q$3,FALSE)</f>
        <v>0</v>
      </c>
      <c r="R47">
        <f>+VLOOKUP($B47,'1а - drž.sek,drž.sl. i nam.'!$A$13:AT$104,R$3,FALSE)</f>
        <v>0</v>
      </c>
      <c r="S47">
        <f>+VLOOKUP($B47,'1а - drž.sek,drž.sl. i nam.'!$A$13:AQ$104,S$3,FALSE)</f>
        <v>0</v>
      </c>
      <c r="T47">
        <f>+VLOOKUP($B47,'1а - drž.sek,drž.sl. i nam.'!$A$13:AR$104,T$3,FALSE)</f>
        <v>0</v>
      </c>
      <c r="U47">
        <f>+VLOOKUP($B47,'1а - drž.sek,drž.sl. i nam.'!$A$13:AS$104,U$3,FALSE)</f>
        <v>0</v>
      </c>
      <c r="V47" s="40">
        <f>+VLOOKUP($B47,'1а - drž.sek,drž.sl. i nam.'!$A$13:AT$104,V$3,FALSE)</f>
        <v>0</v>
      </c>
      <c r="W47" s="40">
        <f>+VLOOKUP($B47,'1а - drž.sek,drž.sl. i nam.'!$A$13:AU$104,W$3,FALSE)</f>
        <v>0</v>
      </c>
      <c r="X47" s="40">
        <f>+VLOOKUP($B47,'1а - drž.sek,drž.sl. i nam.'!$A$13:AV$104,X$3,FALSE)</f>
        <v>0</v>
      </c>
      <c r="Y47" s="40">
        <f>+VLOOKUP($B47,'1а - drž.sek,drž.sl. i nam.'!$A$13:AW$104,Y$3,FALSE)</f>
        <v>0</v>
      </c>
      <c r="Z47" s="40">
        <f>+VLOOKUP($B47,'1а - drž.sek,drž.sl. i nam.'!$A$13:AX$104,Z$3,FALSE)</f>
        <v>0</v>
      </c>
      <c r="AA47" s="40">
        <f>+VLOOKUP($B47,'1а - drž.sek,drž.sl. i nam.'!$A$13:AY$104,AA$3,FALSE)</f>
        <v>0</v>
      </c>
      <c r="AB47" s="40">
        <f>+VLOOKUP($B47,'1а - drž.sek,drž.sl. i nam.'!$A$13:AZ$104,AB$3,FALSE)</f>
        <v>0</v>
      </c>
      <c r="AC47" s="40">
        <f>+VLOOKUP($B47,'1а - drž.sek,drž.sl. i nam.'!$A$13:BA$104,AC$3,FALSE)</f>
        <v>0</v>
      </c>
      <c r="AD47" s="40">
        <f>+VLOOKUP($B47,'1а - drž.sek,drž.sl. i nam.'!$A$13:BB$104,AD$3,FALSE)</f>
        <v>0</v>
      </c>
      <c r="AE47" s="40">
        <f>+VLOOKUP($B47,'1а - drž.sek,drž.sl. i nam.'!$A$13:BC$104,AE$3,FALSE)</f>
        <v>0</v>
      </c>
      <c r="AF47" s="40">
        <f>+VLOOKUP($B47,'1а - drž.sek,drž.sl. i nam.'!$A$13:BB$104,AF$3,FALSE)</f>
        <v>0</v>
      </c>
      <c r="AG47" s="40">
        <f>+VLOOKUP($B47,'1а - drž.sek,drž.sl. i nam.'!$A$13:BB$104,AG$3,FALSE)</f>
        <v>0</v>
      </c>
      <c r="AH47" s="40">
        <f>+VLOOKUP($B47,'1а - drž.sek,drž.sl. i nam.'!$A$13:BB$104,AH$3,FALSE)</f>
        <v>0</v>
      </c>
      <c r="AI47" s="40">
        <f>+VLOOKUP($B47,'1а - drž.sek,drž.sl. i nam.'!$A$13:BB$104,AI$3,FALSE)</f>
        <v>0</v>
      </c>
      <c r="AJ47" s="40">
        <f>+VLOOKUP($B47,'1а - drž.sek,drž.sl. i nam.'!$A$13:BC$104,AJ$3,FALSE)</f>
        <v>0</v>
      </c>
      <c r="AK47" s="40">
        <f>+VLOOKUP($B47,'1а - drž.sek,drž.sl. i nam.'!$A$13:BB$104,AK$3,FALSE)</f>
        <v>0</v>
      </c>
      <c r="AL47" s="40">
        <f>+VLOOKUP($B47,'1а - drž.sek,drž.sl. i nam.'!$A$13:BB$104,AL$3,FALSE)</f>
        <v>0</v>
      </c>
      <c r="AM47" s="40">
        <f>+VLOOKUP($B47,'1а - drž.sek,drž.sl. i nam.'!$A$13:BD$104,AM$3,FALSE)</f>
        <v>0</v>
      </c>
      <c r="AN47" s="40">
        <f>+VLOOKUP($B47,'1а - drž.sek,drž.sl. i nam.'!$A$13:BE$104,AN$3,FALSE)</f>
        <v>0</v>
      </c>
      <c r="AO47" s="40">
        <f>+VLOOKUP($B47,'1а - drž.sek,drž.sl. i nam.'!$A$13:BF$104,AO$3,FALSE)</f>
        <v>0</v>
      </c>
      <c r="AP47" s="40">
        <f>+VLOOKUP($B47,'1а - drž.sek,drž.sl. i nam.'!$A$13:BG$104,AP$3,FALSE)</f>
        <v>0</v>
      </c>
      <c r="AQ47" s="40">
        <f>+VLOOKUP($B47,'1а - drž.sek,drž.sl. i nam.'!$A$13:BH$104,AQ$3,FALSE)</f>
        <v>0</v>
      </c>
      <c r="AR47" s="40">
        <f>+VLOOKUP($B47,'1а - drž.sek,drž.sl. i nam.'!$A$13:BI$104,AR$3,FALSE)</f>
        <v>0</v>
      </c>
      <c r="AS47" s="40">
        <f>+VLOOKUP($B47,'1а - drž.sek,drž.sl. i nam.'!$A$13:BJ$104,AS$3,FALSE)</f>
        <v>0</v>
      </c>
      <c r="AT47" s="40">
        <f>+VLOOKUP($B47,'1а - drž.sek,drž.sl. i nam.'!$A$13:BK$104,AT$3,FALSE)</f>
        <v>0</v>
      </c>
      <c r="AU47" s="40">
        <f>+VLOOKUP($B47,'1а - drž.sek,drž.sl. i nam.'!$A$13:BL$104,AU$3,FALSE)</f>
        <v>0</v>
      </c>
      <c r="AV47" s="40">
        <f>+VLOOKUP($B47,'1а - drž.sek,drž.sl. i nam.'!$A$13:BM$104,AV$3,FALSE)</f>
        <v>0</v>
      </c>
      <c r="AW47" s="40">
        <f>+VLOOKUP($B47,'1а - drž.sek,drž.sl. i nam.'!$A$13:BN$104,AW$3,FALSE)</f>
        <v>0</v>
      </c>
      <c r="AY47" s="40">
        <f>+(AQ47*'1а - drž.sek,drž.sl. i nam.'!$D$5)/100</f>
        <v>0</v>
      </c>
      <c r="AZ47" s="40">
        <f>+(AR47*'1а - drž.sek,drž.sl. i nam.'!$D$5)/100</f>
        <v>0</v>
      </c>
      <c r="BA47" s="40">
        <f>+(AV47*'1а - drž.sek,drž.sl. i nam.'!$D$5)/100</f>
        <v>0</v>
      </c>
      <c r="BB47" s="40">
        <f>+(AW47*'1а - drž.sek,drž.sl. i nam.'!$D$5)/100</f>
        <v>0</v>
      </c>
    </row>
    <row r="48" spans="1:54" x14ac:dyDescent="0.25">
      <c r="A48">
        <f t="shared" si="0"/>
        <v>0</v>
      </c>
      <c r="B48">
        <f>+IF(MAX(B$5:B47)+1&lt;=B$1,B47+1,0)</f>
        <v>0</v>
      </c>
      <c r="C48" s="222">
        <f t="shared" si="1"/>
        <v>0</v>
      </c>
      <c r="D48">
        <f t="shared" si="2"/>
        <v>0</v>
      </c>
      <c r="E48" s="222">
        <f t="shared" si="3"/>
        <v>0</v>
      </c>
      <c r="F48" s="222">
        <f t="shared" si="4"/>
        <v>0</v>
      </c>
      <c r="G48">
        <f>IF(B48=0,0,+VLOOKUP($B48,'1а - drž.sek,drž.sl. i nam.'!$A$13:$BG$104,'1а - drž.sek,drž.sl. i nam.'!$BG$1,FALSE))</f>
        <v>0</v>
      </c>
      <c r="H48">
        <f>IF(B48=0,0,+VLOOKUP($B48,'1а - drž.sek,drž.sl. i nam.'!$A$13:D$104,3,FALSE))</f>
        <v>0</v>
      </c>
      <c r="I48">
        <f>IF(B48=0,0,+VLOOKUP($B48,'1а - drž.sek,drž.sl. i nam.'!$A$13:E$104,4,FALSE))</f>
        <v>0</v>
      </c>
      <c r="J48">
        <f>+VLOOKUP($B48,'1а - drž.sek,drž.sl. i nam.'!$A$13:F$104,J$3,FALSE)</f>
        <v>0</v>
      </c>
      <c r="K48">
        <f>+VLOOKUP($B48,'1а - drž.sek,drž.sl. i nam.'!$A$13:G$104,K$3,FALSE)</f>
        <v>0</v>
      </c>
      <c r="L48">
        <f>+VLOOKUP($B48,'1а - drž.sek,drž.sl. i nam.'!$A$13:H$104,L$3,FALSE)</f>
        <v>0</v>
      </c>
      <c r="M48">
        <f>+VLOOKUP($B48,'1а - drž.sek,drž.sl. i nam.'!$A$13:AP$104,M$3,FALSE)</f>
        <v>0</v>
      </c>
      <c r="N48">
        <f>+VLOOKUP($B48,'1а - drž.sek,drž.sl. i nam.'!$A$13:AQ$104,N$3,FALSE)</f>
        <v>0</v>
      </c>
      <c r="O48">
        <f>+VLOOKUP($B48,'1а - drž.sek,drž.sl. i nam.'!$A$13:AQ$104,O$3,FALSE)</f>
        <v>0</v>
      </c>
      <c r="P48">
        <f>+VLOOKUP($B48,'1а - drž.sek,drž.sl. i nam.'!$A$13:AR$104,P$3,FALSE)</f>
        <v>0</v>
      </c>
      <c r="Q48">
        <f>+VLOOKUP($B48,'1а - drž.sek,drž.sl. i nam.'!$A$13:AS$104,Q$3,FALSE)</f>
        <v>0</v>
      </c>
      <c r="R48">
        <f>+VLOOKUP($B48,'1а - drž.sek,drž.sl. i nam.'!$A$13:AT$104,R$3,FALSE)</f>
        <v>0</v>
      </c>
      <c r="S48">
        <f>+VLOOKUP($B48,'1а - drž.sek,drž.sl. i nam.'!$A$13:AQ$104,S$3,FALSE)</f>
        <v>0</v>
      </c>
      <c r="T48">
        <f>+VLOOKUP($B48,'1а - drž.sek,drž.sl. i nam.'!$A$13:AR$104,T$3,FALSE)</f>
        <v>0</v>
      </c>
      <c r="U48">
        <f>+VLOOKUP($B48,'1а - drž.sek,drž.sl. i nam.'!$A$13:AS$104,U$3,FALSE)</f>
        <v>0</v>
      </c>
      <c r="V48" s="40">
        <f>+VLOOKUP($B48,'1а - drž.sek,drž.sl. i nam.'!$A$13:AT$104,V$3,FALSE)</f>
        <v>0</v>
      </c>
      <c r="W48" s="40">
        <f>+VLOOKUP($B48,'1а - drž.sek,drž.sl. i nam.'!$A$13:AU$104,W$3,FALSE)</f>
        <v>0</v>
      </c>
      <c r="X48" s="40">
        <f>+VLOOKUP($B48,'1а - drž.sek,drž.sl. i nam.'!$A$13:AV$104,X$3,FALSE)</f>
        <v>0</v>
      </c>
      <c r="Y48" s="40">
        <f>+VLOOKUP($B48,'1а - drž.sek,drž.sl. i nam.'!$A$13:AW$104,Y$3,FALSE)</f>
        <v>0</v>
      </c>
      <c r="Z48" s="40">
        <f>+VLOOKUP($B48,'1а - drž.sek,drž.sl. i nam.'!$A$13:AX$104,Z$3,FALSE)</f>
        <v>0</v>
      </c>
      <c r="AA48" s="40">
        <f>+VLOOKUP($B48,'1а - drž.sek,drž.sl. i nam.'!$A$13:AY$104,AA$3,FALSE)</f>
        <v>0</v>
      </c>
      <c r="AB48" s="40">
        <f>+VLOOKUP($B48,'1а - drž.sek,drž.sl. i nam.'!$A$13:AZ$104,AB$3,FALSE)</f>
        <v>0</v>
      </c>
      <c r="AC48" s="40">
        <f>+VLOOKUP($B48,'1а - drž.sek,drž.sl. i nam.'!$A$13:BA$104,AC$3,FALSE)</f>
        <v>0</v>
      </c>
      <c r="AD48" s="40">
        <f>+VLOOKUP($B48,'1а - drž.sek,drž.sl. i nam.'!$A$13:BB$104,AD$3,FALSE)</f>
        <v>0</v>
      </c>
      <c r="AE48" s="40">
        <f>+VLOOKUP($B48,'1а - drž.sek,drž.sl. i nam.'!$A$13:BC$104,AE$3,FALSE)</f>
        <v>0</v>
      </c>
      <c r="AF48" s="40">
        <f>+VLOOKUP($B48,'1а - drž.sek,drž.sl. i nam.'!$A$13:BB$104,AF$3,FALSE)</f>
        <v>0</v>
      </c>
      <c r="AG48" s="40">
        <f>+VLOOKUP($B48,'1а - drž.sek,drž.sl. i nam.'!$A$13:BB$104,AG$3,FALSE)</f>
        <v>0</v>
      </c>
      <c r="AH48" s="40">
        <f>+VLOOKUP($B48,'1а - drž.sek,drž.sl. i nam.'!$A$13:BB$104,AH$3,FALSE)</f>
        <v>0</v>
      </c>
      <c r="AI48" s="40">
        <f>+VLOOKUP($B48,'1а - drž.sek,drž.sl. i nam.'!$A$13:BB$104,AI$3,FALSE)</f>
        <v>0</v>
      </c>
      <c r="AJ48" s="40">
        <f>+VLOOKUP($B48,'1а - drž.sek,drž.sl. i nam.'!$A$13:BC$104,AJ$3,FALSE)</f>
        <v>0</v>
      </c>
      <c r="AK48" s="40">
        <f>+VLOOKUP($B48,'1а - drž.sek,drž.sl. i nam.'!$A$13:BB$104,AK$3,FALSE)</f>
        <v>0</v>
      </c>
      <c r="AL48" s="40">
        <f>+VLOOKUP($B48,'1а - drž.sek,drž.sl. i nam.'!$A$13:BB$104,AL$3,FALSE)</f>
        <v>0</v>
      </c>
      <c r="AM48" s="40">
        <f>+VLOOKUP($B48,'1а - drž.sek,drž.sl. i nam.'!$A$13:BD$104,AM$3,FALSE)</f>
        <v>0</v>
      </c>
      <c r="AN48" s="40">
        <f>+VLOOKUP($B48,'1а - drž.sek,drž.sl. i nam.'!$A$13:BE$104,AN$3,FALSE)</f>
        <v>0</v>
      </c>
      <c r="AO48" s="40">
        <f>+VLOOKUP($B48,'1а - drž.sek,drž.sl. i nam.'!$A$13:BF$104,AO$3,FALSE)</f>
        <v>0</v>
      </c>
      <c r="AP48" s="40">
        <f>+VLOOKUP($B48,'1а - drž.sek,drž.sl. i nam.'!$A$13:BG$104,AP$3,FALSE)</f>
        <v>0</v>
      </c>
      <c r="AQ48" s="40">
        <f>+VLOOKUP($B48,'1а - drž.sek,drž.sl. i nam.'!$A$13:BH$104,AQ$3,FALSE)</f>
        <v>0</v>
      </c>
      <c r="AR48" s="40">
        <f>+VLOOKUP($B48,'1а - drž.sek,drž.sl. i nam.'!$A$13:BI$104,AR$3,FALSE)</f>
        <v>0</v>
      </c>
      <c r="AS48" s="40">
        <f>+VLOOKUP($B48,'1а - drž.sek,drž.sl. i nam.'!$A$13:BJ$104,AS$3,FALSE)</f>
        <v>0</v>
      </c>
      <c r="AT48" s="40">
        <f>+VLOOKUP($B48,'1а - drž.sek,drž.sl. i nam.'!$A$13:BK$104,AT$3,FALSE)</f>
        <v>0</v>
      </c>
      <c r="AU48" s="40">
        <f>+VLOOKUP($B48,'1а - drž.sek,drž.sl. i nam.'!$A$13:BL$104,AU$3,FALSE)</f>
        <v>0</v>
      </c>
      <c r="AV48" s="40">
        <f>+VLOOKUP($B48,'1а - drž.sek,drž.sl. i nam.'!$A$13:BM$104,AV$3,FALSE)</f>
        <v>0</v>
      </c>
      <c r="AW48" s="40">
        <f>+VLOOKUP($B48,'1а - drž.sek,drž.sl. i nam.'!$A$13:BN$104,AW$3,FALSE)</f>
        <v>0</v>
      </c>
      <c r="AY48" s="40">
        <f>+(AQ48*'1а - drž.sek,drž.sl. i nam.'!$D$5)/100</f>
        <v>0</v>
      </c>
      <c r="AZ48" s="40">
        <f>+(AR48*'1а - drž.sek,drž.sl. i nam.'!$D$5)/100</f>
        <v>0</v>
      </c>
      <c r="BA48" s="40">
        <f>+(AV48*'1а - drž.sek,drž.sl. i nam.'!$D$5)/100</f>
        <v>0</v>
      </c>
      <c r="BB48" s="40">
        <f>+(AW48*'1а - drž.sek,drž.sl. i nam.'!$D$5)/100</f>
        <v>0</v>
      </c>
    </row>
    <row r="49" spans="1:54" x14ac:dyDescent="0.25">
      <c r="A49">
        <f t="shared" si="0"/>
        <v>0</v>
      </c>
      <c r="B49">
        <f>+IF(MAX(B$5:B48)+1&lt;=B$1,B48+1,0)</f>
        <v>0</v>
      </c>
      <c r="C49" s="222">
        <f t="shared" si="1"/>
        <v>0</v>
      </c>
      <c r="D49">
        <f t="shared" si="2"/>
        <v>0</v>
      </c>
      <c r="E49" s="222">
        <f t="shared" si="3"/>
        <v>0</v>
      </c>
      <c r="F49" s="222">
        <f t="shared" si="4"/>
        <v>0</v>
      </c>
      <c r="G49">
        <f>IF(B49=0,0,+VLOOKUP($B49,'1а - drž.sek,drž.sl. i nam.'!$A$13:$BG$104,'1а - drž.sek,drž.sl. i nam.'!$BG$1,FALSE))</f>
        <v>0</v>
      </c>
      <c r="H49">
        <f>IF(B49=0,0,+VLOOKUP($B49,'1а - drž.sek,drž.sl. i nam.'!$A$13:D$104,3,FALSE))</f>
        <v>0</v>
      </c>
      <c r="I49">
        <f>IF(B49=0,0,+VLOOKUP($B49,'1а - drž.sek,drž.sl. i nam.'!$A$13:E$104,4,FALSE))</f>
        <v>0</v>
      </c>
      <c r="J49">
        <f>+VLOOKUP($B49,'1а - drž.sek,drž.sl. i nam.'!$A$13:F$104,J$3,FALSE)</f>
        <v>0</v>
      </c>
      <c r="K49">
        <f>+VLOOKUP($B49,'1а - drž.sek,drž.sl. i nam.'!$A$13:G$104,K$3,FALSE)</f>
        <v>0</v>
      </c>
      <c r="L49">
        <f>+VLOOKUP($B49,'1а - drž.sek,drž.sl. i nam.'!$A$13:H$104,L$3,FALSE)</f>
        <v>0</v>
      </c>
      <c r="M49">
        <f>+VLOOKUP($B49,'1а - drž.sek,drž.sl. i nam.'!$A$13:AP$104,M$3,FALSE)</f>
        <v>0</v>
      </c>
      <c r="N49">
        <f>+VLOOKUP($B49,'1а - drž.sek,drž.sl. i nam.'!$A$13:AQ$104,N$3,FALSE)</f>
        <v>0</v>
      </c>
      <c r="O49">
        <f>+VLOOKUP($B49,'1а - drž.sek,drž.sl. i nam.'!$A$13:AQ$104,O$3,FALSE)</f>
        <v>0</v>
      </c>
      <c r="P49">
        <f>+VLOOKUP($B49,'1а - drž.sek,drž.sl. i nam.'!$A$13:AR$104,P$3,FALSE)</f>
        <v>0</v>
      </c>
      <c r="Q49">
        <f>+VLOOKUP($B49,'1а - drž.sek,drž.sl. i nam.'!$A$13:AS$104,Q$3,FALSE)</f>
        <v>0</v>
      </c>
      <c r="R49">
        <f>+VLOOKUP($B49,'1а - drž.sek,drž.sl. i nam.'!$A$13:AT$104,R$3,FALSE)</f>
        <v>0</v>
      </c>
      <c r="S49">
        <f>+VLOOKUP($B49,'1а - drž.sek,drž.sl. i nam.'!$A$13:AQ$104,S$3,FALSE)</f>
        <v>0</v>
      </c>
      <c r="T49">
        <f>+VLOOKUP($B49,'1а - drž.sek,drž.sl. i nam.'!$A$13:AR$104,T$3,FALSE)</f>
        <v>0</v>
      </c>
      <c r="U49">
        <f>+VLOOKUP($B49,'1а - drž.sek,drž.sl. i nam.'!$A$13:AS$104,U$3,FALSE)</f>
        <v>0</v>
      </c>
      <c r="V49" s="40">
        <f>+VLOOKUP($B49,'1а - drž.sek,drž.sl. i nam.'!$A$13:AT$104,V$3,FALSE)</f>
        <v>0</v>
      </c>
      <c r="W49" s="40">
        <f>+VLOOKUP($B49,'1а - drž.sek,drž.sl. i nam.'!$A$13:AU$104,W$3,FALSE)</f>
        <v>0</v>
      </c>
      <c r="X49" s="40">
        <f>+VLOOKUP($B49,'1а - drž.sek,drž.sl. i nam.'!$A$13:AV$104,X$3,FALSE)</f>
        <v>0</v>
      </c>
      <c r="Y49" s="40">
        <f>+VLOOKUP($B49,'1а - drž.sek,drž.sl. i nam.'!$A$13:AW$104,Y$3,FALSE)</f>
        <v>0</v>
      </c>
      <c r="Z49" s="40">
        <f>+VLOOKUP($B49,'1а - drž.sek,drž.sl. i nam.'!$A$13:AX$104,Z$3,FALSE)</f>
        <v>0</v>
      </c>
      <c r="AA49" s="40">
        <f>+VLOOKUP($B49,'1а - drž.sek,drž.sl. i nam.'!$A$13:AY$104,AA$3,FALSE)</f>
        <v>0</v>
      </c>
      <c r="AB49" s="40">
        <f>+VLOOKUP($B49,'1а - drž.sek,drž.sl. i nam.'!$A$13:AZ$104,AB$3,FALSE)</f>
        <v>0</v>
      </c>
      <c r="AC49" s="40">
        <f>+VLOOKUP($B49,'1а - drž.sek,drž.sl. i nam.'!$A$13:BA$104,AC$3,FALSE)</f>
        <v>0</v>
      </c>
      <c r="AD49" s="40">
        <f>+VLOOKUP($B49,'1а - drž.sek,drž.sl. i nam.'!$A$13:BB$104,AD$3,FALSE)</f>
        <v>0</v>
      </c>
      <c r="AE49" s="40">
        <f>+VLOOKUP($B49,'1а - drž.sek,drž.sl. i nam.'!$A$13:BC$104,AE$3,FALSE)</f>
        <v>0</v>
      </c>
      <c r="AF49" s="40">
        <f>+VLOOKUP($B49,'1а - drž.sek,drž.sl. i nam.'!$A$13:BB$104,AF$3,FALSE)</f>
        <v>0</v>
      </c>
      <c r="AG49" s="40">
        <f>+VLOOKUP($B49,'1а - drž.sek,drž.sl. i nam.'!$A$13:BB$104,AG$3,FALSE)</f>
        <v>0</v>
      </c>
      <c r="AH49" s="40">
        <f>+VLOOKUP($B49,'1а - drž.sek,drž.sl. i nam.'!$A$13:BB$104,AH$3,FALSE)</f>
        <v>0</v>
      </c>
      <c r="AI49" s="40">
        <f>+VLOOKUP($B49,'1а - drž.sek,drž.sl. i nam.'!$A$13:BB$104,AI$3,FALSE)</f>
        <v>0</v>
      </c>
      <c r="AJ49" s="40">
        <f>+VLOOKUP($B49,'1а - drž.sek,drž.sl. i nam.'!$A$13:BC$104,AJ$3,FALSE)</f>
        <v>0</v>
      </c>
      <c r="AK49" s="40">
        <f>+VLOOKUP($B49,'1а - drž.sek,drž.sl. i nam.'!$A$13:BB$104,AK$3,FALSE)</f>
        <v>0</v>
      </c>
      <c r="AL49" s="40">
        <f>+VLOOKUP($B49,'1а - drž.sek,drž.sl. i nam.'!$A$13:BB$104,AL$3,FALSE)</f>
        <v>0</v>
      </c>
      <c r="AM49" s="40">
        <f>+VLOOKUP($B49,'1а - drž.sek,drž.sl. i nam.'!$A$13:BD$104,AM$3,FALSE)</f>
        <v>0</v>
      </c>
      <c r="AN49" s="40">
        <f>+VLOOKUP($B49,'1а - drž.sek,drž.sl. i nam.'!$A$13:BE$104,AN$3,FALSE)</f>
        <v>0</v>
      </c>
      <c r="AO49" s="40">
        <f>+VLOOKUP($B49,'1а - drž.sek,drž.sl. i nam.'!$A$13:BF$104,AO$3,FALSE)</f>
        <v>0</v>
      </c>
      <c r="AP49" s="40">
        <f>+VLOOKUP($B49,'1а - drž.sek,drž.sl. i nam.'!$A$13:BG$104,AP$3,FALSE)</f>
        <v>0</v>
      </c>
      <c r="AQ49" s="40">
        <f>+VLOOKUP($B49,'1а - drž.sek,drž.sl. i nam.'!$A$13:BH$104,AQ$3,FALSE)</f>
        <v>0</v>
      </c>
      <c r="AR49" s="40">
        <f>+VLOOKUP($B49,'1а - drž.sek,drž.sl. i nam.'!$A$13:BI$104,AR$3,FALSE)</f>
        <v>0</v>
      </c>
      <c r="AS49" s="40">
        <f>+VLOOKUP($B49,'1а - drž.sek,drž.sl. i nam.'!$A$13:BJ$104,AS$3,FALSE)</f>
        <v>0</v>
      </c>
      <c r="AT49" s="40">
        <f>+VLOOKUP($B49,'1а - drž.sek,drž.sl. i nam.'!$A$13:BK$104,AT$3,FALSE)</f>
        <v>0</v>
      </c>
      <c r="AU49" s="40">
        <f>+VLOOKUP($B49,'1а - drž.sek,drž.sl. i nam.'!$A$13:BL$104,AU$3,FALSE)</f>
        <v>0</v>
      </c>
      <c r="AV49" s="40">
        <f>+VLOOKUP($B49,'1а - drž.sek,drž.sl. i nam.'!$A$13:BM$104,AV$3,FALSE)</f>
        <v>0</v>
      </c>
      <c r="AW49" s="40">
        <f>+VLOOKUP($B49,'1а - drž.sek,drž.sl. i nam.'!$A$13:BN$104,AW$3,FALSE)</f>
        <v>0</v>
      </c>
      <c r="AY49" s="40">
        <f>+(AQ49*'1а - drž.sek,drž.sl. i nam.'!$D$5)/100</f>
        <v>0</v>
      </c>
      <c r="AZ49" s="40">
        <f>+(AR49*'1а - drž.sek,drž.sl. i nam.'!$D$5)/100</f>
        <v>0</v>
      </c>
      <c r="BA49" s="40">
        <f>+(AV49*'1а - drž.sek,drž.sl. i nam.'!$D$5)/100</f>
        <v>0</v>
      </c>
      <c r="BB49" s="40">
        <f>+(AW49*'1а - drž.sek,drž.sl. i nam.'!$D$5)/100</f>
        <v>0</v>
      </c>
    </row>
    <row r="50" spans="1:54" x14ac:dyDescent="0.25">
      <c r="A50">
        <f t="shared" si="0"/>
        <v>0</v>
      </c>
      <c r="B50">
        <f>+IF(MAX(B$5:B49)+1&lt;=B$1,B49+1,0)</f>
        <v>0</v>
      </c>
      <c r="C50" s="222">
        <f t="shared" si="1"/>
        <v>0</v>
      </c>
      <c r="D50">
        <f t="shared" si="2"/>
        <v>0</v>
      </c>
      <c r="E50" s="222">
        <f t="shared" si="3"/>
        <v>0</v>
      </c>
      <c r="F50" s="222">
        <f t="shared" si="4"/>
        <v>0</v>
      </c>
      <c r="G50">
        <f>IF(B50=0,0,+VLOOKUP($B50,'1а - drž.sek,drž.sl. i nam.'!$A$13:$BG$104,'1а - drž.sek,drž.sl. i nam.'!$BG$1,FALSE))</f>
        <v>0</v>
      </c>
      <c r="H50">
        <f>IF(B50=0,0,+VLOOKUP($B50,'1а - drž.sek,drž.sl. i nam.'!$A$13:D$104,3,FALSE))</f>
        <v>0</v>
      </c>
      <c r="I50">
        <f>IF(B50=0,0,+VLOOKUP($B50,'1а - drž.sek,drž.sl. i nam.'!$A$13:E$104,4,FALSE))</f>
        <v>0</v>
      </c>
      <c r="J50">
        <f>+VLOOKUP($B50,'1а - drž.sek,drž.sl. i nam.'!$A$13:F$104,J$3,FALSE)</f>
        <v>0</v>
      </c>
      <c r="K50">
        <f>+VLOOKUP($B50,'1а - drž.sek,drž.sl. i nam.'!$A$13:G$104,K$3,FALSE)</f>
        <v>0</v>
      </c>
      <c r="L50">
        <f>+VLOOKUP($B50,'1а - drž.sek,drž.sl. i nam.'!$A$13:H$104,L$3,FALSE)</f>
        <v>0</v>
      </c>
      <c r="M50">
        <f>+VLOOKUP($B50,'1а - drž.sek,drž.sl. i nam.'!$A$13:AP$104,M$3,FALSE)</f>
        <v>0</v>
      </c>
      <c r="N50">
        <f>+VLOOKUP($B50,'1а - drž.sek,drž.sl. i nam.'!$A$13:AQ$104,N$3,FALSE)</f>
        <v>0</v>
      </c>
      <c r="O50">
        <f>+VLOOKUP($B50,'1а - drž.sek,drž.sl. i nam.'!$A$13:AQ$104,O$3,FALSE)</f>
        <v>0</v>
      </c>
      <c r="P50">
        <f>+VLOOKUP($B50,'1а - drž.sek,drž.sl. i nam.'!$A$13:AR$104,P$3,FALSE)</f>
        <v>0</v>
      </c>
      <c r="Q50">
        <f>+VLOOKUP($B50,'1а - drž.sek,drž.sl. i nam.'!$A$13:AS$104,Q$3,FALSE)</f>
        <v>0</v>
      </c>
      <c r="R50">
        <f>+VLOOKUP($B50,'1а - drž.sek,drž.sl. i nam.'!$A$13:AT$104,R$3,FALSE)</f>
        <v>0</v>
      </c>
      <c r="S50">
        <f>+VLOOKUP($B50,'1а - drž.sek,drž.sl. i nam.'!$A$13:AQ$104,S$3,FALSE)</f>
        <v>0</v>
      </c>
      <c r="T50">
        <f>+VLOOKUP($B50,'1а - drž.sek,drž.sl. i nam.'!$A$13:AR$104,T$3,FALSE)</f>
        <v>0</v>
      </c>
      <c r="U50">
        <f>+VLOOKUP($B50,'1а - drž.sek,drž.sl. i nam.'!$A$13:AS$104,U$3,FALSE)</f>
        <v>0</v>
      </c>
      <c r="V50" s="40">
        <f>+VLOOKUP($B50,'1а - drž.sek,drž.sl. i nam.'!$A$13:AT$104,V$3,FALSE)</f>
        <v>0</v>
      </c>
      <c r="W50" s="40">
        <f>+VLOOKUP($B50,'1а - drž.sek,drž.sl. i nam.'!$A$13:AU$104,W$3,FALSE)</f>
        <v>0</v>
      </c>
      <c r="X50" s="40">
        <f>+VLOOKUP($B50,'1а - drž.sek,drž.sl. i nam.'!$A$13:AV$104,X$3,FALSE)</f>
        <v>0</v>
      </c>
      <c r="Y50" s="40">
        <f>+VLOOKUP($B50,'1а - drž.sek,drž.sl. i nam.'!$A$13:AW$104,Y$3,FALSE)</f>
        <v>0</v>
      </c>
      <c r="Z50" s="40">
        <f>+VLOOKUP($B50,'1а - drž.sek,drž.sl. i nam.'!$A$13:AX$104,Z$3,FALSE)</f>
        <v>0</v>
      </c>
      <c r="AA50" s="40">
        <f>+VLOOKUP($B50,'1а - drž.sek,drž.sl. i nam.'!$A$13:AY$104,AA$3,FALSE)</f>
        <v>0</v>
      </c>
      <c r="AB50" s="40">
        <f>+VLOOKUP($B50,'1а - drž.sek,drž.sl. i nam.'!$A$13:AZ$104,AB$3,FALSE)</f>
        <v>0</v>
      </c>
      <c r="AC50" s="40">
        <f>+VLOOKUP($B50,'1а - drž.sek,drž.sl. i nam.'!$A$13:BA$104,AC$3,FALSE)</f>
        <v>0</v>
      </c>
      <c r="AD50" s="40">
        <f>+VLOOKUP($B50,'1а - drž.sek,drž.sl. i nam.'!$A$13:BB$104,AD$3,FALSE)</f>
        <v>0</v>
      </c>
      <c r="AE50" s="40">
        <f>+VLOOKUP($B50,'1а - drž.sek,drž.sl. i nam.'!$A$13:BC$104,AE$3,FALSE)</f>
        <v>0</v>
      </c>
      <c r="AF50" s="40">
        <f>+VLOOKUP($B50,'1а - drž.sek,drž.sl. i nam.'!$A$13:BB$104,AF$3,FALSE)</f>
        <v>0</v>
      </c>
      <c r="AG50" s="40">
        <f>+VLOOKUP($B50,'1а - drž.sek,drž.sl. i nam.'!$A$13:BB$104,AG$3,FALSE)</f>
        <v>0</v>
      </c>
      <c r="AH50" s="40">
        <f>+VLOOKUP($B50,'1а - drž.sek,drž.sl. i nam.'!$A$13:BB$104,AH$3,FALSE)</f>
        <v>0</v>
      </c>
      <c r="AI50" s="40">
        <f>+VLOOKUP($B50,'1а - drž.sek,drž.sl. i nam.'!$A$13:BB$104,AI$3,FALSE)</f>
        <v>0</v>
      </c>
      <c r="AJ50" s="40">
        <f>+VLOOKUP($B50,'1а - drž.sek,drž.sl. i nam.'!$A$13:BC$104,AJ$3,FALSE)</f>
        <v>0</v>
      </c>
      <c r="AK50" s="40">
        <f>+VLOOKUP($B50,'1а - drž.sek,drž.sl. i nam.'!$A$13:BB$104,AK$3,FALSE)</f>
        <v>0</v>
      </c>
      <c r="AL50" s="40">
        <f>+VLOOKUP($B50,'1а - drž.sek,drž.sl. i nam.'!$A$13:BB$104,AL$3,FALSE)</f>
        <v>0</v>
      </c>
      <c r="AM50" s="40">
        <f>+VLOOKUP($B50,'1а - drž.sek,drž.sl. i nam.'!$A$13:BD$104,AM$3,FALSE)</f>
        <v>0</v>
      </c>
      <c r="AN50" s="40">
        <f>+VLOOKUP($B50,'1а - drž.sek,drž.sl. i nam.'!$A$13:BE$104,AN$3,FALSE)</f>
        <v>0</v>
      </c>
      <c r="AO50" s="40">
        <f>+VLOOKUP($B50,'1а - drž.sek,drž.sl. i nam.'!$A$13:BF$104,AO$3,FALSE)</f>
        <v>0</v>
      </c>
      <c r="AP50" s="40">
        <f>+VLOOKUP($B50,'1а - drž.sek,drž.sl. i nam.'!$A$13:BG$104,AP$3,FALSE)</f>
        <v>0</v>
      </c>
      <c r="AQ50" s="40">
        <f>+VLOOKUP($B50,'1а - drž.sek,drž.sl. i nam.'!$A$13:BH$104,AQ$3,FALSE)</f>
        <v>0</v>
      </c>
      <c r="AR50" s="40">
        <f>+VLOOKUP($B50,'1а - drž.sek,drž.sl. i nam.'!$A$13:BI$104,AR$3,FALSE)</f>
        <v>0</v>
      </c>
      <c r="AS50" s="40">
        <f>+VLOOKUP($B50,'1а - drž.sek,drž.sl. i nam.'!$A$13:BJ$104,AS$3,FALSE)</f>
        <v>0</v>
      </c>
      <c r="AT50" s="40">
        <f>+VLOOKUP($B50,'1а - drž.sek,drž.sl. i nam.'!$A$13:BK$104,AT$3,FALSE)</f>
        <v>0</v>
      </c>
      <c r="AU50" s="40">
        <f>+VLOOKUP($B50,'1а - drž.sek,drž.sl. i nam.'!$A$13:BL$104,AU$3,FALSE)</f>
        <v>0</v>
      </c>
      <c r="AV50" s="40">
        <f>+VLOOKUP($B50,'1а - drž.sek,drž.sl. i nam.'!$A$13:BM$104,AV$3,FALSE)</f>
        <v>0</v>
      </c>
      <c r="AW50" s="40">
        <f>+VLOOKUP($B50,'1а - drž.sek,drž.sl. i nam.'!$A$13:BN$104,AW$3,FALSE)</f>
        <v>0</v>
      </c>
      <c r="AY50" s="40">
        <f>+(AQ50*'1а - drž.sek,drž.sl. i nam.'!$D$5)/100</f>
        <v>0</v>
      </c>
      <c r="AZ50" s="40">
        <f>+(AR50*'1а - drž.sek,drž.sl. i nam.'!$D$5)/100</f>
        <v>0</v>
      </c>
      <c r="BA50" s="40">
        <f>+(AV50*'1а - drž.sek,drž.sl. i nam.'!$D$5)/100</f>
        <v>0</v>
      </c>
      <c r="BB50" s="40">
        <f>+(AW50*'1а - drž.sek,drž.sl. i nam.'!$D$5)/100</f>
        <v>0</v>
      </c>
    </row>
    <row r="51" spans="1:54" x14ac:dyDescent="0.25">
      <c r="A51">
        <f t="shared" si="0"/>
        <v>0</v>
      </c>
      <c r="B51">
        <f>+IF(MAX(B$5:B50)+1&lt;=B$1,B50+1,0)</f>
        <v>0</v>
      </c>
      <c r="C51" s="222">
        <f t="shared" si="1"/>
        <v>0</v>
      </c>
      <c r="D51">
        <f t="shared" si="2"/>
        <v>0</v>
      </c>
      <c r="E51" s="222">
        <f t="shared" si="3"/>
        <v>0</v>
      </c>
      <c r="F51" s="222">
        <f t="shared" si="4"/>
        <v>0</v>
      </c>
      <c r="G51">
        <f>IF(B51=0,0,+VLOOKUP($B51,'1а - drž.sek,drž.sl. i nam.'!$A$13:$BG$104,'1а - drž.sek,drž.sl. i nam.'!$BG$1,FALSE))</f>
        <v>0</v>
      </c>
      <c r="H51">
        <f>IF(B51=0,0,+VLOOKUP($B51,'1а - drž.sek,drž.sl. i nam.'!$A$13:D$104,3,FALSE))</f>
        <v>0</v>
      </c>
      <c r="I51">
        <f>IF(B51=0,0,+VLOOKUP($B51,'1а - drž.sek,drž.sl. i nam.'!$A$13:E$104,4,FALSE))</f>
        <v>0</v>
      </c>
      <c r="J51">
        <f>+VLOOKUP($B51,'1а - drž.sek,drž.sl. i nam.'!$A$13:F$104,J$3,FALSE)</f>
        <v>0</v>
      </c>
      <c r="K51">
        <f>+VLOOKUP($B51,'1а - drž.sek,drž.sl. i nam.'!$A$13:G$104,K$3,FALSE)</f>
        <v>0</v>
      </c>
      <c r="L51">
        <f>+VLOOKUP($B51,'1а - drž.sek,drž.sl. i nam.'!$A$13:H$104,L$3,FALSE)</f>
        <v>0</v>
      </c>
      <c r="M51">
        <f>+VLOOKUP($B51,'1а - drž.sek,drž.sl. i nam.'!$A$13:AP$104,M$3,FALSE)</f>
        <v>0</v>
      </c>
      <c r="N51">
        <f>+VLOOKUP($B51,'1а - drž.sek,drž.sl. i nam.'!$A$13:AQ$104,N$3,FALSE)</f>
        <v>0</v>
      </c>
      <c r="O51">
        <f>+VLOOKUP($B51,'1а - drž.sek,drž.sl. i nam.'!$A$13:AQ$104,O$3,FALSE)</f>
        <v>0</v>
      </c>
      <c r="P51">
        <f>+VLOOKUP($B51,'1а - drž.sek,drž.sl. i nam.'!$A$13:AR$104,P$3,FALSE)</f>
        <v>0</v>
      </c>
      <c r="Q51">
        <f>+VLOOKUP($B51,'1а - drž.sek,drž.sl. i nam.'!$A$13:AS$104,Q$3,FALSE)</f>
        <v>0</v>
      </c>
      <c r="R51">
        <f>+VLOOKUP($B51,'1а - drž.sek,drž.sl. i nam.'!$A$13:AT$104,R$3,FALSE)</f>
        <v>0</v>
      </c>
      <c r="S51">
        <f>+VLOOKUP($B51,'1а - drž.sek,drž.sl. i nam.'!$A$13:AQ$104,S$3,FALSE)</f>
        <v>0</v>
      </c>
      <c r="T51">
        <f>+VLOOKUP($B51,'1а - drž.sek,drž.sl. i nam.'!$A$13:AR$104,T$3,FALSE)</f>
        <v>0</v>
      </c>
      <c r="U51">
        <f>+VLOOKUP($B51,'1а - drž.sek,drž.sl. i nam.'!$A$13:AS$104,U$3,FALSE)</f>
        <v>0</v>
      </c>
      <c r="V51" s="40">
        <f>+VLOOKUP($B51,'1а - drž.sek,drž.sl. i nam.'!$A$13:AT$104,V$3,FALSE)</f>
        <v>0</v>
      </c>
      <c r="W51" s="40">
        <f>+VLOOKUP($B51,'1а - drž.sek,drž.sl. i nam.'!$A$13:AU$104,W$3,FALSE)</f>
        <v>0</v>
      </c>
      <c r="X51" s="40">
        <f>+VLOOKUP($B51,'1а - drž.sek,drž.sl. i nam.'!$A$13:AV$104,X$3,FALSE)</f>
        <v>0</v>
      </c>
      <c r="Y51" s="40">
        <f>+VLOOKUP($B51,'1а - drž.sek,drž.sl. i nam.'!$A$13:AW$104,Y$3,FALSE)</f>
        <v>0</v>
      </c>
      <c r="Z51" s="40">
        <f>+VLOOKUP($B51,'1а - drž.sek,drž.sl. i nam.'!$A$13:AX$104,Z$3,FALSE)</f>
        <v>0</v>
      </c>
      <c r="AA51" s="40">
        <f>+VLOOKUP($B51,'1а - drž.sek,drž.sl. i nam.'!$A$13:AY$104,AA$3,FALSE)</f>
        <v>0</v>
      </c>
      <c r="AB51" s="40">
        <f>+VLOOKUP($B51,'1а - drž.sek,drž.sl. i nam.'!$A$13:AZ$104,AB$3,FALSE)</f>
        <v>0</v>
      </c>
      <c r="AC51" s="40">
        <f>+VLOOKUP($B51,'1а - drž.sek,drž.sl. i nam.'!$A$13:BA$104,AC$3,FALSE)</f>
        <v>0</v>
      </c>
      <c r="AD51" s="40">
        <f>+VLOOKUP($B51,'1а - drž.sek,drž.sl. i nam.'!$A$13:BB$104,AD$3,FALSE)</f>
        <v>0</v>
      </c>
      <c r="AE51" s="40">
        <f>+VLOOKUP($B51,'1а - drž.sek,drž.sl. i nam.'!$A$13:BC$104,AE$3,FALSE)</f>
        <v>0</v>
      </c>
      <c r="AF51" s="40">
        <f>+VLOOKUP($B51,'1а - drž.sek,drž.sl. i nam.'!$A$13:BB$104,AF$3,FALSE)</f>
        <v>0</v>
      </c>
      <c r="AG51" s="40">
        <f>+VLOOKUP($B51,'1а - drž.sek,drž.sl. i nam.'!$A$13:BB$104,AG$3,FALSE)</f>
        <v>0</v>
      </c>
      <c r="AH51" s="40">
        <f>+VLOOKUP($B51,'1а - drž.sek,drž.sl. i nam.'!$A$13:BB$104,AH$3,FALSE)</f>
        <v>0</v>
      </c>
      <c r="AI51" s="40">
        <f>+VLOOKUP($B51,'1а - drž.sek,drž.sl. i nam.'!$A$13:BB$104,AI$3,FALSE)</f>
        <v>0</v>
      </c>
      <c r="AJ51" s="40">
        <f>+VLOOKUP($B51,'1а - drž.sek,drž.sl. i nam.'!$A$13:BC$104,AJ$3,FALSE)</f>
        <v>0</v>
      </c>
      <c r="AK51" s="40">
        <f>+VLOOKUP($B51,'1а - drž.sek,drž.sl. i nam.'!$A$13:BB$104,AK$3,FALSE)</f>
        <v>0</v>
      </c>
      <c r="AL51" s="40">
        <f>+VLOOKUP($B51,'1а - drž.sek,drž.sl. i nam.'!$A$13:BB$104,AL$3,FALSE)</f>
        <v>0</v>
      </c>
      <c r="AM51" s="40">
        <f>+VLOOKUP($B51,'1а - drž.sek,drž.sl. i nam.'!$A$13:BD$104,AM$3,FALSE)</f>
        <v>0</v>
      </c>
      <c r="AN51" s="40">
        <f>+VLOOKUP($B51,'1а - drž.sek,drž.sl. i nam.'!$A$13:BE$104,AN$3,FALSE)</f>
        <v>0</v>
      </c>
      <c r="AO51" s="40">
        <f>+VLOOKUP($B51,'1а - drž.sek,drž.sl. i nam.'!$A$13:BF$104,AO$3,FALSE)</f>
        <v>0</v>
      </c>
      <c r="AP51" s="40">
        <f>+VLOOKUP($B51,'1а - drž.sek,drž.sl. i nam.'!$A$13:BG$104,AP$3,FALSE)</f>
        <v>0</v>
      </c>
      <c r="AQ51" s="40">
        <f>+VLOOKUP($B51,'1а - drž.sek,drž.sl. i nam.'!$A$13:BH$104,AQ$3,FALSE)</f>
        <v>0</v>
      </c>
      <c r="AR51" s="40">
        <f>+VLOOKUP($B51,'1а - drž.sek,drž.sl. i nam.'!$A$13:BI$104,AR$3,FALSE)</f>
        <v>0</v>
      </c>
      <c r="AS51" s="40">
        <f>+VLOOKUP($B51,'1а - drž.sek,drž.sl. i nam.'!$A$13:BJ$104,AS$3,FALSE)</f>
        <v>0</v>
      </c>
      <c r="AT51" s="40">
        <f>+VLOOKUP($B51,'1а - drž.sek,drž.sl. i nam.'!$A$13:BK$104,AT$3,FALSE)</f>
        <v>0</v>
      </c>
      <c r="AU51" s="40">
        <f>+VLOOKUP($B51,'1а - drž.sek,drž.sl. i nam.'!$A$13:BL$104,AU$3,FALSE)</f>
        <v>0</v>
      </c>
      <c r="AV51" s="40">
        <f>+VLOOKUP($B51,'1а - drž.sek,drž.sl. i nam.'!$A$13:BM$104,AV$3,FALSE)</f>
        <v>0</v>
      </c>
      <c r="AW51" s="40">
        <f>+VLOOKUP($B51,'1а - drž.sek,drž.sl. i nam.'!$A$13:BN$104,AW$3,FALSE)</f>
        <v>0</v>
      </c>
      <c r="AY51" s="40">
        <f>+(AQ51*'1а - drž.sek,drž.sl. i nam.'!$D$5)/100</f>
        <v>0</v>
      </c>
      <c r="AZ51" s="40">
        <f>+(AR51*'1а - drž.sek,drž.sl. i nam.'!$D$5)/100</f>
        <v>0</v>
      </c>
      <c r="BA51" s="40">
        <f>+(AV51*'1а - drž.sek,drž.sl. i nam.'!$D$5)/100</f>
        <v>0</v>
      </c>
      <c r="BB51" s="40">
        <f>+(AW51*'1а - drž.sek,drž.sl. i nam.'!$D$5)/100</f>
        <v>0</v>
      </c>
    </row>
    <row r="52" spans="1:54" x14ac:dyDescent="0.25">
      <c r="A52">
        <f t="shared" si="0"/>
        <v>0</v>
      </c>
      <c r="B52">
        <f>+IF(MAX(B$5:B51)+1&lt;=B$1,B51+1,0)</f>
        <v>0</v>
      </c>
      <c r="C52" s="222">
        <f t="shared" si="1"/>
        <v>0</v>
      </c>
      <c r="D52">
        <f t="shared" si="2"/>
        <v>0</v>
      </c>
      <c r="E52" s="222">
        <f t="shared" si="3"/>
        <v>0</v>
      </c>
      <c r="F52" s="222">
        <f t="shared" si="4"/>
        <v>0</v>
      </c>
      <c r="G52">
        <f>IF(B52=0,0,+VLOOKUP($B52,'1а - drž.sek,drž.sl. i nam.'!$A$13:$BG$104,'1а - drž.sek,drž.sl. i nam.'!$BG$1,FALSE))</f>
        <v>0</v>
      </c>
      <c r="H52">
        <f>IF(B52=0,0,+VLOOKUP($B52,'1а - drž.sek,drž.sl. i nam.'!$A$13:D$104,3,FALSE))</f>
        <v>0</v>
      </c>
      <c r="I52">
        <f>IF(B52=0,0,+VLOOKUP($B52,'1а - drž.sek,drž.sl. i nam.'!$A$13:E$104,4,FALSE))</f>
        <v>0</v>
      </c>
      <c r="J52">
        <f>+VLOOKUP($B52,'1а - drž.sek,drž.sl. i nam.'!$A$13:F$104,J$3,FALSE)</f>
        <v>0</v>
      </c>
      <c r="K52">
        <f>+VLOOKUP($B52,'1а - drž.sek,drž.sl. i nam.'!$A$13:G$104,K$3,FALSE)</f>
        <v>0</v>
      </c>
      <c r="L52">
        <f>+VLOOKUP($B52,'1а - drž.sek,drž.sl. i nam.'!$A$13:H$104,L$3,FALSE)</f>
        <v>0</v>
      </c>
      <c r="M52">
        <f>+VLOOKUP($B52,'1а - drž.sek,drž.sl. i nam.'!$A$13:AP$104,M$3,FALSE)</f>
        <v>0</v>
      </c>
      <c r="N52">
        <f>+VLOOKUP($B52,'1а - drž.sek,drž.sl. i nam.'!$A$13:AQ$104,N$3,FALSE)</f>
        <v>0</v>
      </c>
      <c r="O52">
        <f>+VLOOKUP($B52,'1а - drž.sek,drž.sl. i nam.'!$A$13:AQ$104,O$3,FALSE)</f>
        <v>0</v>
      </c>
      <c r="P52">
        <f>+VLOOKUP($B52,'1а - drž.sek,drž.sl. i nam.'!$A$13:AR$104,P$3,FALSE)</f>
        <v>0</v>
      </c>
      <c r="Q52">
        <f>+VLOOKUP($B52,'1а - drž.sek,drž.sl. i nam.'!$A$13:AS$104,Q$3,FALSE)</f>
        <v>0</v>
      </c>
      <c r="R52">
        <f>+VLOOKUP($B52,'1а - drž.sek,drž.sl. i nam.'!$A$13:AT$104,R$3,FALSE)</f>
        <v>0</v>
      </c>
      <c r="S52">
        <f>+VLOOKUP($B52,'1а - drž.sek,drž.sl. i nam.'!$A$13:AQ$104,S$3,FALSE)</f>
        <v>0</v>
      </c>
      <c r="T52">
        <f>+VLOOKUP($B52,'1а - drž.sek,drž.sl. i nam.'!$A$13:AR$104,T$3,FALSE)</f>
        <v>0</v>
      </c>
      <c r="U52">
        <f>+VLOOKUP($B52,'1а - drž.sek,drž.sl. i nam.'!$A$13:AS$104,U$3,FALSE)</f>
        <v>0</v>
      </c>
      <c r="V52" s="40">
        <f>+VLOOKUP($B52,'1а - drž.sek,drž.sl. i nam.'!$A$13:AT$104,V$3,FALSE)</f>
        <v>0</v>
      </c>
      <c r="W52" s="40">
        <f>+VLOOKUP($B52,'1а - drž.sek,drž.sl. i nam.'!$A$13:AU$104,W$3,FALSE)</f>
        <v>0</v>
      </c>
      <c r="X52" s="40">
        <f>+VLOOKUP($B52,'1а - drž.sek,drž.sl. i nam.'!$A$13:AV$104,X$3,FALSE)</f>
        <v>0</v>
      </c>
      <c r="Y52" s="40">
        <f>+VLOOKUP($B52,'1а - drž.sek,drž.sl. i nam.'!$A$13:AW$104,Y$3,FALSE)</f>
        <v>0</v>
      </c>
      <c r="Z52" s="40">
        <f>+VLOOKUP($B52,'1а - drž.sek,drž.sl. i nam.'!$A$13:AX$104,Z$3,FALSE)</f>
        <v>0</v>
      </c>
      <c r="AA52" s="40">
        <f>+VLOOKUP($B52,'1а - drž.sek,drž.sl. i nam.'!$A$13:AY$104,AA$3,FALSE)</f>
        <v>0</v>
      </c>
      <c r="AB52" s="40">
        <f>+VLOOKUP($B52,'1а - drž.sek,drž.sl. i nam.'!$A$13:AZ$104,AB$3,FALSE)</f>
        <v>0</v>
      </c>
      <c r="AC52" s="40">
        <f>+VLOOKUP($B52,'1а - drž.sek,drž.sl. i nam.'!$A$13:BA$104,AC$3,FALSE)</f>
        <v>0</v>
      </c>
      <c r="AD52" s="40">
        <f>+VLOOKUP($B52,'1а - drž.sek,drž.sl. i nam.'!$A$13:BB$104,AD$3,FALSE)</f>
        <v>0</v>
      </c>
      <c r="AE52" s="40">
        <f>+VLOOKUP($B52,'1а - drž.sek,drž.sl. i nam.'!$A$13:BC$104,AE$3,FALSE)</f>
        <v>0</v>
      </c>
      <c r="AF52" s="40">
        <f>+VLOOKUP($B52,'1а - drž.sek,drž.sl. i nam.'!$A$13:BB$104,AF$3,FALSE)</f>
        <v>0</v>
      </c>
      <c r="AG52" s="40">
        <f>+VLOOKUP($B52,'1а - drž.sek,drž.sl. i nam.'!$A$13:BB$104,AG$3,FALSE)</f>
        <v>0</v>
      </c>
      <c r="AH52" s="40">
        <f>+VLOOKUP($B52,'1а - drž.sek,drž.sl. i nam.'!$A$13:BB$104,AH$3,FALSE)</f>
        <v>0</v>
      </c>
      <c r="AI52" s="40">
        <f>+VLOOKUP($B52,'1а - drž.sek,drž.sl. i nam.'!$A$13:BB$104,AI$3,FALSE)</f>
        <v>0</v>
      </c>
      <c r="AJ52" s="40">
        <f>+VLOOKUP($B52,'1а - drž.sek,drž.sl. i nam.'!$A$13:BC$104,AJ$3,FALSE)</f>
        <v>0</v>
      </c>
      <c r="AK52" s="40">
        <f>+VLOOKUP($B52,'1а - drž.sek,drž.sl. i nam.'!$A$13:BB$104,AK$3,FALSE)</f>
        <v>0</v>
      </c>
      <c r="AL52" s="40">
        <f>+VLOOKUP($B52,'1а - drž.sek,drž.sl. i nam.'!$A$13:BB$104,AL$3,FALSE)</f>
        <v>0</v>
      </c>
      <c r="AM52" s="40">
        <f>+VLOOKUP($B52,'1а - drž.sek,drž.sl. i nam.'!$A$13:BD$104,AM$3,FALSE)</f>
        <v>0</v>
      </c>
      <c r="AN52" s="40">
        <f>+VLOOKUP($B52,'1а - drž.sek,drž.sl. i nam.'!$A$13:BE$104,AN$3,FALSE)</f>
        <v>0</v>
      </c>
      <c r="AO52" s="40">
        <f>+VLOOKUP($B52,'1а - drž.sek,drž.sl. i nam.'!$A$13:BF$104,AO$3,FALSE)</f>
        <v>0</v>
      </c>
      <c r="AP52" s="40">
        <f>+VLOOKUP($B52,'1а - drž.sek,drž.sl. i nam.'!$A$13:BG$104,AP$3,FALSE)</f>
        <v>0</v>
      </c>
      <c r="AQ52" s="40">
        <f>+VLOOKUP($B52,'1а - drž.sek,drž.sl. i nam.'!$A$13:BH$104,AQ$3,FALSE)</f>
        <v>0</v>
      </c>
      <c r="AR52" s="40">
        <f>+VLOOKUP($B52,'1а - drž.sek,drž.sl. i nam.'!$A$13:BI$104,AR$3,FALSE)</f>
        <v>0</v>
      </c>
      <c r="AS52" s="40">
        <f>+VLOOKUP($B52,'1а - drž.sek,drž.sl. i nam.'!$A$13:BJ$104,AS$3,FALSE)</f>
        <v>0</v>
      </c>
      <c r="AT52" s="40">
        <f>+VLOOKUP($B52,'1а - drž.sek,drž.sl. i nam.'!$A$13:BK$104,AT$3,FALSE)</f>
        <v>0</v>
      </c>
      <c r="AU52" s="40">
        <f>+VLOOKUP($B52,'1а - drž.sek,drž.sl. i nam.'!$A$13:BL$104,AU$3,FALSE)</f>
        <v>0</v>
      </c>
      <c r="AV52" s="40">
        <f>+VLOOKUP($B52,'1а - drž.sek,drž.sl. i nam.'!$A$13:BM$104,AV$3,FALSE)</f>
        <v>0</v>
      </c>
      <c r="AW52" s="40">
        <f>+VLOOKUP($B52,'1а - drž.sek,drž.sl. i nam.'!$A$13:BN$104,AW$3,FALSE)</f>
        <v>0</v>
      </c>
      <c r="AY52" s="40">
        <f>+(AQ52*'1а - drž.sek,drž.sl. i nam.'!$D$5)/100</f>
        <v>0</v>
      </c>
      <c r="AZ52" s="40">
        <f>+(AR52*'1а - drž.sek,drž.sl. i nam.'!$D$5)/100</f>
        <v>0</v>
      </c>
      <c r="BA52" s="40">
        <f>+(AV52*'1а - drž.sek,drž.sl. i nam.'!$D$5)/100</f>
        <v>0</v>
      </c>
      <c r="BB52" s="40">
        <f>+(AW52*'1а - drž.sek,drž.sl. i nam.'!$D$5)/100</f>
        <v>0</v>
      </c>
    </row>
    <row r="53" spans="1:54" x14ac:dyDescent="0.25">
      <c r="A53">
        <f t="shared" si="0"/>
        <v>0</v>
      </c>
      <c r="B53">
        <f>+IF(MAX(B$5:B52)+1&lt;=B$1,B52+1,0)</f>
        <v>0</v>
      </c>
      <c r="C53" s="222">
        <f t="shared" si="1"/>
        <v>0</v>
      </c>
      <c r="D53">
        <f t="shared" si="2"/>
        <v>0</v>
      </c>
      <c r="E53" s="222">
        <f t="shared" si="3"/>
        <v>0</v>
      </c>
      <c r="F53" s="222">
        <f t="shared" si="4"/>
        <v>0</v>
      </c>
      <c r="G53">
        <f>IF(B53=0,0,+VLOOKUP($B53,'1а - drž.sek,drž.sl. i nam.'!$A$13:$BG$104,'1а - drž.sek,drž.sl. i nam.'!$BG$1,FALSE))</f>
        <v>0</v>
      </c>
      <c r="H53">
        <f>IF(B53=0,0,+VLOOKUP($B53,'1а - drž.sek,drž.sl. i nam.'!$A$13:D$104,3,FALSE))</f>
        <v>0</v>
      </c>
      <c r="I53">
        <f>IF(B53=0,0,+VLOOKUP($B53,'1а - drž.sek,drž.sl. i nam.'!$A$13:E$104,4,FALSE))</f>
        <v>0</v>
      </c>
      <c r="J53">
        <f>+VLOOKUP($B53,'1а - drž.sek,drž.sl. i nam.'!$A$13:F$104,J$3,FALSE)</f>
        <v>0</v>
      </c>
      <c r="K53">
        <f>+VLOOKUP($B53,'1а - drž.sek,drž.sl. i nam.'!$A$13:G$104,K$3,FALSE)</f>
        <v>0</v>
      </c>
      <c r="L53">
        <f>+VLOOKUP($B53,'1а - drž.sek,drž.sl. i nam.'!$A$13:H$104,L$3,FALSE)</f>
        <v>0</v>
      </c>
      <c r="M53">
        <f>+VLOOKUP($B53,'1а - drž.sek,drž.sl. i nam.'!$A$13:AP$104,M$3,FALSE)</f>
        <v>0</v>
      </c>
      <c r="N53">
        <f>+VLOOKUP($B53,'1а - drž.sek,drž.sl. i nam.'!$A$13:AQ$104,N$3,FALSE)</f>
        <v>0</v>
      </c>
      <c r="O53">
        <f>+VLOOKUP($B53,'1а - drž.sek,drž.sl. i nam.'!$A$13:AQ$104,O$3,FALSE)</f>
        <v>0</v>
      </c>
      <c r="P53">
        <f>+VLOOKUP($B53,'1а - drž.sek,drž.sl. i nam.'!$A$13:AR$104,P$3,FALSE)</f>
        <v>0</v>
      </c>
      <c r="Q53">
        <f>+VLOOKUP($B53,'1а - drž.sek,drž.sl. i nam.'!$A$13:AS$104,Q$3,FALSE)</f>
        <v>0</v>
      </c>
      <c r="R53">
        <f>+VLOOKUP($B53,'1а - drž.sek,drž.sl. i nam.'!$A$13:AT$104,R$3,FALSE)</f>
        <v>0</v>
      </c>
      <c r="S53">
        <f>+VLOOKUP($B53,'1а - drž.sek,drž.sl. i nam.'!$A$13:AQ$104,S$3,FALSE)</f>
        <v>0</v>
      </c>
      <c r="T53">
        <f>+VLOOKUP($B53,'1а - drž.sek,drž.sl. i nam.'!$A$13:AR$104,T$3,FALSE)</f>
        <v>0</v>
      </c>
      <c r="U53">
        <f>+VLOOKUP($B53,'1а - drž.sek,drž.sl. i nam.'!$A$13:AS$104,U$3,FALSE)</f>
        <v>0</v>
      </c>
      <c r="V53" s="40">
        <f>+VLOOKUP($B53,'1а - drž.sek,drž.sl. i nam.'!$A$13:AT$104,V$3,FALSE)</f>
        <v>0</v>
      </c>
      <c r="W53" s="40">
        <f>+VLOOKUP($B53,'1а - drž.sek,drž.sl. i nam.'!$A$13:AU$104,W$3,FALSE)</f>
        <v>0</v>
      </c>
      <c r="X53" s="40">
        <f>+VLOOKUP($B53,'1а - drž.sek,drž.sl. i nam.'!$A$13:AV$104,X$3,FALSE)</f>
        <v>0</v>
      </c>
      <c r="Y53" s="40">
        <f>+VLOOKUP($B53,'1а - drž.sek,drž.sl. i nam.'!$A$13:AW$104,Y$3,FALSE)</f>
        <v>0</v>
      </c>
      <c r="Z53" s="40">
        <f>+VLOOKUP($B53,'1а - drž.sek,drž.sl. i nam.'!$A$13:AX$104,Z$3,FALSE)</f>
        <v>0</v>
      </c>
      <c r="AA53" s="40">
        <f>+VLOOKUP($B53,'1а - drž.sek,drž.sl. i nam.'!$A$13:AY$104,AA$3,FALSE)</f>
        <v>0</v>
      </c>
      <c r="AB53" s="40">
        <f>+VLOOKUP($B53,'1а - drž.sek,drž.sl. i nam.'!$A$13:AZ$104,AB$3,FALSE)</f>
        <v>0</v>
      </c>
      <c r="AC53" s="40">
        <f>+VLOOKUP($B53,'1а - drž.sek,drž.sl. i nam.'!$A$13:BA$104,AC$3,FALSE)</f>
        <v>0</v>
      </c>
      <c r="AD53" s="40">
        <f>+VLOOKUP($B53,'1а - drž.sek,drž.sl. i nam.'!$A$13:BB$104,AD$3,FALSE)</f>
        <v>0</v>
      </c>
      <c r="AE53" s="40">
        <f>+VLOOKUP($B53,'1а - drž.sek,drž.sl. i nam.'!$A$13:BC$104,AE$3,FALSE)</f>
        <v>0</v>
      </c>
      <c r="AF53" s="40">
        <f>+VLOOKUP($B53,'1а - drž.sek,drž.sl. i nam.'!$A$13:BB$104,AF$3,FALSE)</f>
        <v>0</v>
      </c>
      <c r="AG53" s="40">
        <f>+VLOOKUP($B53,'1а - drž.sek,drž.sl. i nam.'!$A$13:BB$104,AG$3,FALSE)</f>
        <v>0</v>
      </c>
      <c r="AH53" s="40">
        <f>+VLOOKUP($B53,'1а - drž.sek,drž.sl. i nam.'!$A$13:BB$104,AH$3,FALSE)</f>
        <v>0</v>
      </c>
      <c r="AI53" s="40">
        <f>+VLOOKUP($B53,'1а - drž.sek,drž.sl. i nam.'!$A$13:BB$104,AI$3,FALSE)</f>
        <v>0</v>
      </c>
      <c r="AJ53" s="40">
        <f>+VLOOKUP($B53,'1а - drž.sek,drž.sl. i nam.'!$A$13:BC$104,AJ$3,FALSE)</f>
        <v>0</v>
      </c>
      <c r="AK53" s="40">
        <f>+VLOOKUP($B53,'1а - drž.sek,drž.sl. i nam.'!$A$13:BB$104,AK$3,FALSE)</f>
        <v>0</v>
      </c>
      <c r="AL53" s="40">
        <f>+VLOOKUP($B53,'1а - drž.sek,drž.sl. i nam.'!$A$13:BB$104,AL$3,FALSE)</f>
        <v>0</v>
      </c>
      <c r="AM53" s="40">
        <f>+VLOOKUP($B53,'1а - drž.sek,drž.sl. i nam.'!$A$13:BD$104,AM$3,FALSE)</f>
        <v>0</v>
      </c>
      <c r="AN53" s="40">
        <f>+VLOOKUP($B53,'1а - drž.sek,drž.sl. i nam.'!$A$13:BE$104,AN$3,FALSE)</f>
        <v>0</v>
      </c>
      <c r="AO53" s="40">
        <f>+VLOOKUP($B53,'1а - drž.sek,drž.sl. i nam.'!$A$13:BF$104,AO$3,FALSE)</f>
        <v>0</v>
      </c>
      <c r="AP53" s="40">
        <f>+VLOOKUP($B53,'1а - drž.sek,drž.sl. i nam.'!$A$13:BG$104,AP$3,FALSE)</f>
        <v>0</v>
      </c>
      <c r="AQ53" s="40">
        <f>+VLOOKUP($B53,'1а - drž.sek,drž.sl. i nam.'!$A$13:BH$104,AQ$3,FALSE)</f>
        <v>0</v>
      </c>
      <c r="AR53" s="40">
        <f>+VLOOKUP($B53,'1а - drž.sek,drž.sl. i nam.'!$A$13:BI$104,AR$3,FALSE)</f>
        <v>0</v>
      </c>
      <c r="AS53" s="40">
        <f>+VLOOKUP($B53,'1а - drž.sek,drž.sl. i nam.'!$A$13:BJ$104,AS$3,FALSE)</f>
        <v>0</v>
      </c>
      <c r="AT53" s="40">
        <f>+VLOOKUP($B53,'1а - drž.sek,drž.sl. i nam.'!$A$13:BK$104,AT$3,FALSE)</f>
        <v>0</v>
      </c>
      <c r="AU53" s="40">
        <f>+VLOOKUP($B53,'1а - drž.sek,drž.sl. i nam.'!$A$13:BL$104,AU$3,FALSE)</f>
        <v>0</v>
      </c>
      <c r="AV53" s="40">
        <f>+VLOOKUP($B53,'1а - drž.sek,drž.sl. i nam.'!$A$13:BM$104,AV$3,FALSE)</f>
        <v>0</v>
      </c>
      <c r="AW53" s="40">
        <f>+VLOOKUP($B53,'1а - drž.sek,drž.sl. i nam.'!$A$13:BN$104,AW$3,FALSE)</f>
        <v>0</v>
      </c>
      <c r="AY53" s="40">
        <f>+(AQ53*'1а - drž.sek,drž.sl. i nam.'!$D$5)/100</f>
        <v>0</v>
      </c>
      <c r="AZ53" s="40">
        <f>+(AR53*'1а - drž.sek,drž.sl. i nam.'!$D$5)/100</f>
        <v>0</v>
      </c>
      <c r="BA53" s="40">
        <f>+(AV53*'1а - drž.sek,drž.sl. i nam.'!$D$5)/100</f>
        <v>0</v>
      </c>
      <c r="BB53" s="40">
        <f>+(AW53*'1а - drž.sek,drž.sl. i nam.'!$D$5)/100</f>
        <v>0</v>
      </c>
    </row>
    <row r="54" spans="1:54" x14ac:dyDescent="0.25">
      <c r="A54">
        <f t="shared" si="0"/>
        <v>0</v>
      </c>
      <c r="B54">
        <f>+IF(MAX(B$5:B53)+1&lt;=B$1,B53+1,0)</f>
        <v>0</v>
      </c>
      <c r="C54" s="222">
        <f t="shared" si="1"/>
        <v>0</v>
      </c>
      <c r="D54">
        <f t="shared" si="2"/>
        <v>0</v>
      </c>
      <c r="E54" s="222">
        <f t="shared" si="3"/>
        <v>0</v>
      </c>
      <c r="F54" s="222">
        <f t="shared" si="4"/>
        <v>0</v>
      </c>
      <c r="G54">
        <f>IF(B54=0,0,+VLOOKUP($B54,'1а - drž.sek,drž.sl. i nam.'!$A$13:$BG$104,'1а - drž.sek,drž.sl. i nam.'!$BG$1,FALSE))</f>
        <v>0</v>
      </c>
      <c r="H54">
        <f>IF(B54=0,0,+VLOOKUP($B54,'1а - drž.sek,drž.sl. i nam.'!$A$13:D$104,3,FALSE))</f>
        <v>0</v>
      </c>
      <c r="I54">
        <f>IF(B54=0,0,+VLOOKUP($B54,'1а - drž.sek,drž.sl. i nam.'!$A$13:E$104,4,FALSE))</f>
        <v>0</v>
      </c>
      <c r="J54">
        <f>+VLOOKUP($B54,'1а - drž.sek,drž.sl. i nam.'!$A$13:F$104,J$3,FALSE)</f>
        <v>0</v>
      </c>
      <c r="K54">
        <f>+VLOOKUP($B54,'1а - drž.sek,drž.sl. i nam.'!$A$13:G$104,K$3,FALSE)</f>
        <v>0</v>
      </c>
      <c r="L54">
        <f>+VLOOKUP($B54,'1а - drž.sek,drž.sl. i nam.'!$A$13:H$104,L$3,FALSE)</f>
        <v>0</v>
      </c>
      <c r="M54">
        <f>+VLOOKUP($B54,'1а - drž.sek,drž.sl. i nam.'!$A$13:AP$104,M$3,FALSE)</f>
        <v>0</v>
      </c>
      <c r="N54">
        <f>+VLOOKUP($B54,'1а - drž.sek,drž.sl. i nam.'!$A$13:AQ$104,N$3,FALSE)</f>
        <v>0</v>
      </c>
      <c r="O54">
        <f>+VLOOKUP($B54,'1а - drž.sek,drž.sl. i nam.'!$A$13:AQ$104,O$3,FALSE)</f>
        <v>0</v>
      </c>
      <c r="P54">
        <f>+VLOOKUP($B54,'1а - drž.sek,drž.sl. i nam.'!$A$13:AR$104,P$3,FALSE)</f>
        <v>0</v>
      </c>
      <c r="Q54">
        <f>+VLOOKUP($B54,'1а - drž.sek,drž.sl. i nam.'!$A$13:AS$104,Q$3,FALSE)</f>
        <v>0</v>
      </c>
      <c r="R54">
        <f>+VLOOKUP($B54,'1а - drž.sek,drž.sl. i nam.'!$A$13:AT$104,R$3,FALSE)</f>
        <v>0</v>
      </c>
      <c r="S54">
        <f>+VLOOKUP($B54,'1а - drž.sek,drž.sl. i nam.'!$A$13:AQ$104,S$3,FALSE)</f>
        <v>0</v>
      </c>
      <c r="T54">
        <f>+VLOOKUP($B54,'1а - drž.sek,drž.sl. i nam.'!$A$13:AR$104,T$3,FALSE)</f>
        <v>0</v>
      </c>
      <c r="U54">
        <f>+VLOOKUP($B54,'1а - drž.sek,drž.sl. i nam.'!$A$13:AS$104,U$3,FALSE)</f>
        <v>0</v>
      </c>
      <c r="V54" s="40">
        <f>+VLOOKUP($B54,'1а - drž.sek,drž.sl. i nam.'!$A$13:AT$104,V$3,FALSE)</f>
        <v>0</v>
      </c>
      <c r="W54" s="40">
        <f>+VLOOKUP($B54,'1а - drž.sek,drž.sl. i nam.'!$A$13:AU$104,W$3,FALSE)</f>
        <v>0</v>
      </c>
      <c r="X54" s="40">
        <f>+VLOOKUP($B54,'1а - drž.sek,drž.sl. i nam.'!$A$13:AV$104,X$3,FALSE)</f>
        <v>0</v>
      </c>
      <c r="Y54" s="40">
        <f>+VLOOKUP($B54,'1а - drž.sek,drž.sl. i nam.'!$A$13:AW$104,Y$3,FALSE)</f>
        <v>0</v>
      </c>
      <c r="Z54" s="40">
        <f>+VLOOKUP($B54,'1а - drž.sek,drž.sl. i nam.'!$A$13:AX$104,Z$3,FALSE)</f>
        <v>0</v>
      </c>
      <c r="AA54" s="40">
        <f>+VLOOKUP($B54,'1а - drž.sek,drž.sl. i nam.'!$A$13:AY$104,AA$3,FALSE)</f>
        <v>0</v>
      </c>
      <c r="AB54" s="40">
        <f>+VLOOKUP($B54,'1а - drž.sek,drž.sl. i nam.'!$A$13:AZ$104,AB$3,FALSE)</f>
        <v>0</v>
      </c>
      <c r="AC54" s="40">
        <f>+VLOOKUP($B54,'1а - drž.sek,drž.sl. i nam.'!$A$13:BA$104,AC$3,FALSE)</f>
        <v>0</v>
      </c>
      <c r="AD54" s="40">
        <f>+VLOOKUP($B54,'1а - drž.sek,drž.sl. i nam.'!$A$13:BB$104,AD$3,FALSE)</f>
        <v>0</v>
      </c>
      <c r="AE54" s="40">
        <f>+VLOOKUP($B54,'1а - drž.sek,drž.sl. i nam.'!$A$13:BC$104,AE$3,FALSE)</f>
        <v>0</v>
      </c>
      <c r="AF54" s="40">
        <f>+VLOOKUP($B54,'1а - drž.sek,drž.sl. i nam.'!$A$13:BB$104,AF$3,FALSE)</f>
        <v>0</v>
      </c>
      <c r="AG54" s="40">
        <f>+VLOOKUP($B54,'1а - drž.sek,drž.sl. i nam.'!$A$13:BB$104,AG$3,FALSE)</f>
        <v>0</v>
      </c>
      <c r="AH54" s="40">
        <f>+VLOOKUP($B54,'1а - drž.sek,drž.sl. i nam.'!$A$13:BB$104,AH$3,FALSE)</f>
        <v>0</v>
      </c>
      <c r="AI54" s="40">
        <f>+VLOOKUP($B54,'1а - drž.sek,drž.sl. i nam.'!$A$13:BB$104,AI$3,FALSE)</f>
        <v>0</v>
      </c>
      <c r="AJ54" s="40">
        <f>+VLOOKUP($B54,'1а - drž.sek,drž.sl. i nam.'!$A$13:BC$104,AJ$3,FALSE)</f>
        <v>0</v>
      </c>
      <c r="AK54" s="40">
        <f>+VLOOKUP($B54,'1а - drž.sek,drž.sl. i nam.'!$A$13:BB$104,AK$3,FALSE)</f>
        <v>0</v>
      </c>
      <c r="AL54" s="40">
        <f>+VLOOKUP($B54,'1а - drž.sek,drž.sl. i nam.'!$A$13:BB$104,AL$3,FALSE)</f>
        <v>0</v>
      </c>
      <c r="AM54" s="40">
        <f>+VLOOKUP($B54,'1а - drž.sek,drž.sl. i nam.'!$A$13:BD$104,AM$3,FALSE)</f>
        <v>0</v>
      </c>
      <c r="AN54" s="40">
        <f>+VLOOKUP($B54,'1а - drž.sek,drž.sl. i nam.'!$A$13:BE$104,AN$3,FALSE)</f>
        <v>0</v>
      </c>
      <c r="AO54" s="40">
        <f>+VLOOKUP($B54,'1а - drž.sek,drž.sl. i nam.'!$A$13:BF$104,AO$3,FALSE)</f>
        <v>0</v>
      </c>
      <c r="AP54" s="40">
        <f>+VLOOKUP($B54,'1а - drž.sek,drž.sl. i nam.'!$A$13:BG$104,AP$3,FALSE)</f>
        <v>0</v>
      </c>
      <c r="AQ54" s="40">
        <f>+VLOOKUP($B54,'1а - drž.sek,drž.sl. i nam.'!$A$13:BH$104,AQ$3,FALSE)</f>
        <v>0</v>
      </c>
      <c r="AR54" s="40">
        <f>+VLOOKUP($B54,'1а - drž.sek,drž.sl. i nam.'!$A$13:BI$104,AR$3,FALSE)</f>
        <v>0</v>
      </c>
      <c r="AS54" s="40">
        <f>+VLOOKUP($B54,'1а - drž.sek,drž.sl. i nam.'!$A$13:BJ$104,AS$3,FALSE)</f>
        <v>0</v>
      </c>
      <c r="AT54" s="40">
        <f>+VLOOKUP($B54,'1а - drž.sek,drž.sl. i nam.'!$A$13:BK$104,AT$3,FALSE)</f>
        <v>0</v>
      </c>
      <c r="AU54" s="40">
        <f>+VLOOKUP($B54,'1а - drž.sek,drž.sl. i nam.'!$A$13:BL$104,AU$3,FALSE)</f>
        <v>0</v>
      </c>
      <c r="AV54" s="40">
        <f>+VLOOKUP($B54,'1а - drž.sek,drž.sl. i nam.'!$A$13:BM$104,AV$3,FALSE)</f>
        <v>0</v>
      </c>
      <c r="AW54" s="40">
        <f>+VLOOKUP($B54,'1а - drž.sek,drž.sl. i nam.'!$A$13:BN$104,AW$3,FALSE)</f>
        <v>0</v>
      </c>
      <c r="AY54" s="40">
        <f>+(AQ54*'1а - drž.sek,drž.sl. i nam.'!$D$5)/100</f>
        <v>0</v>
      </c>
      <c r="AZ54" s="40">
        <f>+(AR54*'1а - drž.sek,drž.sl. i nam.'!$D$5)/100</f>
        <v>0</v>
      </c>
      <c r="BA54" s="40">
        <f>+(AV54*'1а - drž.sek,drž.sl. i nam.'!$D$5)/100</f>
        <v>0</v>
      </c>
      <c r="BB54" s="40">
        <f>+(AW54*'1а - drž.sek,drž.sl. i nam.'!$D$5)/100</f>
        <v>0</v>
      </c>
    </row>
    <row r="55" spans="1:54" x14ac:dyDescent="0.25">
      <c r="A55">
        <f t="shared" si="0"/>
        <v>0</v>
      </c>
      <c r="B55">
        <f>+IF(MAX(B$5:B54)+1&lt;=B$1,B54+1,0)</f>
        <v>0</v>
      </c>
      <c r="C55" s="222">
        <f t="shared" si="1"/>
        <v>0</v>
      </c>
      <c r="D55">
        <f t="shared" si="2"/>
        <v>0</v>
      </c>
      <c r="E55" s="222">
        <f t="shared" si="3"/>
        <v>0</v>
      </c>
      <c r="F55" s="222">
        <f t="shared" si="4"/>
        <v>0</v>
      </c>
      <c r="G55">
        <f>IF(B55=0,0,+VLOOKUP($B55,'1а - drž.sek,drž.sl. i nam.'!$A$13:$BG$104,'1а - drž.sek,drž.sl. i nam.'!$BG$1,FALSE))</f>
        <v>0</v>
      </c>
      <c r="H55">
        <f>IF(B55=0,0,+VLOOKUP($B55,'1а - drž.sek,drž.sl. i nam.'!$A$13:D$104,3,FALSE))</f>
        <v>0</v>
      </c>
      <c r="I55">
        <f>IF(B55=0,0,+VLOOKUP($B55,'1а - drž.sek,drž.sl. i nam.'!$A$13:E$104,4,FALSE))</f>
        <v>0</v>
      </c>
      <c r="J55">
        <f>+VLOOKUP($B55,'1а - drž.sek,drž.sl. i nam.'!$A$13:F$104,J$3,FALSE)</f>
        <v>0</v>
      </c>
      <c r="K55">
        <f>+VLOOKUP($B55,'1а - drž.sek,drž.sl. i nam.'!$A$13:G$104,K$3,FALSE)</f>
        <v>0</v>
      </c>
      <c r="L55">
        <f>+VLOOKUP($B55,'1а - drž.sek,drž.sl. i nam.'!$A$13:H$104,L$3,FALSE)</f>
        <v>0</v>
      </c>
      <c r="M55">
        <f>+VLOOKUP($B55,'1а - drž.sek,drž.sl. i nam.'!$A$13:AP$104,M$3,FALSE)</f>
        <v>0</v>
      </c>
      <c r="N55">
        <f>+VLOOKUP($B55,'1а - drž.sek,drž.sl. i nam.'!$A$13:AQ$104,N$3,FALSE)</f>
        <v>0</v>
      </c>
      <c r="O55">
        <f>+VLOOKUP($B55,'1а - drž.sek,drž.sl. i nam.'!$A$13:AQ$104,O$3,FALSE)</f>
        <v>0</v>
      </c>
      <c r="P55">
        <f>+VLOOKUP($B55,'1а - drž.sek,drž.sl. i nam.'!$A$13:AR$104,P$3,FALSE)</f>
        <v>0</v>
      </c>
      <c r="Q55">
        <f>+VLOOKUP($B55,'1а - drž.sek,drž.sl. i nam.'!$A$13:AS$104,Q$3,FALSE)</f>
        <v>0</v>
      </c>
      <c r="R55">
        <f>+VLOOKUP($B55,'1а - drž.sek,drž.sl. i nam.'!$A$13:AT$104,R$3,FALSE)</f>
        <v>0</v>
      </c>
      <c r="S55">
        <f>+VLOOKUP($B55,'1а - drž.sek,drž.sl. i nam.'!$A$13:AQ$104,S$3,FALSE)</f>
        <v>0</v>
      </c>
      <c r="T55">
        <f>+VLOOKUP($B55,'1а - drž.sek,drž.sl. i nam.'!$A$13:AR$104,T$3,FALSE)</f>
        <v>0</v>
      </c>
      <c r="U55">
        <f>+VLOOKUP($B55,'1а - drž.sek,drž.sl. i nam.'!$A$13:AS$104,U$3,FALSE)</f>
        <v>0</v>
      </c>
      <c r="V55" s="40">
        <f>+VLOOKUP($B55,'1а - drž.sek,drž.sl. i nam.'!$A$13:AT$104,V$3,FALSE)</f>
        <v>0</v>
      </c>
      <c r="W55" s="40">
        <f>+VLOOKUP($B55,'1а - drž.sek,drž.sl. i nam.'!$A$13:AU$104,W$3,FALSE)</f>
        <v>0</v>
      </c>
      <c r="X55" s="40">
        <f>+VLOOKUP($B55,'1а - drž.sek,drž.sl. i nam.'!$A$13:AV$104,X$3,FALSE)</f>
        <v>0</v>
      </c>
      <c r="Y55" s="40">
        <f>+VLOOKUP($B55,'1а - drž.sek,drž.sl. i nam.'!$A$13:AW$104,Y$3,FALSE)</f>
        <v>0</v>
      </c>
      <c r="Z55" s="40">
        <f>+VLOOKUP($B55,'1а - drž.sek,drž.sl. i nam.'!$A$13:AX$104,Z$3,FALSE)</f>
        <v>0</v>
      </c>
      <c r="AA55" s="40">
        <f>+VLOOKUP($B55,'1а - drž.sek,drž.sl. i nam.'!$A$13:AY$104,AA$3,FALSE)</f>
        <v>0</v>
      </c>
      <c r="AB55" s="40">
        <f>+VLOOKUP($B55,'1а - drž.sek,drž.sl. i nam.'!$A$13:AZ$104,AB$3,FALSE)</f>
        <v>0</v>
      </c>
      <c r="AC55" s="40">
        <f>+VLOOKUP($B55,'1а - drž.sek,drž.sl. i nam.'!$A$13:BA$104,AC$3,FALSE)</f>
        <v>0</v>
      </c>
      <c r="AD55" s="40">
        <f>+VLOOKUP($B55,'1а - drž.sek,drž.sl. i nam.'!$A$13:BB$104,AD$3,FALSE)</f>
        <v>0</v>
      </c>
      <c r="AE55" s="40">
        <f>+VLOOKUP($B55,'1а - drž.sek,drž.sl. i nam.'!$A$13:BC$104,AE$3,FALSE)</f>
        <v>0</v>
      </c>
      <c r="AF55" s="40">
        <f>+VLOOKUP($B55,'1а - drž.sek,drž.sl. i nam.'!$A$13:BB$104,AF$3,FALSE)</f>
        <v>0</v>
      </c>
      <c r="AG55" s="40">
        <f>+VLOOKUP($B55,'1а - drž.sek,drž.sl. i nam.'!$A$13:BB$104,AG$3,FALSE)</f>
        <v>0</v>
      </c>
      <c r="AH55" s="40">
        <f>+VLOOKUP($B55,'1а - drž.sek,drž.sl. i nam.'!$A$13:BB$104,AH$3,FALSE)</f>
        <v>0</v>
      </c>
      <c r="AI55" s="40">
        <f>+VLOOKUP($B55,'1а - drž.sek,drž.sl. i nam.'!$A$13:BB$104,AI$3,FALSE)</f>
        <v>0</v>
      </c>
      <c r="AJ55" s="40">
        <f>+VLOOKUP($B55,'1а - drž.sek,drž.sl. i nam.'!$A$13:BC$104,AJ$3,FALSE)</f>
        <v>0</v>
      </c>
      <c r="AK55" s="40">
        <f>+VLOOKUP($B55,'1а - drž.sek,drž.sl. i nam.'!$A$13:BB$104,AK$3,FALSE)</f>
        <v>0</v>
      </c>
      <c r="AL55" s="40">
        <f>+VLOOKUP($B55,'1а - drž.sek,drž.sl. i nam.'!$A$13:BB$104,AL$3,FALSE)</f>
        <v>0</v>
      </c>
      <c r="AM55" s="40">
        <f>+VLOOKUP($B55,'1а - drž.sek,drž.sl. i nam.'!$A$13:BD$104,AM$3,FALSE)</f>
        <v>0</v>
      </c>
      <c r="AN55" s="40">
        <f>+VLOOKUP($B55,'1а - drž.sek,drž.sl. i nam.'!$A$13:BE$104,AN$3,FALSE)</f>
        <v>0</v>
      </c>
      <c r="AO55" s="40">
        <f>+VLOOKUP($B55,'1а - drž.sek,drž.sl. i nam.'!$A$13:BF$104,AO$3,FALSE)</f>
        <v>0</v>
      </c>
      <c r="AP55" s="40">
        <f>+VLOOKUP($B55,'1а - drž.sek,drž.sl. i nam.'!$A$13:BG$104,AP$3,FALSE)</f>
        <v>0</v>
      </c>
      <c r="AQ55" s="40">
        <f>+VLOOKUP($B55,'1а - drž.sek,drž.sl. i nam.'!$A$13:BH$104,AQ$3,FALSE)</f>
        <v>0</v>
      </c>
      <c r="AR55" s="40">
        <f>+VLOOKUP($B55,'1а - drž.sek,drž.sl. i nam.'!$A$13:BI$104,AR$3,FALSE)</f>
        <v>0</v>
      </c>
      <c r="AS55" s="40">
        <f>+VLOOKUP($B55,'1а - drž.sek,drž.sl. i nam.'!$A$13:BJ$104,AS$3,FALSE)</f>
        <v>0</v>
      </c>
      <c r="AT55" s="40">
        <f>+VLOOKUP($B55,'1а - drž.sek,drž.sl. i nam.'!$A$13:BK$104,AT$3,FALSE)</f>
        <v>0</v>
      </c>
      <c r="AU55" s="40">
        <f>+VLOOKUP($B55,'1а - drž.sek,drž.sl. i nam.'!$A$13:BL$104,AU$3,FALSE)</f>
        <v>0</v>
      </c>
      <c r="AV55" s="40">
        <f>+VLOOKUP($B55,'1а - drž.sek,drž.sl. i nam.'!$A$13:BM$104,AV$3,FALSE)</f>
        <v>0</v>
      </c>
      <c r="AW55" s="40">
        <f>+VLOOKUP($B55,'1а - drž.sek,drž.sl. i nam.'!$A$13:BN$104,AW$3,FALSE)</f>
        <v>0</v>
      </c>
      <c r="AY55" s="40">
        <f>+(AQ55*'1а - drž.sek,drž.sl. i nam.'!$D$5)/100</f>
        <v>0</v>
      </c>
      <c r="AZ55" s="40">
        <f>+(AR55*'1а - drž.sek,drž.sl. i nam.'!$D$5)/100</f>
        <v>0</v>
      </c>
      <c r="BA55" s="40">
        <f>+(AV55*'1а - drž.sek,drž.sl. i nam.'!$D$5)/100</f>
        <v>0</v>
      </c>
      <c r="BB55" s="40">
        <f>+(AW55*'1а - drž.sek,drž.sl. i nam.'!$D$5)/100</f>
        <v>0</v>
      </c>
    </row>
    <row r="56" spans="1:54" x14ac:dyDescent="0.25">
      <c r="A56">
        <f t="shared" si="0"/>
        <v>0</v>
      </c>
      <c r="B56">
        <f>+IF(MAX(B$5:B55)+1&lt;=B$1,B55+1,0)</f>
        <v>0</v>
      </c>
      <c r="C56" s="222">
        <f t="shared" si="1"/>
        <v>0</v>
      </c>
      <c r="D56">
        <f t="shared" si="2"/>
        <v>0</v>
      </c>
      <c r="E56" s="222">
        <f t="shared" si="3"/>
        <v>0</v>
      </c>
      <c r="F56" s="222">
        <f t="shared" si="4"/>
        <v>0</v>
      </c>
      <c r="G56">
        <f>IF(B56=0,0,+VLOOKUP($B56,'1а - drž.sek,drž.sl. i nam.'!$A$13:$BG$104,'1а - drž.sek,drž.sl. i nam.'!$BG$1,FALSE))</f>
        <v>0</v>
      </c>
      <c r="H56">
        <f>IF(B56=0,0,+VLOOKUP($B56,'1а - drž.sek,drž.sl. i nam.'!$A$13:D$104,3,FALSE))</f>
        <v>0</v>
      </c>
      <c r="I56">
        <f>IF(B56=0,0,+VLOOKUP($B56,'1а - drž.sek,drž.sl. i nam.'!$A$13:E$104,4,FALSE))</f>
        <v>0</v>
      </c>
      <c r="J56">
        <f>+VLOOKUP($B56,'1а - drž.sek,drž.sl. i nam.'!$A$13:F$104,J$3,FALSE)</f>
        <v>0</v>
      </c>
      <c r="K56">
        <f>+VLOOKUP($B56,'1а - drž.sek,drž.sl. i nam.'!$A$13:G$104,K$3,FALSE)</f>
        <v>0</v>
      </c>
      <c r="L56">
        <f>+VLOOKUP($B56,'1а - drž.sek,drž.sl. i nam.'!$A$13:H$104,L$3,FALSE)</f>
        <v>0</v>
      </c>
      <c r="M56">
        <f>+VLOOKUP($B56,'1а - drž.sek,drž.sl. i nam.'!$A$13:AP$104,M$3,FALSE)</f>
        <v>0</v>
      </c>
      <c r="N56">
        <f>+VLOOKUP($B56,'1а - drž.sek,drž.sl. i nam.'!$A$13:AQ$104,N$3,FALSE)</f>
        <v>0</v>
      </c>
      <c r="O56">
        <f>+VLOOKUP($B56,'1а - drž.sek,drž.sl. i nam.'!$A$13:AQ$104,O$3,FALSE)</f>
        <v>0</v>
      </c>
      <c r="P56">
        <f>+VLOOKUP($B56,'1а - drž.sek,drž.sl. i nam.'!$A$13:AR$104,P$3,FALSE)</f>
        <v>0</v>
      </c>
      <c r="Q56">
        <f>+VLOOKUP($B56,'1а - drž.sek,drž.sl. i nam.'!$A$13:AS$104,Q$3,FALSE)</f>
        <v>0</v>
      </c>
      <c r="R56">
        <f>+VLOOKUP($B56,'1а - drž.sek,drž.sl. i nam.'!$A$13:AT$104,R$3,FALSE)</f>
        <v>0</v>
      </c>
      <c r="S56">
        <f>+VLOOKUP($B56,'1а - drž.sek,drž.sl. i nam.'!$A$13:AQ$104,S$3,FALSE)</f>
        <v>0</v>
      </c>
      <c r="T56">
        <f>+VLOOKUP($B56,'1а - drž.sek,drž.sl. i nam.'!$A$13:AR$104,T$3,FALSE)</f>
        <v>0</v>
      </c>
      <c r="U56">
        <f>+VLOOKUP($B56,'1а - drž.sek,drž.sl. i nam.'!$A$13:AS$104,U$3,FALSE)</f>
        <v>0</v>
      </c>
      <c r="V56" s="40">
        <f>+VLOOKUP($B56,'1а - drž.sek,drž.sl. i nam.'!$A$13:AT$104,V$3,FALSE)</f>
        <v>0</v>
      </c>
      <c r="W56" s="40">
        <f>+VLOOKUP($B56,'1а - drž.sek,drž.sl. i nam.'!$A$13:AU$104,W$3,FALSE)</f>
        <v>0</v>
      </c>
      <c r="X56" s="40">
        <f>+VLOOKUP($B56,'1а - drž.sek,drž.sl. i nam.'!$A$13:AV$104,X$3,FALSE)</f>
        <v>0</v>
      </c>
      <c r="Y56" s="40">
        <f>+VLOOKUP($B56,'1а - drž.sek,drž.sl. i nam.'!$A$13:AW$104,Y$3,FALSE)</f>
        <v>0</v>
      </c>
      <c r="Z56" s="40">
        <f>+VLOOKUP($B56,'1а - drž.sek,drž.sl. i nam.'!$A$13:AX$104,Z$3,FALSE)</f>
        <v>0</v>
      </c>
      <c r="AA56" s="40">
        <f>+VLOOKUP($B56,'1а - drž.sek,drž.sl. i nam.'!$A$13:AY$104,AA$3,FALSE)</f>
        <v>0</v>
      </c>
      <c r="AB56" s="40">
        <f>+VLOOKUP($B56,'1а - drž.sek,drž.sl. i nam.'!$A$13:AZ$104,AB$3,FALSE)</f>
        <v>0</v>
      </c>
      <c r="AC56" s="40">
        <f>+VLOOKUP($B56,'1а - drž.sek,drž.sl. i nam.'!$A$13:BA$104,AC$3,FALSE)</f>
        <v>0</v>
      </c>
      <c r="AD56" s="40">
        <f>+VLOOKUP($B56,'1а - drž.sek,drž.sl. i nam.'!$A$13:BB$104,AD$3,FALSE)</f>
        <v>0</v>
      </c>
      <c r="AE56" s="40">
        <f>+VLOOKUP($B56,'1а - drž.sek,drž.sl. i nam.'!$A$13:BC$104,AE$3,FALSE)</f>
        <v>0</v>
      </c>
      <c r="AF56" s="40">
        <f>+VLOOKUP($B56,'1а - drž.sek,drž.sl. i nam.'!$A$13:BB$104,AF$3,FALSE)</f>
        <v>0</v>
      </c>
      <c r="AG56" s="40">
        <f>+VLOOKUP($B56,'1а - drž.sek,drž.sl. i nam.'!$A$13:BB$104,AG$3,FALSE)</f>
        <v>0</v>
      </c>
      <c r="AH56" s="40">
        <f>+VLOOKUP($B56,'1а - drž.sek,drž.sl. i nam.'!$A$13:BB$104,AH$3,FALSE)</f>
        <v>0</v>
      </c>
      <c r="AI56" s="40">
        <f>+VLOOKUP($B56,'1а - drž.sek,drž.sl. i nam.'!$A$13:BB$104,AI$3,FALSE)</f>
        <v>0</v>
      </c>
      <c r="AJ56" s="40">
        <f>+VLOOKUP($B56,'1а - drž.sek,drž.sl. i nam.'!$A$13:BC$104,AJ$3,FALSE)</f>
        <v>0</v>
      </c>
      <c r="AK56" s="40">
        <f>+VLOOKUP($B56,'1а - drž.sek,drž.sl. i nam.'!$A$13:BB$104,AK$3,FALSE)</f>
        <v>0</v>
      </c>
      <c r="AL56" s="40">
        <f>+VLOOKUP($B56,'1а - drž.sek,drž.sl. i nam.'!$A$13:BB$104,AL$3,FALSE)</f>
        <v>0</v>
      </c>
      <c r="AM56" s="40">
        <f>+VLOOKUP($B56,'1а - drž.sek,drž.sl. i nam.'!$A$13:BD$104,AM$3,FALSE)</f>
        <v>0</v>
      </c>
      <c r="AN56" s="40">
        <f>+VLOOKUP($B56,'1а - drž.sek,drž.sl. i nam.'!$A$13:BE$104,AN$3,FALSE)</f>
        <v>0</v>
      </c>
      <c r="AO56" s="40">
        <f>+VLOOKUP($B56,'1а - drž.sek,drž.sl. i nam.'!$A$13:BF$104,AO$3,FALSE)</f>
        <v>0</v>
      </c>
      <c r="AP56" s="40">
        <f>+VLOOKUP($B56,'1а - drž.sek,drž.sl. i nam.'!$A$13:BG$104,AP$3,FALSE)</f>
        <v>0</v>
      </c>
      <c r="AQ56" s="40">
        <f>+VLOOKUP($B56,'1а - drž.sek,drž.sl. i nam.'!$A$13:BH$104,AQ$3,FALSE)</f>
        <v>0</v>
      </c>
      <c r="AR56" s="40">
        <f>+VLOOKUP($B56,'1а - drž.sek,drž.sl. i nam.'!$A$13:BI$104,AR$3,FALSE)</f>
        <v>0</v>
      </c>
      <c r="AS56" s="40">
        <f>+VLOOKUP($B56,'1а - drž.sek,drž.sl. i nam.'!$A$13:BJ$104,AS$3,FALSE)</f>
        <v>0</v>
      </c>
      <c r="AT56" s="40">
        <f>+VLOOKUP($B56,'1а - drž.sek,drž.sl. i nam.'!$A$13:BK$104,AT$3,FALSE)</f>
        <v>0</v>
      </c>
      <c r="AU56" s="40">
        <f>+VLOOKUP($B56,'1а - drž.sek,drž.sl. i nam.'!$A$13:BL$104,AU$3,FALSE)</f>
        <v>0</v>
      </c>
      <c r="AV56" s="40">
        <f>+VLOOKUP($B56,'1а - drž.sek,drž.sl. i nam.'!$A$13:BM$104,AV$3,FALSE)</f>
        <v>0</v>
      </c>
      <c r="AW56" s="40">
        <f>+VLOOKUP($B56,'1а - drž.sek,drž.sl. i nam.'!$A$13:BN$104,AW$3,FALSE)</f>
        <v>0</v>
      </c>
      <c r="AY56" s="40">
        <f>+(AQ56*'1а - drž.sek,drž.sl. i nam.'!$D$5)/100</f>
        <v>0</v>
      </c>
      <c r="AZ56" s="40">
        <f>+(AR56*'1а - drž.sek,drž.sl. i nam.'!$D$5)/100</f>
        <v>0</v>
      </c>
      <c r="BA56" s="40">
        <f>+(AV56*'1а - drž.sek,drž.sl. i nam.'!$D$5)/100</f>
        <v>0</v>
      </c>
      <c r="BB56" s="40">
        <f>+(AW56*'1а - drž.sek,drž.sl. i nam.'!$D$5)/100</f>
        <v>0</v>
      </c>
    </row>
    <row r="57" spans="1:54" x14ac:dyDescent="0.25">
      <c r="A57">
        <f t="shared" si="0"/>
        <v>0</v>
      </c>
      <c r="B57">
        <f>+IF(MAX(B$5:B56)+1&lt;=B$1,B56+1,0)</f>
        <v>0</v>
      </c>
      <c r="C57" s="222">
        <f t="shared" si="1"/>
        <v>0</v>
      </c>
      <c r="D57">
        <f t="shared" si="2"/>
        <v>0</v>
      </c>
      <c r="E57" s="222">
        <f t="shared" si="3"/>
        <v>0</v>
      </c>
      <c r="F57" s="222">
        <f t="shared" si="4"/>
        <v>0</v>
      </c>
      <c r="G57">
        <f>IF(B57=0,0,+VLOOKUP($B57,'1а - drž.sek,drž.sl. i nam.'!$A$13:$BG$104,'1а - drž.sek,drž.sl. i nam.'!$BG$1,FALSE))</f>
        <v>0</v>
      </c>
      <c r="H57">
        <f>IF(B57=0,0,+VLOOKUP($B57,'1а - drž.sek,drž.sl. i nam.'!$A$13:D$104,3,FALSE))</f>
        <v>0</v>
      </c>
      <c r="I57">
        <f>IF(B57=0,0,+VLOOKUP($B57,'1а - drž.sek,drž.sl. i nam.'!$A$13:E$104,4,FALSE))</f>
        <v>0</v>
      </c>
      <c r="J57">
        <f>+VLOOKUP($B57,'1а - drž.sek,drž.sl. i nam.'!$A$13:F$104,J$3,FALSE)</f>
        <v>0</v>
      </c>
      <c r="K57">
        <f>+VLOOKUP($B57,'1а - drž.sek,drž.sl. i nam.'!$A$13:G$104,K$3,FALSE)</f>
        <v>0</v>
      </c>
      <c r="L57">
        <f>+VLOOKUP($B57,'1а - drž.sek,drž.sl. i nam.'!$A$13:H$104,L$3,FALSE)</f>
        <v>0</v>
      </c>
      <c r="M57">
        <f>+VLOOKUP($B57,'1а - drž.sek,drž.sl. i nam.'!$A$13:AP$104,M$3,FALSE)</f>
        <v>0</v>
      </c>
      <c r="N57">
        <f>+VLOOKUP($B57,'1а - drž.sek,drž.sl. i nam.'!$A$13:AQ$104,N$3,FALSE)</f>
        <v>0</v>
      </c>
      <c r="O57">
        <f>+VLOOKUP($B57,'1а - drž.sek,drž.sl. i nam.'!$A$13:AQ$104,O$3,FALSE)</f>
        <v>0</v>
      </c>
      <c r="P57">
        <f>+VLOOKUP($B57,'1а - drž.sek,drž.sl. i nam.'!$A$13:AR$104,P$3,FALSE)</f>
        <v>0</v>
      </c>
      <c r="Q57">
        <f>+VLOOKUP($B57,'1а - drž.sek,drž.sl. i nam.'!$A$13:AS$104,Q$3,FALSE)</f>
        <v>0</v>
      </c>
      <c r="R57">
        <f>+VLOOKUP($B57,'1а - drž.sek,drž.sl. i nam.'!$A$13:AT$104,R$3,FALSE)</f>
        <v>0</v>
      </c>
      <c r="S57">
        <f>+VLOOKUP($B57,'1а - drž.sek,drž.sl. i nam.'!$A$13:AQ$104,S$3,FALSE)</f>
        <v>0</v>
      </c>
      <c r="T57">
        <f>+VLOOKUP($B57,'1а - drž.sek,drž.sl. i nam.'!$A$13:AR$104,T$3,FALSE)</f>
        <v>0</v>
      </c>
      <c r="U57">
        <f>+VLOOKUP($B57,'1а - drž.sek,drž.sl. i nam.'!$A$13:AS$104,U$3,FALSE)</f>
        <v>0</v>
      </c>
      <c r="V57" s="40">
        <f>+VLOOKUP($B57,'1а - drž.sek,drž.sl. i nam.'!$A$13:AT$104,V$3,FALSE)</f>
        <v>0</v>
      </c>
      <c r="W57" s="40">
        <f>+VLOOKUP($B57,'1а - drž.sek,drž.sl. i nam.'!$A$13:AU$104,W$3,FALSE)</f>
        <v>0</v>
      </c>
      <c r="X57" s="40">
        <f>+VLOOKUP($B57,'1а - drž.sek,drž.sl. i nam.'!$A$13:AV$104,X$3,FALSE)</f>
        <v>0</v>
      </c>
      <c r="Y57" s="40">
        <f>+VLOOKUP($B57,'1а - drž.sek,drž.sl. i nam.'!$A$13:AW$104,Y$3,FALSE)</f>
        <v>0</v>
      </c>
      <c r="Z57" s="40">
        <f>+VLOOKUP($B57,'1а - drž.sek,drž.sl. i nam.'!$A$13:AX$104,Z$3,FALSE)</f>
        <v>0</v>
      </c>
      <c r="AA57" s="40">
        <f>+VLOOKUP($B57,'1а - drž.sek,drž.sl. i nam.'!$A$13:AY$104,AA$3,FALSE)</f>
        <v>0</v>
      </c>
      <c r="AB57" s="40">
        <f>+VLOOKUP($B57,'1а - drž.sek,drž.sl. i nam.'!$A$13:AZ$104,AB$3,FALSE)</f>
        <v>0</v>
      </c>
      <c r="AC57" s="40">
        <f>+VLOOKUP($B57,'1а - drž.sek,drž.sl. i nam.'!$A$13:BA$104,AC$3,FALSE)</f>
        <v>0</v>
      </c>
      <c r="AD57" s="40">
        <f>+VLOOKUP($B57,'1а - drž.sek,drž.sl. i nam.'!$A$13:BB$104,AD$3,FALSE)</f>
        <v>0</v>
      </c>
      <c r="AE57" s="40">
        <f>+VLOOKUP($B57,'1а - drž.sek,drž.sl. i nam.'!$A$13:BC$104,AE$3,FALSE)</f>
        <v>0</v>
      </c>
      <c r="AF57" s="40">
        <f>+VLOOKUP($B57,'1а - drž.sek,drž.sl. i nam.'!$A$13:BB$104,AF$3,FALSE)</f>
        <v>0</v>
      </c>
      <c r="AG57" s="40">
        <f>+VLOOKUP($B57,'1а - drž.sek,drž.sl. i nam.'!$A$13:BB$104,AG$3,FALSE)</f>
        <v>0</v>
      </c>
      <c r="AH57" s="40">
        <f>+VLOOKUP($B57,'1а - drž.sek,drž.sl. i nam.'!$A$13:BB$104,AH$3,FALSE)</f>
        <v>0</v>
      </c>
      <c r="AI57" s="40">
        <f>+VLOOKUP($B57,'1а - drž.sek,drž.sl. i nam.'!$A$13:BB$104,AI$3,FALSE)</f>
        <v>0</v>
      </c>
      <c r="AJ57" s="40">
        <f>+VLOOKUP($B57,'1а - drž.sek,drž.sl. i nam.'!$A$13:BC$104,AJ$3,FALSE)</f>
        <v>0</v>
      </c>
      <c r="AK57" s="40">
        <f>+VLOOKUP($B57,'1а - drž.sek,drž.sl. i nam.'!$A$13:BB$104,AK$3,FALSE)</f>
        <v>0</v>
      </c>
      <c r="AL57" s="40">
        <f>+VLOOKUP($B57,'1а - drž.sek,drž.sl. i nam.'!$A$13:BB$104,AL$3,FALSE)</f>
        <v>0</v>
      </c>
      <c r="AM57" s="40">
        <f>+VLOOKUP($B57,'1а - drž.sek,drž.sl. i nam.'!$A$13:BD$104,AM$3,FALSE)</f>
        <v>0</v>
      </c>
      <c r="AN57" s="40">
        <f>+VLOOKUP($B57,'1а - drž.sek,drž.sl. i nam.'!$A$13:BE$104,AN$3,FALSE)</f>
        <v>0</v>
      </c>
      <c r="AO57" s="40">
        <f>+VLOOKUP($B57,'1а - drž.sek,drž.sl. i nam.'!$A$13:BF$104,AO$3,FALSE)</f>
        <v>0</v>
      </c>
      <c r="AP57" s="40">
        <f>+VLOOKUP($B57,'1а - drž.sek,drž.sl. i nam.'!$A$13:BG$104,AP$3,FALSE)</f>
        <v>0</v>
      </c>
      <c r="AQ57" s="40">
        <f>+VLOOKUP($B57,'1а - drž.sek,drž.sl. i nam.'!$A$13:BH$104,AQ$3,FALSE)</f>
        <v>0</v>
      </c>
      <c r="AR57" s="40">
        <f>+VLOOKUP($B57,'1а - drž.sek,drž.sl. i nam.'!$A$13:BI$104,AR$3,FALSE)</f>
        <v>0</v>
      </c>
      <c r="AS57" s="40">
        <f>+VLOOKUP($B57,'1а - drž.sek,drž.sl. i nam.'!$A$13:BJ$104,AS$3,FALSE)</f>
        <v>0</v>
      </c>
      <c r="AT57" s="40">
        <f>+VLOOKUP($B57,'1а - drž.sek,drž.sl. i nam.'!$A$13:BK$104,AT$3,FALSE)</f>
        <v>0</v>
      </c>
      <c r="AU57" s="40">
        <f>+VLOOKUP($B57,'1а - drž.sek,drž.sl. i nam.'!$A$13:BL$104,AU$3,FALSE)</f>
        <v>0</v>
      </c>
      <c r="AV57" s="40">
        <f>+VLOOKUP($B57,'1а - drž.sek,drž.sl. i nam.'!$A$13:BM$104,AV$3,FALSE)</f>
        <v>0</v>
      </c>
      <c r="AW57" s="40">
        <f>+VLOOKUP($B57,'1а - drž.sek,drž.sl. i nam.'!$A$13:BN$104,AW$3,FALSE)</f>
        <v>0</v>
      </c>
      <c r="AY57" s="40">
        <f>+(AQ57*'1а - drž.sek,drž.sl. i nam.'!$D$5)/100</f>
        <v>0</v>
      </c>
      <c r="AZ57" s="40">
        <f>+(AR57*'1а - drž.sek,drž.sl. i nam.'!$D$5)/100</f>
        <v>0</v>
      </c>
      <c r="BA57" s="40">
        <f>+(AV57*'1а - drž.sek,drž.sl. i nam.'!$D$5)/100</f>
        <v>0</v>
      </c>
      <c r="BB57" s="40">
        <f>+(AW57*'1а - drž.sek,drž.sl. i nam.'!$D$5)/100</f>
        <v>0</v>
      </c>
    </row>
    <row r="58" spans="1:54" x14ac:dyDescent="0.25">
      <c r="A58">
        <f t="shared" si="0"/>
        <v>0</v>
      </c>
      <c r="B58">
        <f>+IF(MAX(B$5:B57)+1&lt;=B$1,B57+1,0)</f>
        <v>0</v>
      </c>
      <c r="C58" s="222">
        <f t="shared" si="1"/>
        <v>0</v>
      </c>
      <c r="D58">
        <f t="shared" si="2"/>
        <v>0</v>
      </c>
      <c r="E58" s="222">
        <f t="shared" si="3"/>
        <v>0</v>
      </c>
      <c r="F58" s="222">
        <f t="shared" si="4"/>
        <v>0</v>
      </c>
      <c r="G58">
        <f>IF(B58=0,0,+VLOOKUP($B58,'1а - drž.sek,drž.sl. i nam.'!$A$13:$BG$104,'1а - drž.sek,drž.sl. i nam.'!$BG$1,FALSE))</f>
        <v>0</v>
      </c>
      <c r="H58">
        <f>IF(B58=0,0,+VLOOKUP($B58,'1а - drž.sek,drž.sl. i nam.'!$A$13:D$104,3,FALSE))</f>
        <v>0</v>
      </c>
      <c r="I58">
        <f>IF(B58=0,0,+VLOOKUP($B58,'1а - drž.sek,drž.sl. i nam.'!$A$13:E$104,4,FALSE))</f>
        <v>0</v>
      </c>
      <c r="J58">
        <f>+VLOOKUP($B58,'1а - drž.sek,drž.sl. i nam.'!$A$13:F$104,J$3,FALSE)</f>
        <v>0</v>
      </c>
      <c r="K58">
        <f>+VLOOKUP($B58,'1а - drž.sek,drž.sl. i nam.'!$A$13:G$104,K$3,FALSE)</f>
        <v>0</v>
      </c>
      <c r="L58">
        <f>+VLOOKUP($B58,'1а - drž.sek,drž.sl. i nam.'!$A$13:H$104,L$3,FALSE)</f>
        <v>0</v>
      </c>
      <c r="M58">
        <f>+VLOOKUP($B58,'1а - drž.sek,drž.sl. i nam.'!$A$13:AP$104,M$3,FALSE)</f>
        <v>0</v>
      </c>
      <c r="N58">
        <f>+VLOOKUP($B58,'1а - drž.sek,drž.sl. i nam.'!$A$13:AQ$104,N$3,FALSE)</f>
        <v>0</v>
      </c>
      <c r="O58">
        <f>+VLOOKUP($B58,'1а - drž.sek,drž.sl. i nam.'!$A$13:AQ$104,O$3,FALSE)</f>
        <v>0</v>
      </c>
      <c r="P58">
        <f>+VLOOKUP($B58,'1а - drž.sek,drž.sl. i nam.'!$A$13:AR$104,P$3,FALSE)</f>
        <v>0</v>
      </c>
      <c r="Q58">
        <f>+VLOOKUP($B58,'1а - drž.sek,drž.sl. i nam.'!$A$13:AS$104,Q$3,FALSE)</f>
        <v>0</v>
      </c>
      <c r="R58">
        <f>+VLOOKUP($B58,'1а - drž.sek,drž.sl. i nam.'!$A$13:AT$104,R$3,FALSE)</f>
        <v>0</v>
      </c>
      <c r="S58">
        <f>+VLOOKUP($B58,'1а - drž.sek,drž.sl. i nam.'!$A$13:AQ$104,S$3,FALSE)</f>
        <v>0</v>
      </c>
      <c r="T58">
        <f>+VLOOKUP($B58,'1а - drž.sek,drž.sl. i nam.'!$A$13:AR$104,T$3,FALSE)</f>
        <v>0</v>
      </c>
      <c r="U58">
        <f>+VLOOKUP($B58,'1а - drž.sek,drž.sl. i nam.'!$A$13:AS$104,U$3,FALSE)</f>
        <v>0</v>
      </c>
      <c r="V58" s="40">
        <f>+VLOOKUP($B58,'1а - drž.sek,drž.sl. i nam.'!$A$13:AT$104,V$3,FALSE)</f>
        <v>0</v>
      </c>
      <c r="W58" s="40">
        <f>+VLOOKUP($B58,'1а - drž.sek,drž.sl. i nam.'!$A$13:AU$104,W$3,FALSE)</f>
        <v>0</v>
      </c>
      <c r="X58" s="40">
        <f>+VLOOKUP($B58,'1а - drž.sek,drž.sl. i nam.'!$A$13:AV$104,X$3,FALSE)</f>
        <v>0</v>
      </c>
      <c r="Y58" s="40">
        <f>+VLOOKUP($B58,'1а - drž.sek,drž.sl. i nam.'!$A$13:AW$104,Y$3,FALSE)</f>
        <v>0</v>
      </c>
      <c r="Z58" s="40">
        <f>+VLOOKUP($B58,'1а - drž.sek,drž.sl. i nam.'!$A$13:AX$104,Z$3,FALSE)</f>
        <v>0</v>
      </c>
      <c r="AA58" s="40">
        <f>+VLOOKUP($B58,'1а - drž.sek,drž.sl. i nam.'!$A$13:AY$104,AA$3,FALSE)</f>
        <v>0</v>
      </c>
      <c r="AB58" s="40">
        <f>+VLOOKUP($B58,'1а - drž.sek,drž.sl. i nam.'!$A$13:AZ$104,AB$3,FALSE)</f>
        <v>0</v>
      </c>
      <c r="AC58" s="40">
        <f>+VLOOKUP($B58,'1а - drž.sek,drž.sl. i nam.'!$A$13:BA$104,AC$3,FALSE)</f>
        <v>0</v>
      </c>
      <c r="AD58" s="40">
        <f>+VLOOKUP($B58,'1а - drž.sek,drž.sl. i nam.'!$A$13:BB$104,AD$3,FALSE)</f>
        <v>0</v>
      </c>
      <c r="AE58" s="40">
        <f>+VLOOKUP($B58,'1а - drž.sek,drž.sl. i nam.'!$A$13:BC$104,AE$3,FALSE)</f>
        <v>0</v>
      </c>
      <c r="AF58" s="40">
        <f>+VLOOKUP($B58,'1а - drž.sek,drž.sl. i nam.'!$A$13:BB$104,AF$3,FALSE)</f>
        <v>0</v>
      </c>
      <c r="AG58" s="40">
        <f>+VLOOKUP($B58,'1а - drž.sek,drž.sl. i nam.'!$A$13:BB$104,AG$3,FALSE)</f>
        <v>0</v>
      </c>
      <c r="AH58" s="40">
        <f>+VLOOKUP($B58,'1а - drž.sek,drž.sl. i nam.'!$A$13:BB$104,AH$3,FALSE)</f>
        <v>0</v>
      </c>
      <c r="AI58" s="40">
        <f>+VLOOKUP($B58,'1а - drž.sek,drž.sl. i nam.'!$A$13:BB$104,AI$3,FALSE)</f>
        <v>0</v>
      </c>
      <c r="AJ58" s="40">
        <f>+VLOOKUP($B58,'1а - drž.sek,drž.sl. i nam.'!$A$13:BC$104,AJ$3,FALSE)</f>
        <v>0</v>
      </c>
      <c r="AK58" s="40">
        <f>+VLOOKUP($B58,'1а - drž.sek,drž.sl. i nam.'!$A$13:BB$104,AK$3,FALSE)</f>
        <v>0</v>
      </c>
      <c r="AL58" s="40">
        <f>+VLOOKUP($B58,'1а - drž.sek,drž.sl. i nam.'!$A$13:BB$104,AL$3,FALSE)</f>
        <v>0</v>
      </c>
      <c r="AM58" s="40">
        <f>+VLOOKUP($B58,'1а - drž.sek,drž.sl. i nam.'!$A$13:BD$104,AM$3,FALSE)</f>
        <v>0</v>
      </c>
      <c r="AN58" s="40">
        <f>+VLOOKUP($B58,'1а - drž.sek,drž.sl. i nam.'!$A$13:BE$104,AN$3,FALSE)</f>
        <v>0</v>
      </c>
      <c r="AO58" s="40">
        <f>+VLOOKUP($B58,'1а - drž.sek,drž.sl. i nam.'!$A$13:BF$104,AO$3,FALSE)</f>
        <v>0</v>
      </c>
      <c r="AP58" s="40">
        <f>+VLOOKUP($B58,'1а - drž.sek,drž.sl. i nam.'!$A$13:BG$104,AP$3,FALSE)</f>
        <v>0</v>
      </c>
      <c r="AQ58" s="40">
        <f>+VLOOKUP($B58,'1а - drž.sek,drž.sl. i nam.'!$A$13:BH$104,AQ$3,FALSE)</f>
        <v>0</v>
      </c>
      <c r="AR58" s="40">
        <f>+VLOOKUP($B58,'1а - drž.sek,drž.sl. i nam.'!$A$13:BI$104,AR$3,FALSE)</f>
        <v>0</v>
      </c>
      <c r="AS58" s="40">
        <f>+VLOOKUP($B58,'1а - drž.sek,drž.sl. i nam.'!$A$13:BJ$104,AS$3,FALSE)</f>
        <v>0</v>
      </c>
      <c r="AT58" s="40">
        <f>+VLOOKUP($B58,'1а - drž.sek,drž.sl. i nam.'!$A$13:BK$104,AT$3,FALSE)</f>
        <v>0</v>
      </c>
      <c r="AU58" s="40">
        <f>+VLOOKUP($B58,'1а - drž.sek,drž.sl. i nam.'!$A$13:BL$104,AU$3,FALSE)</f>
        <v>0</v>
      </c>
      <c r="AV58" s="40">
        <f>+VLOOKUP($B58,'1а - drž.sek,drž.sl. i nam.'!$A$13:BM$104,AV$3,FALSE)</f>
        <v>0</v>
      </c>
      <c r="AW58" s="40">
        <f>+VLOOKUP($B58,'1а - drž.sek,drž.sl. i nam.'!$A$13:BN$104,AW$3,FALSE)</f>
        <v>0</v>
      </c>
      <c r="AY58" s="40">
        <f>+(AQ58*'1а - drž.sek,drž.sl. i nam.'!$D$5)/100</f>
        <v>0</v>
      </c>
      <c r="AZ58" s="40">
        <f>+(AR58*'1а - drž.sek,drž.sl. i nam.'!$D$5)/100</f>
        <v>0</v>
      </c>
      <c r="BA58" s="40">
        <f>+(AV58*'1а - drž.sek,drž.sl. i nam.'!$D$5)/100</f>
        <v>0</v>
      </c>
      <c r="BB58" s="40">
        <f>+(AW58*'1а - drž.sek,drž.sl. i nam.'!$D$5)/100</f>
        <v>0</v>
      </c>
    </row>
    <row r="59" spans="1:54" x14ac:dyDescent="0.25">
      <c r="A59">
        <f t="shared" si="0"/>
        <v>0</v>
      </c>
      <c r="B59">
        <f>+IF(MAX(B$5:B58)+1&lt;=B$1,B58+1,0)</f>
        <v>0</v>
      </c>
      <c r="C59" s="222">
        <f t="shared" si="1"/>
        <v>0</v>
      </c>
      <c r="D59">
        <f t="shared" si="2"/>
        <v>0</v>
      </c>
      <c r="E59" s="222">
        <f t="shared" si="3"/>
        <v>0</v>
      </c>
      <c r="F59" s="222">
        <f t="shared" si="4"/>
        <v>0</v>
      </c>
      <c r="G59">
        <f>IF(B59=0,0,+VLOOKUP($B59,'1а - drž.sek,drž.sl. i nam.'!$A$13:$BG$104,'1а - drž.sek,drž.sl. i nam.'!$BG$1,FALSE))</f>
        <v>0</v>
      </c>
      <c r="H59">
        <f>IF(B59=0,0,+VLOOKUP($B59,'1а - drž.sek,drž.sl. i nam.'!$A$13:D$104,3,FALSE))</f>
        <v>0</v>
      </c>
      <c r="I59">
        <f>IF(B59=0,0,+VLOOKUP($B59,'1а - drž.sek,drž.sl. i nam.'!$A$13:E$104,4,FALSE))</f>
        <v>0</v>
      </c>
      <c r="J59">
        <f>+VLOOKUP($B59,'1а - drž.sek,drž.sl. i nam.'!$A$13:F$104,J$3,FALSE)</f>
        <v>0</v>
      </c>
      <c r="K59">
        <f>+VLOOKUP($B59,'1а - drž.sek,drž.sl. i nam.'!$A$13:G$104,K$3,FALSE)</f>
        <v>0</v>
      </c>
      <c r="L59">
        <f>+VLOOKUP($B59,'1а - drž.sek,drž.sl. i nam.'!$A$13:H$104,L$3,FALSE)</f>
        <v>0</v>
      </c>
      <c r="M59">
        <f>+VLOOKUP($B59,'1а - drž.sek,drž.sl. i nam.'!$A$13:AP$104,M$3,FALSE)</f>
        <v>0</v>
      </c>
      <c r="N59">
        <f>+VLOOKUP($B59,'1а - drž.sek,drž.sl. i nam.'!$A$13:AQ$104,N$3,FALSE)</f>
        <v>0</v>
      </c>
      <c r="O59">
        <f>+VLOOKUP($B59,'1а - drž.sek,drž.sl. i nam.'!$A$13:AQ$104,O$3,FALSE)</f>
        <v>0</v>
      </c>
      <c r="P59">
        <f>+VLOOKUP($B59,'1а - drž.sek,drž.sl. i nam.'!$A$13:AR$104,P$3,FALSE)</f>
        <v>0</v>
      </c>
      <c r="Q59">
        <f>+VLOOKUP($B59,'1а - drž.sek,drž.sl. i nam.'!$A$13:AS$104,Q$3,FALSE)</f>
        <v>0</v>
      </c>
      <c r="R59">
        <f>+VLOOKUP($B59,'1а - drž.sek,drž.sl. i nam.'!$A$13:AT$104,R$3,FALSE)</f>
        <v>0</v>
      </c>
      <c r="S59">
        <f>+VLOOKUP($B59,'1а - drž.sek,drž.sl. i nam.'!$A$13:AQ$104,S$3,FALSE)</f>
        <v>0</v>
      </c>
      <c r="T59">
        <f>+VLOOKUP($B59,'1а - drž.sek,drž.sl. i nam.'!$A$13:AR$104,T$3,FALSE)</f>
        <v>0</v>
      </c>
      <c r="U59">
        <f>+VLOOKUP($B59,'1а - drž.sek,drž.sl. i nam.'!$A$13:AS$104,U$3,FALSE)</f>
        <v>0</v>
      </c>
      <c r="V59" s="40">
        <f>+VLOOKUP($B59,'1а - drž.sek,drž.sl. i nam.'!$A$13:AT$104,V$3,FALSE)</f>
        <v>0</v>
      </c>
      <c r="W59" s="40">
        <f>+VLOOKUP($B59,'1а - drž.sek,drž.sl. i nam.'!$A$13:AU$104,W$3,FALSE)</f>
        <v>0</v>
      </c>
      <c r="X59" s="40">
        <f>+VLOOKUP($B59,'1а - drž.sek,drž.sl. i nam.'!$A$13:AV$104,X$3,FALSE)</f>
        <v>0</v>
      </c>
      <c r="Y59" s="40">
        <f>+VLOOKUP($B59,'1а - drž.sek,drž.sl. i nam.'!$A$13:AW$104,Y$3,FALSE)</f>
        <v>0</v>
      </c>
      <c r="Z59" s="40">
        <f>+VLOOKUP($B59,'1а - drž.sek,drž.sl. i nam.'!$A$13:AX$104,Z$3,FALSE)</f>
        <v>0</v>
      </c>
      <c r="AA59" s="40">
        <f>+VLOOKUP($B59,'1а - drž.sek,drž.sl. i nam.'!$A$13:AY$104,AA$3,FALSE)</f>
        <v>0</v>
      </c>
      <c r="AB59" s="40">
        <f>+VLOOKUP($B59,'1а - drž.sek,drž.sl. i nam.'!$A$13:AZ$104,AB$3,FALSE)</f>
        <v>0</v>
      </c>
      <c r="AC59" s="40">
        <f>+VLOOKUP($B59,'1а - drž.sek,drž.sl. i nam.'!$A$13:BA$104,AC$3,FALSE)</f>
        <v>0</v>
      </c>
      <c r="AD59" s="40">
        <f>+VLOOKUP($B59,'1а - drž.sek,drž.sl. i nam.'!$A$13:BB$104,AD$3,FALSE)</f>
        <v>0</v>
      </c>
      <c r="AE59" s="40">
        <f>+VLOOKUP($B59,'1а - drž.sek,drž.sl. i nam.'!$A$13:BC$104,AE$3,FALSE)</f>
        <v>0</v>
      </c>
      <c r="AF59" s="40">
        <f>+VLOOKUP($B59,'1а - drž.sek,drž.sl. i nam.'!$A$13:BB$104,AF$3,FALSE)</f>
        <v>0</v>
      </c>
      <c r="AG59" s="40">
        <f>+VLOOKUP($B59,'1а - drž.sek,drž.sl. i nam.'!$A$13:BB$104,AG$3,FALSE)</f>
        <v>0</v>
      </c>
      <c r="AH59" s="40">
        <f>+VLOOKUP($B59,'1а - drž.sek,drž.sl. i nam.'!$A$13:BB$104,AH$3,FALSE)</f>
        <v>0</v>
      </c>
      <c r="AI59" s="40">
        <f>+VLOOKUP($B59,'1а - drž.sek,drž.sl. i nam.'!$A$13:BB$104,AI$3,FALSE)</f>
        <v>0</v>
      </c>
      <c r="AJ59" s="40">
        <f>+VLOOKUP($B59,'1а - drž.sek,drž.sl. i nam.'!$A$13:BC$104,AJ$3,FALSE)</f>
        <v>0</v>
      </c>
      <c r="AK59" s="40">
        <f>+VLOOKUP($B59,'1а - drž.sek,drž.sl. i nam.'!$A$13:BB$104,AK$3,FALSE)</f>
        <v>0</v>
      </c>
      <c r="AL59" s="40">
        <f>+VLOOKUP($B59,'1а - drž.sek,drž.sl. i nam.'!$A$13:BB$104,AL$3,FALSE)</f>
        <v>0</v>
      </c>
      <c r="AM59" s="40">
        <f>+VLOOKUP($B59,'1а - drž.sek,drž.sl. i nam.'!$A$13:BD$104,AM$3,FALSE)</f>
        <v>0</v>
      </c>
      <c r="AN59" s="40">
        <f>+VLOOKUP($B59,'1а - drž.sek,drž.sl. i nam.'!$A$13:BE$104,AN$3,FALSE)</f>
        <v>0</v>
      </c>
      <c r="AO59" s="40">
        <f>+VLOOKUP($B59,'1а - drž.sek,drž.sl. i nam.'!$A$13:BF$104,AO$3,FALSE)</f>
        <v>0</v>
      </c>
      <c r="AP59" s="40">
        <f>+VLOOKUP($B59,'1а - drž.sek,drž.sl. i nam.'!$A$13:BG$104,AP$3,FALSE)</f>
        <v>0</v>
      </c>
      <c r="AQ59" s="40">
        <f>+VLOOKUP($B59,'1а - drž.sek,drž.sl. i nam.'!$A$13:BH$104,AQ$3,FALSE)</f>
        <v>0</v>
      </c>
      <c r="AR59" s="40">
        <f>+VLOOKUP($B59,'1а - drž.sek,drž.sl. i nam.'!$A$13:BI$104,AR$3,FALSE)</f>
        <v>0</v>
      </c>
      <c r="AS59" s="40">
        <f>+VLOOKUP($B59,'1а - drž.sek,drž.sl. i nam.'!$A$13:BJ$104,AS$3,FALSE)</f>
        <v>0</v>
      </c>
      <c r="AT59" s="40">
        <f>+VLOOKUP($B59,'1а - drž.sek,drž.sl. i nam.'!$A$13:BK$104,AT$3,FALSE)</f>
        <v>0</v>
      </c>
      <c r="AU59" s="40">
        <f>+VLOOKUP($B59,'1а - drž.sek,drž.sl. i nam.'!$A$13:BL$104,AU$3,FALSE)</f>
        <v>0</v>
      </c>
      <c r="AV59" s="40">
        <f>+VLOOKUP($B59,'1а - drž.sek,drž.sl. i nam.'!$A$13:BM$104,AV$3,FALSE)</f>
        <v>0</v>
      </c>
      <c r="AW59" s="40">
        <f>+VLOOKUP($B59,'1а - drž.sek,drž.sl. i nam.'!$A$13:BN$104,AW$3,FALSE)</f>
        <v>0</v>
      </c>
      <c r="AY59" s="40">
        <f>+(AQ59*'1а - drž.sek,drž.sl. i nam.'!$D$5)/100</f>
        <v>0</v>
      </c>
      <c r="AZ59" s="40">
        <f>+(AR59*'1а - drž.sek,drž.sl. i nam.'!$D$5)/100</f>
        <v>0</v>
      </c>
      <c r="BA59" s="40">
        <f>+(AV59*'1а - drž.sek,drž.sl. i nam.'!$D$5)/100</f>
        <v>0</v>
      </c>
      <c r="BB59" s="40">
        <f>+(AW59*'1а - drž.sek,drž.sl. i nam.'!$D$5)/100</f>
        <v>0</v>
      </c>
    </row>
    <row r="60" spans="1:54" x14ac:dyDescent="0.25">
      <c r="A60">
        <f t="shared" si="0"/>
        <v>0</v>
      </c>
      <c r="B60">
        <f>+IF(MAX(B$5:B59)+1&lt;=B$1,B59+1,0)</f>
        <v>0</v>
      </c>
      <c r="C60" s="222">
        <f t="shared" si="1"/>
        <v>0</v>
      </c>
      <c r="D60">
        <f t="shared" si="2"/>
        <v>0</v>
      </c>
      <c r="E60" s="222">
        <f t="shared" si="3"/>
        <v>0</v>
      </c>
      <c r="F60" s="222">
        <f t="shared" si="4"/>
        <v>0</v>
      </c>
      <c r="G60">
        <f>IF(B60=0,0,+VLOOKUP($B60,'1а - drž.sek,drž.sl. i nam.'!$A$13:$BG$104,'1а - drž.sek,drž.sl. i nam.'!$BG$1,FALSE))</f>
        <v>0</v>
      </c>
      <c r="H60">
        <f>IF(B60=0,0,+VLOOKUP($B60,'1а - drž.sek,drž.sl. i nam.'!$A$13:D$104,3,FALSE))</f>
        <v>0</v>
      </c>
      <c r="I60">
        <f>IF(B60=0,0,+VLOOKUP($B60,'1а - drž.sek,drž.sl. i nam.'!$A$13:E$104,4,FALSE))</f>
        <v>0</v>
      </c>
      <c r="J60">
        <f>+VLOOKUP($B60,'1а - drž.sek,drž.sl. i nam.'!$A$13:F$104,J$3,FALSE)</f>
        <v>0</v>
      </c>
      <c r="K60">
        <f>+VLOOKUP($B60,'1а - drž.sek,drž.sl. i nam.'!$A$13:G$104,K$3,FALSE)</f>
        <v>0</v>
      </c>
      <c r="L60">
        <f>+VLOOKUP($B60,'1а - drž.sek,drž.sl. i nam.'!$A$13:H$104,L$3,FALSE)</f>
        <v>0</v>
      </c>
      <c r="M60">
        <f>+VLOOKUP($B60,'1а - drž.sek,drž.sl. i nam.'!$A$13:AP$104,M$3,FALSE)</f>
        <v>0</v>
      </c>
      <c r="N60">
        <f>+VLOOKUP($B60,'1а - drž.sek,drž.sl. i nam.'!$A$13:AQ$104,N$3,FALSE)</f>
        <v>0</v>
      </c>
      <c r="O60">
        <f>+VLOOKUP($B60,'1а - drž.sek,drž.sl. i nam.'!$A$13:AQ$104,O$3,FALSE)</f>
        <v>0</v>
      </c>
      <c r="P60">
        <f>+VLOOKUP($B60,'1а - drž.sek,drž.sl. i nam.'!$A$13:AR$104,P$3,FALSE)</f>
        <v>0</v>
      </c>
      <c r="Q60">
        <f>+VLOOKUP($B60,'1а - drž.sek,drž.sl. i nam.'!$A$13:AS$104,Q$3,FALSE)</f>
        <v>0</v>
      </c>
      <c r="R60">
        <f>+VLOOKUP($B60,'1а - drž.sek,drž.sl. i nam.'!$A$13:AT$104,R$3,FALSE)</f>
        <v>0</v>
      </c>
      <c r="S60">
        <f>+VLOOKUP($B60,'1а - drž.sek,drž.sl. i nam.'!$A$13:AQ$104,S$3,FALSE)</f>
        <v>0</v>
      </c>
      <c r="T60">
        <f>+VLOOKUP($B60,'1а - drž.sek,drž.sl. i nam.'!$A$13:AR$104,T$3,FALSE)</f>
        <v>0</v>
      </c>
      <c r="U60">
        <f>+VLOOKUP($B60,'1а - drž.sek,drž.sl. i nam.'!$A$13:AS$104,U$3,FALSE)</f>
        <v>0</v>
      </c>
      <c r="V60" s="40">
        <f>+VLOOKUP($B60,'1а - drž.sek,drž.sl. i nam.'!$A$13:AT$104,V$3,FALSE)</f>
        <v>0</v>
      </c>
      <c r="W60" s="40">
        <f>+VLOOKUP($B60,'1а - drž.sek,drž.sl. i nam.'!$A$13:AU$104,W$3,FALSE)</f>
        <v>0</v>
      </c>
      <c r="X60" s="40">
        <f>+VLOOKUP($B60,'1а - drž.sek,drž.sl. i nam.'!$A$13:AV$104,X$3,FALSE)</f>
        <v>0</v>
      </c>
      <c r="Y60" s="40">
        <f>+VLOOKUP($B60,'1а - drž.sek,drž.sl. i nam.'!$A$13:AW$104,Y$3,FALSE)</f>
        <v>0</v>
      </c>
      <c r="Z60" s="40">
        <f>+VLOOKUP($B60,'1а - drž.sek,drž.sl. i nam.'!$A$13:AX$104,Z$3,FALSE)</f>
        <v>0</v>
      </c>
      <c r="AA60" s="40">
        <f>+VLOOKUP($B60,'1а - drž.sek,drž.sl. i nam.'!$A$13:AY$104,AA$3,FALSE)</f>
        <v>0</v>
      </c>
      <c r="AB60" s="40">
        <f>+VLOOKUP($B60,'1а - drž.sek,drž.sl. i nam.'!$A$13:AZ$104,AB$3,FALSE)</f>
        <v>0</v>
      </c>
      <c r="AC60" s="40">
        <f>+VLOOKUP($B60,'1а - drž.sek,drž.sl. i nam.'!$A$13:BA$104,AC$3,FALSE)</f>
        <v>0</v>
      </c>
      <c r="AD60" s="40">
        <f>+VLOOKUP($B60,'1а - drž.sek,drž.sl. i nam.'!$A$13:BB$104,AD$3,FALSE)</f>
        <v>0</v>
      </c>
      <c r="AE60" s="40">
        <f>+VLOOKUP($B60,'1а - drž.sek,drž.sl. i nam.'!$A$13:BC$104,AE$3,FALSE)</f>
        <v>0</v>
      </c>
      <c r="AF60" s="40">
        <f>+VLOOKUP($B60,'1а - drž.sek,drž.sl. i nam.'!$A$13:BB$104,AF$3,FALSE)</f>
        <v>0</v>
      </c>
      <c r="AG60" s="40">
        <f>+VLOOKUP($B60,'1а - drž.sek,drž.sl. i nam.'!$A$13:BB$104,AG$3,FALSE)</f>
        <v>0</v>
      </c>
      <c r="AH60" s="40">
        <f>+VLOOKUP($B60,'1а - drž.sek,drž.sl. i nam.'!$A$13:BB$104,AH$3,FALSE)</f>
        <v>0</v>
      </c>
      <c r="AI60" s="40">
        <f>+VLOOKUP($B60,'1а - drž.sek,drž.sl. i nam.'!$A$13:BB$104,AI$3,FALSE)</f>
        <v>0</v>
      </c>
      <c r="AJ60" s="40">
        <f>+VLOOKUP($B60,'1а - drž.sek,drž.sl. i nam.'!$A$13:BC$104,AJ$3,FALSE)</f>
        <v>0</v>
      </c>
      <c r="AK60" s="40">
        <f>+VLOOKUP($B60,'1а - drž.sek,drž.sl. i nam.'!$A$13:BB$104,AK$3,FALSE)</f>
        <v>0</v>
      </c>
      <c r="AL60" s="40">
        <f>+VLOOKUP($B60,'1а - drž.sek,drž.sl. i nam.'!$A$13:BB$104,AL$3,FALSE)</f>
        <v>0</v>
      </c>
      <c r="AM60" s="40">
        <f>+VLOOKUP($B60,'1а - drž.sek,drž.sl. i nam.'!$A$13:BD$104,AM$3,FALSE)</f>
        <v>0</v>
      </c>
      <c r="AN60" s="40">
        <f>+VLOOKUP($B60,'1а - drž.sek,drž.sl. i nam.'!$A$13:BE$104,AN$3,FALSE)</f>
        <v>0</v>
      </c>
      <c r="AO60" s="40">
        <f>+VLOOKUP($B60,'1а - drž.sek,drž.sl. i nam.'!$A$13:BF$104,AO$3,FALSE)</f>
        <v>0</v>
      </c>
      <c r="AP60" s="40">
        <f>+VLOOKUP($B60,'1а - drž.sek,drž.sl. i nam.'!$A$13:BG$104,AP$3,FALSE)</f>
        <v>0</v>
      </c>
      <c r="AQ60" s="40">
        <f>+VLOOKUP($B60,'1а - drž.sek,drž.sl. i nam.'!$A$13:BH$104,AQ$3,FALSE)</f>
        <v>0</v>
      </c>
      <c r="AR60" s="40">
        <f>+VLOOKUP($B60,'1а - drž.sek,drž.sl. i nam.'!$A$13:BI$104,AR$3,FALSE)</f>
        <v>0</v>
      </c>
      <c r="AS60" s="40">
        <f>+VLOOKUP($B60,'1а - drž.sek,drž.sl. i nam.'!$A$13:BJ$104,AS$3,FALSE)</f>
        <v>0</v>
      </c>
      <c r="AT60" s="40">
        <f>+VLOOKUP($B60,'1а - drž.sek,drž.sl. i nam.'!$A$13:BK$104,AT$3,FALSE)</f>
        <v>0</v>
      </c>
      <c r="AU60" s="40">
        <f>+VLOOKUP($B60,'1а - drž.sek,drž.sl. i nam.'!$A$13:BL$104,AU$3,FALSE)</f>
        <v>0</v>
      </c>
      <c r="AV60" s="40">
        <f>+VLOOKUP($B60,'1а - drž.sek,drž.sl. i nam.'!$A$13:BM$104,AV$3,FALSE)</f>
        <v>0</v>
      </c>
      <c r="AW60" s="40">
        <f>+VLOOKUP($B60,'1а - drž.sek,drž.sl. i nam.'!$A$13:BN$104,AW$3,FALSE)</f>
        <v>0</v>
      </c>
      <c r="AY60" s="40">
        <f>+(AQ60*'1а - drž.sek,drž.sl. i nam.'!$D$5)/100</f>
        <v>0</v>
      </c>
      <c r="AZ60" s="40">
        <f>+(AR60*'1а - drž.sek,drž.sl. i nam.'!$D$5)/100</f>
        <v>0</v>
      </c>
      <c r="BA60" s="40">
        <f>+(AV60*'1а - drž.sek,drž.sl. i nam.'!$D$5)/100</f>
        <v>0</v>
      </c>
      <c r="BB60" s="40">
        <f>+(AW60*'1а - drž.sek,drž.sl. i nam.'!$D$5)/100</f>
        <v>0</v>
      </c>
    </row>
    <row r="61" spans="1:54" x14ac:dyDescent="0.25">
      <c r="A61">
        <f t="shared" si="0"/>
        <v>0</v>
      </c>
      <c r="B61">
        <f>+IF(MAX(B$5:B60)+1&lt;=B$1,B60+1,0)</f>
        <v>0</v>
      </c>
      <c r="C61" s="222">
        <f t="shared" si="1"/>
        <v>0</v>
      </c>
      <c r="D61">
        <f t="shared" si="2"/>
        <v>0</v>
      </c>
      <c r="E61" s="222">
        <f t="shared" si="3"/>
        <v>0</v>
      </c>
      <c r="F61" s="222">
        <f t="shared" si="4"/>
        <v>0</v>
      </c>
      <c r="G61">
        <f>IF(B61=0,0,+VLOOKUP($B61,'1а - drž.sek,drž.sl. i nam.'!$A$13:$BG$104,'1а - drž.sek,drž.sl. i nam.'!$BG$1,FALSE))</f>
        <v>0</v>
      </c>
      <c r="H61">
        <f>IF(B61=0,0,+VLOOKUP($B61,'1а - drž.sek,drž.sl. i nam.'!$A$13:D$104,3,FALSE))</f>
        <v>0</v>
      </c>
      <c r="I61">
        <f>IF(B61=0,0,+VLOOKUP($B61,'1а - drž.sek,drž.sl. i nam.'!$A$13:E$104,4,FALSE))</f>
        <v>0</v>
      </c>
      <c r="J61">
        <f>+VLOOKUP($B61,'1а - drž.sek,drž.sl. i nam.'!$A$13:F$104,J$3,FALSE)</f>
        <v>0</v>
      </c>
      <c r="K61">
        <f>+VLOOKUP($B61,'1а - drž.sek,drž.sl. i nam.'!$A$13:G$104,K$3,FALSE)</f>
        <v>0</v>
      </c>
      <c r="L61">
        <f>+VLOOKUP($B61,'1а - drž.sek,drž.sl. i nam.'!$A$13:H$104,L$3,FALSE)</f>
        <v>0</v>
      </c>
      <c r="M61">
        <f>+VLOOKUP($B61,'1а - drž.sek,drž.sl. i nam.'!$A$13:AP$104,M$3,FALSE)</f>
        <v>0</v>
      </c>
      <c r="N61">
        <f>+VLOOKUP($B61,'1а - drž.sek,drž.sl. i nam.'!$A$13:AQ$104,N$3,FALSE)</f>
        <v>0</v>
      </c>
      <c r="O61">
        <f>+VLOOKUP($B61,'1а - drž.sek,drž.sl. i nam.'!$A$13:AQ$104,O$3,FALSE)</f>
        <v>0</v>
      </c>
      <c r="P61">
        <f>+VLOOKUP($B61,'1а - drž.sek,drž.sl. i nam.'!$A$13:AR$104,P$3,FALSE)</f>
        <v>0</v>
      </c>
      <c r="Q61">
        <f>+VLOOKUP($B61,'1а - drž.sek,drž.sl. i nam.'!$A$13:AS$104,Q$3,FALSE)</f>
        <v>0</v>
      </c>
      <c r="R61">
        <f>+VLOOKUP($B61,'1а - drž.sek,drž.sl. i nam.'!$A$13:AT$104,R$3,FALSE)</f>
        <v>0</v>
      </c>
      <c r="S61">
        <f>+VLOOKUP($B61,'1а - drž.sek,drž.sl. i nam.'!$A$13:AQ$104,S$3,FALSE)</f>
        <v>0</v>
      </c>
      <c r="T61">
        <f>+VLOOKUP($B61,'1а - drž.sek,drž.sl. i nam.'!$A$13:AR$104,T$3,FALSE)</f>
        <v>0</v>
      </c>
      <c r="U61">
        <f>+VLOOKUP($B61,'1а - drž.sek,drž.sl. i nam.'!$A$13:AS$104,U$3,FALSE)</f>
        <v>0</v>
      </c>
      <c r="V61" s="40">
        <f>+VLOOKUP($B61,'1а - drž.sek,drž.sl. i nam.'!$A$13:AT$104,V$3,FALSE)</f>
        <v>0</v>
      </c>
      <c r="W61" s="40">
        <f>+VLOOKUP($B61,'1а - drž.sek,drž.sl. i nam.'!$A$13:AU$104,W$3,FALSE)</f>
        <v>0</v>
      </c>
      <c r="X61" s="40">
        <f>+VLOOKUP($B61,'1а - drž.sek,drž.sl. i nam.'!$A$13:AV$104,X$3,FALSE)</f>
        <v>0</v>
      </c>
      <c r="Y61" s="40">
        <f>+VLOOKUP($B61,'1а - drž.sek,drž.sl. i nam.'!$A$13:AW$104,Y$3,FALSE)</f>
        <v>0</v>
      </c>
      <c r="Z61" s="40">
        <f>+VLOOKUP($B61,'1а - drž.sek,drž.sl. i nam.'!$A$13:AX$104,Z$3,FALSE)</f>
        <v>0</v>
      </c>
      <c r="AA61" s="40">
        <f>+VLOOKUP($B61,'1а - drž.sek,drž.sl. i nam.'!$A$13:AY$104,AA$3,FALSE)</f>
        <v>0</v>
      </c>
      <c r="AB61" s="40">
        <f>+VLOOKUP($B61,'1а - drž.sek,drž.sl. i nam.'!$A$13:AZ$104,AB$3,FALSE)</f>
        <v>0</v>
      </c>
      <c r="AC61" s="40">
        <f>+VLOOKUP($B61,'1а - drž.sek,drž.sl. i nam.'!$A$13:BA$104,AC$3,FALSE)</f>
        <v>0</v>
      </c>
      <c r="AD61" s="40">
        <f>+VLOOKUP($B61,'1а - drž.sek,drž.sl. i nam.'!$A$13:BB$104,AD$3,FALSE)</f>
        <v>0</v>
      </c>
      <c r="AE61" s="40">
        <f>+VLOOKUP($B61,'1а - drž.sek,drž.sl. i nam.'!$A$13:BC$104,AE$3,FALSE)</f>
        <v>0</v>
      </c>
      <c r="AF61" s="40">
        <f>+VLOOKUP($B61,'1а - drž.sek,drž.sl. i nam.'!$A$13:BB$104,AF$3,FALSE)</f>
        <v>0</v>
      </c>
      <c r="AG61" s="40">
        <f>+VLOOKUP($B61,'1а - drž.sek,drž.sl. i nam.'!$A$13:BB$104,AG$3,FALSE)</f>
        <v>0</v>
      </c>
      <c r="AH61" s="40">
        <f>+VLOOKUP($B61,'1а - drž.sek,drž.sl. i nam.'!$A$13:BB$104,AH$3,FALSE)</f>
        <v>0</v>
      </c>
      <c r="AI61" s="40">
        <f>+VLOOKUP($B61,'1а - drž.sek,drž.sl. i nam.'!$A$13:BB$104,AI$3,FALSE)</f>
        <v>0</v>
      </c>
      <c r="AJ61" s="40">
        <f>+VLOOKUP($B61,'1а - drž.sek,drž.sl. i nam.'!$A$13:BC$104,AJ$3,FALSE)</f>
        <v>0</v>
      </c>
      <c r="AK61" s="40">
        <f>+VLOOKUP($B61,'1а - drž.sek,drž.sl. i nam.'!$A$13:BB$104,AK$3,FALSE)</f>
        <v>0</v>
      </c>
      <c r="AL61" s="40">
        <f>+VLOOKUP($B61,'1а - drž.sek,drž.sl. i nam.'!$A$13:BB$104,AL$3,FALSE)</f>
        <v>0</v>
      </c>
      <c r="AM61" s="40">
        <f>+VLOOKUP($B61,'1а - drž.sek,drž.sl. i nam.'!$A$13:BD$104,AM$3,FALSE)</f>
        <v>0</v>
      </c>
      <c r="AN61" s="40">
        <f>+VLOOKUP($B61,'1а - drž.sek,drž.sl. i nam.'!$A$13:BE$104,AN$3,FALSE)</f>
        <v>0</v>
      </c>
      <c r="AO61" s="40">
        <f>+VLOOKUP($B61,'1а - drž.sek,drž.sl. i nam.'!$A$13:BF$104,AO$3,FALSE)</f>
        <v>0</v>
      </c>
      <c r="AP61" s="40">
        <f>+VLOOKUP($B61,'1а - drž.sek,drž.sl. i nam.'!$A$13:BG$104,AP$3,FALSE)</f>
        <v>0</v>
      </c>
      <c r="AQ61" s="40">
        <f>+VLOOKUP($B61,'1а - drž.sek,drž.sl. i nam.'!$A$13:BH$104,AQ$3,FALSE)</f>
        <v>0</v>
      </c>
      <c r="AR61" s="40">
        <f>+VLOOKUP($B61,'1а - drž.sek,drž.sl. i nam.'!$A$13:BI$104,AR$3,FALSE)</f>
        <v>0</v>
      </c>
      <c r="AS61" s="40">
        <f>+VLOOKUP($B61,'1а - drž.sek,drž.sl. i nam.'!$A$13:BJ$104,AS$3,FALSE)</f>
        <v>0</v>
      </c>
      <c r="AT61" s="40">
        <f>+VLOOKUP($B61,'1а - drž.sek,drž.sl. i nam.'!$A$13:BK$104,AT$3,FALSE)</f>
        <v>0</v>
      </c>
      <c r="AU61" s="40">
        <f>+VLOOKUP($B61,'1а - drž.sek,drž.sl. i nam.'!$A$13:BL$104,AU$3,FALSE)</f>
        <v>0</v>
      </c>
      <c r="AV61" s="40">
        <f>+VLOOKUP($B61,'1а - drž.sek,drž.sl. i nam.'!$A$13:BM$104,AV$3,FALSE)</f>
        <v>0</v>
      </c>
      <c r="AW61" s="40">
        <f>+VLOOKUP($B61,'1а - drž.sek,drž.sl. i nam.'!$A$13:BN$104,AW$3,FALSE)</f>
        <v>0</v>
      </c>
      <c r="AY61" s="40">
        <f>+(AQ61*'1а - drž.sek,drž.sl. i nam.'!$D$5)/100</f>
        <v>0</v>
      </c>
      <c r="AZ61" s="40">
        <f>+(AR61*'1а - drž.sek,drž.sl. i nam.'!$D$5)/100</f>
        <v>0</v>
      </c>
      <c r="BA61" s="40">
        <f>+(AV61*'1а - drž.sek,drž.sl. i nam.'!$D$5)/100</f>
        <v>0</v>
      </c>
      <c r="BB61" s="40">
        <f>+(AW61*'1а - drž.sek,drž.sl. i nam.'!$D$5)/100</f>
        <v>0</v>
      </c>
    </row>
    <row r="62" spans="1:54" x14ac:dyDescent="0.25">
      <c r="A62">
        <f t="shared" si="0"/>
        <v>0</v>
      </c>
      <c r="B62">
        <f>+IF(MAX(B$5:B61)+1&lt;=B$1,B61+1,0)</f>
        <v>0</v>
      </c>
      <c r="C62" s="222">
        <f t="shared" si="1"/>
        <v>0</v>
      </c>
      <c r="D62">
        <f t="shared" si="2"/>
        <v>0</v>
      </c>
      <c r="E62" s="222">
        <f t="shared" si="3"/>
        <v>0</v>
      </c>
      <c r="F62" s="222">
        <f t="shared" si="4"/>
        <v>0</v>
      </c>
      <c r="G62">
        <f>IF(B62=0,0,+VLOOKUP($B62,'1а - drž.sek,drž.sl. i nam.'!$A$13:$BG$104,'1а - drž.sek,drž.sl. i nam.'!$BG$1,FALSE))</f>
        <v>0</v>
      </c>
      <c r="H62">
        <f>IF(B62=0,0,+VLOOKUP($B62,'1а - drž.sek,drž.sl. i nam.'!$A$13:D$104,3,FALSE))</f>
        <v>0</v>
      </c>
      <c r="I62">
        <f>IF(B62=0,0,+VLOOKUP($B62,'1а - drž.sek,drž.sl. i nam.'!$A$13:E$104,4,FALSE))</f>
        <v>0</v>
      </c>
      <c r="J62">
        <f>+VLOOKUP($B62,'1а - drž.sek,drž.sl. i nam.'!$A$13:F$104,J$3,FALSE)</f>
        <v>0</v>
      </c>
      <c r="K62">
        <f>+VLOOKUP($B62,'1а - drž.sek,drž.sl. i nam.'!$A$13:G$104,K$3,FALSE)</f>
        <v>0</v>
      </c>
      <c r="L62">
        <f>+VLOOKUP($B62,'1а - drž.sek,drž.sl. i nam.'!$A$13:H$104,L$3,FALSE)</f>
        <v>0</v>
      </c>
      <c r="M62">
        <f>+VLOOKUP($B62,'1а - drž.sek,drž.sl. i nam.'!$A$13:AP$104,M$3,FALSE)</f>
        <v>0</v>
      </c>
      <c r="N62">
        <f>+VLOOKUP($B62,'1а - drž.sek,drž.sl. i nam.'!$A$13:AQ$104,N$3,FALSE)</f>
        <v>0</v>
      </c>
      <c r="O62">
        <f>+VLOOKUP($B62,'1а - drž.sek,drž.sl. i nam.'!$A$13:AQ$104,O$3,FALSE)</f>
        <v>0</v>
      </c>
      <c r="P62">
        <f>+VLOOKUP($B62,'1а - drž.sek,drž.sl. i nam.'!$A$13:AR$104,P$3,FALSE)</f>
        <v>0</v>
      </c>
      <c r="Q62">
        <f>+VLOOKUP($B62,'1а - drž.sek,drž.sl. i nam.'!$A$13:AS$104,Q$3,FALSE)</f>
        <v>0</v>
      </c>
      <c r="R62">
        <f>+VLOOKUP($B62,'1а - drž.sek,drž.sl. i nam.'!$A$13:AT$104,R$3,FALSE)</f>
        <v>0</v>
      </c>
      <c r="S62">
        <f>+VLOOKUP($B62,'1а - drž.sek,drž.sl. i nam.'!$A$13:AQ$104,S$3,FALSE)</f>
        <v>0</v>
      </c>
      <c r="T62">
        <f>+VLOOKUP($B62,'1а - drž.sek,drž.sl. i nam.'!$A$13:AR$104,T$3,FALSE)</f>
        <v>0</v>
      </c>
      <c r="U62">
        <f>+VLOOKUP($B62,'1а - drž.sek,drž.sl. i nam.'!$A$13:AS$104,U$3,FALSE)</f>
        <v>0</v>
      </c>
      <c r="V62" s="40">
        <f>+VLOOKUP($B62,'1а - drž.sek,drž.sl. i nam.'!$A$13:AT$104,V$3,FALSE)</f>
        <v>0</v>
      </c>
      <c r="W62" s="40">
        <f>+VLOOKUP($B62,'1а - drž.sek,drž.sl. i nam.'!$A$13:AU$104,W$3,FALSE)</f>
        <v>0</v>
      </c>
      <c r="X62" s="40">
        <f>+VLOOKUP($B62,'1а - drž.sek,drž.sl. i nam.'!$A$13:AV$104,X$3,FALSE)</f>
        <v>0</v>
      </c>
      <c r="Y62" s="40">
        <f>+VLOOKUP($B62,'1а - drž.sek,drž.sl. i nam.'!$A$13:AW$104,Y$3,FALSE)</f>
        <v>0</v>
      </c>
      <c r="Z62" s="40">
        <f>+VLOOKUP($B62,'1а - drž.sek,drž.sl. i nam.'!$A$13:AX$104,Z$3,FALSE)</f>
        <v>0</v>
      </c>
      <c r="AA62" s="40">
        <f>+VLOOKUP($B62,'1а - drž.sek,drž.sl. i nam.'!$A$13:AY$104,AA$3,FALSE)</f>
        <v>0</v>
      </c>
      <c r="AB62" s="40">
        <f>+VLOOKUP($B62,'1а - drž.sek,drž.sl. i nam.'!$A$13:AZ$104,AB$3,FALSE)</f>
        <v>0</v>
      </c>
      <c r="AC62" s="40">
        <f>+VLOOKUP($B62,'1а - drž.sek,drž.sl. i nam.'!$A$13:BA$104,AC$3,FALSE)</f>
        <v>0</v>
      </c>
      <c r="AD62" s="40">
        <f>+VLOOKUP($B62,'1а - drž.sek,drž.sl. i nam.'!$A$13:BB$104,AD$3,FALSE)</f>
        <v>0</v>
      </c>
      <c r="AE62" s="40">
        <f>+VLOOKUP($B62,'1а - drž.sek,drž.sl. i nam.'!$A$13:BC$104,AE$3,FALSE)</f>
        <v>0</v>
      </c>
      <c r="AF62" s="40">
        <f>+VLOOKUP($B62,'1а - drž.sek,drž.sl. i nam.'!$A$13:BB$104,AF$3,FALSE)</f>
        <v>0</v>
      </c>
      <c r="AG62" s="40">
        <f>+VLOOKUP($B62,'1а - drž.sek,drž.sl. i nam.'!$A$13:BB$104,AG$3,FALSE)</f>
        <v>0</v>
      </c>
      <c r="AH62" s="40">
        <f>+VLOOKUP($B62,'1а - drž.sek,drž.sl. i nam.'!$A$13:BB$104,AH$3,FALSE)</f>
        <v>0</v>
      </c>
      <c r="AI62" s="40">
        <f>+VLOOKUP($B62,'1а - drž.sek,drž.sl. i nam.'!$A$13:BB$104,AI$3,FALSE)</f>
        <v>0</v>
      </c>
      <c r="AJ62" s="40">
        <f>+VLOOKUP($B62,'1а - drž.sek,drž.sl. i nam.'!$A$13:BC$104,AJ$3,FALSE)</f>
        <v>0</v>
      </c>
      <c r="AK62" s="40">
        <f>+VLOOKUP($B62,'1а - drž.sek,drž.sl. i nam.'!$A$13:BB$104,AK$3,FALSE)</f>
        <v>0</v>
      </c>
      <c r="AL62" s="40">
        <f>+VLOOKUP($B62,'1а - drž.sek,drž.sl. i nam.'!$A$13:BB$104,AL$3,FALSE)</f>
        <v>0</v>
      </c>
      <c r="AM62" s="40">
        <f>+VLOOKUP($B62,'1а - drž.sek,drž.sl. i nam.'!$A$13:BD$104,AM$3,FALSE)</f>
        <v>0</v>
      </c>
      <c r="AN62" s="40">
        <f>+VLOOKUP($B62,'1а - drž.sek,drž.sl. i nam.'!$A$13:BE$104,AN$3,FALSE)</f>
        <v>0</v>
      </c>
      <c r="AO62" s="40">
        <f>+VLOOKUP($B62,'1а - drž.sek,drž.sl. i nam.'!$A$13:BF$104,AO$3,FALSE)</f>
        <v>0</v>
      </c>
      <c r="AP62" s="40">
        <f>+VLOOKUP($B62,'1а - drž.sek,drž.sl. i nam.'!$A$13:BG$104,AP$3,FALSE)</f>
        <v>0</v>
      </c>
      <c r="AQ62" s="40">
        <f>+VLOOKUP($B62,'1а - drž.sek,drž.sl. i nam.'!$A$13:BH$104,AQ$3,FALSE)</f>
        <v>0</v>
      </c>
      <c r="AR62" s="40">
        <f>+VLOOKUP($B62,'1а - drž.sek,drž.sl. i nam.'!$A$13:BI$104,AR$3,FALSE)</f>
        <v>0</v>
      </c>
      <c r="AS62" s="40">
        <f>+VLOOKUP($B62,'1а - drž.sek,drž.sl. i nam.'!$A$13:BJ$104,AS$3,FALSE)</f>
        <v>0</v>
      </c>
      <c r="AT62" s="40">
        <f>+VLOOKUP($B62,'1а - drž.sek,drž.sl. i nam.'!$A$13:BK$104,AT$3,FALSE)</f>
        <v>0</v>
      </c>
      <c r="AU62" s="40">
        <f>+VLOOKUP($B62,'1а - drž.sek,drž.sl. i nam.'!$A$13:BL$104,AU$3,FALSE)</f>
        <v>0</v>
      </c>
      <c r="AV62" s="40">
        <f>+VLOOKUP($B62,'1а - drž.sek,drž.sl. i nam.'!$A$13:BM$104,AV$3,FALSE)</f>
        <v>0</v>
      </c>
      <c r="AW62" s="40">
        <f>+VLOOKUP($B62,'1а - drž.sek,drž.sl. i nam.'!$A$13:BN$104,AW$3,FALSE)</f>
        <v>0</v>
      </c>
      <c r="AY62" s="40">
        <f>+(AQ62*'1а - drž.sek,drž.sl. i nam.'!$D$5)/100</f>
        <v>0</v>
      </c>
      <c r="AZ62" s="40">
        <f>+(AR62*'1а - drž.sek,drž.sl. i nam.'!$D$5)/100</f>
        <v>0</v>
      </c>
      <c r="BA62" s="40">
        <f>+(AV62*'1а - drž.sek,drž.sl. i nam.'!$D$5)/100</f>
        <v>0</v>
      </c>
      <c r="BB62" s="40">
        <f>+(AW62*'1а - drž.sek,drž.sl. i nam.'!$D$5)/100</f>
        <v>0</v>
      </c>
    </row>
    <row r="63" spans="1:54" x14ac:dyDescent="0.25">
      <c r="A63">
        <f t="shared" si="0"/>
        <v>0</v>
      </c>
      <c r="B63">
        <f>+IF(MAX(B$5:B62)+1&lt;=B$1,B62+1,0)</f>
        <v>0</v>
      </c>
      <c r="C63" s="222">
        <f t="shared" si="1"/>
        <v>0</v>
      </c>
      <c r="D63">
        <f t="shared" si="2"/>
        <v>0</v>
      </c>
      <c r="E63" s="222">
        <f t="shared" si="3"/>
        <v>0</v>
      </c>
      <c r="F63" s="222">
        <f t="shared" si="4"/>
        <v>0</v>
      </c>
      <c r="G63">
        <f>IF(B63=0,0,+VLOOKUP($B63,'1а - drž.sek,drž.sl. i nam.'!$A$13:$BG$104,'1а - drž.sek,drž.sl. i nam.'!$BG$1,FALSE))</f>
        <v>0</v>
      </c>
      <c r="H63">
        <f>IF(B63=0,0,+VLOOKUP($B63,'1а - drž.sek,drž.sl. i nam.'!$A$13:D$104,3,FALSE))</f>
        <v>0</v>
      </c>
      <c r="I63">
        <f>IF(B63=0,0,+VLOOKUP($B63,'1а - drž.sek,drž.sl. i nam.'!$A$13:E$104,4,FALSE))</f>
        <v>0</v>
      </c>
      <c r="J63">
        <f>+VLOOKUP($B63,'1а - drž.sek,drž.sl. i nam.'!$A$13:F$104,J$3,FALSE)</f>
        <v>0</v>
      </c>
      <c r="K63">
        <f>+VLOOKUP($B63,'1а - drž.sek,drž.sl. i nam.'!$A$13:G$104,K$3,FALSE)</f>
        <v>0</v>
      </c>
      <c r="L63">
        <f>+VLOOKUP($B63,'1а - drž.sek,drž.sl. i nam.'!$A$13:H$104,L$3,FALSE)</f>
        <v>0</v>
      </c>
      <c r="M63">
        <f>+VLOOKUP($B63,'1а - drž.sek,drž.sl. i nam.'!$A$13:AP$104,M$3,FALSE)</f>
        <v>0</v>
      </c>
      <c r="N63">
        <f>+VLOOKUP($B63,'1а - drž.sek,drž.sl. i nam.'!$A$13:AQ$104,N$3,FALSE)</f>
        <v>0</v>
      </c>
      <c r="O63">
        <f>+VLOOKUP($B63,'1а - drž.sek,drž.sl. i nam.'!$A$13:AQ$104,O$3,FALSE)</f>
        <v>0</v>
      </c>
      <c r="P63">
        <f>+VLOOKUP($B63,'1а - drž.sek,drž.sl. i nam.'!$A$13:AR$104,P$3,FALSE)</f>
        <v>0</v>
      </c>
      <c r="Q63">
        <f>+VLOOKUP($B63,'1а - drž.sek,drž.sl. i nam.'!$A$13:AS$104,Q$3,FALSE)</f>
        <v>0</v>
      </c>
      <c r="R63">
        <f>+VLOOKUP($B63,'1а - drž.sek,drž.sl. i nam.'!$A$13:AT$104,R$3,FALSE)</f>
        <v>0</v>
      </c>
      <c r="S63">
        <f>+VLOOKUP($B63,'1а - drž.sek,drž.sl. i nam.'!$A$13:AQ$104,S$3,FALSE)</f>
        <v>0</v>
      </c>
      <c r="T63">
        <f>+VLOOKUP($B63,'1а - drž.sek,drž.sl. i nam.'!$A$13:AR$104,T$3,FALSE)</f>
        <v>0</v>
      </c>
      <c r="U63">
        <f>+VLOOKUP($B63,'1а - drž.sek,drž.sl. i nam.'!$A$13:AS$104,U$3,FALSE)</f>
        <v>0</v>
      </c>
      <c r="V63" s="40">
        <f>+VLOOKUP($B63,'1а - drž.sek,drž.sl. i nam.'!$A$13:AT$104,V$3,FALSE)</f>
        <v>0</v>
      </c>
      <c r="W63" s="40">
        <f>+VLOOKUP($B63,'1а - drž.sek,drž.sl. i nam.'!$A$13:AU$104,W$3,FALSE)</f>
        <v>0</v>
      </c>
      <c r="X63" s="40">
        <f>+VLOOKUP($B63,'1а - drž.sek,drž.sl. i nam.'!$A$13:AV$104,X$3,FALSE)</f>
        <v>0</v>
      </c>
      <c r="Y63" s="40">
        <f>+VLOOKUP($B63,'1а - drž.sek,drž.sl. i nam.'!$A$13:AW$104,Y$3,FALSE)</f>
        <v>0</v>
      </c>
      <c r="Z63" s="40">
        <f>+VLOOKUP($B63,'1а - drž.sek,drž.sl. i nam.'!$A$13:AX$104,Z$3,FALSE)</f>
        <v>0</v>
      </c>
      <c r="AA63" s="40">
        <f>+VLOOKUP($B63,'1а - drž.sek,drž.sl. i nam.'!$A$13:AY$104,AA$3,FALSE)</f>
        <v>0</v>
      </c>
      <c r="AB63" s="40">
        <f>+VLOOKUP($B63,'1а - drž.sek,drž.sl. i nam.'!$A$13:AZ$104,AB$3,FALSE)</f>
        <v>0</v>
      </c>
      <c r="AC63" s="40">
        <f>+VLOOKUP($B63,'1а - drž.sek,drž.sl. i nam.'!$A$13:BA$104,AC$3,FALSE)</f>
        <v>0</v>
      </c>
      <c r="AD63" s="40">
        <f>+VLOOKUP($B63,'1а - drž.sek,drž.sl. i nam.'!$A$13:BB$104,AD$3,FALSE)</f>
        <v>0</v>
      </c>
      <c r="AE63" s="40">
        <f>+VLOOKUP($B63,'1а - drž.sek,drž.sl. i nam.'!$A$13:BC$104,AE$3,FALSE)</f>
        <v>0</v>
      </c>
      <c r="AF63" s="40">
        <f>+VLOOKUP($B63,'1а - drž.sek,drž.sl. i nam.'!$A$13:BB$104,AF$3,FALSE)</f>
        <v>0</v>
      </c>
      <c r="AG63" s="40">
        <f>+VLOOKUP($B63,'1а - drž.sek,drž.sl. i nam.'!$A$13:BB$104,AG$3,FALSE)</f>
        <v>0</v>
      </c>
      <c r="AH63" s="40">
        <f>+VLOOKUP($B63,'1а - drž.sek,drž.sl. i nam.'!$A$13:BB$104,AH$3,FALSE)</f>
        <v>0</v>
      </c>
      <c r="AI63" s="40">
        <f>+VLOOKUP($B63,'1а - drž.sek,drž.sl. i nam.'!$A$13:BB$104,AI$3,FALSE)</f>
        <v>0</v>
      </c>
      <c r="AJ63" s="40">
        <f>+VLOOKUP($B63,'1а - drž.sek,drž.sl. i nam.'!$A$13:BC$104,AJ$3,FALSE)</f>
        <v>0</v>
      </c>
      <c r="AK63" s="40">
        <f>+VLOOKUP($B63,'1а - drž.sek,drž.sl. i nam.'!$A$13:BB$104,AK$3,FALSE)</f>
        <v>0</v>
      </c>
      <c r="AL63" s="40">
        <f>+VLOOKUP($B63,'1а - drž.sek,drž.sl. i nam.'!$A$13:BB$104,AL$3,FALSE)</f>
        <v>0</v>
      </c>
      <c r="AM63" s="40">
        <f>+VLOOKUP($B63,'1а - drž.sek,drž.sl. i nam.'!$A$13:BD$104,AM$3,FALSE)</f>
        <v>0</v>
      </c>
      <c r="AN63" s="40">
        <f>+VLOOKUP($B63,'1а - drž.sek,drž.sl. i nam.'!$A$13:BE$104,AN$3,FALSE)</f>
        <v>0</v>
      </c>
      <c r="AO63" s="40">
        <f>+VLOOKUP($B63,'1а - drž.sek,drž.sl. i nam.'!$A$13:BF$104,AO$3,FALSE)</f>
        <v>0</v>
      </c>
      <c r="AP63" s="40">
        <f>+VLOOKUP($B63,'1а - drž.sek,drž.sl. i nam.'!$A$13:BG$104,AP$3,FALSE)</f>
        <v>0</v>
      </c>
      <c r="AQ63" s="40">
        <f>+VLOOKUP($B63,'1а - drž.sek,drž.sl. i nam.'!$A$13:BH$104,AQ$3,FALSE)</f>
        <v>0</v>
      </c>
      <c r="AR63" s="40">
        <f>+VLOOKUP($B63,'1а - drž.sek,drž.sl. i nam.'!$A$13:BI$104,AR$3,FALSE)</f>
        <v>0</v>
      </c>
      <c r="AS63" s="40">
        <f>+VLOOKUP($B63,'1а - drž.sek,drž.sl. i nam.'!$A$13:BJ$104,AS$3,FALSE)</f>
        <v>0</v>
      </c>
      <c r="AT63" s="40">
        <f>+VLOOKUP($B63,'1а - drž.sek,drž.sl. i nam.'!$A$13:BK$104,AT$3,FALSE)</f>
        <v>0</v>
      </c>
      <c r="AU63" s="40">
        <f>+VLOOKUP($B63,'1а - drž.sek,drž.sl. i nam.'!$A$13:BL$104,AU$3,FALSE)</f>
        <v>0</v>
      </c>
      <c r="AV63" s="40">
        <f>+VLOOKUP($B63,'1а - drž.sek,drž.sl. i nam.'!$A$13:BM$104,AV$3,FALSE)</f>
        <v>0</v>
      </c>
      <c r="AW63" s="40">
        <f>+VLOOKUP($B63,'1а - drž.sek,drž.sl. i nam.'!$A$13:BN$104,AW$3,FALSE)</f>
        <v>0</v>
      </c>
      <c r="AY63" s="40">
        <f>+(AQ63*'1а - drž.sek,drž.sl. i nam.'!$D$5)/100</f>
        <v>0</v>
      </c>
      <c r="AZ63" s="40">
        <f>+(AR63*'1а - drž.sek,drž.sl. i nam.'!$D$5)/100</f>
        <v>0</v>
      </c>
      <c r="BA63" s="40">
        <f>+(AV63*'1а - drž.sek,drž.sl. i nam.'!$D$5)/100</f>
        <v>0</v>
      </c>
      <c r="BB63" s="40">
        <f>+(AW63*'1а - drž.sek,drž.sl. i nam.'!$D$5)/100</f>
        <v>0</v>
      </c>
    </row>
    <row r="64" spans="1:54" x14ac:dyDescent="0.25">
      <c r="A64">
        <f t="shared" si="0"/>
        <v>0</v>
      </c>
      <c r="B64">
        <f>+IF(MAX(B$5:B63)+1&lt;=B$1,B63+1,0)</f>
        <v>0</v>
      </c>
      <c r="C64" s="222">
        <f t="shared" si="1"/>
        <v>0</v>
      </c>
      <c r="D64">
        <f t="shared" si="2"/>
        <v>0</v>
      </c>
      <c r="E64" s="222">
        <f t="shared" si="3"/>
        <v>0</v>
      </c>
      <c r="F64" s="222">
        <f t="shared" si="4"/>
        <v>0</v>
      </c>
      <c r="G64">
        <f>IF(B64=0,0,+VLOOKUP($B64,'1а - drž.sek,drž.sl. i nam.'!$A$13:$BG$104,'1а - drž.sek,drž.sl. i nam.'!$BG$1,FALSE))</f>
        <v>0</v>
      </c>
      <c r="H64">
        <f>IF(B64=0,0,+VLOOKUP($B64,'1а - drž.sek,drž.sl. i nam.'!$A$13:D$104,3,FALSE))</f>
        <v>0</v>
      </c>
      <c r="I64">
        <f>IF(B64=0,0,+VLOOKUP($B64,'1а - drž.sek,drž.sl. i nam.'!$A$13:E$104,4,FALSE))</f>
        <v>0</v>
      </c>
      <c r="J64">
        <f>+VLOOKUP($B64,'1а - drž.sek,drž.sl. i nam.'!$A$13:F$104,J$3,FALSE)</f>
        <v>0</v>
      </c>
      <c r="K64">
        <f>+VLOOKUP($B64,'1а - drž.sek,drž.sl. i nam.'!$A$13:G$104,K$3,FALSE)</f>
        <v>0</v>
      </c>
      <c r="L64">
        <f>+VLOOKUP($B64,'1а - drž.sek,drž.sl. i nam.'!$A$13:H$104,L$3,FALSE)</f>
        <v>0</v>
      </c>
      <c r="M64">
        <f>+VLOOKUP($B64,'1а - drž.sek,drž.sl. i nam.'!$A$13:AP$104,M$3,FALSE)</f>
        <v>0</v>
      </c>
      <c r="N64">
        <f>+VLOOKUP($B64,'1а - drž.sek,drž.sl. i nam.'!$A$13:AQ$104,N$3,FALSE)</f>
        <v>0</v>
      </c>
      <c r="O64">
        <f>+VLOOKUP($B64,'1а - drž.sek,drž.sl. i nam.'!$A$13:AQ$104,O$3,FALSE)</f>
        <v>0</v>
      </c>
      <c r="P64">
        <f>+VLOOKUP($B64,'1а - drž.sek,drž.sl. i nam.'!$A$13:AR$104,P$3,FALSE)</f>
        <v>0</v>
      </c>
      <c r="Q64">
        <f>+VLOOKUP($B64,'1а - drž.sek,drž.sl. i nam.'!$A$13:AS$104,Q$3,FALSE)</f>
        <v>0</v>
      </c>
      <c r="R64">
        <f>+VLOOKUP($B64,'1а - drž.sek,drž.sl. i nam.'!$A$13:AT$104,R$3,FALSE)</f>
        <v>0</v>
      </c>
      <c r="S64">
        <f>+VLOOKUP($B64,'1а - drž.sek,drž.sl. i nam.'!$A$13:AQ$104,S$3,FALSE)</f>
        <v>0</v>
      </c>
      <c r="T64">
        <f>+VLOOKUP($B64,'1а - drž.sek,drž.sl. i nam.'!$A$13:AR$104,T$3,FALSE)</f>
        <v>0</v>
      </c>
      <c r="U64">
        <f>+VLOOKUP($B64,'1а - drž.sek,drž.sl. i nam.'!$A$13:AS$104,U$3,FALSE)</f>
        <v>0</v>
      </c>
      <c r="V64" s="40">
        <f>+VLOOKUP($B64,'1а - drž.sek,drž.sl. i nam.'!$A$13:AT$104,V$3,FALSE)</f>
        <v>0</v>
      </c>
      <c r="W64" s="40">
        <f>+VLOOKUP($B64,'1а - drž.sek,drž.sl. i nam.'!$A$13:AU$104,W$3,FALSE)</f>
        <v>0</v>
      </c>
      <c r="X64" s="40">
        <f>+VLOOKUP($B64,'1а - drž.sek,drž.sl. i nam.'!$A$13:AV$104,X$3,FALSE)</f>
        <v>0</v>
      </c>
      <c r="Y64" s="40">
        <f>+VLOOKUP($B64,'1а - drž.sek,drž.sl. i nam.'!$A$13:AW$104,Y$3,FALSE)</f>
        <v>0</v>
      </c>
      <c r="Z64" s="40">
        <f>+VLOOKUP($B64,'1а - drž.sek,drž.sl. i nam.'!$A$13:AX$104,Z$3,FALSE)</f>
        <v>0</v>
      </c>
      <c r="AA64" s="40">
        <f>+VLOOKUP($B64,'1а - drž.sek,drž.sl. i nam.'!$A$13:AY$104,AA$3,FALSE)</f>
        <v>0</v>
      </c>
      <c r="AB64" s="40">
        <f>+VLOOKUP($B64,'1а - drž.sek,drž.sl. i nam.'!$A$13:AZ$104,AB$3,FALSE)</f>
        <v>0</v>
      </c>
      <c r="AC64" s="40">
        <f>+VLOOKUP($B64,'1а - drž.sek,drž.sl. i nam.'!$A$13:BA$104,AC$3,FALSE)</f>
        <v>0</v>
      </c>
      <c r="AD64" s="40">
        <f>+VLOOKUP($B64,'1а - drž.sek,drž.sl. i nam.'!$A$13:BB$104,AD$3,FALSE)</f>
        <v>0</v>
      </c>
      <c r="AE64" s="40">
        <f>+VLOOKUP($B64,'1а - drž.sek,drž.sl. i nam.'!$A$13:BC$104,AE$3,FALSE)</f>
        <v>0</v>
      </c>
      <c r="AF64" s="40">
        <f>+VLOOKUP($B64,'1а - drž.sek,drž.sl. i nam.'!$A$13:BB$104,AF$3,FALSE)</f>
        <v>0</v>
      </c>
      <c r="AG64" s="40">
        <f>+VLOOKUP($B64,'1а - drž.sek,drž.sl. i nam.'!$A$13:BB$104,AG$3,FALSE)</f>
        <v>0</v>
      </c>
      <c r="AH64" s="40">
        <f>+VLOOKUP($B64,'1а - drž.sek,drž.sl. i nam.'!$A$13:BB$104,AH$3,FALSE)</f>
        <v>0</v>
      </c>
      <c r="AI64" s="40">
        <f>+VLOOKUP($B64,'1а - drž.sek,drž.sl. i nam.'!$A$13:BB$104,AI$3,FALSE)</f>
        <v>0</v>
      </c>
      <c r="AJ64" s="40">
        <f>+VLOOKUP($B64,'1а - drž.sek,drž.sl. i nam.'!$A$13:BC$104,AJ$3,FALSE)</f>
        <v>0</v>
      </c>
      <c r="AK64" s="40">
        <f>+VLOOKUP($B64,'1а - drž.sek,drž.sl. i nam.'!$A$13:BB$104,AK$3,FALSE)</f>
        <v>0</v>
      </c>
      <c r="AL64" s="40">
        <f>+VLOOKUP($B64,'1а - drž.sek,drž.sl. i nam.'!$A$13:BB$104,AL$3,FALSE)</f>
        <v>0</v>
      </c>
      <c r="AM64" s="40">
        <f>+VLOOKUP($B64,'1а - drž.sek,drž.sl. i nam.'!$A$13:BD$104,AM$3,FALSE)</f>
        <v>0</v>
      </c>
      <c r="AN64" s="40">
        <f>+VLOOKUP($B64,'1а - drž.sek,drž.sl. i nam.'!$A$13:BE$104,AN$3,FALSE)</f>
        <v>0</v>
      </c>
      <c r="AO64" s="40">
        <f>+VLOOKUP($B64,'1а - drž.sek,drž.sl. i nam.'!$A$13:BF$104,AO$3,FALSE)</f>
        <v>0</v>
      </c>
      <c r="AP64" s="40">
        <f>+VLOOKUP($B64,'1а - drž.sek,drž.sl. i nam.'!$A$13:BG$104,AP$3,FALSE)</f>
        <v>0</v>
      </c>
      <c r="AQ64" s="40">
        <f>+VLOOKUP($B64,'1а - drž.sek,drž.sl. i nam.'!$A$13:BH$104,AQ$3,FALSE)</f>
        <v>0</v>
      </c>
      <c r="AR64" s="40">
        <f>+VLOOKUP($B64,'1а - drž.sek,drž.sl. i nam.'!$A$13:BI$104,AR$3,FALSE)</f>
        <v>0</v>
      </c>
      <c r="AS64" s="40">
        <f>+VLOOKUP($B64,'1а - drž.sek,drž.sl. i nam.'!$A$13:BJ$104,AS$3,FALSE)</f>
        <v>0</v>
      </c>
      <c r="AT64" s="40">
        <f>+VLOOKUP($B64,'1а - drž.sek,drž.sl. i nam.'!$A$13:BK$104,AT$3,FALSE)</f>
        <v>0</v>
      </c>
      <c r="AU64" s="40">
        <f>+VLOOKUP($B64,'1а - drž.sek,drž.sl. i nam.'!$A$13:BL$104,AU$3,FALSE)</f>
        <v>0</v>
      </c>
      <c r="AV64" s="40">
        <f>+VLOOKUP($B64,'1а - drž.sek,drž.sl. i nam.'!$A$13:BM$104,AV$3,FALSE)</f>
        <v>0</v>
      </c>
      <c r="AW64" s="40">
        <f>+VLOOKUP($B64,'1а - drž.sek,drž.sl. i nam.'!$A$13:BN$104,AW$3,FALSE)</f>
        <v>0</v>
      </c>
      <c r="AY64" s="40">
        <f>+(AQ64*'1а - drž.sek,drž.sl. i nam.'!$D$5)/100</f>
        <v>0</v>
      </c>
      <c r="AZ64" s="40">
        <f>+(AR64*'1а - drž.sek,drž.sl. i nam.'!$D$5)/100</f>
        <v>0</v>
      </c>
      <c r="BA64" s="40">
        <f>+(AV64*'1а - drž.sek,drž.sl. i nam.'!$D$5)/100</f>
        <v>0</v>
      </c>
      <c r="BB64" s="40">
        <f>+(AW64*'1а - drž.sek,drž.sl. i nam.'!$D$5)/100</f>
        <v>0</v>
      </c>
    </row>
    <row r="65" spans="1:54" x14ac:dyDescent="0.25">
      <c r="A65">
        <f t="shared" si="0"/>
        <v>0</v>
      </c>
      <c r="B65">
        <f>+IF(MAX(B$5:B64)+1&lt;=B$1,B64+1,0)</f>
        <v>0</v>
      </c>
      <c r="C65" s="222">
        <f t="shared" si="1"/>
        <v>0</v>
      </c>
      <c r="D65">
        <f t="shared" si="2"/>
        <v>0</v>
      </c>
      <c r="E65" s="222">
        <f t="shared" si="3"/>
        <v>0</v>
      </c>
      <c r="F65" s="222">
        <f t="shared" si="4"/>
        <v>0</v>
      </c>
      <c r="G65">
        <f>IF(B65=0,0,+VLOOKUP($B65,'1а - drž.sek,drž.sl. i nam.'!$A$13:$BG$104,'1а - drž.sek,drž.sl. i nam.'!$BG$1,FALSE))</f>
        <v>0</v>
      </c>
      <c r="H65">
        <f>IF(B65=0,0,+VLOOKUP($B65,'1а - drž.sek,drž.sl. i nam.'!$A$13:D$104,3,FALSE))</f>
        <v>0</v>
      </c>
      <c r="I65">
        <f>IF(B65=0,0,+VLOOKUP($B65,'1а - drž.sek,drž.sl. i nam.'!$A$13:E$104,4,FALSE))</f>
        <v>0</v>
      </c>
      <c r="J65">
        <f>+VLOOKUP($B65,'1а - drž.sek,drž.sl. i nam.'!$A$13:F$104,J$3,FALSE)</f>
        <v>0</v>
      </c>
      <c r="K65">
        <f>+VLOOKUP($B65,'1а - drž.sek,drž.sl. i nam.'!$A$13:G$104,K$3,FALSE)</f>
        <v>0</v>
      </c>
      <c r="L65">
        <f>+VLOOKUP($B65,'1а - drž.sek,drž.sl. i nam.'!$A$13:H$104,L$3,FALSE)</f>
        <v>0</v>
      </c>
      <c r="M65">
        <f>+VLOOKUP($B65,'1а - drž.sek,drž.sl. i nam.'!$A$13:AP$104,M$3,FALSE)</f>
        <v>0</v>
      </c>
      <c r="N65">
        <f>+VLOOKUP($B65,'1а - drž.sek,drž.sl. i nam.'!$A$13:AQ$104,N$3,FALSE)</f>
        <v>0</v>
      </c>
      <c r="O65">
        <f>+VLOOKUP($B65,'1а - drž.sek,drž.sl. i nam.'!$A$13:AQ$104,O$3,FALSE)</f>
        <v>0</v>
      </c>
      <c r="P65">
        <f>+VLOOKUP($B65,'1а - drž.sek,drž.sl. i nam.'!$A$13:AR$104,P$3,FALSE)</f>
        <v>0</v>
      </c>
      <c r="Q65">
        <f>+VLOOKUP($B65,'1а - drž.sek,drž.sl. i nam.'!$A$13:AS$104,Q$3,FALSE)</f>
        <v>0</v>
      </c>
      <c r="R65">
        <f>+VLOOKUP($B65,'1а - drž.sek,drž.sl. i nam.'!$A$13:AT$104,R$3,FALSE)</f>
        <v>0</v>
      </c>
      <c r="S65">
        <f>+VLOOKUP($B65,'1а - drž.sek,drž.sl. i nam.'!$A$13:AQ$104,S$3,FALSE)</f>
        <v>0</v>
      </c>
      <c r="T65">
        <f>+VLOOKUP($B65,'1а - drž.sek,drž.sl. i nam.'!$A$13:AR$104,T$3,FALSE)</f>
        <v>0</v>
      </c>
      <c r="U65">
        <f>+VLOOKUP($B65,'1а - drž.sek,drž.sl. i nam.'!$A$13:AS$104,U$3,FALSE)</f>
        <v>0</v>
      </c>
      <c r="V65" s="40">
        <f>+VLOOKUP($B65,'1а - drž.sek,drž.sl. i nam.'!$A$13:AT$104,V$3,FALSE)</f>
        <v>0</v>
      </c>
      <c r="W65" s="40">
        <f>+VLOOKUP($B65,'1а - drž.sek,drž.sl. i nam.'!$A$13:AU$104,W$3,FALSE)</f>
        <v>0</v>
      </c>
      <c r="X65" s="40">
        <f>+VLOOKUP($B65,'1а - drž.sek,drž.sl. i nam.'!$A$13:AV$104,X$3,FALSE)</f>
        <v>0</v>
      </c>
      <c r="Y65" s="40">
        <f>+VLOOKUP($B65,'1а - drž.sek,drž.sl. i nam.'!$A$13:AW$104,Y$3,FALSE)</f>
        <v>0</v>
      </c>
      <c r="Z65" s="40">
        <f>+VLOOKUP($B65,'1а - drž.sek,drž.sl. i nam.'!$A$13:AX$104,Z$3,FALSE)</f>
        <v>0</v>
      </c>
      <c r="AA65" s="40">
        <f>+VLOOKUP($B65,'1а - drž.sek,drž.sl. i nam.'!$A$13:AY$104,AA$3,FALSE)</f>
        <v>0</v>
      </c>
      <c r="AB65" s="40">
        <f>+VLOOKUP($B65,'1а - drž.sek,drž.sl. i nam.'!$A$13:AZ$104,AB$3,FALSE)</f>
        <v>0</v>
      </c>
      <c r="AC65" s="40">
        <f>+VLOOKUP($B65,'1а - drž.sek,drž.sl. i nam.'!$A$13:BA$104,AC$3,FALSE)</f>
        <v>0</v>
      </c>
      <c r="AD65" s="40">
        <f>+VLOOKUP($B65,'1а - drž.sek,drž.sl. i nam.'!$A$13:BB$104,AD$3,FALSE)</f>
        <v>0</v>
      </c>
      <c r="AE65" s="40">
        <f>+VLOOKUP($B65,'1а - drž.sek,drž.sl. i nam.'!$A$13:BC$104,AE$3,FALSE)</f>
        <v>0</v>
      </c>
      <c r="AF65" s="40">
        <f>+VLOOKUP($B65,'1а - drž.sek,drž.sl. i nam.'!$A$13:BB$104,AF$3,FALSE)</f>
        <v>0</v>
      </c>
      <c r="AG65" s="40">
        <f>+VLOOKUP($B65,'1а - drž.sek,drž.sl. i nam.'!$A$13:BB$104,AG$3,FALSE)</f>
        <v>0</v>
      </c>
      <c r="AH65" s="40">
        <f>+VLOOKUP($B65,'1а - drž.sek,drž.sl. i nam.'!$A$13:BB$104,AH$3,FALSE)</f>
        <v>0</v>
      </c>
      <c r="AI65" s="40">
        <f>+VLOOKUP($B65,'1а - drž.sek,drž.sl. i nam.'!$A$13:BB$104,AI$3,FALSE)</f>
        <v>0</v>
      </c>
      <c r="AJ65" s="40">
        <f>+VLOOKUP($B65,'1а - drž.sek,drž.sl. i nam.'!$A$13:BC$104,AJ$3,FALSE)</f>
        <v>0</v>
      </c>
      <c r="AK65" s="40">
        <f>+VLOOKUP($B65,'1а - drž.sek,drž.sl. i nam.'!$A$13:BB$104,AK$3,FALSE)</f>
        <v>0</v>
      </c>
      <c r="AL65" s="40">
        <f>+VLOOKUP($B65,'1а - drž.sek,drž.sl. i nam.'!$A$13:BB$104,AL$3,FALSE)</f>
        <v>0</v>
      </c>
      <c r="AM65" s="40">
        <f>+VLOOKUP($B65,'1а - drž.sek,drž.sl. i nam.'!$A$13:BD$104,AM$3,FALSE)</f>
        <v>0</v>
      </c>
      <c r="AN65" s="40">
        <f>+VLOOKUP($B65,'1а - drž.sek,drž.sl. i nam.'!$A$13:BE$104,AN$3,FALSE)</f>
        <v>0</v>
      </c>
      <c r="AO65" s="40">
        <f>+VLOOKUP($B65,'1а - drž.sek,drž.sl. i nam.'!$A$13:BF$104,AO$3,FALSE)</f>
        <v>0</v>
      </c>
      <c r="AP65" s="40">
        <f>+VLOOKUP($B65,'1а - drž.sek,drž.sl. i nam.'!$A$13:BG$104,AP$3,FALSE)</f>
        <v>0</v>
      </c>
      <c r="AQ65" s="40">
        <f>+VLOOKUP($B65,'1а - drž.sek,drž.sl. i nam.'!$A$13:BH$104,AQ$3,FALSE)</f>
        <v>0</v>
      </c>
      <c r="AR65" s="40">
        <f>+VLOOKUP($B65,'1а - drž.sek,drž.sl. i nam.'!$A$13:BI$104,AR$3,FALSE)</f>
        <v>0</v>
      </c>
      <c r="AS65" s="40">
        <f>+VLOOKUP($B65,'1а - drž.sek,drž.sl. i nam.'!$A$13:BJ$104,AS$3,FALSE)</f>
        <v>0</v>
      </c>
      <c r="AT65" s="40">
        <f>+VLOOKUP($B65,'1а - drž.sek,drž.sl. i nam.'!$A$13:BK$104,AT$3,FALSE)</f>
        <v>0</v>
      </c>
      <c r="AU65" s="40">
        <f>+VLOOKUP($B65,'1а - drž.sek,drž.sl. i nam.'!$A$13:BL$104,AU$3,FALSE)</f>
        <v>0</v>
      </c>
      <c r="AV65" s="40">
        <f>+VLOOKUP($B65,'1а - drž.sek,drž.sl. i nam.'!$A$13:BM$104,AV$3,FALSE)</f>
        <v>0</v>
      </c>
      <c r="AW65" s="40">
        <f>+VLOOKUP($B65,'1а - drž.sek,drž.sl. i nam.'!$A$13:BN$104,AW$3,FALSE)</f>
        <v>0</v>
      </c>
      <c r="AY65" s="40">
        <f>+(AQ65*'1а - drž.sek,drž.sl. i nam.'!$D$5)/100</f>
        <v>0</v>
      </c>
      <c r="AZ65" s="40">
        <f>+(AR65*'1а - drž.sek,drž.sl. i nam.'!$D$5)/100</f>
        <v>0</v>
      </c>
      <c r="BA65" s="40">
        <f>+(AV65*'1а - drž.sek,drž.sl. i nam.'!$D$5)/100</f>
        <v>0</v>
      </c>
      <c r="BB65" s="40">
        <f>+(AW65*'1а - drž.sek,drž.sl. i nam.'!$D$5)/100</f>
        <v>0</v>
      </c>
    </row>
    <row r="66" spans="1:54" x14ac:dyDescent="0.25">
      <c r="A66">
        <f t="shared" si="0"/>
        <v>0</v>
      </c>
      <c r="B66">
        <f>+IF(MAX(B$5:B65)+1&lt;=B$1,B65+1,0)</f>
        <v>0</v>
      </c>
      <c r="C66" s="222">
        <f t="shared" si="1"/>
        <v>0</v>
      </c>
      <c r="D66">
        <f t="shared" si="2"/>
        <v>0</v>
      </c>
      <c r="E66" s="222">
        <f t="shared" si="3"/>
        <v>0</v>
      </c>
      <c r="F66" s="222">
        <f t="shared" si="4"/>
        <v>0</v>
      </c>
      <c r="G66">
        <f>IF(B66=0,0,+VLOOKUP($B66,'1а - drž.sek,drž.sl. i nam.'!$A$13:$BG$104,'1а - drž.sek,drž.sl. i nam.'!$BG$1,FALSE))</f>
        <v>0</v>
      </c>
      <c r="H66">
        <f>IF(B66=0,0,+VLOOKUP($B66,'1а - drž.sek,drž.sl. i nam.'!$A$13:D$104,3,FALSE))</f>
        <v>0</v>
      </c>
      <c r="I66">
        <f>IF(B66=0,0,+VLOOKUP($B66,'1а - drž.sek,drž.sl. i nam.'!$A$13:E$104,4,FALSE))</f>
        <v>0</v>
      </c>
      <c r="J66">
        <f>+VLOOKUP($B66,'1а - drž.sek,drž.sl. i nam.'!$A$13:F$104,J$3,FALSE)</f>
        <v>0</v>
      </c>
      <c r="K66">
        <f>+VLOOKUP($B66,'1а - drž.sek,drž.sl. i nam.'!$A$13:G$104,K$3,FALSE)</f>
        <v>0</v>
      </c>
      <c r="L66">
        <f>+VLOOKUP($B66,'1а - drž.sek,drž.sl. i nam.'!$A$13:H$104,L$3,FALSE)</f>
        <v>0</v>
      </c>
      <c r="M66">
        <f>+VLOOKUP($B66,'1а - drž.sek,drž.sl. i nam.'!$A$13:AP$104,M$3,FALSE)</f>
        <v>0</v>
      </c>
      <c r="N66">
        <f>+VLOOKUP($B66,'1а - drž.sek,drž.sl. i nam.'!$A$13:AQ$104,N$3,FALSE)</f>
        <v>0</v>
      </c>
      <c r="O66">
        <f>+VLOOKUP($B66,'1а - drž.sek,drž.sl. i nam.'!$A$13:AQ$104,O$3,FALSE)</f>
        <v>0</v>
      </c>
      <c r="P66">
        <f>+VLOOKUP($B66,'1а - drž.sek,drž.sl. i nam.'!$A$13:AR$104,P$3,FALSE)</f>
        <v>0</v>
      </c>
      <c r="Q66">
        <f>+VLOOKUP($B66,'1а - drž.sek,drž.sl. i nam.'!$A$13:AS$104,Q$3,FALSE)</f>
        <v>0</v>
      </c>
      <c r="R66">
        <f>+VLOOKUP($B66,'1а - drž.sek,drž.sl. i nam.'!$A$13:AT$104,R$3,FALSE)</f>
        <v>0</v>
      </c>
      <c r="S66">
        <f>+VLOOKUP($B66,'1а - drž.sek,drž.sl. i nam.'!$A$13:AQ$104,S$3,FALSE)</f>
        <v>0</v>
      </c>
      <c r="T66">
        <f>+VLOOKUP($B66,'1а - drž.sek,drž.sl. i nam.'!$A$13:AR$104,T$3,FALSE)</f>
        <v>0</v>
      </c>
      <c r="U66">
        <f>+VLOOKUP($B66,'1а - drž.sek,drž.sl. i nam.'!$A$13:AS$104,U$3,FALSE)</f>
        <v>0</v>
      </c>
      <c r="V66" s="40">
        <f>+VLOOKUP($B66,'1а - drž.sek,drž.sl. i nam.'!$A$13:AT$104,V$3,FALSE)</f>
        <v>0</v>
      </c>
      <c r="W66" s="40">
        <f>+VLOOKUP($B66,'1а - drž.sek,drž.sl. i nam.'!$A$13:AU$104,W$3,FALSE)</f>
        <v>0</v>
      </c>
      <c r="X66" s="40">
        <f>+VLOOKUP($B66,'1а - drž.sek,drž.sl. i nam.'!$A$13:AV$104,X$3,FALSE)</f>
        <v>0</v>
      </c>
      <c r="Y66" s="40">
        <f>+VLOOKUP($B66,'1а - drž.sek,drž.sl. i nam.'!$A$13:AW$104,Y$3,FALSE)</f>
        <v>0</v>
      </c>
      <c r="Z66" s="40">
        <f>+VLOOKUP($B66,'1а - drž.sek,drž.sl. i nam.'!$A$13:AX$104,Z$3,FALSE)</f>
        <v>0</v>
      </c>
      <c r="AA66" s="40">
        <f>+VLOOKUP($B66,'1а - drž.sek,drž.sl. i nam.'!$A$13:AY$104,AA$3,FALSE)</f>
        <v>0</v>
      </c>
      <c r="AB66" s="40">
        <f>+VLOOKUP($B66,'1а - drž.sek,drž.sl. i nam.'!$A$13:AZ$104,AB$3,FALSE)</f>
        <v>0</v>
      </c>
      <c r="AC66" s="40">
        <f>+VLOOKUP($B66,'1а - drž.sek,drž.sl. i nam.'!$A$13:BA$104,AC$3,FALSE)</f>
        <v>0</v>
      </c>
      <c r="AD66" s="40">
        <f>+VLOOKUP($B66,'1а - drž.sek,drž.sl. i nam.'!$A$13:BB$104,AD$3,FALSE)</f>
        <v>0</v>
      </c>
      <c r="AE66" s="40">
        <f>+VLOOKUP($B66,'1а - drž.sek,drž.sl. i nam.'!$A$13:BC$104,AE$3,FALSE)</f>
        <v>0</v>
      </c>
      <c r="AF66" s="40">
        <f>+VLOOKUP($B66,'1а - drž.sek,drž.sl. i nam.'!$A$13:BB$104,AF$3,FALSE)</f>
        <v>0</v>
      </c>
      <c r="AG66" s="40">
        <f>+VLOOKUP($B66,'1а - drž.sek,drž.sl. i nam.'!$A$13:BB$104,AG$3,FALSE)</f>
        <v>0</v>
      </c>
      <c r="AH66" s="40">
        <f>+VLOOKUP($B66,'1а - drž.sek,drž.sl. i nam.'!$A$13:BB$104,AH$3,FALSE)</f>
        <v>0</v>
      </c>
      <c r="AI66" s="40">
        <f>+VLOOKUP($B66,'1а - drž.sek,drž.sl. i nam.'!$A$13:BB$104,AI$3,FALSE)</f>
        <v>0</v>
      </c>
      <c r="AJ66" s="40">
        <f>+VLOOKUP($B66,'1а - drž.sek,drž.sl. i nam.'!$A$13:BC$104,AJ$3,FALSE)</f>
        <v>0</v>
      </c>
      <c r="AK66" s="40">
        <f>+VLOOKUP($B66,'1а - drž.sek,drž.sl. i nam.'!$A$13:BB$104,AK$3,FALSE)</f>
        <v>0</v>
      </c>
      <c r="AL66" s="40">
        <f>+VLOOKUP($B66,'1а - drž.sek,drž.sl. i nam.'!$A$13:BB$104,AL$3,FALSE)</f>
        <v>0</v>
      </c>
      <c r="AM66" s="40">
        <f>+VLOOKUP($B66,'1а - drž.sek,drž.sl. i nam.'!$A$13:BD$104,AM$3,FALSE)</f>
        <v>0</v>
      </c>
      <c r="AN66" s="40">
        <f>+VLOOKUP($B66,'1а - drž.sek,drž.sl. i nam.'!$A$13:BE$104,AN$3,FALSE)</f>
        <v>0</v>
      </c>
      <c r="AO66" s="40">
        <f>+VLOOKUP($B66,'1а - drž.sek,drž.sl. i nam.'!$A$13:BF$104,AO$3,FALSE)</f>
        <v>0</v>
      </c>
      <c r="AP66" s="40">
        <f>+VLOOKUP($B66,'1а - drž.sek,drž.sl. i nam.'!$A$13:BG$104,AP$3,FALSE)</f>
        <v>0</v>
      </c>
      <c r="AQ66" s="40">
        <f>+VLOOKUP($B66,'1а - drž.sek,drž.sl. i nam.'!$A$13:BH$104,AQ$3,FALSE)</f>
        <v>0</v>
      </c>
      <c r="AR66" s="40">
        <f>+VLOOKUP($B66,'1а - drž.sek,drž.sl. i nam.'!$A$13:BI$104,AR$3,FALSE)</f>
        <v>0</v>
      </c>
      <c r="AS66" s="40">
        <f>+VLOOKUP($B66,'1а - drž.sek,drž.sl. i nam.'!$A$13:BJ$104,AS$3,FALSE)</f>
        <v>0</v>
      </c>
      <c r="AT66" s="40">
        <f>+VLOOKUP($B66,'1а - drž.sek,drž.sl. i nam.'!$A$13:BK$104,AT$3,FALSE)</f>
        <v>0</v>
      </c>
      <c r="AU66" s="40">
        <f>+VLOOKUP($B66,'1а - drž.sek,drž.sl. i nam.'!$A$13:BL$104,AU$3,FALSE)</f>
        <v>0</v>
      </c>
      <c r="AV66" s="40">
        <f>+VLOOKUP($B66,'1а - drž.sek,drž.sl. i nam.'!$A$13:BM$104,AV$3,FALSE)</f>
        <v>0</v>
      </c>
      <c r="AW66" s="40">
        <f>+VLOOKUP($B66,'1а - drž.sek,drž.sl. i nam.'!$A$13:BN$104,AW$3,FALSE)</f>
        <v>0</v>
      </c>
      <c r="AY66" s="40">
        <f>+(AQ66*'1а - drž.sek,drž.sl. i nam.'!$D$5)/100</f>
        <v>0</v>
      </c>
      <c r="AZ66" s="40">
        <f>+(AR66*'1а - drž.sek,drž.sl. i nam.'!$D$5)/100</f>
        <v>0</v>
      </c>
      <c r="BA66" s="40">
        <f>+(AV66*'1а - drž.sek,drž.sl. i nam.'!$D$5)/100</f>
        <v>0</v>
      </c>
      <c r="BB66" s="40">
        <f>+(AW66*'1а - drž.sek,drž.sl. i nam.'!$D$5)/100</f>
        <v>0</v>
      </c>
    </row>
    <row r="67" spans="1:54" x14ac:dyDescent="0.25">
      <c r="A67">
        <f t="shared" si="0"/>
        <v>0</v>
      </c>
      <c r="B67">
        <f>+IF(MAX(B$5:B66)+1&lt;=B$1,B66+1,0)</f>
        <v>0</v>
      </c>
      <c r="C67" s="222">
        <f t="shared" si="1"/>
        <v>0</v>
      </c>
      <c r="D67">
        <f t="shared" si="2"/>
        <v>0</v>
      </c>
      <c r="E67" s="222">
        <f t="shared" si="3"/>
        <v>0</v>
      </c>
      <c r="F67" s="222">
        <f t="shared" si="4"/>
        <v>0</v>
      </c>
      <c r="G67">
        <f>IF(B67=0,0,+VLOOKUP($B67,'1а - drž.sek,drž.sl. i nam.'!$A$13:$BG$104,'1а - drž.sek,drž.sl. i nam.'!$BG$1,FALSE))</f>
        <v>0</v>
      </c>
      <c r="H67">
        <f>IF(B67=0,0,+VLOOKUP($B67,'1а - drž.sek,drž.sl. i nam.'!$A$13:D$104,3,FALSE))</f>
        <v>0</v>
      </c>
      <c r="I67">
        <f>IF(B67=0,0,+VLOOKUP($B67,'1а - drž.sek,drž.sl. i nam.'!$A$13:E$104,4,FALSE))</f>
        <v>0</v>
      </c>
      <c r="J67">
        <f>+VLOOKUP($B67,'1а - drž.sek,drž.sl. i nam.'!$A$13:F$104,J$3,FALSE)</f>
        <v>0</v>
      </c>
      <c r="K67">
        <f>+VLOOKUP($B67,'1а - drž.sek,drž.sl. i nam.'!$A$13:G$104,K$3,FALSE)</f>
        <v>0</v>
      </c>
      <c r="L67">
        <f>+VLOOKUP($B67,'1а - drž.sek,drž.sl. i nam.'!$A$13:H$104,L$3,FALSE)</f>
        <v>0</v>
      </c>
      <c r="M67">
        <f>+VLOOKUP($B67,'1а - drž.sek,drž.sl. i nam.'!$A$13:AP$104,M$3,FALSE)</f>
        <v>0</v>
      </c>
      <c r="N67">
        <f>+VLOOKUP($B67,'1а - drž.sek,drž.sl. i nam.'!$A$13:AQ$104,N$3,FALSE)</f>
        <v>0</v>
      </c>
      <c r="O67">
        <f>+VLOOKUP($B67,'1а - drž.sek,drž.sl. i nam.'!$A$13:AQ$104,O$3,FALSE)</f>
        <v>0</v>
      </c>
      <c r="P67">
        <f>+VLOOKUP($B67,'1а - drž.sek,drž.sl. i nam.'!$A$13:AR$104,P$3,FALSE)</f>
        <v>0</v>
      </c>
      <c r="Q67">
        <f>+VLOOKUP($B67,'1а - drž.sek,drž.sl. i nam.'!$A$13:AS$104,Q$3,FALSE)</f>
        <v>0</v>
      </c>
      <c r="R67">
        <f>+VLOOKUP($B67,'1а - drž.sek,drž.sl. i nam.'!$A$13:AT$104,R$3,FALSE)</f>
        <v>0</v>
      </c>
      <c r="S67">
        <f>+VLOOKUP($B67,'1а - drž.sek,drž.sl. i nam.'!$A$13:AQ$104,S$3,FALSE)</f>
        <v>0</v>
      </c>
      <c r="T67">
        <f>+VLOOKUP($B67,'1а - drž.sek,drž.sl. i nam.'!$A$13:AR$104,T$3,FALSE)</f>
        <v>0</v>
      </c>
      <c r="U67">
        <f>+VLOOKUP($B67,'1а - drž.sek,drž.sl. i nam.'!$A$13:AS$104,U$3,FALSE)</f>
        <v>0</v>
      </c>
      <c r="V67" s="40">
        <f>+VLOOKUP($B67,'1а - drž.sek,drž.sl. i nam.'!$A$13:AT$104,V$3,FALSE)</f>
        <v>0</v>
      </c>
      <c r="W67" s="40">
        <f>+VLOOKUP($B67,'1а - drž.sek,drž.sl. i nam.'!$A$13:AU$104,W$3,FALSE)</f>
        <v>0</v>
      </c>
      <c r="X67" s="40">
        <f>+VLOOKUP($B67,'1а - drž.sek,drž.sl. i nam.'!$A$13:AV$104,X$3,FALSE)</f>
        <v>0</v>
      </c>
      <c r="Y67" s="40">
        <f>+VLOOKUP($B67,'1а - drž.sek,drž.sl. i nam.'!$A$13:AW$104,Y$3,FALSE)</f>
        <v>0</v>
      </c>
      <c r="Z67" s="40">
        <f>+VLOOKUP($B67,'1а - drž.sek,drž.sl. i nam.'!$A$13:AX$104,Z$3,FALSE)</f>
        <v>0</v>
      </c>
      <c r="AA67" s="40">
        <f>+VLOOKUP($B67,'1а - drž.sek,drž.sl. i nam.'!$A$13:AY$104,AA$3,FALSE)</f>
        <v>0</v>
      </c>
      <c r="AB67" s="40">
        <f>+VLOOKUP($B67,'1а - drž.sek,drž.sl. i nam.'!$A$13:AZ$104,AB$3,FALSE)</f>
        <v>0</v>
      </c>
      <c r="AC67" s="40">
        <f>+VLOOKUP($B67,'1а - drž.sek,drž.sl. i nam.'!$A$13:BA$104,AC$3,FALSE)</f>
        <v>0</v>
      </c>
      <c r="AD67" s="40">
        <f>+VLOOKUP($B67,'1а - drž.sek,drž.sl. i nam.'!$A$13:BB$104,AD$3,FALSE)</f>
        <v>0</v>
      </c>
      <c r="AE67" s="40">
        <f>+VLOOKUP($B67,'1а - drž.sek,drž.sl. i nam.'!$A$13:BC$104,AE$3,FALSE)</f>
        <v>0</v>
      </c>
      <c r="AF67" s="40">
        <f>+VLOOKUP($B67,'1а - drž.sek,drž.sl. i nam.'!$A$13:BB$104,AF$3,FALSE)</f>
        <v>0</v>
      </c>
      <c r="AG67" s="40">
        <f>+VLOOKUP($B67,'1а - drž.sek,drž.sl. i nam.'!$A$13:BB$104,AG$3,FALSE)</f>
        <v>0</v>
      </c>
      <c r="AH67" s="40">
        <f>+VLOOKUP($B67,'1а - drž.sek,drž.sl. i nam.'!$A$13:BB$104,AH$3,FALSE)</f>
        <v>0</v>
      </c>
      <c r="AI67" s="40">
        <f>+VLOOKUP($B67,'1а - drž.sek,drž.sl. i nam.'!$A$13:BB$104,AI$3,FALSE)</f>
        <v>0</v>
      </c>
      <c r="AJ67" s="40">
        <f>+VLOOKUP($B67,'1а - drž.sek,drž.sl. i nam.'!$A$13:BC$104,AJ$3,FALSE)</f>
        <v>0</v>
      </c>
      <c r="AK67" s="40">
        <f>+VLOOKUP($B67,'1а - drž.sek,drž.sl. i nam.'!$A$13:BB$104,AK$3,FALSE)</f>
        <v>0</v>
      </c>
      <c r="AL67" s="40">
        <f>+VLOOKUP($B67,'1а - drž.sek,drž.sl. i nam.'!$A$13:BB$104,AL$3,FALSE)</f>
        <v>0</v>
      </c>
      <c r="AM67" s="40">
        <f>+VLOOKUP($B67,'1а - drž.sek,drž.sl. i nam.'!$A$13:BD$104,AM$3,FALSE)</f>
        <v>0</v>
      </c>
      <c r="AN67" s="40">
        <f>+VLOOKUP($B67,'1а - drž.sek,drž.sl. i nam.'!$A$13:BE$104,AN$3,FALSE)</f>
        <v>0</v>
      </c>
      <c r="AO67" s="40">
        <f>+VLOOKUP($B67,'1а - drž.sek,drž.sl. i nam.'!$A$13:BF$104,AO$3,FALSE)</f>
        <v>0</v>
      </c>
      <c r="AP67" s="40">
        <f>+VLOOKUP($B67,'1а - drž.sek,drž.sl. i nam.'!$A$13:BG$104,AP$3,FALSE)</f>
        <v>0</v>
      </c>
      <c r="AQ67" s="40">
        <f>+VLOOKUP($B67,'1а - drž.sek,drž.sl. i nam.'!$A$13:BH$104,AQ$3,FALSE)</f>
        <v>0</v>
      </c>
      <c r="AR67" s="40">
        <f>+VLOOKUP($B67,'1а - drž.sek,drž.sl. i nam.'!$A$13:BI$104,AR$3,FALSE)</f>
        <v>0</v>
      </c>
      <c r="AS67" s="40">
        <f>+VLOOKUP($B67,'1а - drž.sek,drž.sl. i nam.'!$A$13:BJ$104,AS$3,FALSE)</f>
        <v>0</v>
      </c>
      <c r="AT67" s="40">
        <f>+VLOOKUP($B67,'1а - drž.sek,drž.sl. i nam.'!$A$13:BK$104,AT$3,FALSE)</f>
        <v>0</v>
      </c>
      <c r="AU67" s="40">
        <f>+VLOOKUP($B67,'1а - drž.sek,drž.sl. i nam.'!$A$13:BL$104,AU$3,FALSE)</f>
        <v>0</v>
      </c>
      <c r="AV67" s="40">
        <f>+VLOOKUP($B67,'1а - drž.sek,drž.sl. i nam.'!$A$13:BM$104,AV$3,FALSE)</f>
        <v>0</v>
      </c>
      <c r="AW67" s="40">
        <f>+VLOOKUP($B67,'1а - drž.sek,drž.sl. i nam.'!$A$13:BN$104,AW$3,FALSE)</f>
        <v>0</v>
      </c>
      <c r="AY67" s="40">
        <f>+(AQ67*'1а - drž.sek,drž.sl. i nam.'!$D$5)/100</f>
        <v>0</v>
      </c>
      <c r="AZ67" s="40">
        <f>+(AR67*'1а - drž.sek,drž.sl. i nam.'!$D$5)/100</f>
        <v>0</v>
      </c>
      <c r="BA67" s="40">
        <f>+(AV67*'1а - drž.sek,drž.sl. i nam.'!$D$5)/100</f>
        <v>0</v>
      </c>
      <c r="BB67" s="40">
        <f>+(AW67*'1а - drž.sek,drž.sl. i nam.'!$D$5)/100</f>
        <v>0</v>
      </c>
    </row>
    <row r="68" spans="1:54" x14ac:dyDescent="0.25">
      <c r="A68">
        <f t="shared" si="0"/>
        <v>0</v>
      </c>
      <c r="B68">
        <f>+IF(MAX(B$5:B67)+1&lt;=B$1,B67+1,0)</f>
        <v>0</v>
      </c>
      <c r="C68" s="222">
        <f t="shared" si="1"/>
        <v>0</v>
      </c>
      <c r="D68">
        <f t="shared" si="2"/>
        <v>0</v>
      </c>
      <c r="E68" s="222">
        <f t="shared" si="3"/>
        <v>0</v>
      </c>
      <c r="F68" s="222">
        <f t="shared" si="4"/>
        <v>0</v>
      </c>
      <c r="G68">
        <f>IF(B68=0,0,+VLOOKUP($B68,'1а - drž.sek,drž.sl. i nam.'!$A$13:$BG$104,'1а - drž.sek,drž.sl. i nam.'!$BG$1,FALSE))</f>
        <v>0</v>
      </c>
      <c r="H68">
        <f>IF(B68=0,0,+VLOOKUP($B68,'1а - drž.sek,drž.sl. i nam.'!$A$13:D$104,3,FALSE))</f>
        <v>0</v>
      </c>
      <c r="I68">
        <f>IF(B68=0,0,+VLOOKUP($B68,'1а - drž.sek,drž.sl. i nam.'!$A$13:E$104,4,FALSE))</f>
        <v>0</v>
      </c>
      <c r="J68">
        <f>+VLOOKUP($B68,'1а - drž.sek,drž.sl. i nam.'!$A$13:F$104,J$3,FALSE)</f>
        <v>0</v>
      </c>
      <c r="K68">
        <f>+VLOOKUP($B68,'1а - drž.sek,drž.sl. i nam.'!$A$13:G$104,K$3,FALSE)</f>
        <v>0</v>
      </c>
      <c r="L68">
        <f>+VLOOKUP($B68,'1а - drž.sek,drž.sl. i nam.'!$A$13:H$104,L$3,FALSE)</f>
        <v>0</v>
      </c>
      <c r="M68">
        <f>+VLOOKUP($B68,'1а - drž.sek,drž.sl. i nam.'!$A$13:AP$104,M$3,FALSE)</f>
        <v>0</v>
      </c>
      <c r="N68">
        <f>+VLOOKUP($B68,'1а - drž.sek,drž.sl. i nam.'!$A$13:AQ$104,N$3,FALSE)</f>
        <v>0</v>
      </c>
      <c r="O68">
        <f>+VLOOKUP($B68,'1а - drž.sek,drž.sl. i nam.'!$A$13:AQ$104,O$3,FALSE)</f>
        <v>0</v>
      </c>
      <c r="P68">
        <f>+VLOOKUP($B68,'1а - drž.sek,drž.sl. i nam.'!$A$13:AR$104,P$3,FALSE)</f>
        <v>0</v>
      </c>
      <c r="Q68">
        <f>+VLOOKUP($B68,'1а - drž.sek,drž.sl. i nam.'!$A$13:AS$104,Q$3,FALSE)</f>
        <v>0</v>
      </c>
      <c r="R68">
        <f>+VLOOKUP($B68,'1а - drž.sek,drž.sl. i nam.'!$A$13:AT$104,R$3,FALSE)</f>
        <v>0</v>
      </c>
      <c r="S68">
        <f>+VLOOKUP($B68,'1а - drž.sek,drž.sl. i nam.'!$A$13:AQ$104,S$3,FALSE)</f>
        <v>0</v>
      </c>
      <c r="T68">
        <f>+VLOOKUP($B68,'1а - drž.sek,drž.sl. i nam.'!$A$13:AR$104,T$3,FALSE)</f>
        <v>0</v>
      </c>
      <c r="U68">
        <f>+VLOOKUP($B68,'1а - drž.sek,drž.sl. i nam.'!$A$13:AS$104,U$3,FALSE)</f>
        <v>0</v>
      </c>
      <c r="V68" s="40">
        <f>+VLOOKUP($B68,'1а - drž.sek,drž.sl. i nam.'!$A$13:AT$104,V$3,FALSE)</f>
        <v>0</v>
      </c>
      <c r="W68" s="40">
        <f>+VLOOKUP($B68,'1а - drž.sek,drž.sl. i nam.'!$A$13:AU$104,W$3,FALSE)</f>
        <v>0</v>
      </c>
      <c r="X68" s="40">
        <f>+VLOOKUP($B68,'1а - drž.sek,drž.sl. i nam.'!$A$13:AV$104,X$3,FALSE)</f>
        <v>0</v>
      </c>
      <c r="Y68" s="40">
        <f>+VLOOKUP($B68,'1а - drž.sek,drž.sl. i nam.'!$A$13:AW$104,Y$3,FALSE)</f>
        <v>0</v>
      </c>
      <c r="Z68" s="40">
        <f>+VLOOKUP($B68,'1а - drž.sek,drž.sl. i nam.'!$A$13:AX$104,Z$3,FALSE)</f>
        <v>0</v>
      </c>
      <c r="AA68" s="40">
        <f>+VLOOKUP($B68,'1а - drž.sek,drž.sl. i nam.'!$A$13:AY$104,AA$3,FALSE)</f>
        <v>0</v>
      </c>
      <c r="AB68" s="40">
        <f>+VLOOKUP($B68,'1а - drž.sek,drž.sl. i nam.'!$A$13:AZ$104,AB$3,FALSE)</f>
        <v>0</v>
      </c>
      <c r="AC68" s="40">
        <f>+VLOOKUP($B68,'1а - drž.sek,drž.sl. i nam.'!$A$13:BA$104,AC$3,FALSE)</f>
        <v>0</v>
      </c>
      <c r="AD68" s="40">
        <f>+VLOOKUP($B68,'1а - drž.sek,drž.sl. i nam.'!$A$13:BB$104,AD$3,FALSE)</f>
        <v>0</v>
      </c>
      <c r="AE68" s="40">
        <f>+VLOOKUP($B68,'1а - drž.sek,drž.sl. i nam.'!$A$13:BC$104,AE$3,FALSE)</f>
        <v>0</v>
      </c>
      <c r="AF68" s="40">
        <f>+VLOOKUP($B68,'1а - drž.sek,drž.sl. i nam.'!$A$13:BB$104,AF$3,FALSE)</f>
        <v>0</v>
      </c>
      <c r="AG68" s="40">
        <f>+VLOOKUP($B68,'1а - drž.sek,drž.sl. i nam.'!$A$13:BB$104,AG$3,FALSE)</f>
        <v>0</v>
      </c>
      <c r="AH68" s="40">
        <f>+VLOOKUP($B68,'1а - drž.sek,drž.sl. i nam.'!$A$13:BB$104,AH$3,FALSE)</f>
        <v>0</v>
      </c>
      <c r="AI68" s="40">
        <f>+VLOOKUP($B68,'1а - drž.sek,drž.sl. i nam.'!$A$13:BB$104,AI$3,FALSE)</f>
        <v>0</v>
      </c>
      <c r="AJ68" s="40">
        <f>+VLOOKUP($B68,'1а - drž.sek,drž.sl. i nam.'!$A$13:BC$104,AJ$3,FALSE)</f>
        <v>0</v>
      </c>
      <c r="AK68" s="40">
        <f>+VLOOKUP($B68,'1а - drž.sek,drž.sl. i nam.'!$A$13:BB$104,AK$3,FALSE)</f>
        <v>0</v>
      </c>
      <c r="AL68" s="40">
        <f>+VLOOKUP($B68,'1а - drž.sek,drž.sl. i nam.'!$A$13:BB$104,AL$3,FALSE)</f>
        <v>0</v>
      </c>
      <c r="AM68" s="40">
        <f>+VLOOKUP($B68,'1а - drž.sek,drž.sl. i nam.'!$A$13:BD$104,AM$3,FALSE)</f>
        <v>0</v>
      </c>
      <c r="AN68" s="40">
        <f>+VLOOKUP($B68,'1а - drž.sek,drž.sl. i nam.'!$A$13:BE$104,AN$3,FALSE)</f>
        <v>0</v>
      </c>
      <c r="AO68" s="40">
        <f>+VLOOKUP($B68,'1а - drž.sek,drž.sl. i nam.'!$A$13:BF$104,AO$3,FALSE)</f>
        <v>0</v>
      </c>
      <c r="AP68" s="40">
        <f>+VLOOKUP($B68,'1а - drž.sek,drž.sl. i nam.'!$A$13:BG$104,AP$3,FALSE)</f>
        <v>0</v>
      </c>
      <c r="AQ68" s="40">
        <f>+VLOOKUP($B68,'1а - drž.sek,drž.sl. i nam.'!$A$13:BH$104,AQ$3,FALSE)</f>
        <v>0</v>
      </c>
      <c r="AR68" s="40">
        <f>+VLOOKUP($B68,'1а - drž.sek,drž.sl. i nam.'!$A$13:BI$104,AR$3,FALSE)</f>
        <v>0</v>
      </c>
      <c r="AS68" s="40">
        <f>+VLOOKUP($B68,'1а - drž.sek,drž.sl. i nam.'!$A$13:BJ$104,AS$3,FALSE)</f>
        <v>0</v>
      </c>
      <c r="AT68" s="40">
        <f>+VLOOKUP($B68,'1а - drž.sek,drž.sl. i nam.'!$A$13:BK$104,AT$3,FALSE)</f>
        <v>0</v>
      </c>
      <c r="AU68" s="40">
        <f>+VLOOKUP($B68,'1а - drž.sek,drž.sl. i nam.'!$A$13:BL$104,AU$3,FALSE)</f>
        <v>0</v>
      </c>
      <c r="AV68" s="40">
        <f>+VLOOKUP($B68,'1а - drž.sek,drž.sl. i nam.'!$A$13:BM$104,AV$3,FALSE)</f>
        <v>0</v>
      </c>
      <c r="AW68" s="40">
        <f>+VLOOKUP($B68,'1а - drž.sek,drž.sl. i nam.'!$A$13:BN$104,AW$3,FALSE)</f>
        <v>0</v>
      </c>
      <c r="AY68" s="40">
        <f>+(AQ68*'1а - drž.sek,drž.sl. i nam.'!$D$5)/100</f>
        <v>0</v>
      </c>
      <c r="AZ68" s="40">
        <f>+(AR68*'1а - drž.sek,drž.sl. i nam.'!$D$5)/100</f>
        <v>0</v>
      </c>
      <c r="BA68" s="40">
        <f>+(AV68*'1а - drž.sek,drž.sl. i nam.'!$D$5)/100</f>
        <v>0</v>
      </c>
      <c r="BB68" s="40">
        <f>+(AW68*'1а - drž.sek,drž.sl. i nam.'!$D$5)/100</f>
        <v>0</v>
      </c>
    </row>
    <row r="69" spans="1:54" x14ac:dyDescent="0.25">
      <c r="A69">
        <f t="shared" si="0"/>
        <v>0</v>
      </c>
      <c r="B69">
        <f>+IF(MAX(B$5:B68)+1&lt;=B$1,B68+1,0)</f>
        <v>0</v>
      </c>
      <c r="C69" s="222">
        <f t="shared" si="1"/>
        <v>0</v>
      </c>
      <c r="D69">
        <f t="shared" si="2"/>
        <v>0</v>
      </c>
      <c r="E69" s="222">
        <f t="shared" si="3"/>
        <v>0</v>
      </c>
      <c r="F69" s="222">
        <f t="shared" si="4"/>
        <v>0</v>
      </c>
      <c r="G69">
        <f>IF(B69=0,0,+VLOOKUP($B69,'1а - drž.sek,drž.sl. i nam.'!$A$13:$BG$104,'1а - drž.sek,drž.sl. i nam.'!$BG$1,FALSE))</f>
        <v>0</v>
      </c>
      <c r="H69">
        <f>IF(B69=0,0,+VLOOKUP($B69,'1а - drž.sek,drž.sl. i nam.'!$A$13:D$104,3,FALSE))</f>
        <v>0</v>
      </c>
      <c r="I69">
        <f>IF(B69=0,0,+VLOOKUP($B69,'1а - drž.sek,drž.sl. i nam.'!$A$13:E$104,4,FALSE))</f>
        <v>0</v>
      </c>
      <c r="J69">
        <f>+VLOOKUP($B69,'1а - drž.sek,drž.sl. i nam.'!$A$13:F$104,J$3,FALSE)</f>
        <v>0</v>
      </c>
      <c r="K69">
        <f>+VLOOKUP($B69,'1а - drž.sek,drž.sl. i nam.'!$A$13:G$104,K$3,FALSE)</f>
        <v>0</v>
      </c>
      <c r="L69">
        <f>+VLOOKUP($B69,'1а - drž.sek,drž.sl. i nam.'!$A$13:H$104,L$3,FALSE)</f>
        <v>0</v>
      </c>
      <c r="M69">
        <f>+VLOOKUP($B69,'1а - drž.sek,drž.sl. i nam.'!$A$13:AP$104,M$3,FALSE)</f>
        <v>0</v>
      </c>
      <c r="N69">
        <f>+VLOOKUP($B69,'1а - drž.sek,drž.sl. i nam.'!$A$13:AQ$104,N$3,FALSE)</f>
        <v>0</v>
      </c>
      <c r="O69">
        <f>+VLOOKUP($B69,'1а - drž.sek,drž.sl. i nam.'!$A$13:AQ$104,O$3,FALSE)</f>
        <v>0</v>
      </c>
      <c r="P69">
        <f>+VLOOKUP($B69,'1а - drž.sek,drž.sl. i nam.'!$A$13:AR$104,P$3,FALSE)</f>
        <v>0</v>
      </c>
      <c r="Q69">
        <f>+VLOOKUP($B69,'1а - drž.sek,drž.sl. i nam.'!$A$13:AS$104,Q$3,FALSE)</f>
        <v>0</v>
      </c>
      <c r="R69">
        <f>+VLOOKUP($B69,'1а - drž.sek,drž.sl. i nam.'!$A$13:AT$104,R$3,FALSE)</f>
        <v>0</v>
      </c>
      <c r="S69">
        <f>+VLOOKUP($B69,'1а - drž.sek,drž.sl. i nam.'!$A$13:AQ$104,S$3,FALSE)</f>
        <v>0</v>
      </c>
      <c r="T69">
        <f>+VLOOKUP($B69,'1а - drž.sek,drž.sl. i nam.'!$A$13:AR$104,T$3,FALSE)</f>
        <v>0</v>
      </c>
      <c r="U69">
        <f>+VLOOKUP($B69,'1а - drž.sek,drž.sl. i nam.'!$A$13:AS$104,U$3,FALSE)</f>
        <v>0</v>
      </c>
      <c r="V69" s="40">
        <f>+VLOOKUP($B69,'1а - drž.sek,drž.sl. i nam.'!$A$13:AT$104,V$3,FALSE)</f>
        <v>0</v>
      </c>
      <c r="W69" s="40">
        <f>+VLOOKUP($B69,'1а - drž.sek,drž.sl. i nam.'!$A$13:AU$104,W$3,FALSE)</f>
        <v>0</v>
      </c>
      <c r="X69" s="40">
        <f>+VLOOKUP($B69,'1а - drž.sek,drž.sl. i nam.'!$A$13:AV$104,X$3,FALSE)</f>
        <v>0</v>
      </c>
      <c r="Y69" s="40">
        <f>+VLOOKUP($B69,'1а - drž.sek,drž.sl. i nam.'!$A$13:AW$104,Y$3,FALSE)</f>
        <v>0</v>
      </c>
      <c r="Z69" s="40">
        <f>+VLOOKUP($B69,'1а - drž.sek,drž.sl. i nam.'!$A$13:AX$104,Z$3,FALSE)</f>
        <v>0</v>
      </c>
      <c r="AA69" s="40">
        <f>+VLOOKUP($B69,'1а - drž.sek,drž.sl. i nam.'!$A$13:AY$104,AA$3,FALSE)</f>
        <v>0</v>
      </c>
      <c r="AB69" s="40">
        <f>+VLOOKUP($B69,'1а - drž.sek,drž.sl. i nam.'!$A$13:AZ$104,AB$3,FALSE)</f>
        <v>0</v>
      </c>
      <c r="AC69" s="40">
        <f>+VLOOKUP($B69,'1а - drž.sek,drž.sl. i nam.'!$A$13:BA$104,AC$3,FALSE)</f>
        <v>0</v>
      </c>
      <c r="AD69" s="40">
        <f>+VLOOKUP($B69,'1а - drž.sek,drž.sl. i nam.'!$A$13:BB$104,AD$3,FALSE)</f>
        <v>0</v>
      </c>
      <c r="AE69" s="40">
        <f>+VLOOKUP($B69,'1а - drž.sek,drž.sl. i nam.'!$A$13:BC$104,AE$3,FALSE)</f>
        <v>0</v>
      </c>
      <c r="AF69" s="40">
        <f>+VLOOKUP($B69,'1а - drž.sek,drž.sl. i nam.'!$A$13:BB$104,AF$3,FALSE)</f>
        <v>0</v>
      </c>
      <c r="AG69" s="40">
        <f>+VLOOKUP($B69,'1а - drž.sek,drž.sl. i nam.'!$A$13:BB$104,AG$3,FALSE)</f>
        <v>0</v>
      </c>
      <c r="AH69" s="40">
        <f>+VLOOKUP($B69,'1а - drž.sek,drž.sl. i nam.'!$A$13:BB$104,AH$3,FALSE)</f>
        <v>0</v>
      </c>
      <c r="AI69" s="40">
        <f>+VLOOKUP($B69,'1а - drž.sek,drž.sl. i nam.'!$A$13:BB$104,AI$3,FALSE)</f>
        <v>0</v>
      </c>
      <c r="AJ69" s="40">
        <f>+VLOOKUP($B69,'1а - drž.sek,drž.sl. i nam.'!$A$13:BC$104,AJ$3,FALSE)</f>
        <v>0</v>
      </c>
      <c r="AK69" s="40">
        <f>+VLOOKUP($B69,'1а - drž.sek,drž.sl. i nam.'!$A$13:BB$104,AK$3,FALSE)</f>
        <v>0</v>
      </c>
      <c r="AL69" s="40">
        <f>+VLOOKUP($B69,'1а - drž.sek,drž.sl. i nam.'!$A$13:BB$104,AL$3,FALSE)</f>
        <v>0</v>
      </c>
      <c r="AM69" s="40">
        <f>+VLOOKUP($B69,'1а - drž.sek,drž.sl. i nam.'!$A$13:BD$104,AM$3,FALSE)</f>
        <v>0</v>
      </c>
      <c r="AN69" s="40">
        <f>+VLOOKUP($B69,'1а - drž.sek,drž.sl. i nam.'!$A$13:BE$104,AN$3,FALSE)</f>
        <v>0</v>
      </c>
      <c r="AO69" s="40">
        <f>+VLOOKUP($B69,'1а - drž.sek,drž.sl. i nam.'!$A$13:BF$104,AO$3,FALSE)</f>
        <v>0</v>
      </c>
      <c r="AP69" s="40">
        <f>+VLOOKUP($B69,'1а - drž.sek,drž.sl. i nam.'!$A$13:BG$104,AP$3,FALSE)</f>
        <v>0</v>
      </c>
      <c r="AQ69" s="40">
        <f>+VLOOKUP($B69,'1а - drž.sek,drž.sl. i nam.'!$A$13:BH$104,AQ$3,FALSE)</f>
        <v>0</v>
      </c>
      <c r="AR69" s="40">
        <f>+VLOOKUP($B69,'1а - drž.sek,drž.sl. i nam.'!$A$13:BI$104,AR$3,FALSE)</f>
        <v>0</v>
      </c>
      <c r="AS69" s="40">
        <f>+VLOOKUP($B69,'1а - drž.sek,drž.sl. i nam.'!$A$13:BJ$104,AS$3,FALSE)</f>
        <v>0</v>
      </c>
      <c r="AT69" s="40">
        <f>+VLOOKUP($B69,'1а - drž.sek,drž.sl. i nam.'!$A$13:BK$104,AT$3,FALSE)</f>
        <v>0</v>
      </c>
      <c r="AU69" s="40">
        <f>+VLOOKUP($B69,'1а - drž.sek,drž.sl. i nam.'!$A$13:BL$104,AU$3,FALSE)</f>
        <v>0</v>
      </c>
      <c r="AV69" s="40">
        <f>+VLOOKUP($B69,'1а - drž.sek,drž.sl. i nam.'!$A$13:BM$104,AV$3,FALSE)</f>
        <v>0</v>
      </c>
      <c r="AW69" s="40">
        <f>+VLOOKUP($B69,'1а - drž.sek,drž.sl. i nam.'!$A$13:BN$104,AW$3,FALSE)</f>
        <v>0</v>
      </c>
      <c r="AY69" s="40">
        <f>+(AQ69*'1а - drž.sek,drž.sl. i nam.'!$D$5)/100</f>
        <v>0</v>
      </c>
      <c r="AZ69" s="40">
        <f>+(AR69*'1а - drž.sek,drž.sl. i nam.'!$D$5)/100</f>
        <v>0</v>
      </c>
      <c r="BA69" s="40">
        <f>+(AV69*'1а - drž.sek,drž.sl. i nam.'!$D$5)/100</f>
        <v>0</v>
      </c>
      <c r="BB69" s="40">
        <f>+(AW69*'1а - drž.sek,drž.sl. i nam.'!$D$5)/100</f>
        <v>0</v>
      </c>
    </row>
    <row r="70" spans="1:54" x14ac:dyDescent="0.25">
      <c r="A70">
        <f t="shared" si="0"/>
        <v>0</v>
      </c>
      <c r="B70">
        <f>+IF(MAX(B$5:B69)+1&lt;=B$1,B69+1,0)</f>
        <v>0</v>
      </c>
      <c r="C70" s="222">
        <f t="shared" si="1"/>
        <v>0</v>
      </c>
      <c r="D70">
        <f t="shared" si="2"/>
        <v>0</v>
      </c>
      <c r="E70" s="222">
        <f t="shared" si="3"/>
        <v>0</v>
      </c>
      <c r="F70" s="222">
        <f t="shared" si="4"/>
        <v>0</v>
      </c>
      <c r="G70">
        <f>IF(B70=0,0,+VLOOKUP($B70,'1а - drž.sek,drž.sl. i nam.'!$A$13:$BG$104,'1а - drž.sek,drž.sl. i nam.'!$BG$1,FALSE))</f>
        <v>0</v>
      </c>
      <c r="H70">
        <f>IF(B70=0,0,+VLOOKUP($B70,'1а - drž.sek,drž.sl. i nam.'!$A$13:D$104,3,FALSE))</f>
        <v>0</v>
      </c>
      <c r="I70">
        <f>IF(B70=0,0,+VLOOKUP($B70,'1а - drž.sek,drž.sl. i nam.'!$A$13:E$104,4,FALSE))</f>
        <v>0</v>
      </c>
      <c r="J70">
        <f>+VLOOKUP($B70,'1а - drž.sek,drž.sl. i nam.'!$A$13:F$104,J$3,FALSE)</f>
        <v>0</v>
      </c>
      <c r="K70">
        <f>+VLOOKUP($B70,'1а - drž.sek,drž.sl. i nam.'!$A$13:G$104,K$3,FALSE)</f>
        <v>0</v>
      </c>
      <c r="L70">
        <f>+VLOOKUP($B70,'1а - drž.sek,drž.sl. i nam.'!$A$13:H$104,L$3,FALSE)</f>
        <v>0</v>
      </c>
      <c r="M70">
        <f>+VLOOKUP($B70,'1а - drž.sek,drž.sl. i nam.'!$A$13:AP$104,M$3,FALSE)</f>
        <v>0</v>
      </c>
      <c r="N70">
        <f>+VLOOKUP($B70,'1а - drž.sek,drž.sl. i nam.'!$A$13:AQ$104,N$3,FALSE)</f>
        <v>0</v>
      </c>
      <c r="O70">
        <f>+VLOOKUP($B70,'1а - drž.sek,drž.sl. i nam.'!$A$13:AQ$104,O$3,FALSE)</f>
        <v>0</v>
      </c>
      <c r="P70">
        <f>+VLOOKUP($B70,'1а - drž.sek,drž.sl. i nam.'!$A$13:AR$104,P$3,FALSE)</f>
        <v>0</v>
      </c>
      <c r="Q70">
        <f>+VLOOKUP($B70,'1а - drž.sek,drž.sl. i nam.'!$A$13:AS$104,Q$3,FALSE)</f>
        <v>0</v>
      </c>
      <c r="R70">
        <f>+VLOOKUP($B70,'1а - drž.sek,drž.sl. i nam.'!$A$13:AT$104,R$3,FALSE)</f>
        <v>0</v>
      </c>
      <c r="S70">
        <f>+VLOOKUP($B70,'1а - drž.sek,drž.sl. i nam.'!$A$13:AQ$104,S$3,FALSE)</f>
        <v>0</v>
      </c>
      <c r="T70">
        <f>+VLOOKUP($B70,'1а - drž.sek,drž.sl. i nam.'!$A$13:AR$104,T$3,FALSE)</f>
        <v>0</v>
      </c>
      <c r="U70">
        <f>+VLOOKUP($B70,'1а - drž.sek,drž.sl. i nam.'!$A$13:AS$104,U$3,FALSE)</f>
        <v>0</v>
      </c>
      <c r="V70" s="40">
        <f>+VLOOKUP($B70,'1а - drž.sek,drž.sl. i nam.'!$A$13:AT$104,V$3,FALSE)</f>
        <v>0</v>
      </c>
      <c r="W70" s="40">
        <f>+VLOOKUP($B70,'1а - drž.sek,drž.sl. i nam.'!$A$13:AU$104,W$3,FALSE)</f>
        <v>0</v>
      </c>
      <c r="X70" s="40">
        <f>+VLOOKUP($B70,'1а - drž.sek,drž.sl. i nam.'!$A$13:AV$104,X$3,FALSE)</f>
        <v>0</v>
      </c>
      <c r="Y70" s="40">
        <f>+VLOOKUP($B70,'1а - drž.sek,drž.sl. i nam.'!$A$13:AW$104,Y$3,FALSE)</f>
        <v>0</v>
      </c>
      <c r="Z70" s="40">
        <f>+VLOOKUP($B70,'1а - drž.sek,drž.sl. i nam.'!$A$13:AX$104,Z$3,FALSE)</f>
        <v>0</v>
      </c>
      <c r="AA70" s="40">
        <f>+VLOOKUP($B70,'1а - drž.sek,drž.sl. i nam.'!$A$13:AY$104,AA$3,FALSE)</f>
        <v>0</v>
      </c>
      <c r="AB70" s="40">
        <f>+VLOOKUP($B70,'1а - drž.sek,drž.sl. i nam.'!$A$13:AZ$104,AB$3,FALSE)</f>
        <v>0</v>
      </c>
      <c r="AC70" s="40">
        <f>+VLOOKUP($B70,'1а - drž.sek,drž.sl. i nam.'!$A$13:BA$104,AC$3,FALSE)</f>
        <v>0</v>
      </c>
      <c r="AD70" s="40">
        <f>+VLOOKUP($B70,'1а - drž.sek,drž.sl. i nam.'!$A$13:BB$104,AD$3,FALSE)</f>
        <v>0</v>
      </c>
      <c r="AE70" s="40">
        <f>+VLOOKUP($B70,'1а - drž.sek,drž.sl. i nam.'!$A$13:BC$104,AE$3,FALSE)</f>
        <v>0</v>
      </c>
      <c r="AF70" s="40">
        <f>+VLOOKUP($B70,'1а - drž.sek,drž.sl. i nam.'!$A$13:BB$104,AF$3,FALSE)</f>
        <v>0</v>
      </c>
      <c r="AG70" s="40">
        <f>+VLOOKUP($B70,'1а - drž.sek,drž.sl. i nam.'!$A$13:BB$104,AG$3,FALSE)</f>
        <v>0</v>
      </c>
      <c r="AH70" s="40">
        <f>+VLOOKUP($B70,'1а - drž.sek,drž.sl. i nam.'!$A$13:BB$104,AH$3,FALSE)</f>
        <v>0</v>
      </c>
      <c r="AI70" s="40">
        <f>+VLOOKUP($B70,'1а - drž.sek,drž.sl. i nam.'!$A$13:BB$104,AI$3,FALSE)</f>
        <v>0</v>
      </c>
      <c r="AJ70" s="40">
        <f>+VLOOKUP($B70,'1а - drž.sek,drž.sl. i nam.'!$A$13:BC$104,AJ$3,FALSE)</f>
        <v>0</v>
      </c>
      <c r="AK70" s="40">
        <f>+VLOOKUP($B70,'1а - drž.sek,drž.sl. i nam.'!$A$13:BB$104,AK$3,FALSE)</f>
        <v>0</v>
      </c>
      <c r="AL70" s="40">
        <f>+VLOOKUP($B70,'1а - drž.sek,drž.sl. i nam.'!$A$13:BB$104,AL$3,FALSE)</f>
        <v>0</v>
      </c>
      <c r="AM70" s="40">
        <f>+VLOOKUP($B70,'1а - drž.sek,drž.sl. i nam.'!$A$13:BD$104,AM$3,FALSE)</f>
        <v>0</v>
      </c>
      <c r="AN70" s="40">
        <f>+VLOOKUP($B70,'1а - drž.sek,drž.sl. i nam.'!$A$13:BE$104,AN$3,FALSE)</f>
        <v>0</v>
      </c>
      <c r="AO70" s="40">
        <f>+VLOOKUP($B70,'1а - drž.sek,drž.sl. i nam.'!$A$13:BF$104,AO$3,FALSE)</f>
        <v>0</v>
      </c>
      <c r="AP70" s="40">
        <f>+VLOOKUP($B70,'1а - drž.sek,drž.sl. i nam.'!$A$13:BG$104,AP$3,FALSE)</f>
        <v>0</v>
      </c>
      <c r="AQ70" s="40">
        <f>+VLOOKUP($B70,'1а - drž.sek,drž.sl. i nam.'!$A$13:BH$104,AQ$3,FALSE)</f>
        <v>0</v>
      </c>
      <c r="AR70" s="40">
        <f>+VLOOKUP($B70,'1а - drž.sek,drž.sl. i nam.'!$A$13:BI$104,AR$3,FALSE)</f>
        <v>0</v>
      </c>
      <c r="AS70" s="40">
        <f>+VLOOKUP($B70,'1а - drž.sek,drž.sl. i nam.'!$A$13:BJ$104,AS$3,FALSE)</f>
        <v>0</v>
      </c>
      <c r="AT70" s="40">
        <f>+VLOOKUP($B70,'1а - drž.sek,drž.sl. i nam.'!$A$13:BK$104,AT$3,FALSE)</f>
        <v>0</v>
      </c>
      <c r="AU70" s="40">
        <f>+VLOOKUP($B70,'1а - drž.sek,drž.sl. i nam.'!$A$13:BL$104,AU$3,FALSE)</f>
        <v>0</v>
      </c>
      <c r="AV70" s="40">
        <f>+VLOOKUP($B70,'1а - drž.sek,drž.sl. i nam.'!$A$13:BM$104,AV$3,FALSE)</f>
        <v>0</v>
      </c>
      <c r="AW70" s="40">
        <f>+VLOOKUP($B70,'1а - drž.sek,drž.sl. i nam.'!$A$13:BN$104,AW$3,FALSE)</f>
        <v>0</v>
      </c>
      <c r="AY70" s="40">
        <f>+(AQ70*'1а - drž.sek,drž.sl. i nam.'!$D$5)/100</f>
        <v>0</v>
      </c>
      <c r="AZ70" s="40">
        <f>+(AR70*'1а - drž.sek,drž.sl. i nam.'!$D$5)/100</f>
        <v>0</v>
      </c>
      <c r="BA70" s="40">
        <f>+(AV70*'1а - drž.sek,drž.sl. i nam.'!$D$5)/100</f>
        <v>0</v>
      </c>
      <c r="BB70" s="40">
        <f>+(AW70*'1а - drž.sek,drž.sl. i nam.'!$D$5)/100</f>
        <v>0</v>
      </c>
    </row>
    <row r="71" spans="1:54" x14ac:dyDescent="0.25">
      <c r="A71">
        <f t="shared" ref="A71:A83" si="5">+IF(B71=0,0,A70)</f>
        <v>0</v>
      </c>
      <c r="B71">
        <f>+IF(MAX(B$5:B70)+1&lt;=B$1,B70+1,0)</f>
        <v>0</v>
      </c>
      <c r="C71" s="222">
        <f t="shared" ref="C71:C83" si="6">+IF(B71&gt;0,C70,0)</f>
        <v>0</v>
      </c>
      <c r="D71">
        <f t="shared" ref="D71:D83" si="7">+IF(C71&gt;0,D70,0)</f>
        <v>0</v>
      </c>
      <c r="E71" s="222">
        <f t="shared" ref="E71:E83" si="8">+IF(D71&gt;0,E70,0)</f>
        <v>0</v>
      </c>
      <c r="F71" s="222">
        <f t="shared" ref="F71:F83" si="9">+IF(B71=0,0,F70)</f>
        <v>0</v>
      </c>
      <c r="G71">
        <f>IF(B71=0,0,+VLOOKUP($B71,'1а - drž.sek,drž.sl. i nam.'!$A$13:$BG$104,'1а - drž.sek,drž.sl. i nam.'!$BG$1,FALSE))</f>
        <v>0</v>
      </c>
      <c r="H71">
        <f>IF(B71=0,0,+VLOOKUP($B71,'1а - drž.sek,drž.sl. i nam.'!$A$13:D$104,3,FALSE))</f>
        <v>0</v>
      </c>
      <c r="I71">
        <f>IF(B71=0,0,+VLOOKUP($B71,'1а - drž.sek,drž.sl. i nam.'!$A$13:E$104,4,FALSE))</f>
        <v>0</v>
      </c>
      <c r="J71">
        <f>+VLOOKUP($B71,'1а - drž.sek,drž.sl. i nam.'!$A$13:F$104,J$3,FALSE)</f>
        <v>0</v>
      </c>
      <c r="K71">
        <f>+VLOOKUP($B71,'1а - drž.sek,drž.sl. i nam.'!$A$13:G$104,K$3,FALSE)</f>
        <v>0</v>
      </c>
      <c r="L71">
        <f>+VLOOKUP($B71,'1а - drž.sek,drž.sl. i nam.'!$A$13:H$104,L$3,FALSE)</f>
        <v>0</v>
      </c>
      <c r="M71">
        <f>+VLOOKUP($B71,'1а - drž.sek,drž.sl. i nam.'!$A$13:AP$104,M$3,FALSE)</f>
        <v>0</v>
      </c>
      <c r="N71">
        <f>+VLOOKUP($B71,'1а - drž.sek,drž.sl. i nam.'!$A$13:AQ$104,N$3,FALSE)</f>
        <v>0</v>
      </c>
      <c r="O71">
        <f>+VLOOKUP($B71,'1а - drž.sek,drž.sl. i nam.'!$A$13:AQ$104,O$3,FALSE)</f>
        <v>0</v>
      </c>
      <c r="P71">
        <f>+VLOOKUP($B71,'1а - drž.sek,drž.sl. i nam.'!$A$13:AR$104,P$3,FALSE)</f>
        <v>0</v>
      </c>
      <c r="Q71">
        <f>+VLOOKUP($B71,'1а - drž.sek,drž.sl. i nam.'!$A$13:AS$104,Q$3,FALSE)</f>
        <v>0</v>
      </c>
      <c r="R71">
        <f>+VLOOKUP($B71,'1а - drž.sek,drž.sl. i nam.'!$A$13:AT$104,R$3,FALSE)</f>
        <v>0</v>
      </c>
      <c r="S71">
        <f>+VLOOKUP($B71,'1а - drž.sek,drž.sl. i nam.'!$A$13:AQ$104,S$3,FALSE)</f>
        <v>0</v>
      </c>
      <c r="T71">
        <f>+VLOOKUP($B71,'1а - drž.sek,drž.sl. i nam.'!$A$13:AR$104,T$3,FALSE)</f>
        <v>0</v>
      </c>
      <c r="U71">
        <f>+VLOOKUP($B71,'1а - drž.sek,drž.sl. i nam.'!$A$13:AS$104,U$3,FALSE)</f>
        <v>0</v>
      </c>
      <c r="V71" s="40">
        <f>+VLOOKUP($B71,'1а - drž.sek,drž.sl. i nam.'!$A$13:AT$104,V$3,FALSE)</f>
        <v>0</v>
      </c>
      <c r="W71" s="40">
        <f>+VLOOKUP($B71,'1а - drž.sek,drž.sl. i nam.'!$A$13:AU$104,W$3,FALSE)</f>
        <v>0</v>
      </c>
      <c r="X71" s="40">
        <f>+VLOOKUP($B71,'1а - drž.sek,drž.sl. i nam.'!$A$13:AV$104,X$3,FALSE)</f>
        <v>0</v>
      </c>
      <c r="Y71" s="40">
        <f>+VLOOKUP($B71,'1а - drž.sek,drž.sl. i nam.'!$A$13:AW$104,Y$3,FALSE)</f>
        <v>0</v>
      </c>
      <c r="Z71" s="40">
        <f>+VLOOKUP($B71,'1а - drž.sek,drž.sl. i nam.'!$A$13:AX$104,Z$3,FALSE)</f>
        <v>0</v>
      </c>
      <c r="AA71" s="40">
        <f>+VLOOKUP($B71,'1а - drž.sek,drž.sl. i nam.'!$A$13:AY$104,AA$3,FALSE)</f>
        <v>0</v>
      </c>
      <c r="AB71" s="40">
        <f>+VLOOKUP($B71,'1а - drž.sek,drž.sl. i nam.'!$A$13:AZ$104,AB$3,FALSE)</f>
        <v>0</v>
      </c>
      <c r="AC71" s="40">
        <f>+VLOOKUP($B71,'1а - drž.sek,drž.sl. i nam.'!$A$13:BA$104,AC$3,FALSE)</f>
        <v>0</v>
      </c>
      <c r="AD71" s="40">
        <f>+VLOOKUP($B71,'1а - drž.sek,drž.sl. i nam.'!$A$13:BB$104,AD$3,FALSE)</f>
        <v>0</v>
      </c>
      <c r="AE71" s="40">
        <f>+VLOOKUP($B71,'1а - drž.sek,drž.sl. i nam.'!$A$13:BC$104,AE$3,FALSE)</f>
        <v>0</v>
      </c>
      <c r="AF71" s="40">
        <f>+VLOOKUP($B71,'1а - drž.sek,drž.sl. i nam.'!$A$13:BB$104,AF$3,FALSE)</f>
        <v>0</v>
      </c>
      <c r="AG71" s="40">
        <f>+VLOOKUP($B71,'1а - drž.sek,drž.sl. i nam.'!$A$13:BB$104,AG$3,FALSE)</f>
        <v>0</v>
      </c>
      <c r="AH71" s="40">
        <f>+VLOOKUP($B71,'1а - drž.sek,drž.sl. i nam.'!$A$13:BB$104,AH$3,FALSE)</f>
        <v>0</v>
      </c>
      <c r="AI71" s="40">
        <f>+VLOOKUP($B71,'1а - drž.sek,drž.sl. i nam.'!$A$13:BB$104,AI$3,FALSE)</f>
        <v>0</v>
      </c>
      <c r="AJ71" s="40">
        <f>+VLOOKUP($B71,'1а - drž.sek,drž.sl. i nam.'!$A$13:BC$104,AJ$3,FALSE)</f>
        <v>0</v>
      </c>
      <c r="AK71" s="40">
        <f>+VLOOKUP($B71,'1а - drž.sek,drž.sl. i nam.'!$A$13:BB$104,AK$3,FALSE)</f>
        <v>0</v>
      </c>
      <c r="AL71" s="40">
        <f>+VLOOKUP($B71,'1а - drž.sek,drž.sl. i nam.'!$A$13:BB$104,AL$3,FALSE)</f>
        <v>0</v>
      </c>
      <c r="AM71" s="40">
        <f>+VLOOKUP($B71,'1а - drž.sek,drž.sl. i nam.'!$A$13:BD$104,AM$3,FALSE)</f>
        <v>0</v>
      </c>
      <c r="AN71" s="40">
        <f>+VLOOKUP($B71,'1а - drž.sek,drž.sl. i nam.'!$A$13:BE$104,AN$3,FALSE)</f>
        <v>0</v>
      </c>
      <c r="AO71" s="40">
        <f>+VLOOKUP($B71,'1а - drž.sek,drž.sl. i nam.'!$A$13:BF$104,AO$3,FALSE)</f>
        <v>0</v>
      </c>
      <c r="AP71" s="40">
        <f>+VLOOKUP($B71,'1а - drž.sek,drž.sl. i nam.'!$A$13:BG$104,AP$3,FALSE)</f>
        <v>0</v>
      </c>
      <c r="AQ71" s="40">
        <f>+VLOOKUP($B71,'1а - drž.sek,drž.sl. i nam.'!$A$13:BH$104,AQ$3,FALSE)</f>
        <v>0</v>
      </c>
      <c r="AR71" s="40">
        <f>+VLOOKUP($B71,'1а - drž.sek,drž.sl. i nam.'!$A$13:BI$104,AR$3,FALSE)</f>
        <v>0</v>
      </c>
      <c r="AS71" s="40">
        <f>+VLOOKUP($B71,'1а - drž.sek,drž.sl. i nam.'!$A$13:BJ$104,AS$3,FALSE)</f>
        <v>0</v>
      </c>
      <c r="AT71" s="40">
        <f>+VLOOKUP($B71,'1а - drž.sek,drž.sl. i nam.'!$A$13:BK$104,AT$3,FALSE)</f>
        <v>0</v>
      </c>
      <c r="AU71" s="40">
        <f>+VLOOKUP($B71,'1а - drž.sek,drž.sl. i nam.'!$A$13:BL$104,AU$3,FALSE)</f>
        <v>0</v>
      </c>
      <c r="AV71" s="40">
        <f>+VLOOKUP($B71,'1а - drž.sek,drž.sl. i nam.'!$A$13:BM$104,AV$3,FALSE)</f>
        <v>0</v>
      </c>
      <c r="AW71" s="40">
        <f>+VLOOKUP($B71,'1а - drž.sek,drž.sl. i nam.'!$A$13:BN$104,AW$3,FALSE)</f>
        <v>0</v>
      </c>
      <c r="AY71" s="40">
        <f>+(AQ71*'1а - drž.sek,drž.sl. i nam.'!$D$5)/100</f>
        <v>0</v>
      </c>
      <c r="AZ71" s="40">
        <f>+(AR71*'1а - drž.sek,drž.sl. i nam.'!$D$5)/100</f>
        <v>0</v>
      </c>
      <c r="BA71" s="40">
        <f>+(AV71*'1а - drž.sek,drž.sl. i nam.'!$D$5)/100</f>
        <v>0</v>
      </c>
      <c r="BB71" s="40">
        <f>+(AW71*'1а - drž.sek,drž.sl. i nam.'!$D$5)/100</f>
        <v>0</v>
      </c>
    </row>
    <row r="72" spans="1:54" x14ac:dyDescent="0.25">
      <c r="A72">
        <f t="shared" si="5"/>
        <v>0</v>
      </c>
      <c r="B72">
        <f>+IF(MAX(B$5:B71)+1&lt;=B$1,B71+1,0)</f>
        <v>0</v>
      </c>
      <c r="C72" s="222">
        <f t="shared" si="6"/>
        <v>0</v>
      </c>
      <c r="D72">
        <f t="shared" si="7"/>
        <v>0</v>
      </c>
      <c r="E72" s="222">
        <f t="shared" si="8"/>
        <v>0</v>
      </c>
      <c r="F72" s="222">
        <f t="shared" si="9"/>
        <v>0</v>
      </c>
      <c r="G72">
        <f>IF(B72=0,0,+VLOOKUP($B72,'1а - drž.sek,drž.sl. i nam.'!$A$13:$BG$104,'1а - drž.sek,drž.sl. i nam.'!$BG$1,FALSE))</f>
        <v>0</v>
      </c>
      <c r="H72">
        <f>IF(B72=0,0,+VLOOKUP($B72,'1а - drž.sek,drž.sl. i nam.'!$A$13:D$104,3,FALSE))</f>
        <v>0</v>
      </c>
      <c r="I72">
        <f>IF(B72=0,0,+VLOOKUP($B72,'1а - drž.sek,drž.sl. i nam.'!$A$13:E$104,4,FALSE))</f>
        <v>0</v>
      </c>
      <c r="J72">
        <f>+VLOOKUP($B72,'1а - drž.sek,drž.sl. i nam.'!$A$13:F$104,J$3,FALSE)</f>
        <v>0</v>
      </c>
      <c r="K72">
        <f>+VLOOKUP($B72,'1а - drž.sek,drž.sl. i nam.'!$A$13:G$104,K$3,FALSE)</f>
        <v>0</v>
      </c>
      <c r="L72">
        <f>+VLOOKUP($B72,'1а - drž.sek,drž.sl. i nam.'!$A$13:H$104,L$3,FALSE)</f>
        <v>0</v>
      </c>
      <c r="M72">
        <f>+VLOOKUP($B72,'1а - drž.sek,drž.sl. i nam.'!$A$13:AP$104,M$3,FALSE)</f>
        <v>0</v>
      </c>
      <c r="N72">
        <f>+VLOOKUP($B72,'1а - drž.sek,drž.sl. i nam.'!$A$13:AQ$104,N$3,FALSE)</f>
        <v>0</v>
      </c>
      <c r="O72">
        <f>+VLOOKUP($B72,'1а - drž.sek,drž.sl. i nam.'!$A$13:AQ$104,O$3,FALSE)</f>
        <v>0</v>
      </c>
      <c r="P72">
        <f>+VLOOKUP($B72,'1а - drž.sek,drž.sl. i nam.'!$A$13:AR$104,P$3,FALSE)</f>
        <v>0</v>
      </c>
      <c r="Q72">
        <f>+VLOOKUP($B72,'1а - drž.sek,drž.sl. i nam.'!$A$13:AS$104,Q$3,FALSE)</f>
        <v>0</v>
      </c>
      <c r="R72">
        <f>+VLOOKUP($B72,'1а - drž.sek,drž.sl. i nam.'!$A$13:AT$104,R$3,FALSE)</f>
        <v>0</v>
      </c>
      <c r="S72">
        <f>+VLOOKUP($B72,'1а - drž.sek,drž.sl. i nam.'!$A$13:AQ$104,S$3,FALSE)</f>
        <v>0</v>
      </c>
      <c r="T72">
        <f>+VLOOKUP($B72,'1а - drž.sek,drž.sl. i nam.'!$A$13:AR$104,T$3,FALSE)</f>
        <v>0</v>
      </c>
      <c r="U72">
        <f>+VLOOKUP($B72,'1а - drž.sek,drž.sl. i nam.'!$A$13:AS$104,U$3,FALSE)</f>
        <v>0</v>
      </c>
      <c r="V72" s="40">
        <f>+VLOOKUP($B72,'1а - drž.sek,drž.sl. i nam.'!$A$13:AT$104,V$3,FALSE)</f>
        <v>0</v>
      </c>
      <c r="W72" s="40">
        <f>+VLOOKUP($B72,'1а - drž.sek,drž.sl. i nam.'!$A$13:AU$104,W$3,FALSE)</f>
        <v>0</v>
      </c>
      <c r="X72" s="40">
        <f>+VLOOKUP($B72,'1а - drž.sek,drž.sl. i nam.'!$A$13:AV$104,X$3,FALSE)</f>
        <v>0</v>
      </c>
      <c r="Y72" s="40">
        <f>+VLOOKUP($B72,'1а - drž.sek,drž.sl. i nam.'!$A$13:AW$104,Y$3,FALSE)</f>
        <v>0</v>
      </c>
      <c r="Z72" s="40">
        <f>+VLOOKUP($B72,'1а - drž.sek,drž.sl. i nam.'!$A$13:AX$104,Z$3,FALSE)</f>
        <v>0</v>
      </c>
      <c r="AA72" s="40">
        <f>+VLOOKUP($B72,'1а - drž.sek,drž.sl. i nam.'!$A$13:AY$104,AA$3,FALSE)</f>
        <v>0</v>
      </c>
      <c r="AB72" s="40">
        <f>+VLOOKUP($B72,'1а - drž.sek,drž.sl. i nam.'!$A$13:AZ$104,AB$3,FALSE)</f>
        <v>0</v>
      </c>
      <c r="AC72" s="40">
        <f>+VLOOKUP($B72,'1а - drž.sek,drž.sl. i nam.'!$A$13:BA$104,AC$3,FALSE)</f>
        <v>0</v>
      </c>
      <c r="AD72" s="40">
        <f>+VLOOKUP($B72,'1а - drž.sek,drž.sl. i nam.'!$A$13:BB$104,AD$3,FALSE)</f>
        <v>0</v>
      </c>
      <c r="AE72" s="40">
        <f>+VLOOKUP($B72,'1а - drž.sek,drž.sl. i nam.'!$A$13:BC$104,AE$3,FALSE)</f>
        <v>0</v>
      </c>
      <c r="AF72" s="40">
        <f>+VLOOKUP($B72,'1а - drž.sek,drž.sl. i nam.'!$A$13:BB$104,AF$3,FALSE)</f>
        <v>0</v>
      </c>
      <c r="AG72" s="40">
        <f>+VLOOKUP($B72,'1а - drž.sek,drž.sl. i nam.'!$A$13:BB$104,AG$3,FALSE)</f>
        <v>0</v>
      </c>
      <c r="AH72" s="40">
        <f>+VLOOKUP($B72,'1а - drž.sek,drž.sl. i nam.'!$A$13:BB$104,AH$3,FALSE)</f>
        <v>0</v>
      </c>
      <c r="AI72" s="40">
        <f>+VLOOKUP($B72,'1а - drž.sek,drž.sl. i nam.'!$A$13:BB$104,AI$3,FALSE)</f>
        <v>0</v>
      </c>
      <c r="AJ72" s="40">
        <f>+VLOOKUP($B72,'1а - drž.sek,drž.sl. i nam.'!$A$13:BC$104,AJ$3,FALSE)</f>
        <v>0</v>
      </c>
      <c r="AK72" s="40">
        <f>+VLOOKUP($B72,'1а - drž.sek,drž.sl. i nam.'!$A$13:BB$104,AK$3,FALSE)</f>
        <v>0</v>
      </c>
      <c r="AL72" s="40">
        <f>+VLOOKUP($B72,'1а - drž.sek,drž.sl. i nam.'!$A$13:BB$104,AL$3,FALSE)</f>
        <v>0</v>
      </c>
      <c r="AM72" s="40">
        <f>+VLOOKUP($B72,'1а - drž.sek,drž.sl. i nam.'!$A$13:BD$104,AM$3,FALSE)</f>
        <v>0</v>
      </c>
      <c r="AN72" s="40">
        <f>+VLOOKUP($B72,'1а - drž.sek,drž.sl. i nam.'!$A$13:BE$104,AN$3,FALSE)</f>
        <v>0</v>
      </c>
      <c r="AO72" s="40">
        <f>+VLOOKUP($B72,'1а - drž.sek,drž.sl. i nam.'!$A$13:BF$104,AO$3,FALSE)</f>
        <v>0</v>
      </c>
      <c r="AP72" s="40">
        <f>+VLOOKUP($B72,'1а - drž.sek,drž.sl. i nam.'!$A$13:BG$104,AP$3,FALSE)</f>
        <v>0</v>
      </c>
      <c r="AQ72" s="40">
        <f>+VLOOKUP($B72,'1а - drž.sek,drž.sl. i nam.'!$A$13:BH$104,AQ$3,FALSE)</f>
        <v>0</v>
      </c>
      <c r="AR72" s="40">
        <f>+VLOOKUP($B72,'1а - drž.sek,drž.sl. i nam.'!$A$13:BI$104,AR$3,FALSE)</f>
        <v>0</v>
      </c>
      <c r="AS72" s="40">
        <f>+VLOOKUP($B72,'1а - drž.sek,drž.sl. i nam.'!$A$13:BJ$104,AS$3,FALSE)</f>
        <v>0</v>
      </c>
      <c r="AT72" s="40">
        <f>+VLOOKUP($B72,'1а - drž.sek,drž.sl. i nam.'!$A$13:BK$104,AT$3,FALSE)</f>
        <v>0</v>
      </c>
      <c r="AU72" s="40">
        <f>+VLOOKUP($B72,'1а - drž.sek,drž.sl. i nam.'!$A$13:BL$104,AU$3,FALSE)</f>
        <v>0</v>
      </c>
      <c r="AV72" s="40">
        <f>+VLOOKUP($B72,'1а - drž.sek,drž.sl. i nam.'!$A$13:BM$104,AV$3,FALSE)</f>
        <v>0</v>
      </c>
      <c r="AW72" s="40">
        <f>+VLOOKUP($B72,'1а - drž.sek,drž.sl. i nam.'!$A$13:BN$104,AW$3,FALSE)</f>
        <v>0</v>
      </c>
      <c r="AY72" s="40">
        <f>+(AQ72*'1а - drž.sek,drž.sl. i nam.'!$D$5)/100</f>
        <v>0</v>
      </c>
      <c r="AZ72" s="40">
        <f>+(AR72*'1а - drž.sek,drž.sl. i nam.'!$D$5)/100</f>
        <v>0</v>
      </c>
      <c r="BA72" s="40">
        <f>+(AV72*'1а - drž.sek,drž.sl. i nam.'!$D$5)/100</f>
        <v>0</v>
      </c>
      <c r="BB72" s="40">
        <f>+(AW72*'1а - drž.sek,drž.sl. i nam.'!$D$5)/100</f>
        <v>0</v>
      </c>
    </row>
    <row r="73" spans="1:54" x14ac:dyDescent="0.25">
      <c r="A73">
        <f t="shared" si="5"/>
        <v>0</v>
      </c>
      <c r="B73">
        <f>+IF(MAX(B$5:B72)+1&lt;=B$1,B72+1,0)</f>
        <v>0</v>
      </c>
      <c r="C73" s="222">
        <f t="shared" si="6"/>
        <v>0</v>
      </c>
      <c r="D73">
        <f t="shared" si="7"/>
        <v>0</v>
      </c>
      <c r="E73" s="222">
        <f t="shared" si="8"/>
        <v>0</v>
      </c>
      <c r="F73" s="222">
        <f t="shared" si="9"/>
        <v>0</v>
      </c>
      <c r="G73">
        <f>IF(B73=0,0,+VLOOKUP($B73,'1а - drž.sek,drž.sl. i nam.'!$A$13:$BG$104,'1а - drž.sek,drž.sl. i nam.'!$BG$1,FALSE))</f>
        <v>0</v>
      </c>
      <c r="H73">
        <f>IF(B73=0,0,+VLOOKUP($B73,'1а - drž.sek,drž.sl. i nam.'!$A$13:D$104,3,FALSE))</f>
        <v>0</v>
      </c>
      <c r="I73">
        <f>IF(B73=0,0,+VLOOKUP($B73,'1а - drž.sek,drž.sl. i nam.'!$A$13:E$104,4,FALSE))</f>
        <v>0</v>
      </c>
      <c r="J73">
        <f>+VLOOKUP($B73,'1а - drž.sek,drž.sl. i nam.'!$A$13:F$104,J$3,FALSE)</f>
        <v>0</v>
      </c>
      <c r="K73">
        <f>+VLOOKUP($B73,'1а - drž.sek,drž.sl. i nam.'!$A$13:G$104,K$3,FALSE)</f>
        <v>0</v>
      </c>
      <c r="L73">
        <f>+VLOOKUP($B73,'1а - drž.sek,drž.sl. i nam.'!$A$13:H$104,L$3,FALSE)</f>
        <v>0</v>
      </c>
      <c r="M73">
        <f>+VLOOKUP($B73,'1а - drž.sek,drž.sl. i nam.'!$A$13:AP$104,M$3,FALSE)</f>
        <v>0</v>
      </c>
      <c r="N73">
        <f>+VLOOKUP($B73,'1а - drž.sek,drž.sl. i nam.'!$A$13:AQ$104,N$3,FALSE)</f>
        <v>0</v>
      </c>
      <c r="O73">
        <f>+VLOOKUP($B73,'1а - drž.sek,drž.sl. i nam.'!$A$13:AQ$104,O$3,FALSE)</f>
        <v>0</v>
      </c>
      <c r="P73">
        <f>+VLOOKUP($B73,'1а - drž.sek,drž.sl. i nam.'!$A$13:AR$104,P$3,FALSE)</f>
        <v>0</v>
      </c>
      <c r="Q73">
        <f>+VLOOKUP($B73,'1а - drž.sek,drž.sl. i nam.'!$A$13:AS$104,Q$3,FALSE)</f>
        <v>0</v>
      </c>
      <c r="R73">
        <f>+VLOOKUP($B73,'1а - drž.sek,drž.sl. i nam.'!$A$13:AT$104,R$3,FALSE)</f>
        <v>0</v>
      </c>
      <c r="S73">
        <f>+VLOOKUP($B73,'1а - drž.sek,drž.sl. i nam.'!$A$13:AQ$104,S$3,FALSE)</f>
        <v>0</v>
      </c>
      <c r="T73">
        <f>+VLOOKUP($B73,'1а - drž.sek,drž.sl. i nam.'!$A$13:AR$104,T$3,FALSE)</f>
        <v>0</v>
      </c>
      <c r="U73">
        <f>+VLOOKUP($B73,'1а - drž.sek,drž.sl. i nam.'!$A$13:AS$104,U$3,FALSE)</f>
        <v>0</v>
      </c>
      <c r="V73" s="40">
        <f>+VLOOKUP($B73,'1а - drž.sek,drž.sl. i nam.'!$A$13:AT$104,V$3,FALSE)</f>
        <v>0</v>
      </c>
      <c r="W73" s="40">
        <f>+VLOOKUP($B73,'1а - drž.sek,drž.sl. i nam.'!$A$13:AU$104,W$3,FALSE)</f>
        <v>0</v>
      </c>
      <c r="X73" s="40">
        <f>+VLOOKUP($B73,'1а - drž.sek,drž.sl. i nam.'!$A$13:AV$104,X$3,FALSE)</f>
        <v>0</v>
      </c>
      <c r="Y73" s="40">
        <f>+VLOOKUP($B73,'1а - drž.sek,drž.sl. i nam.'!$A$13:AW$104,Y$3,FALSE)</f>
        <v>0</v>
      </c>
      <c r="Z73" s="40">
        <f>+VLOOKUP($B73,'1а - drž.sek,drž.sl. i nam.'!$A$13:AX$104,Z$3,FALSE)</f>
        <v>0</v>
      </c>
      <c r="AA73" s="40">
        <f>+VLOOKUP($B73,'1а - drž.sek,drž.sl. i nam.'!$A$13:AY$104,AA$3,FALSE)</f>
        <v>0</v>
      </c>
      <c r="AB73" s="40">
        <f>+VLOOKUP($B73,'1а - drž.sek,drž.sl. i nam.'!$A$13:AZ$104,AB$3,FALSE)</f>
        <v>0</v>
      </c>
      <c r="AC73" s="40">
        <f>+VLOOKUP($B73,'1а - drž.sek,drž.sl. i nam.'!$A$13:BA$104,AC$3,FALSE)</f>
        <v>0</v>
      </c>
      <c r="AD73" s="40">
        <f>+VLOOKUP($B73,'1а - drž.sek,drž.sl. i nam.'!$A$13:BB$104,AD$3,FALSE)</f>
        <v>0</v>
      </c>
      <c r="AE73" s="40">
        <f>+VLOOKUP($B73,'1а - drž.sek,drž.sl. i nam.'!$A$13:BC$104,AE$3,FALSE)</f>
        <v>0</v>
      </c>
      <c r="AF73" s="40">
        <f>+VLOOKUP($B73,'1а - drž.sek,drž.sl. i nam.'!$A$13:BB$104,AF$3,FALSE)</f>
        <v>0</v>
      </c>
      <c r="AG73" s="40">
        <f>+VLOOKUP($B73,'1а - drž.sek,drž.sl. i nam.'!$A$13:BB$104,AG$3,FALSE)</f>
        <v>0</v>
      </c>
      <c r="AH73" s="40">
        <f>+VLOOKUP($B73,'1а - drž.sek,drž.sl. i nam.'!$A$13:BB$104,AH$3,FALSE)</f>
        <v>0</v>
      </c>
      <c r="AI73" s="40">
        <f>+VLOOKUP($B73,'1а - drž.sek,drž.sl. i nam.'!$A$13:BB$104,AI$3,FALSE)</f>
        <v>0</v>
      </c>
      <c r="AJ73" s="40">
        <f>+VLOOKUP($B73,'1а - drž.sek,drž.sl. i nam.'!$A$13:BC$104,AJ$3,FALSE)</f>
        <v>0</v>
      </c>
      <c r="AK73" s="40">
        <f>+VLOOKUP($B73,'1а - drž.sek,drž.sl. i nam.'!$A$13:BB$104,AK$3,FALSE)</f>
        <v>0</v>
      </c>
      <c r="AL73" s="40">
        <f>+VLOOKUP($B73,'1а - drž.sek,drž.sl. i nam.'!$A$13:BB$104,AL$3,FALSE)</f>
        <v>0</v>
      </c>
      <c r="AM73" s="40">
        <f>+VLOOKUP($B73,'1а - drž.sek,drž.sl. i nam.'!$A$13:BD$104,AM$3,FALSE)</f>
        <v>0</v>
      </c>
      <c r="AN73" s="40">
        <f>+VLOOKUP($B73,'1а - drž.sek,drž.sl. i nam.'!$A$13:BE$104,AN$3,FALSE)</f>
        <v>0</v>
      </c>
      <c r="AO73" s="40">
        <f>+VLOOKUP($B73,'1а - drž.sek,drž.sl. i nam.'!$A$13:BF$104,AO$3,FALSE)</f>
        <v>0</v>
      </c>
      <c r="AP73" s="40">
        <f>+VLOOKUP($B73,'1а - drž.sek,drž.sl. i nam.'!$A$13:BG$104,AP$3,FALSE)</f>
        <v>0</v>
      </c>
      <c r="AQ73" s="40">
        <f>+VLOOKUP($B73,'1а - drž.sek,drž.sl. i nam.'!$A$13:BH$104,AQ$3,FALSE)</f>
        <v>0</v>
      </c>
      <c r="AR73" s="40">
        <f>+VLOOKUP($B73,'1а - drž.sek,drž.sl. i nam.'!$A$13:BI$104,AR$3,FALSE)</f>
        <v>0</v>
      </c>
      <c r="AS73" s="40">
        <f>+VLOOKUP($B73,'1а - drž.sek,drž.sl. i nam.'!$A$13:BJ$104,AS$3,FALSE)</f>
        <v>0</v>
      </c>
      <c r="AT73" s="40">
        <f>+VLOOKUP($B73,'1а - drž.sek,drž.sl. i nam.'!$A$13:BK$104,AT$3,FALSE)</f>
        <v>0</v>
      </c>
      <c r="AU73" s="40">
        <f>+VLOOKUP($B73,'1а - drž.sek,drž.sl. i nam.'!$A$13:BL$104,AU$3,FALSE)</f>
        <v>0</v>
      </c>
      <c r="AV73" s="40">
        <f>+VLOOKUP($B73,'1а - drž.sek,drž.sl. i nam.'!$A$13:BM$104,AV$3,FALSE)</f>
        <v>0</v>
      </c>
      <c r="AW73" s="40">
        <f>+VLOOKUP($B73,'1а - drž.sek,drž.sl. i nam.'!$A$13:BN$104,AW$3,FALSE)</f>
        <v>0</v>
      </c>
      <c r="AY73" s="40">
        <f>+(AQ73*'1а - drž.sek,drž.sl. i nam.'!$D$5)/100</f>
        <v>0</v>
      </c>
      <c r="AZ73" s="40">
        <f>+(AR73*'1а - drž.sek,drž.sl. i nam.'!$D$5)/100</f>
        <v>0</v>
      </c>
      <c r="BA73" s="40">
        <f>+(AV73*'1а - drž.sek,drž.sl. i nam.'!$D$5)/100</f>
        <v>0</v>
      </c>
      <c r="BB73" s="40">
        <f>+(AW73*'1а - drž.sek,drž.sl. i nam.'!$D$5)/100</f>
        <v>0</v>
      </c>
    </row>
    <row r="74" spans="1:54" x14ac:dyDescent="0.25">
      <c r="A74">
        <f t="shared" si="5"/>
        <v>0</v>
      </c>
      <c r="B74">
        <f>+IF(MAX(B$5:B73)+1&lt;=B$1,B73+1,0)</f>
        <v>0</v>
      </c>
      <c r="C74" s="222">
        <f t="shared" si="6"/>
        <v>0</v>
      </c>
      <c r="D74">
        <f t="shared" si="7"/>
        <v>0</v>
      </c>
      <c r="E74" s="222">
        <f t="shared" si="8"/>
        <v>0</v>
      </c>
      <c r="F74" s="222">
        <f t="shared" si="9"/>
        <v>0</v>
      </c>
      <c r="G74">
        <f>IF(B74=0,0,+VLOOKUP($B74,'1а - drž.sek,drž.sl. i nam.'!$A$13:$BG$104,'1а - drž.sek,drž.sl. i nam.'!$BG$1,FALSE))</f>
        <v>0</v>
      </c>
      <c r="H74">
        <f>IF(B74=0,0,+VLOOKUP($B74,'1а - drž.sek,drž.sl. i nam.'!$A$13:D$104,3,FALSE))</f>
        <v>0</v>
      </c>
      <c r="I74">
        <f>IF(B74=0,0,+VLOOKUP($B74,'1а - drž.sek,drž.sl. i nam.'!$A$13:E$104,4,FALSE))</f>
        <v>0</v>
      </c>
      <c r="J74">
        <f>+VLOOKUP($B74,'1а - drž.sek,drž.sl. i nam.'!$A$13:F$104,J$3,FALSE)</f>
        <v>0</v>
      </c>
      <c r="K74">
        <f>+VLOOKUP($B74,'1а - drž.sek,drž.sl. i nam.'!$A$13:G$104,K$3,FALSE)</f>
        <v>0</v>
      </c>
      <c r="L74">
        <f>+VLOOKUP($B74,'1а - drž.sek,drž.sl. i nam.'!$A$13:H$104,L$3,FALSE)</f>
        <v>0</v>
      </c>
      <c r="M74">
        <f>+VLOOKUP($B74,'1а - drž.sek,drž.sl. i nam.'!$A$13:AP$104,M$3,FALSE)</f>
        <v>0</v>
      </c>
      <c r="N74">
        <f>+VLOOKUP($B74,'1а - drž.sek,drž.sl. i nam.'!$A$13:AQ$104,N$3,FALSE)</f>
        <v>0</v>
      </c>
      <c r="O74">
        <f>+VLOOKUP($B74,'1а - drž.sek,drž.sl. i nam.'!$A$13:AQ$104,O$3,FALSE)</f>
        <v>0</v>
      </c>
      <c r="P74">
        <f>+VLOOKUP($B74,'1а - drž.sek,drž.sl. i nam.'!$A$13:AR$104,P$3,FALSE)</f>
        <v>0</v>
      </c>
      <c r="Q74">
        <f>+VLOOKUP($B74,'1а - drž.sek,drž.sl. i nam.'!$A$13:AS$104,Q$3,FALSE)</f>
        <v>0</v>
      </c>
      <c r="R74">
        <f>+VLOOKUP($B74,'1а - drž.sek,drž.sl. i nam.'!$A$13:AT$104,R$3,FALSE)</f>
        <v>0</v>
      </c>
      <c r="S74">
        <f>+VLOOKUP($B74,'1а - drž.sek,drž.sl. i nam.'!$A$13:AQ$104,S$3,FALSE)</f>
        <v>0</v>
      </c>
      <c r="T74">
        <f>+VLOOKUP($B74,'1а - drž.sek,drž.sl. i nam.'!$A$13:AR$104,T$3,FALSE)</f>
        <v>0</v>
      </c>
      <c r="U74">
        <f>+VLOOKUP($B74,'1а - drž.sek,drž.sl. i nam.'!$A$13:AS$104,U$3,FALSE)</f>
        <v>0</v>
      </c>
      <c r="V74" s="40">
        <f>+VLOOKUP($B74,'1а - drž.sek,drž.sl. i nam.'!$A$13:AT$104,V$3,FALSE)</f>
        <v>0</v>
      </c>
      <c r="W74" s="40">
        <f>+VLOOKUP($B74,'1а - drž.sek,drž.sl. i nam.'!$A$13:AU$104,W$3,FALSE)</f>
        <v>0</v>
      </c>
      <c r="X74" s="40">
        <f>+VLOOKUP($B74,'1а - drž.sek,drž.sl. i nam.'!$A$13:AV$104,X$3,FALSE)</f>
        <v>0</v>
      </c>
      <c r="Y74" s="40">
        <f>+VLOOKUP($B74,'1а - drž.sek,drž.sl. i nam.'!$A$13:AW$104,Y$3,FALSE)</f>
        <v>0</v>
      </c>
      <c r="Z74" s="40">
        <f>+VLOOKUP($B74,'1а - drž.sek,drž.sl. i nam.'!$A$13:AX$104,Z$3,FALSE)</f>
        <v>0</v>
      </c>
      <c r="AA74" s="40">
        <f>+VLOOKUP($B74,'1а - drž.sek,drž.sl. i nam.'!$A$13:AY$104,AA$3,FALSE)</f>
        <v>0</v>
      </c>
      <c r="AB74" s="40">
        <f>+VLOOKUP($B74,'1а - drž.sek,drž.sl. i nam.'!$A$13:AZ$104,AB$3,FALSE)</f>
        <v>0</v>
      </c>
      <c r="AC74" s="40">
        <f>+VLOOKUP($B74,'1а - drž.sek,drž.sl. i nam.'!$A$13:BA$104,AC$3,FALSE)</f>
        <v>0</v>
      </c>
      <c r="AD74" s="40">
        <f>+VLOOKUP($B74,'1а - drž.sek,drž.sl. i nam.'!$A$13:BB$104,AD$3,FALSE)</f>
        <v>0</v>
      </c>
      <c r="AE74" s="40">
        <f>+VLOOKUP($B74,'1а - drž.sek,drž.sl. i nam.'!$A$13:BC$104,AE$3,FALSE)</f>
        <v>0</v>
      </c>
      <c r="AF74" s="40">
        <f>+VLOOKUP($B74,'1а - drž.sek,drž.sl. i nam.'!$A$13:BB$104,AF$3,FALSE)</f>
        <v>0</v>
      </c>
      <c r="AG74" s="40">
        <f>+VLOOKUP($B74,'1а - drž.sek,drž.sl. i nam.'!$A$13:BB$104,AG$3,FALSE)</f>
        <v>0</v>
      </c>
      <c r="AH74" s="40">
        <f>+VLOOKUP($B74,'1а - drž.sek,drž.sl. i nam.'!$A$13:BB$104,AH$3,FALSE)</f>
        <v>0</v>
      </c>
      <c r="AI74" s="40">
        <f>+VLOOKUP($B74,'1а - drž.sek,drž.sl. i nam.'!$A$13:BB$104,AI$3,FALSE)</f>
        <v>0</v>
      </c>
      <c r="AJ74" s="40">
        <f>+VLOOKUP($B74,'1а - drž.sek,drž.sl. i nam.'!$A$13:BC$104,AJ$3,FALSE)</f>
        <v>0</v>
      </c>
      <c r="AK74" s="40">
        <f>+VLOOKUP($B74,'1а - drž.sek,drž.sl. i nam.'!$A$13:BB$104,AK$3,FALSE)</f>
        <v>0</v>
      </c>
      <c r="AL74" s="40">
        <f>+VLOOKUP($B74,'1а - drž.sek,drž.sl. i nam.'!$A$13:BB$104,AL$3,FALSE)</f>
        <v>0</v>
      </c>
      <c r="AM74" s="40">
        <f>+VLOOKUP($B74,'1а - drž.sek,drž.sl. i nam.'!$A$13:BD$104,AM$3,FALSE)</f>
        <v>0</v>
      </c>
      <c r="AN74" s="40">
        <f>+VLOOKUP($B74,'1а - drž.sek,drž.sl. i nam.'!$A$13:BE$104,AN$3,FALSE)</f>
        <v>0</v>
      </c>
      <c r="AO74" s="40">
        <f>+VLOOKUP($B74,'1а - drž.sek,drž.sl. i nam.'!$A$13:BF$104,AO$3,FALSE)</f>
        <v>0</v>
      </c>
      <c r="AP74" s="40">
        <f>+VLOOKUP($B74,'1а - drž.sek,drž.sl. i nam.'!$A$13:BG$104,AP$3,FALSE)</f>
        <v>0</v>
      </c>
      <c r="AQ74" s="40">
        <f>+VLOOKUP($B74,'1а - drž.sek,drž.sl. i nam.'!$A$13:BH$104,AQ$3,FALSE)</f>
        <v>0</v>
      </c>
      <c r="AR74" s="40">
        <f>+VLOOKUP($B74,'1а - drž.sek,drž.sl. i nam.'!$A$13:BI$104,AR$3,FALSE)</f>
        <v>0</v>
      </c>
      <c r="AS74" s="40">
        <f>+VLOOKUP($B74,'1а - drž.sek,drž.sl. i nam.'!$A$13:BJ$104,AS$3,FALSE)</f>
        <v>0</v>
      </c>
      <c r="AT74" s="40">
        <f>+VLOOKUP($B74,'1а - drž.sek,drž.sl. i nam.'!$A$13:BK$104,AT$3,FALSE)</f>
        <v>0</v>
      </c>
      <c r="AU74" s="40">
        <f>+VLOOKUP($B74,'1а - drž.sek,drž.sl. i nam.'!$A$13:BL$104,AU$3,FALSE)</f>
        <v>0</v>
      </c>
      <c r="AV74" s="40">
        <f>+VLOOKUP($B74,'1а - drž.sek,drž.sl. i nam.'!$A$13:BM$104,AV$3,FALSE)</f>
        <v>0</v>
      </c>
      <c r="AW74" s="40">
        <f>+VLOOKUP($B74,'1а - drž.sek,drž.sl. i nam.'!$A$13:BN$104,AW$3,FALSE)</f>
        <v>0</v>
      </c>
      <c r="AY74" s="40">
        <f>+(AQ74*'1а - drž.sek,drž.sl. i nam.'!$D$5)/100</f>
        <v>0</v>
      </c>
      <c r="AZ74" s="40">
        <f>+(AR74*'1а - drž.sek,drž.sl. i nam.'!$D$5)/100</f>
        <v>0</v>
      </c>
      <c r="BA74" s="40">
        <f>+(AV74*'1а - drž.sek,drž.sl. i nam.'!$D$5)/100</f>
        <v>0</v>
      </c>
      <c r="BB74" s="40">
        <f>+(AW74*'1а - drž.sek,drž.sl. i nam.'!$D$5)/100</f>
        <v>0</v>
      </c>
    </row>
    <row r="75" spans="1:54" x14ac:dyDescent="0.25">
      <c r="A75">
        <f t="shared" si="5"/>
        <v>0</v>
      </c>
      <c r="B75">
        <f>+IF(MAX(B$5:B74)+1&lt;=B$1,B74+1,0)</f>
        <v>0</v>
      </c>
      <c r="C75" s="222">
        <f t="shared" si="6"/>
        <v>0</v>
      </c>
      <c r="D75">
        <f t="shared" si="7"/>
        <v>0</v>
      </c>
      <c r="E75" s="222">
        <f t="shared" si="8"/>
        <v>0</v>
      </c>
      <c r="F75" s="222">
        <f t="shared" si="9"/>
        <v>0</v>
      </c>
      <c r="G75">
        <f>IF(B75=0,0,+VLOOKUP($B75,'1а - drž.sek,drž.sl. i nam.'!$A$13:$BG$104,'1а - drž.sek,drž.sl. i nam.'!$BG$1,FALSE))</f>
        <v>0</v>
      </c>
      <c r="H75">
        <f>IF(B75=0,0,+VLOOKUP($B75,'1а - drž.sek,drž.sl. i nam.'!$A$13:D$104,3,FALSE))</f>
        <v>0</v>
      </c>
      <c r="I75">
        <f>IF(B75=0,0,+VLOOKUP($B75,'1а - drž.sek,drž.sl. i nam.'!$A$13:E$104,4,FALSE))</f>
        <v>0</v>
      </c>
      <c r="J75">
        <f>+VLOOKUP($B75,'1а - drž.sek,drž.sl. i nam.'!$A$13:F$104,J$3,FALSE)</f>
        <v>0</v>
      </c>
      <c r="K75">
        <f>+VLOOKUP($B75,'1а - drž.sek,drž.sl. i nam.'!$A$13:G$104,K$3,FALSE)</f>
        <v>0</v>
      </c>
      <c r="L75">
        <f>+VLOOKUP($B75,'1а - drž.sek,drž.sl. i nam.'!$A$13:H$104,L$3,FALSE)</f>
        <v>0</v>
      </c>
      <c r="M75">
        <f>+VLOOKUP($B75,'1а - drž.sek,drž.sl. i nam.'!$A$13:AP$104,M$3,FALSE)</f>
        <v>0</v>
      </c>
      <c r="N75">
        <f>+VLOOKUP($B75,'1а - drž.sek,drž.sl. i nam.'!$A$13:AQ$104,N$3,FALSE)</f>
        <v>0</v>
      </c>
      <c r="O75">
        <f>+VLOOKUP($B75,'1а - drž.sek,drž.sl. i nam.'!$A$13:AQ$104,O$3,FALSE)</f>
        <v>0</v>
      </c>
      <c r="P75">
        <f>+VLOOKUP($B75,'1а - drž.sek,drž.sl. i nam.'!$A$13:AR$104,P$3,FALSE)</f>
        <v>0</v>
      </c>
      <c r="Q75">
        <f>+VLOOKUP($B75,'1а - drž.sek,drž.sl. i nam.'!$A$13:AS$104,Q$3,FALSE)</f>
        <v>0</v>
      </c>
      <c r="R75">
        <f>+VLOOKUP($B75,'1а - drž.sek,drž.sl. i nam.'!$A$13:AT$104,R$3,FALSE)</f>
        <v>0</v>
      </c>
      <c r="S75">
        <f>+VLOOKUP($B75,'1а - drž.sek,drž.sl. i nam.'!$A$13:AQ$104,S$3,FALSE)</f>
        <v>0</v>
      </c>
      <c r="T75">
        <f>+VLOOKUP($B75,'1а - drž.sek,drž.sl. i nam.'!$A$13:AR$104,T$3,FALSE)</f>
        <v>0</v>
      </c>
      <c r="U75">
        <f>+VLOOKUP($B75,'1а - drž.sek,drž.sl. i nam.'!$A$13:AS$104,U$3,FALSE)</f>
        <v>0</v>
      </c>
      <c r="V75" s="40">
        <f>+VLOOKUP($B75,'1а - drž.sek,drž.sl. i nam.'!$A$13:AT$104,V$3,FALSE)</f>
        <v>0</v>
      </c>
      <c r="W75" s="40">
        <f>+VLOOKUP($B75,'1а - drž.sek,drž.sl. i nam.'!$A$13:AU$104,W$3,FALSE)</f>
        <v>0</v>
      </c>
      <c r="X75" s="40">
        <f>+VLOOKUP($B75,'1а - drž.sek,drž.sl. i nam.'!$A$13:AV$104,X$3,FALSE)</f>
        <v>0</v>
      </c>
      <c r="Y75" s="40">
        <f>+VLOOKUP($B75,'1а - drž.sek,drž.sl. i nam.'!$A$13:AW$104,Y$3,FALSE)</f>
        <v>0</v>
      </c>
      <c r="Z75" s="40">
        <f>+VLOOKUP($B75,'1а - drž.sek,drž.sl. i nam.'!$A$13:AX$104,Z$3,FALSE)</f>
        <v>0</v>
      </c>
      <c r="AA75" s="40">
        <f>+VLOOKUP($B75,'1а - drž.sek,drž.sl. i nam.'!$A$13:AY$104,AA$3,FALSE)</f>
        <v>0</v>
      </c>
      <c r="AB75" s="40">
        <f>+VLOOKUP($B75,'1а - drž.sek,drž.sl. i nam.'!$A$13:AZ$104,AB$3,FALSE)</f>
        <v>0</v>
      </c>
      <c r="AC75" s="40">
        <f>+VLOOKUP($B75,'1а - drž.sek,drž.sl. i nam.'!$A$13:BA$104,AC$3,FALSE)</f>
        <v>0</v>
      </c>
      <c r="AD75" s="40">
        <f>+VLOOKUP($B75,'1а - drž.sek,drž.sl. i nam.'!$A$13:BB$104,AD$3,FALSE)</f>
        <v>0</v>
      </c>
      <c r="AE75" s="40">
        <f>+VLOOKUP($B75,'1а - drž.sek,drž.sl. i nam.'!$A$13:BC$104,AE$3,FALSE)</f>
        <v>0</v>
      </c>
      <c r="AF75" s="40">
        <f>+VLOOKUP($B75,'1а - drž.sek,drž.sl. i nam.'!$A$13:BB$104,AF$3,FALSE)</f>
        <v>0</v>
      </c>
      <c r="AG75" s="40">
        <f>+VLOOKUP($B75,'1а - drž.sek,drž.sl. i nam.'!$A$13:BB$104,AG$3,FALSE)</f>
        <v>0</v>
      </c>
      <c r="AH75" s="40">
        <f>+VLOOKUP($B75,'1а - drž.sek,drž.sl. i nam.'!$A$13:BB$104,AH$3,FALSE)</f>
        <v>0</v>
      </c>
      <c r="AI75" s="40">
        <f>+VLOOKUP($B75,'1а - drž.sek,drž.sl. i nam.'!$A$13:BB$104,AI$3,FALSE)</f>
        <v>0</v>
      </c>
      <c r="AJ75" s="40">
        <f>+VLOOKUP($B75,'1а - drž.sek,drž.sl. i nam.'!$A$13:BC$104,AJ$3,FALSE)</f>
        <v>0</v>
      </c>
      <c r="AK75" s="40">
        <f>+VLOOKUP($B75,'1а - drž.sek,drž.sl. i nam.'!$A$13:BB$104,AK$3,FALSE)</f>
        <v>0</v>
      </c>
      <c r="AL75" s="40">
        <f>+VLOOKUP($B75,'1а - drž.sek,drž.sl. i nam.'!$A$13:BB$104,AL$3,FALSE)</f>
        <v>0</v>
      </c>
      <c r="AM75" s="40">
        <f>+VLOOKUP($B75,'1а - drž.sek,drž.sl. i nam.'!$A$13:BD$104,AM$3,FALSE)</f>
        <v>0</v>
      </c>
      <c r="AN75" s="40">
        <f>+VLOOKUP($B75,'1а - drž.sek,drž.sl. i nam.'!$A$13:BE$104,AN$3,FALSE)</f>
        <v>0</v>
      </c>
      <c r="AO75" s="40">
        <f>+VLOOKUP($B75,'1а - drž.sek,drž.sl. i nam.'!$A$13:BF$104,AO$3,FALSE)</f>
        <v>0</v>
      </c>
      <c r="AP75" s="40">
        <f>+VLOOKUP($B75,'1а - drž.sek,drž.sl. i nam.'!$A$13:BG$104,AP$3,FALSE)</f>
        <v>0</v>
      </c>
      <c r="AQ75" s="40">
        <f>+VLOOKUP($B75,'1а - drž.sek,drž.sl. i nam.'!$A$13:BH$104,AQ$3,FALSE)</f>
        <v>0</v>
      </c>
      <c r="AR75" s="40">
        <f>+VLOOKUP($B75,'1а - drž.sek,drž.sl. i nam.'!$A$13:BI$104,AR$3,FALSE)</f>
        <v>0</v>
      </c>
      <c r="AS75" s="40">
        <f>+VLOOKUP($B75,'1а - drž.sek,drž.sl. i nam.'!$A$13:BJ$104,AS$3,FALSE)</f>
        <v>0</v>
      </c>
      <c r="AT75" s="40">
        <f>+VLOOKUP($B75,'1а - drž.sek,drž.sl. i nam.'!$A$13:BK$104,AT$3,FALSE)</f>
        <v>0</v>
      </c>
      <c r="AU75" s="40">
        <f>+VLOOKUP($B75,'1а - drž.sek,drž.sl. i nam.'!$A$13:BL$104,AU$3,FALSE)</f>
        <v>0</v>
      </c>
      <c r="AV75" s="40">
        <f>+VLOOKUP($B75,'1а - drž.sek,drž.sl. i nam.'!$A$13:BM$104,AV$3,FALSE)</f>
        <v>0</v>
      </c>
      <c r="AW75" s="40">
        <f>+VLOOKUP($B75,'1а - drž.sek,drž.sl. i nam.'!$A$13:BN$104,AW$3,FALSE)</f>
        <v>0</v>
      </c>
      <c r="AY75" s="40">
        <f>+(AQ75*'1а - drž.sek,drž.sl. i nam.'!$D$5)/100</f>
        <v>0</v>
      </c>
      <c r="AZ75" s="40">
        <f>+(AR75*'1а - drž.sek,drž.sl. i nam.'!$D$5)/100</f>
        <v>0</v>
      </c>
      <c r="BA75" s="40">
        <f>+(AV75*'1а - drž.sek,drž.sl. i nam.'!$D$5)/100</f>
        <v>0</v>
      </c>
      <c r="BB75" s="40">
        <f>+(AW75*'1а - drž.sek,drž.sl. i nam.'!$D$5)/100</f>
        <v>0</v>
      </c>
    </row>
    <row r="76" spans="1:54" x14ac:dyDescent="0.25">
      <c r="A76">
        <f t="shared" si="5"/>
        <v>0</v>
      </c>
      <c r="B76">
        <f>+IF(MAX(B$5:B75)+1&lt;=B$1,B75+1,0)</f>
        <v>0</v>
      </c>
      <c r="C76" s="222">
        <f t="shared" si="6"/>
        <v>0</v>
      </c>
      <c r="D76">
        <f t="shared" si="7"/>
        <v>0</v>
      </c>
      <c r="E76" s="222">
        <f t="shared" si="8"/>
        <v>0</v>
      </c>
      <c r="F76" s="222">
        <f t="shared" si="9"/>
        <v>0</v>
      </c>
      <c r="G76">
        <f>IF(B76=0,0,+VLOOKUP($B76,'1а - drž.sek,drž.sl. i nam.'!$A$13:$BG$104,'1а - drž.sek,drž.sl. i nam.'!$BG$1,FALSE))</f>
        <v>0</v>
      </c>
      <c r="H76">
        <f>IF(B76=0,0,+VLOOKUP($B76,'1а - drž.sek,drž.sl. i nam.'!$A$13:D$104,3,FALSE))</f>
        <v>0</v>
      </c>
      <c r="I76">
        <f>IF(B76=0,0,+VLOOKUP($B76,'1а - drž.sek,drž.sl. i nam.'!$A$13:E$104,4,FALSE))</f>
        <v>0</v>
      </c>
      <c r="J76">
        <f>+VLOOKUP($B76,'1а - drž.sek,drž.sl. i nam.'!$A$13:F$104,J$3,FALSE)</f>
        <v>0</v>
      </c>
      <c r="K76">
        <f>+VLOOKUP($B76,'1а - drž.sek,drž.sl. i nam.'!$A$13:G$104,K$3,FALSE)</f>
        <v>0</v>
      </c>
      <c r="L76">
        <f>+VLOOKUP($B76,'1а - drž.sek,drž.sl. i nam.'!$A$13:H$104,L$3,FALSE)</f>
        <v>0</v>
      </c>
      <c r="M76">
        <f>+VLOOKUP($B76,'1а - drž.sek,drž.sl. i nam.'!$A$13:AP$104,M$3,FALSE)</f>
        <v>0</v>
      </c>
      <c r="N76">
        <f>+VLOOKUP($B76,'1а - drž.sek,drž.sl. i nam.'!$A$13:AQ$104,N$3,FALSE)</f>
        <v>0</v>
      </c>
      <c r="O76">
        <f>+VLOOKUP($B76,'1а - drž.sek,drž.sl. i nam.'!$A$13:AQ$104,O$3,FALSE)</f>
        <v>0</v>
      </c>
      <c r="P76">
        <f>+VLOOKUP($B76,'1а - drž.sek,drž.sl. i nam.'!$A$13:AR$104,P$3,FALSE)</f>
        <v>0</v>
      </c>
      <c r="Q76">
        <f>+VLOOKUP($B76,'1а - drž.sek,drž.sl. i nam.'!$A$13:AS$104,Q$3,FALSE)</f>
        <v>0</v>
      </c>
      <c r="R76">
        <f>+VLOOKUP($B76,'1а - drž.sek,drž.sl. i nam.'!$A$13:AT$104,R$3,FALSE)</f>
        <v>0</v>
      </c>
      <c r="S76">
        <f>+VLOOKUP($B76,'1а - drž.sek,drž.sl. i nam.'!$A$13:AQ$104,S$3,FALSE)</f>
        <v>0</v>
      </c>
      <c r="T76">
        <f>+VLOOKUP($B76,'1а - drž.sek,drž.sl. i nam.'!$A$13:AR$104,T$3,FALSE)</f>
        <v>0</v>
      </c>
      <c r="U76">
        <f>+VLOOKUP($B76,'1а - drž.sek,drž.sl. i nam.'!$A$13:AS$104,U$3,FALSE)</f>
        <v>0</v>
      </c>
      <c r="V76" s="40">
        <f>+VLOOKUP($B76,'1а - drž.sek,drž.sl. i nam.'!$A$13:AT$104,V$3,FALSE)</f>
        <v>0</v>
      </c>
      <c r="W76" s="40">
        <f>+VLOOKUP($B76,'1а - drž.sek,drž.sl. i nam.'!$A$13:AU$104,W$3,FALSE)</f>
        <v>0</v>
      </c>
      <c r="X76" s="40">
        <f>+VLOOKUP($B76,'1а - drž.sek,drž.sl. i nam.'!$A$13:AV$104,X$3,FALSE)</f>
        <v>0</v>
      </c>
      <c r="Y76" s="40">
        <f>+VLOOKUP($B76,'1а - drž.sek,drž.sl. i nam.'!$A$13:AW$104,Y$3,FALSE)</f>
        <v>0</v>
      </c>
      <c r="Z76" s="40">
        <f>+VLOOKUP($B76,'1а - drž.sek,drž.sl. i nam.'!$A$13:AX$104,Z$3,FALSE)</f>
        <v>0</v>
      </c>
      <c r="AA76" s="40">
        <f>+VLOOKUP($B76,'1а - drž.sek,drž.sl. i nam.'!$A$13:AY$104,AA$3,FALSE)</f>
        <v>0</v>
      </c>
      <c r="AB76" s="40">
        <f>+VLOOKUP($B76,'1а - drž.sek,drž.sl. i nam.'!$A$13:AZ$104,AB$3,FALSE)</f>
        <v>0</v>
      </c>
      <c r="AC76" s="40">
        <f>+VLOOKUP($B76,'1а - drž.sek,drž.sl. i nam.'!$A$13:BA$104,AC$3,FALSE)</f>
        <v>0</v>
      </c>
      <c r="AD76" s="40">
        <f>+VLOOKUP($B76,'1а - drž.sek,drž.sl. i nam.'!$A$13:BB$104,AD$3,FALSE)</f>
        <v>0</v>
      </c>
      <c r="AE76" s="40">
        <f>+VLOOKUP($B76,'1а - drž.sek,drž.sl. i nam.'!$A$13:BC$104,AE$3,FALSE)</f>
        <v>0</v>
      </c>
      <c r="AF76" s="40">
        <f>+VLOOKUP($B76,'1а - drž.sek,drž.sl. i nam.'!$A$13:BB$104,AF$3,FALSE)</f>
        <v>0</v>
      </c>
      <c r="AG76" s="40">
        <f>+VLOOKUP($B76,'1а - drž.sek,drž.sl. i nam.'!$A$13:BB$104,AG$3,FALSE)</f>
        <v>0</v>
      </c>
      <c r="AH76" s="40">
        <f>+VLOOKUP($B76,'1а - drž.sek,drž.sl. i nam.'!$A$13:BB$104,AH$3,FALSE)</f>
        <v>0</v>
      </c>
      <c r="AI76" s="40">
        <f>+VLOOKUP($B76,'1а - drž.sek,drž.sl. i nam.'!$A$13:BB$104,AI$3,FALSE)</f>
        <v>0</v>
      </c>
      <c r="AJ76" s="40">
        <f>+VLOOKUP($B76,'1а - drž.sek,drž.sl. i nam.'!$A$13:BC$104,AJ$3,FALSE)</f>
        <v>0</v>
      </c>
      <c r="AK76" s="40">
        <f>+VLOOKUP($B76,'1а - drž.sek,drž.sl. i nam.'!$A$13:BB$104,AK$3,FALSE)</f>
        <v>0</v>
      </c>
      <c r="AL76" s="40">
        <f>+VLOOKUP($B76,'1а - drž.sek,drž.sl. i nam.'!$A$13:BB$104,AL$3,FALSE)</f>
        <v>0</v>
      </c>
      <c r="AM76" s="40">
        <f>+VLOOKUP($B76,'1а - drž.sek,drž.sl. i nam.'!$A$13:BD$104,AM$3,FALSE)</f>
        <v>0</v>
      </c>
      <c r="AN76" s="40">
        <f>+VLOOKUP($B76,'1а - drž.sek,drž.sl. i nam.'!$A$13:BE$104,AN$3,FALSE)</f>
        <v>0</v>
      </c>
      <c r="AO76" s="40">
        <f>+VLOOKUP($B76,'1а - drž.sek,drž.sl. i nam.'!$A$13:BF$104,AO$3,FALSE)</f>
        <v>0</v>
      </c>
      <c r="AP76" s="40">
        <f>+VLOOKUP($B76,'1а - drž.sek,drž.sl. i nam.'!$A$13:BG$104,AP$3,FALSE)</f>
        <v>0</v>
      </c>
      <c r="AQ76" s="40">
        <f>+VLOOKUP($B76,'1а - drž.sek,drž.sl. i nam.'!$A$13:BH$104,AQ$3,FALSE)</f>
        <v>0</v>
      </c>
      <c r="AR76" s="40">
        <f>+VLOOKUP($B76,'1а - drž.sek,drž.sl. i nam.'!$A$13:BI$104,AR$3,FALSE)</f>
        <v>0</v>
      </c>
      <c r="AS76" s="40">
        <f>+VLOOKUP($B76,'1а - drž.sek,drž.sl. i nam.'!$A$13:BJ$104,AS$3,FALSE)</f>
        <v>0</v>
      </c>
      <c r="AT76" s="40">
        <f>+VLOOKUP($B76,'1а - drž.sek,drž.sl. i nam.'!$A$13:BK$104,AT$3,FALSE)</f>
        <v>0</v>
      </c>
      <c r="AU76" s="40">
        <f>+VLOOKUP($B76,'1а - drž.sek,drž.sl. i nam.'!$A$13:BL$104,AU$3,FALSE)</f>
        <v>0</v>
      </c>
      <c r="AV76" s="40">
        <f>+VLOOKUP($B76,'1а - drž.sek,drž.sl. i nam.'!$A$13:BM$104,AV$3,FALSE)</f>
        <v>0</v>
      </c>
      <c r="AW76" s="40">
        <f>+VLOOKUP($B76,'1а - drž.sek,drž.sl. i nam.'!$A$13:BN$104,AW$3,FALSE)</f>
        <v>0</v>
      </c>
      <c r="AY76" s="40">
        <f>+(AQ76*'1а - drž.sek,drž.sl. i nam.'!$D$5)/100</f>
        <v>0</v>
      </c>
      <c r="AZ76" s="40">
        <f>+(AR76*'1а - drž.sek,drž.sl. i nam.'!$D$5)/100</f>
        <v>0</v>
      </c>
      <c r="BA76" s="40">
        <f>+(AV76*'1а - drž.sek,drž.sl. i nam.'!$D$5)/100</f>
        <v>0</v>
      </c>
      <c r="BB76" s="40">
        <f>+(AW76*'1а - drž.sek,drž.sl. i nam.'!$D$5)/100</f>
        <v>0</v>
      </c>
    </row>
    <row r="77" spans="1:54" x14ac:dyDescent="0.25">
      <c r="A77">
        <f t="shared" si="5"/>
        <v>0</v>
      </c>
      <c r="B77">
        <f>+IF(MAX(B$5:B76)+1&lt;=B$1,B76+1,0)</f>
        <v>0</v>
      </c>
      <c r="C77" s="222">
        <f t="shared" si="6"/>
        <v>0</v>
      </c>
      <c r="D77">
        <f t="shared" si="7"/>
        <v>0</v>
      </c>
      <c r="E77" s="222">
        <f t="shared" si="8"/>
        <v>0</v>
      </c>
      <c r="F77" s="222">
        <f t="shared" si="9"/>
        <v>0</v>
      </c>
      <c r="G77">
        <f>IF(B77=0,0,+VLOOKUP($B77,'1а - drž.sek,drž.sl. i nam.'!$A$13:$BG$104,'1а - drž.sek,drž.sl. i nam.'!$BG$1,FALSE))</f>
        <v>0</v>
      </c>
      <c r="H77">
        <f>IF(B77=0,0,+VLOOKUP($B77,'1а - drž.sek,drž.sl. i nam.'!$A$13:D$104,3,FALSE))</f>
        <v>0</v>
      </c>
      <c r="I77">
        <f>IF(B77=0,0,+VLOOKUP($B77,'1а - drž.sek,drž.sl. i nam.'!$A$13:E$104,4,FALSE))</f>
        <v>0</v>
      </c>
      <c r="J77">
        <f>+VLOOKUP($B77,'1а - drž.sek,drž.sl. i nam.'!$A$13:F$104,J$3,FALSE)</f>
        <v>0</v>
      </c>
      <c r="K77">
        <f>+VLOOKUP($B77,'1а - drž.sek,drž.sl. i nam.'!$A$13:G$104,K$3,FALSE)</f>
        <v>0</v>
      </c>
      <c r="L77">
        <f>+VLOOKUP($B77,'1а - drž.sek,drž.sl. i nam.'!$A$13:H$104,L$3,FALSE)</f>
        <v>0</v>
      </c>
      <c r="M77">
        <f>+VLOOKUP($B77,'1а - drž.sek,drž.sl. i nam.'!$A$13:AP$104,M$3,FALSE)</f>
        <v>0</v>
      </c>
      <c r="N77">
        <f>+VLOOKUP($B77,'1а - drž.sek,drž.sl. i nam.'!$A$13:AQ$104,N$3,FALSE)</f>
        <v>0</v>
      </c>
      <c r="O77">
        <f>+VLOOKUP($B77,'1а - drž.sek,drž.sl. i nam.'!$A$13:AQ$104,O$3,FALSE)</f>
        <v>0</v>
      </c>
      <c r="P77">
        <f>+VLOOKUP($B77,'1а - drž.sek,drž.sl. i nam.'!$A$13:AR$104,P$3,FALSE)</f>
        <v>0</v>
      </c>
      <c r="Q77">
        <f>+VLOOKUP($B77,'1а - drž.sek,drž.sl. i nam.'!$A$13:AS$104,Q$3,FALSE)</f>
        <v>0</v>
      </c>
      <c r="R77">
        <f>+VLOOKUP($B77,'1а - drž.sek,drž.sl. i nam.'!$A$13:AT$104,R$3,FALSE)</f>
        <v>0</v>
      </c>
      <c r="S77">
        <f>+VLOOKUP($B77,'1а - drž.sek,drž.sl. i nam.'!$A$13:AQ$104,S$3,FALSE)</f>
        <v>0</v>
      </c>
      <c r="T77">
        <f>+VLOOKUP($B77,'1а - drž.sek,drž.sl. i nam.'!$A$13:AR$104,T$3,FALSE)</f>
        <v>0</v>
      </c>
      <c r="U77">
        <f>+VLOOKUP($B77,'1а - drž.sek,drž.sl. i nam.'!$A$13:AS$104,U$3,FALSE)</f>
        <v>0</v>
      </c>
      <c r="V77" s="40">
        <f>+VLOOKUP($B77,'1а - drž.sek,drž.sl. i nam.'!$A$13:AT$104,V$3,FALSE)</f>
        <v>0</v>
      </c>
      <c r="W77" s="40">
        <f>+VLOOKUP($B77,'1а - drž.sek,drž.sl. i nam.'!$A$13:AU$104,W$3,FALSE)</f>
        <v>0</v>
      </c>
      <c r="X77" s="40">
        <f>+VLOOKUP($B77,'1а - drž.sek,drž.sl. i nam.'!$A$13:AV$104,X$3,FALSE)</f>
        <v>0</v>
      </c>
      <c r="Y77" s="40">
        <f>+VLOOKUP($B77,'1а - drž.sek,drž.sl. i nam.'!$A$13:AW$104,Y$3,FALSE)</f>
        <v>0</v>
      </c>
      <c r="Z77" s="40">
        <f>+VLOOKUP($B77,'1а - drž.sek,drž.sl. i nam.'!$A$13:AX$104,Z$3,FALSE)</f>
        <v>0</v>
      </c>
      <c r="AA77" s="40">
        <f>+VLOOKUP($B77,'1а - drž.sek,drž.sl. i nam.'!$A$13:AY$104,AA$3,FALSE)</f>
        <v>0</v>
      </c>
      <c r="AB77" s="40">
        <f>+VLOOKUP($B77,'1а - drž.sek,drž.sl. i nam.'!$A$13:AZ$104,AB$3,FALSE)</f>
        <v>0</v>
      </c>
      <c r="AC77" s="40">
        <f>+VLOOKUP($B77,'1а - drž.sek,drž.sl. i nam.'!$A$13:BA$104,AC$3,FALSE)</f>
        <v>0</v>
      </c>
      <c r="AD77" s="40">
        <f>+VLOOKUP($B77,'1а - drž.sek,drž.sl. i nam.'!$A$13:BB$104,AD$3,FALSE)</f>
        <v>0</v>
      </c>
      <c r="AE77" s="40">
        <f>+VLOOKUP($B77,'1а - drž.sek,drž.sl. i nam.'!$A$13:BC$104,AE$3,FALSE)</f>
        <v>0</v>
      </c>
      <c r="AF77" s="40">
        <f>+VLOOKUP($B77,'1а - drž.sek,drž.sl. i nam.'!$A$13:BB$104,AF$3,FALSE)</f>
        <v>0</v>
      </c>
      <c r="AG77" s="40">
        <f>+VLOOKUP($B77,'1а - drž.sek,drž.sl. i nam.'!$A$13:BB$104,AG$3,FALSE)</f>
        <v>0</v>
      </c>
      <c r="AH77" s="40">
        <f>+VLOOKUP($B77,'1а - drž.sek,drž.sl. i nam.'!$A$13:BB$104,AH$3,FALSE)</f>
        <v>0</v>
      </c>
      <c r="AI77" s="40">
        <f>+VLOOKUP($B77,'1а - drž.sek,drž.sl. i nam.'!$A$13:BB$104,AI$3,FALSE)</f>
        <v>0</v>
      </c>
      <c r="AJ77" s="40">
        <f>+VLOOKUP($B77,'1а - drž.sek,drž.sl. i nam.'!$A$13:BC$104,AJ$3,FALSE)</f>
        <v>0</v>
      </c>
      <c r="AK77" s="40">
        <f>+VLOOKUP($B77,'1а - drž.sek,drž.sl. i nam.'!$A$13:BB$104,AK$3,FALSE)</f>
        <v>0</v>
      </c>
      <c r="AL77" s="40">
        <f>+VLOOKUP($B77,'1а - drž.sek,drž.sl. i nam.'!$A$13:BB$104,AL$3,FALSE)</f>
        <v>0</v>
      </c>
      <c r="AM77" s="40">
        <f>+VLOOKUP($B77,'1а - drž.sek,drž.sl. i nam.'!$A$13:BD$104,AM$3,FALSE)</f>
        <v>0</v>
      </c>
      <c r="AN77" s="40">
        <f>+VLOOKUP($B77,'1а - drž.sek,drž.sl. i nam.'!$A$13:BE$104,AN$3,FALSE)</f>
        <v>0</v>
      </c>
      <c r="AO77" s="40">
        <f>+VLOOKUP($B77,'1а - drž.sek,drž.sl. i nam.'!$A$13:BF$104,AO$3,FALSE)</f>
        <v>0</v>
      </c>
      <c r="AP77" s="40">
        <f>+VLOOKUP($B77,'1а - drž.sek,drž.sl. i nam.'!$A$13:BG$104,AP$3,FALSE)</f>
        <v>0</v>
      </c>
      <c r="AQ77" s="40">
        <f>+VLOOKUP($B77,'1а - drž.sek,drž.sl. i nam.'!$A$13:BH$104,AQ$3,FALSE)</f>
        <v>0</v>
      </c>
      <c r="AR77" s="40">
        <f>+VLOOKUP($B77,'1а - drž.sek,drž.sl. i nam.'!$A$13:BI$104,AR$3,FALSE)</f>
        <v>0</v>
      </c>
      <c r="AS77" s="40">
        <f>+VLOOKUP($B77,'1а - drž.sek,drž.sl. i nam.'!$A$13:BJ$104,AS$3,FALSE)</f>
        <v>0</v>
      </c>
      <c r="AT77" s="40">
        <f>+VLOOKUP($B77,'1а - drž.sek,drž.sl. i nam.'!$A$13:BK$104,AT$3,FALSE)</f>
        <v>0</v>
      </c>
      <c r="AU77" s="40">
        <f>+VLOOKUP($B77,'1а - drž.sek,drž.sl. i nam.'!$A$13:BL$104,AU$3,FALSE)</f>
        <v>0</v>
      </c>
      <c r="AV77" s="40">
        <f>+VLOOKUP($B77,'1а - drž.sek,drž.sl. i nam.'!$A$13:BM$104,AV$3,FALSE)</f>
        <v>0</v>
      </c>
      <c r="AW77" s="40">
        <f>+VLOOKUP($B77,'1а - drž.sek,drž.sl. i nam.'!$A$13:BN$104,AW$3,FALSE)</f>
        <v>0</v>
      </c>
      <c r="AY77" s="40">
        <f>+(AQ77*'1а - drž.sek,drž.sl. i nam.'!$D$5)/100</f>
        <v>0</v>
      </c>
      <c r="AZ77" s="40">
        <f>+(AR77*'1а - drž.sek,drž.sl. i nam.'!$D$5)/100</f>
        <v>0</v>
      </c>
      <c r="BA77" s="40">
        <f>+(AV77*'1а - drž.sek,drž.sl. i nam.'!$D$5)/100</f>
        <v>0</v>
      </c>
      <c r="BB77" s="40">
        <f>+(AW77*'1а - drž.sek,drž.sl. i nam.'!$D$5)/100</f>
        <v>0</v>
      </c>
    </row>
    <row r="78" spans="1:54" x14ac:dyDescent="0.25">
      <c r="A78">
        <f t="shared" si="5"/>
        <v>0</v>
      </c>
      <c r="B78">
        <f>+IF(MAX(B$5:B77)+1&lt;=B$1,B77+1,0)</f>
        <v>0</v>
      </c>
      <c r="C78" s="222">
        <f t="shared" si="6"/>
        <v>0</v>
      </c>
      <c r="D78">
        <f t="shared" si="7"/>
        <v>0</v>
      </c>
      <c r="E78" s="222">
        <f t="shared" si="8"/>
        <v>0</v>
      </c>
      <c r="F78" s="222">
        <f t="shared" si="9"/>
        <v>0</v>
      </c>
      <c r="G78">
        <f>IF(B78=0,0,+VLOOKUP($B78,'1а - drž.sek,drž.sl. i nam.'!$A$13:$BG$104,'1а - drž.sek,drž.sl. i nam.'!$BG$1,FALSE))</f>
        <v>0</v>
      </c>
      <c r="H78">
        <f>IF(B78=0,0,+VLOOKUP($B78,'1а - drž.sek,drž.sl. i nam.'!$A$13:D$104,3,FALSE))</f>
        <v>0</v>
      </c>
      <c r="I78">
        <f>IF(B78=0,0,+VLOOKUP($B78,'1а - drž.sek,drž.sl. i nam.'!$A$13:E$104,4,FALSE))</f>
        <v>0</v>
      </c>
      <c r="J78">
        <f>+VLOOKUP($B78,'1а - drž.sek,drž.sl. i nam.'!$A$13:F$104,J$3,FALSE)</f>
        <v>0</v>
      </c>
      <c r="K78">
        <f>+VLOOKUP($B78,'1а - drž.sek,drž.sl. i nam.'!$A$13:G$104,K$3,FALSE)</f>
        <v>0</v>
      </c>
      <c r="L78">
        <f>+VLOOKUP($B78,'1а - drž.sek,drž.sl. i nam.'!$A$13:H$104,L$3,FALSE)</f>
        <v>0</v>
      </c>
      <c r="M78">
        <f>+VLOOKUP($B78,'1а - drž.sek,drž.sl. i nam.'!$A$13:AP$104,M$3,FALSE)</f>
        <v>0</v>
      </c>
      <c r="N78">
        <f>+VLOOKUP($B78,'1а - drž.sek,drž.sl. i nam.'!$A$13:AQ$104,N$3,FALSE)</f>
        <v>0</v>
      </c>
      <c r="O78">
        <f>+VLOOKUP($B78,'1а - drž.sek,drž.sl. i nam.'!$A$13:AQ$104,O$3,FALSE)</f>
        <v>0</v>
      </c>
      <c r="P78">
        <f>+VLOOKUP($B78,'1а - drž.sek,drž.sl. i nam.'!$A$13:AR$104,P$3,FALSE)</f>
        <v>0</v>
      </c>
      <c r="Q78">
        <f>+VLOOKUP($B78,'1а - drž.sek,drž.sl. i nam.'!$A$13:AS$104,Q$3,FALSE)</f>
        <v>0</v>
      </c>
      <c r="R78">
        <f>+VLOOKUP($B78,'1а - drž.sek,drž.sl. i nam.'!$A$13:AT$104,R$3,FALSE)</f>
        <v>0</v>
      </c>
      <c r="S78">
        <f>+VLOOKUP($B78,'1а - drž.sek,drž.sl. i nam.'!$A$13:AQ$104,S$3,FALSE)</f>
        <v>0</v>
      </c>
      <c r="T78">
        <f>+VLOOKUP($B78,'1а - drž.sek,drž.sl. i nam.'!$A$13:AR$104,T$3,FALSE)</f>
        <v>0</v>
      </c>
      <c r="U78">
        <f>+VLOOKUP($B78,'1а - drž.sek,drž.sl. i nam.'!$A$13:AS$104,U$3,FALSE)</f>
        <v>0</v>
      </c>
      <c r="V78" s="40">
        <f>+VLOOKUP($B78,'1а - drž.sek,drž.sl. i nam.'!$A$13:AT$104,V$3,FALSE)</f>
        <v>0</v>
      </c>
      <c r="W78" s="40">
        <f>+VLOOKUP($B78,'1а - drž.sek,drž.sl. i nam.'!$A$13:AU$104,W$3,FALSE)</f>
        <v>0</v>
      </c>
      <c r="X78" s="40">
        <f>+VLOOKUP($B78,'1а - drž.sek,drž.sl. i nam.'!$A$13:AV$104,X$3,FALSE)</f>
        <v>0</v>
      </c>
      <c r="Y78" s="40">
        <f>+VLOOKUP($B78,'1а - drž.sek,drž.sl. i nam.'!$A$13:AW$104,Y$3,FALSE)</f>
        <v>0</v>
      </c>
      <c r="Z78" s="40">
        <f>+VLOOKUP($B78,'1а - drž.sek,drž.sl. i nam.'!$A$13:AX$104,Z$3,FALSE)</f>
        <v>0</v>
      </c>
      <c r="AA78" s="40">
        <f>+VLOOKUP($B78,'1а - drž.sek,drž.sl. i nam.'!$A$13:AY$104,AA$3,FALSE)</f>
        <v>0</v>
      </c>
      <c r="AB78" s="40">
        <f>+VLOOKUP($B78,'1а - drž.sek,drž.sl. i nam.'!$A$13:AZ$104,AB$3,FALSE)</f>
        <v>0</v>
      </c>
      <c r="AC78" s="40">
        <f>+VLOOKUP($B78,'1а - drž.sek,drž.sl. i nam.'!$A$13:BA$104,AC$3,FALSE)</f>
        <v>0</v>
      </c>
      <c r="AD78" s="40">
        <f>+VLOOKUP($B78,'1а - drž.sek,drž.sl. i nam.'!$A$13:BB$104,AD$3,FALSE)</f>
        <v>0</v>
      </c>
      <c r="AE78" s="40">
        <f>+VLOOKUP($B78,'1а - drž.sek,drž.sl. i nam.'!$A$13:BC$104,AE$3,FALSE)</f>
        <v>0</v>
      </c>
      <c r="AF78" s="40">
        <f>+VLOOKUP($B78,'1а - drž.sek,drž.sl. i nam.'!$A$13:BB$104,AF$3,FALSE)</f>
        <v>0</v>
      </c>
      <c r="AG78" s="40">
        <f>+VLOOKUP($B78,'1а - drž.sek,drž.sl. i nam.'!$A$13:BB$104,AG$3,FALSE)</f>
        <v>0</v>
      </c>
      <c r="AH78" s="40">
        <f>+VLOOKUP($B78,'1а - drž.sek,drž.sl. i nam.'!$A$13:BB$104,AH$3,FALSE)</f>
        <v>0</v>
      </c>
      <c r="AI78" s="40">
        <f>+VLOOKUP($B78,'1а - drž.sek,drž.sl. i nam.'!$A$13:BB$104,AI$3,FALSE)</f>
        <v>0</v>
      </c>
      <c r="AJ78" s="40">
        <f>+VLOOKUP($B78,'1а - drž.sek,drž.sl. i nam.'!$A$13:BC$104,AJ$3,FALSE)</f>
        <v>0</v>
      </c>
      <c r="AK78" s="40">
        <f>+VLOOKUP($B78,'1а - drž.sek,drž.sl. i nam.'!$A$13:BB$104,AK$3,FALSE)</f>
        <v>0</v>
      </c>
      <c r="AL78" s="40">
        <f>+VLOOKUP($B78,'1а - drž.sek,drž.sl. i nam.'!$A$13:BB$104,AL$3,FALSE)</f>
        <v>0</v>
      </c>
      <c r="AM78" s="40">
        <f>+VLOOKUP($B78,'1а - drž.sek,drž.sl. i nam.'!$A$13:BD$104,AM$3,FALSE)</f>
        <v>0</v>
      </c>
      <c r="AN78" s="40">
        <f>+VLOOKUP($B78,'1а - drž.sek,drž.sl. i nam.'!$A$13:BE$104,AN$3,FALSE)</f>
        <v>0</v>
      </c>
      <c r="AO78" s="40">
        <f>+VLOOKUP($B78,'1а - drž.sek,drž.sl. i nam.'!$A$13:BF$104,AO$3,FALSE)</f>
        <v>0</v>
      </c>
      <c r="AP78" s="40">
        <f>+VLOOKUP($B78,'1а - drž.sek,drž.sl. i nam.'!$A$13:BG$104,AP$3,FALSE)</f>
        <v>0</v>
      </c>
      <c r="AQ78" s="40">
        <f>+VLOOKUP($B78,'1а - drž.sek,drž.sl. i nam.'!$A$13:BH$104,AQ$3,FALSE)</f>
        <v>0</v>
      </c>
      <c r="AR78" s="40">
        <f>+VLOOKUP($B78,'1а - drž.sek,drž.sl. i nam.'!$A$13:BI$104,AR$3,FALSE)</f>
        <v>0</v>
      </c>
      <c r="AS78" s="40">
        <f>+VLOOKUP($B78,'1а - drž.sek,drž.sl. i nam.'!$A$13:BJ$104,AS$3,FALSE)</f>
        <v>0</v>
      </c>
      <c r="AT78" s="40">
        <f>+VLOOKUP($B78,'1а - drž.sek,drž.sl. i nam.'!$A$13:BK$104,AT$3,FALSE)</f>
        <v>0</v>
      </c>
      <c r="AU78" s="40">
        <f>+VLOOKUP($B78,'1а - drž.sek,drž.sl. i nam.'!$A$13:BL$104,AU$3,FALSE)</f>
        <v>0</v>
      </c>
      <c r="AV78" s="40">
        <f>+VLOOKUP($B78,'1а - drž.sek,drž.sl. i nam.'!$A$13:BM$104,AV$3,FALSE)</f>
        <v>0</v>
      </c>
      <c r="AW78" s="40">
        <f>+VLOOKUP($B78,'1а - drž.sek,drž.sl. i nam.'!$A$13:BN$104,AW$3,FALSE)</f>
        <v>0</v>
      </c>
      <c r="AY78" s="40">
        <f>+(AQ78*'1а - drž.sek,drž.sl. i nam.'!$D$5)/100</f>
        <v>0</v>
      </c>
      <c r="AZ78" s="40">
        <f>+(AR78*'1а - drž.sek,drž.sl. i nam.'!$D$5)/100</f>
        <v>0</v>
      </c>
      <c r="BA78" s="40">
        <f>+(AV78*'1а - drž.sek,drž.sl. i nam.'!$D$5)/100</f>
        <v>0</v>
      </c>
      <c r="BB78" s="40">
        <f>+(AW78*'1а - drž.sek,drž.sl. i nam.'!$D$5)/100</f>
        <v>0</v>
      </c>
    </row>
    <row r="79" spans="1:54" x14ac:dyDescent="0.25">
      <c r="A79">
        <f t="shared" si="5"/>
        <v>0</v>
      </c>
      <c r="B79">
        <f>+IF(MAX(B$5:B78)+1&lt;=B$1,B78+1,0)</f>
        <v>0</v>
      </c>
      <c r="C79" s="222">
        <f t="shared" si="6"/>
        <v>0</v>
      </c>
      <c r="D79">
        <f t="shared" si="7"/>
        <v>0</v>
      </c>
      <c r="E79" s="222">
        <f t="shared" si="8"/>
        <v>0</v>
      </c>
      <c r="F79" s="222">
        <f t="shared" si="9"/>
        <v>0</v>
      </c>
      <c r="G79">
        <f>IF(B79=0,0,+VLOOKUP($B79,'1а - drž.sek,drž.sl. i nam.'!$A$13:$BG$104,'1а - drž.sek,drž.sl. i nam.'!$BG$1,FALSE))</f>
        <v>0</v>
      </c>
      <c r="H79">
        <f>IF(B79=0,0,+VLOOKUP($B79,'1а - drž.sek,drž.sl. i nam.'!$A$13:D$104,3,FALSE))</f>
        <v>0</v>
      </c>
      <c r="I79">
        <f>IF(B79=0,0,+VLOOKUP($B79,'1а - drž.sek,drž.sl. i nam.'!$A$13:E$104,4,FALSE))</f>
        <v>0</v>
      </c>
      <c r="J79">
        <f>+VLOOKUP($B79,'1а - drž.sek,drž.sl. i nam.'!$A$13:F$104,J$3,FALSE)</f>
        <v>0</v>
      </c>
      <c r="K79">
        <f>+VLOOKUP($B79,'1а - drž.sek,drž.sl. i nam.'!$A$13:G$104,K$3,FALSE)</f>
        <v>0</v>
      </c>
      <c r="L79">
        <f>+VLOOKUP($B79,'1а - drž.sek,drž.sl. i nam.'!$A$13:H$104,L$3,FALSE)</f>
        <v>0</v>
      </c>
      <c r="M79">
        <f>+VLOOKUP($B79,'1а - drž.sek,drž.sl. i nam.'!$A$13:AP$104,M$3,FALSE)</f>
        <v>0</v>
      </c>
      <c r="N79">
        <f>+VLOOKUP($B79,'1а - drž.sek,drž.sl. i nam.'!$A$13:AQ$104,N$3,FALSE)</f>
        <v>0</v>
      </c>
      <c r="O79">
        <f>+VLOOKUP($B79,'1а - drž.sek,drž.sl. i nam.'!$A$13:AQ$104,O$3,FALSE)</f>
        <v>0</v>
      </c>
      <c r="P79">
        <f>+VLOOKUP($B79,'1а - drž.sek,drž.sl. i nam.'!$A$13:AR$104,P$3,FALSE)</f>
        <v>0</v>
      </c>
      <c r="Q79">
        <f>+VLOOKUP($B79,'1а - drž.sek,drž.sl. i nam.'!$A$13:AS$104,Q$3,FALSE)</f>
        <v>0</v>
      </c>
      <c r="R79">
        <f>+VLOOKUP($B79,'1а - drž.sek,drž.sl. i nam.'!$A$13:AT$104,R$3,FALSE)</f>
        <v>0</v>
      </c>
      <c r="S79">
        <f>+VLOOKUP($B79,'1а - drž.sek,drž.sl. i nam.'!$A$13:AQ$104,S$3,FALSE)</f>
        <v>0</v>
      </c>
      <c r="T79">
        <f>+VLOOKUP($B79,'1а - drž.sek,drž.sl. i nam.'!$A$13:AR$104,T$3,FALSE)</f>
        <v>0</v>
      </c>
      <c r="U79">
        <f>+VLOOKUP($B79,'1а - drž.sek,drž.sl. i nam.'!$A$13:AS$104,U$3,FALSE)</f>
        <v>0</v>
      </c>
      <c r="V79" s="40">
        <f>+VLOOKUP($B79,'1а - drž.sek,drž.sl. i nam.'!$A$13:AT$104,V$3,FALSE)</f>
        <v>0</v>
      </c>
      <c r="W79" s="40">
        <f>+VLOOKUP($B79,'1а - drž.sek,drž.sl. i nam.'!$A$13:AU$104,W$3,FALSE)</f>
        <v>0</v>
      </c>
      <c r="X79" s="40">
        <f>+VLOOKUP($B79,'1а - drž.sek,drž.sl. i nam.'!$A$13:AV$104,X$3,FALSE)</f>
        <v>0</v>
      </c>
      <c r="Y79" s="40">
        <f>+VLOOKUP($B79,'1а - drž.sek,drž.sl. i nam.'!$A$13:AW$104,Y$3,FALSE)</f>
        <v>0</v>
      </c>
      <c r="Z79" s="40">
        <f>+VLOOKUP($B79,'1а - drž.sek,drž.sl. i nam.'!$A$13:AX$104,Z$3,FALSE)</f>
        <v>0</v>
      </c>
      <c r="AA79" s="40">
        <f>+VLOOKUP($B79,'1а - drž.sek,drž.sl. i nam.'!$A$13:AY$104,AA$3,FALSE)</f>
        <v>0</v>
      </c>
      <c r="AB79" s="40">
        <f>+VLOOKUP($B79,'1а - drž.sek,drž.sl. i nam.'!$A$13:AZ$104,AB$3,FALSE)</f>
        <v>0</v>
      </c>
      <c r="AC79" s="40">
        <f>+VLOOKUP($B79,'1а - drž.sek,drž.sl. i nam.'!$A$13:BA$104,AC$3,FALSE)</f>
        <v>0</v>
      </c>
      <c r="AD79" s="40">
        <f>+VLOOKUP($B79,'1а - drž.sek,drž.sl. i nam.'!$A$13:BB$104,AD$3,FALSE)</f>
        <v>0</v>
      </c>
      <c r="AE79" s="40">
        <f>+VLOOKUP($B79,'1а - drž.sek,drž.sl. i nam.'!$A$13:BC$104,AE$3,FALSE)</f>
        <v>0</v>
      </c>
      <c r="AF79" s="40">
        <f>+VLOOKUP($B79,'1а - drž.sek,drž.sl. i nam.'!$A$13:BB$104,AF$3,FALSE)</f>
        <v>0</v>
      </c>
      <c r="AG79" s="40">
        <f>+VLOOKUP($B79,'1а - drž.sek,drž.sl. i nam.'!$A$13:BB$104,AG$3,FALSE)</f>
        <v>0</v>
      </c>
      <c r="AH79" s="40">
        <f>+VLOOKUP($B79,'1а - drž.sek,drž.sl. i nam.'!$A$13:BB$104,AH$3,FALSE)</f>
        <v>0</v>
      </c>
      <c r="AI79" s="40">
        <f>+VLOOKUP($B79,'1а - drž.sek,drž.sl. i nam.'!$A$13:BB$104,AI$3,FALSE)</f>
        <v>0</v>
      </c>
      <c r="AJ79" s="40">
        <f>+VLOOKUP($B79,'1а - drž.sek,drž.sl. i nam.'!$A$13:BC$104,AJ$3,FALSE)</f>
        <v>0</v>
      </c>
      <c r="AK79" s="40">
        <f>+VLOOKUP($B79,'1а - drž.sek,drž.sl. i nam.'!$A$13:BB$104,AK$3,FALSE)</f>
        <v>0</v>
      </c>
      <c r="AL79" s="40">
        <f>+VLOOKUP($B79,'1а - drž.sek,drž.sl. i nam.'!$A$13:BB$104,AL$3,FALSE)</f>
        <v>0</v>
      </c>
      <c r="AM79" s="40">
        <f>+VLOOKUP($B79,'1а - drž.sek,drž.sl. i nam.'!$A$13:BD$104,AM$3,FALSE)</f>
        <v>0</v>
      </c>
      <c r="AN79" s="40">
        <f>+VLOOKUP($B79,'1а - drž.sek,drž.sl. i nam.'!$A$13:BE$104,AN$3,FALSE)</f>
        <v>0</v>
      </c>
      <c r="AO79" s="40">
        <f>+VLOOKUP($B79,'1а - drž.sek,drž.sl. i nam.'!$A$13:BF$104,AO$3,FALSE)</f>
        <v>0</v>
      </c>
      <c r="AP79" s="40">
        <f>+VLOOKUP($B79,'1а - drž.sek,drž.sl. i nam.'!$A$13:BG$104,AP$3,FALSE)</f>
        <v>0</v>
      </c>
      <c r="AQ79" s="40">
        <f>+VLOOKUP($B79,'1а - drž.sek,drž.sl. i nam.'!$A$13:BH$104,AQ$3,FALSE)</f>
        <v>0</v>
      </c>
      <c r="AR79" s="40">
        <f>+VLOOKUP($B79,'1а - drž.sek,drž.sl. i nam.'!$A$13:BI$104,AR$3,FALSE)</f>
        <v>0</v>
      </c>
      <c r="AS79" s="40">
        <f>+VLOOKUP($B79,'1а - drž.sek,drž.sl. i nam.'!$A$13:BJ$104,AS$3,FALSE)</f>
        <v>0</v>
      </c>
      <c r="AT79" s="40">
        <f>+VLOOKUP($B79,'1а - drž.sek,drž.sl. i nam.'!$A$13:BK$104,AT$3,FALSE)</f>
        <v>0</v>
      </c>
      <c r="AU79" s="40">
        <f>+VLOOKUP($B79,'1а - drž.sek,drž.sl. i nam.'!$A$13:BL$104,AU$3,FALSE)</f>
        <v>0</v>
      </c>
      <c r="AV79" s="40">
        <f>+VLOOKUP($B79,'1а - drž.sek,drž.sl. i nam.'!$A$13:BM$104,AV$3,FALSE)</f>
        <v>0</v>
      </c>
      <c r="AW79" s="40">
        <f>+VLOOKUP($B79,'1а - drž.sek,drž.sl. i nam.'!$A$13:BN$104,AW$3,FALSE)</f>
        <v>0</v>
      </c>
      <c r="AY79" s="40">
        <f>+(AQ79*'1а - drž.sek,drž.sl. i nam.'!$D$5)/100</f>
        <v>0</v>
      </c>
      <c r="AZ79" s="40">
        <f>+(AR79*'1а - drž.sek,drž.sl. i nam.'!$D$5)/100</f>
        <v>0</v>
      </c>
      <c r="BA79" s="40">
        <f>+(AV79*'1а - drž.sek,drž.sl. i nam.'!$D$5)/100</f>
        <v>0</v>
      </c>
      <c r="BB79" s="40">
        <f>+(AW79*'1а - drž.sek,drž.sl. i nam.'!$D$5)/100</f>
        <v>0</v>
      </c>
    </row>
    <row r="80" spans="1:54" x14ac:dyDescent="0.25">
      <c r="A80">
        <f t="shared" si="5"/>
        <v>0</v>
      </c>
      <c r="B80">
        <f>+IF(MAX(B$5:B79)+1&lt;=B$1,B79+1,0)</f>
        <v>0</v>
      </c>
      <c r="C80" s="222">
        <f t="shared" si="6"/>
        <v>0</v>
      </c>
      <c r="D80">
        <f t="shared" si="7"/>
        <v>0</v>
      </c>
      <c r="E80" s="222">
        <f t="shared" si="8"/>
        <v>0</v>
      </c>
      <c r="F80" s="222">
        <f t="shared" si="9"/>
        <v>0</v>
      </c>
      <c r="G80">
        <f>IF(B80=0,0,+VLOOKUP($B80,'1а - drž.sek,drž.sl. i nam.'!$A$13:$BG$104,'1а - drž.sek,drž.sl. i nam.'!$BG$1,FALSE))</f>
        <v>0</v>
      </c>
      <c r="H80">
        <f>IF(B80=0,0,+VLOOKUP($B80,'1а - drž.sek,drž.sl. i nam.'!$A$13:D$104,3,FALSE))</f>
        <v>0</v>
      </c>
      <c r="I80">
        <f>IF(B80=0,0,+VLOOKUP($B80,'1а - drž.sek,drž.sl. i nam.'!$A$13:E$104,4,FALSE))</f>
        <v>0</v>
      </c>
      <c r="J80">
        <f>+VLOOKUP($B80,'1а - drž.sek,drž.sl. i nam.'!$A$13:F$104,J$3,FALSE)</f>
        <v>0</v>
      </c>
      <c r="K80">
        <f>+VLOOKUP($B80,'1а - drž.sek,drž.sl. i nam.'!$A$13:G$104,K$3,FALSE)</f>
        <v>0</v>
      </c>
      <c r="L80">
        <f>+VLOOKUP($B80,'1а - drž.sek,drž.sl. i nam.'!$A$13:H$104,L$3,FALSE)</f>
        <v>0</v>
      </c>
      <c r="M80">
        <f>+VLOOKUP($B80,'1а - drž.sek,drž.sl. i nam.'!$A$13:AP$104,M$3,FALSE)</f>
        <v>0</v>
      </c>
      <c r="N80">
        <f>+VLOOKUP($B80,'1а - drž.sek,drž.sl. i nam.'!$A$13:AQ$104,N$3,FALSE)</f>
        <v>0</v>
      </c>
      <c r="O80">
        <f>+VLOOKUP($B80,'1а - drž.sek,drž.sl. i nam.'!$A$13:AQ$104,O$3,FALSE)</f>
        <v>0</v>
      </c>
      <c r="P80">
        <f>+VLOOKUP($B80,'1а - drž.sek,drž.sl. i nam.'!$A$13:AR$104,P$3,FALSE)</f>
        <v>0</v>
      </c>
      <c r="Q80">
        <f>+VLOOKUP($B80,'1а - drž.sek,drž.sl. i nam.'!$A$13:AS$104,Q$3,FALSE)</f>
        <v>0</v>
      </c>
      <c r="R80">
        <f>+VLOOKUP($B80,'1а - drž.sek,drž.sl. i nam.'!$A$13:AT$104,R$3,FALSE)</f>
        <v>0</v>
      </c>
      <c r="S80">
        <f>+VLOOKUP($B80,'1а - drž.sek,drž.sl. i nam.'!$A$13:AQ$104,S$3,FALSE)</f>
        <v>0</v>
      </c>
      <c r="T80">
        <f>+VLOOKUP($B80,'1а - drž.sek,drž.sl. i nam.'!$A$13:AR$104,T$3,FALSE)</f>
        <v>0</v>
      </c>
      <c r="U80">
        <f>+VLOOKUP($B80,'1а - drž.sek,drž.sl. i nam.'!$A$13:AS$104,U$3,FALSE)</f>
        <v>0</v>
      </c>
      <c r="V80" s="40">
        <f>+VLOOKUP($B80,'1а - drž.sek,drž.sl. i nam.'!$A$13:AT$104,V$3,FALSE)</f>
        <v>0</v>
      </c>
      <c r="W80" s="40">
        <f>+VLOOKUP($B80,'1а - drž.sek,drž.sl. i nam.'!$A$13:AU$104,W$3,FALSE)</f>
        <v>0</v>
      </c>
      <c r="X80" s="40">
        <f>+VLOOKUP($B80,'1а - drž.sek,drž.sl. i nam.'!$A$13:AV$104,X$3,FALSE)</f>
        <v>0</v>
      </c>
      <c r="Y80" s="40">
        <f>+VLOOKUP($B80,'1а - drž.sek,drž.sl. i nam.'!$A$13:AW$104,Y$3,FALSE)</f>
        <v>0</v>
      </c>
      <c r="Z80" s="40">
        <f>+VLOOKUP($B80,'1а - drž.sek,drž.sl. i nam.'!$A$13:AX$104,Z$3,FALSE)</f>
        <v>0</v>
      </c>
      <c r="AA80" s="40">
        <f>+VLOOKUP($B80,'1а - drž.sek,drž.sl. i nam.'!$A$13:AY$104,AA$3,FALSE)</f>
        <v>0</v>
      </c>
      <c r="AB80" s="40">
        <f>+VLOOKUP($B80,'1а - drž.sek,drž.sl. i nam.'!$A$13:AZ$104,AB$3,FALSE)</f>
        <v>0</v>
      </c>
      <c r="AC80" s="40">
        <f>+VLOOKUP($B80,'1а - drž.sek,drž.sl. i nam.'!$A$13:BA$104,AC$3,FALSE)</f>
        <v>0</v>
      </c>
      <c r="AD80" s="40">
        <f>+VLOOKUP($B80,'1а - drž.sek,drž.sl. i nam.'!$A$13:BB$104,AD$3,FALSE)</f>
        <v>0</v>
      </c>
      <c r="AE80" s="40">
        <f>+VLOOKUP($B80,'1а - drž.sek,drž.sl. i nam.'!$A$13:BC$104,AE$3,FALSE)</f>
        <v>0</v>
      </c>
      <c r="AF80" s="40">
        <f>+VLOOKUP($B80,'1а - drž.sek,drž.sl. i nam.'!$A$13:BB$104,AF$3,FALSE)</f>
        <v>0</v>
      </c>
      <c r="AG80" s="40">
        <f>+VLOOKUP($B80,'1а - drž.sek,drž.sl. i nam.'!$A$13:BB$104,AG$3,FALSE)</f>
        <v>0</v>
      </c>
      <c r="AH80" s="40">
        <f>+VLOOKUP($B80,'1а - drž.sek,drž.sl. i nam.'!$A$13:BB$104,AH$3,FALSE)</f>
        <v>0</v>
      </c>
      <c r="AI80" s="40">
        <f>+VLOOKUP($B80,'1а - drž.sek,drž.sl. i nam.'!$A$13:BB$104,AI$3,FALSE)</f>
        <v>0</v>
      </c>
      <c r="AJ80" s="40">
        <f>+VLOOKUP($B80,'1а - drž.sek,drž.sl. i nam.'!$A$13:BC$104,AJ$3,FALSE)</f>
        <v>0</v>
      </c>
      <c r="AK80" s="40">
        <f>+VLOOKUP($B80,'1а - drž.sek,drž.sl. i nam.'!$A$13:BB$104,AK$3,FALSE)</f>
        <v>0</v>
      </c>
      <c r="AL80" s="40">
        <f>+VLOOKUP($B80,'1а - drž.sek,drž.sl. i nam.'!$A$13:BB$104,AL$3,FALSE)</f>
        <v>0</v>
      </c>
      <c r="AM80" s="40">
        <f>+VLOOKUP($B80,'1а - drž.sek,drž.sl. i nam.'!$A$13:BD$104,AM$3,FALSE)</f>
        <v>0</v>
      </c>
      <c r="AN80" s="40">
        <f>+VLOOKUP($B80,'1а - drž.sek,drž.sl. i nam.'!$A$13:BE$104,AN$3,FALSE)</f>
        <v>0</v>
      </c>
      <c r="AO80" s="40">
        <f>+VLOOKUP($B80,'1а - drž.sek,drž.sl. i nam.'!$A$13:BF$104,AO$3,FALSE)</f>
        <v>0</v>
      </c>
      <c r="AP80" s="40">
        <f>+VLOOKUP($B80,'1а - drž.sek,drž.sl. i nam.'!$A$13:BG$104,AP$3,FALSE)</f>
        <v>0</v>
      </c>
      <c r="AQ80" s="40">
        <f>+VLOOKUP($B80,'1а - drž.sek,drž.sl. i nam.'!$A$13:BH$104,AQ$3,FALSE)</f>
        <v>0</v>
      </c>
      <c r="AR80" s="40">
        <f>+VLOOKUP($B80,'1а - drž.sek,drž.sl. i nam.'!$A$13:BI$104,AR$3,FALSE)</f>
        <v>0</v>
      </c>
      <c r="AS80" s="40">
        <f>+VLOOKUP($B80,'1а - drž.sek,drž.sl. i nam.'!$A$13:BJ$104,AS$3,FALSE)</f>
        <v>0</v>
      </c>
      <c r="AT80" s="40">
        <f>+VLOOKUP($B80,'1а - drž.sek,drž.sl. i nam.'!$A$13:BK$104,AT$3,FALSE)</f>
        <v>0</v>
      </c>
      <c r="AU80" s="40">
        <f>+VLOOKUP($B80,'1а - drž.sek,drž.sl. i nam.'!$A$13:BL$104,AU$3,FALSE)</f>
        <v>0</v>
      </c>
      <c r="AV80" s="40">
        <f>+VLOOKUP($B80,'1а - drž.sek,drž.sl. i nam.'!$A$13:BM$104,AV$3,FALSE)</f>
        <v>0</v>
      </c>
      <c r="AW80" s="40">
        <f>+VLOOKUP($B80,'1а - drž.sek,drž.sl. i nam.'!$A$13:BN$104,AW$3,FALSE)</f>
        <v>0</v>
      </c>
      <c r="AY80" s="40">
        <f>+(AQ80*'1а - drž.sek,drž.sl. i nam.'!$D$5)/100</f>
        <v>0</v>
      </c>
      <c r="AZ80" s="40">
        <f>+(AR80*'1а - drž.sek,drž.sl. i nam.'!$D$5)/100</f>
        <v>0</v>
      </c>
      <c r="BA80" s="40">
        <f>+(AV80*'1а - drž.sek,drž.sl. i nam.'!$D$5)/100</f>
        <v>0</v>
      </c>
      <c r="BB80" s="40">
        <f>+(AW80*'1а - drž.sek,drž.sl. i nam.'!$D$5)/100</f>
        <v>0</v>
      </c>
    </row>
    <row r="81" spans="1:54" x14ac:dyDescent="0.25">
      <c r="A81">
        <f t="shared" si="5"/>
        <v>0</v>
      </c>
      <c r="B81">
        <f>+IF(MAX(B$5:B80)+1&lt;=B$1,B80+1,0)</f>
        <v>0</v>
      </c>
      <c r="C81" s="222">
        <f t="shared" si="6"/>
        <v>0</v>
      </c>
      <c r="D81">
        <f t="shared" si="7"/>
        <v>0</v>
      </c>
      <c r="E81" s="222">
        <f t="shared" si="8"/>
        <v>0</v>
      </c>
      <c r="F81" s="222">
        <f t="shared" si="9"/>
        <v>0</v>
      </c>
      <c r="G81">
        <f>IF(B81=0,0,+VLOOKUP($B81,'1а - drž.sek,drž.sl. i nam.'!$A$13:$BG$104,'1а - drž.sek,drž.sl. i nam.'!$BG$1,FALSE))</f>
        <v>0</v>
      </c>
      <c r="H81">
        <f>IF(B81=0,0,+VLOOKUP($B81,'1а - drž.sek,drž.sl. i nam.'!$A$13:D$104,3,FALSE))</f>
        <v>0</v>
      </c>
      <c r="I81">
        <f>IF(B81=0,0,+VLOOKUP($B81,'1а - drž.sek,drž.sl. i nam.'!$A$13:E$104,4,FALSE))</f>
        <v>0</v>
      </c>
      <c r="J81">
        <f>+VLOOKUP($B81,'1а - drž.sek,drž.sl. i nam.'!$A$13:F$104,J$3,FALSE)</f>
        <v>0</v>
      </c>
      <c r="K81">
        <f>+VLOOKUP($B81,'1а - drž.sek,drž.sl. i nam.'!$A$13:G$104,K$3,FALSE)</f>
        <v>0</v>
      </c>
      <c r="L81">
        <f>+VLOOKUP($B81,'1а - drž.sek,drž.sl. i nam.'!$A$13:H$104,L$3,FALSE)</f>
        <v>0</v>
      </c>
      <c r="M81">
        <f>+VLOOKUP($B81,'1а - drž.sek,drž.sl. i nam.'!$A$13:AP$104,M$3,FALSE)</f>
        <v>0</v>
      </c>
      <c r="N81">
        <f>+VLOOKUP($B81,'1а - drž.sek,drž.sl. i nam.'!$A$13:AQ$104,N$3,FALSE)</f>
        <v>0</v>
      </c>
      <c r="O81">
        <f>+VLOOKUP($B81,'1а - drž.sek,drž.sl. i nam.'!$A$13:AQ$104,O$3,FALSE)</f>
        <v>0</v>
      </c>
      <c r="P81">
        <f>+VLOOKUP($B81,'1а - drž.sek,drž.sl. i nam.'!$A$13:AR$104,P$3,FALSE)</f>
        <v>0</v>
      </c>
      <c r="Q81">
        <f>+VLOOKUP($B81,'1а - drž.sek,drž.sl. i nam.'!$A$13:AS$104,Q$3,FALSE)</f>
        <v>0</v>
      </c>
      <c r="R81">
        <f>+VLOOKUP($B81,'1а - drž.sek,drž.sl. i nam.'!$A$13:AT$104,R$3,FALSE)</f>
        <v>0</v>
      </c>
      <c r="S81">
        <f>+VLOOKUP($B81,'1а - drž.sek,drž.sl. i nam.'!$A$13:AQ$104,S$3,FALSE)</f>
        <v>0</v>
      </c>
      <c r="T81">
        <f>+VLOOKUP($B81,'1а - drž.sek,drž.sl. i nam.'!$A$13:AR$104,T$3,FALSE)</f>
        <v>0</v>
      </c>
      <c r="U81">
        <f>+VLOOKUP($B81,'1а - drž.sek,drž.sl. i nam.'!$A$13:AS$104,U$3,FALSE)</f>
        <v>0</v>
      </c>
      <c r="V81" s="40">
        <f>+VLOOKUP($B81,'1а - drž.sek,drž.sl. i nam.'!$A$13:AT$104,V$3,FALSE)</f>
        <v>0</v>
      </c>
      <c r="W81" s="40">
        <f>+VLOOKUP($B81,'1а - drž.sek,drž.sl. i nam.'!$A$13:AU$104,W$3,FALSE)</f>
        <v>0</v>
      </c>
      <c r="X81" s="40">
        <f>+VLOOKUP($B81,'1а - drž.sek,drž.sl. i nam.'!$A$13:AV$104,X$3,FALSE)</f>
        <v>0</v>
      </c>
      <c r="Y81" s="40">
        <f>+VLOOKUP($B81,'1а - drž.sek,drž.sl. i nam.'!$A$13:AW$104,Y$3,FALSE)</f>
        <v>0</v>
      </c>
      <c r="Z81" s="40">
        <f>+VLOOKUP($B81,'1а - drž.sek,drž.sl. i nam.'!$A$13:AX$104,Z$3,FALSE)</f>
        <v>0</v>
      </c>
      <c r="AA81" s="40">
        <f>+VLOOKUP($B81,'1а - drž.sek,drž.sl. i nam.'!$A$13:AY$104,AA$3,FALSE)</f>
        <v>0</v>
      </c>
      <c r="AB81" s="40">
        <f>+VLOOKUP($B81,'1а - drž.sek,drž.sl. i nam.'!$A$13:AZ$104,AB$3,FALSE)</f>
        <v>0</v>
      </c>
      <c r="AC81" s="40">
        <f>+VLOOKUP($B81,'1а - drž.sek,drž.sl. i nam.'!$A$13:BA$104,AC$3,FALSE)</f>
        <v>0</v>
      </c>
      <c r="AD81" s="40">
        <f>+VLOOKUP($B81,'1а - drž.sek,drž.sl. i nam.'!$A$13:BB$104,AD$3,FALSE)</f>
        <v>0</v>
      </c>
      <c r="AE81" s="40">
        <f>+VLOOKUP($B81,'1а - drž.sek,drž.sl. i nam.'!$A$13:BC$104,AE$3,FALSE)</f>
        <v>0</v>
      </c>
      <c r="AF81" s="40">
        <f>+VLOOKUP($B81,'1а - drž.sek,drž.sl. i nam.'!$A$13:BB$104,AF$3,FALSE)</f>
        <v>0</v>
      </c>
      <c r="AG81" s="40">
        <f>+VLOOKUP($B81,'1а - drž.sek,drž.sl. i nam.'!$A$13:BB$104,AG$3,FALSE)</f>
        <v>0</v>
      </c>
      <c r="AH81" s="40">
        <f>+VLOOKUP($B81,'1а - drž.sek,drž.sl. i nam.'!$A$13:BB$104,AH$3,FALSE)</f>
        <v>0</v>
      </c>
      <c r="AI81" s="40">
        <f>+VLOOKUP($B81,'1а - drž.sek,drž.sl. i nam.'!$A$13:BB$104,AI$3,FALSE)</f>
        <v>0</v>
      </c>
      <c r="AJ81" s="40">
        <f>+VLOOKUP($B81,'1а - drž.sek,drž.sl. i nam.'!$A$13:BC$104,AJ$3,FALSE)</f>
        <v>0</v>
      </c>
      <c r="AK81" s="40">
        <f>+VLOOKUP($B81,'1а - drž.sek,drž.sl. i nam.'!$A$13:BB$104,AK$3,FALSE)</f>
        <v>0</v>
      </c>
      <c r="AL81" s="40">
        <f>+VLOOKUP($B81,'1а - drž.sek,drž.sl. i nam.'!$A$13:BB$104,AL$3,FALSE)</f>
        <v>0</v>
      </c>
      <c r="AM81" s="40">
        <f>+VLOOKUP($B81,'1а - drž.sek,drž.sl. i nam.'!$A$13:BD$104,AM$3,FALSE)</f>
        <v>0</v>
      </c>
      <c r="AN81" s="40">
        <f>+VLOOKUP($B81,'1а - drž.sek,drž.sl. i nam.'!$A$13:BE$104,AN$3,FALSE)</f>
        <v>0</v>
      </c>
      <c r="AO81" s="40">
        <f>+VLOOKUP($B81,'1а - drž.sek,drž.sl. i nam.'!$A$13:BF$104,AO$3,FALSE)</f>
        <v>0</v>
      </c>
      <c r="AP81" s="40">
        <f>+VLOOKUP($B81,'1а - drž.sek,drž.sl. i nam.'!$A$13:BG$104,AP$3,FALSE)</f>
        <v>0</v>
      </c>
      <c r="AQ81" s="40">
        <f>+VLOOKUP($B81,'1а - drž.sek,drž.sl. i nam.'!$A$13:BH$104,AQ$3,FALSE)</f>
        <v>0</v>
      </c>
      <c r="AR81" s="40">
        <f>+VLOOKUP($B81,'1а - drž.sek,drž.sl. i nam.'!$A$13:BI$104,AR$3,FALSE)</f>
        <v>0</v>
      </c>
      <c r="AS81" s="40">
        <f>+VLOOKUP($B81,'1а - drž.sek,drž.sl. i nam.'!$A$13:BJ$104,AS$3,FALSE)</f>
        <v>0</v>
      </c>
      <c r="AT81" s="40">
        <f>+VLOOKUP($B81,'1а - drž.sek,drž.sl. i nam.'!$A$13:BK$104,AT$3,FALSE)</f>
        <v>0</v>
      </c>
      <c r="AU81" s="40">
        <f>+VLOOKUP($B81,'1а - drž.sek,drž.sl. i nam.'!$A$13:BL$104,AU$3,FALSE)</f>
        <v>0</v>
      </c>
      <c r="AV81" s="40">
        <f>+VLOOKUP($B81,'1а - drž.sek,drž.sl. i nam.'!$A$13:BM$104,AV$3,FALSE)</f>
        <v>0</v>
      </c>
      <c r="AW81" s="40">
        <f>+VLOOKUP($B81,'1а - drž.sek,drž.sl. i nam.'!$A$13:BN$104,AW$3,FALSE)</f>
        <v>0</v>
      </c>
      <c r="AY81" s="40">
        <f>+(AQ81*'1а - drž.sek,drž.sl. i nam.'!$D$5)/100</f>
        <v>0</v>
      </c>
      <c r="AZ81" s="40">
        <f>+(AR81*'1а - drž.sek,drž.sl. i nam.'!$D$5)/100</f>
        <v>0</v>
      </c>
      <c r="BA81" s="40">
        <f>+(AV81*'1а - drž.sek,drž.sl. i nam.'!$D$5)/100</f>
        <v>0</v>
      </c>
      <c r="BB81" s="40">
        <f>+(AW81*'1а - drž.sek,drž.sl. i nam.'!$D$5)/100</f>
        <v>0</v>
      </c>
    </row>
    <row r="82" spans="1:54" x14ac:dyDescent="0.25">
      <c r="A82">
        <f t="shared" si="5"/>
        <v>0</v>
      </c>
      <c r="B82">
        <f>+IF(MAX(B$5:B81)+1&lt;=B$1,B81+1,0)</f>
        <v>0</v>
      </c>
      <c r="C82" s="222">
        <f t="shared" si="6"/>
        <v>0</v>
      </c>
      <c r="D82">
        <f t="shared" si="7"/>
        <v>0</v>
      </c>
      <c r="E82" s="222">
        <f t="shared" si="8"/>
        <v>0</v>
      </c>
      <c r="F82" s="222">
        <f t="shared" si="9"/>
        <v>0</v>
      </c>
      <c r="G82">
        <f>IF(B82=0,0,+VLOOKUP($B82,'1а - drž.sek,drž.sl. i nam.'!$A$13:$BG$104,'1а - drž.sek,drž.sl. i nam.'!$BG$1,FALSE))</f>
        <v>0</v>
      </c>
      <c r="H82">
        <f>IF(B82=0,0,+VLOOKUP($B82,'1а - drž.sek,drž.sl. i nam.'!$A$13:D$104,3,FALSE))</f>
        <v>0</v>
      </c>
      <c r="I82">
        <f>IF(B82=0,0,+VLOOKUP($B82,'1а - drž.sek,drž.sl. i nam.'!$A$13:E$104,4,FALSE))</f>
        <v>0</v>
      </c>
      <c r="J82">
        <f>+VLOOKUP($B82,'1а - drž.sek,drž.sl. i nam.'!$A$13:F$104,J$3,FALSE)</f>
        <v>0</v>
      </c>
      <c r="K82">
        <f>+VLOOKUP($B82,'1а - drž.sek,drž.sl. i nam.'!$A$13:G$104,K$3,FALSE)</f>
        <v>0</v>
      </c>
      <c r="L82">
        <f>+VLOOKUP($B82,'1а - drž.sek,drž.sl. i nam.'!$A$13:H$104,L$3,FALSE)</f>
        <v>0</v>
      </c>
      <c r="M82">
        <f>+VLOOKUP($B82,'1а - drž.sek,drž.sl. i nam.'!$A$13:AP$104,M$3,FALSE)</f>
        <v>0</v>
      </c>
      <c r="N82">
        <f>+VLOOKUP($B82,'1а - drž.sek,drž.sl. i nam.'!$A$13:AQ$104,N$3,FALSE)</f>
        <v>0</v>
      </c>
      <c r="O82">
        <f>+VLOOKUP($B82,'1а - drž.sek,drž.sl. i nam.'!$A$13:AQ$104,O$3,FALSE)</f>
        <v>0</v>
      </c>
      <c r="P82">
        <f>+VLOOKUP($B82,'1а - drž.sek,drž.sl. i nam.'!$A$13:AR$104,P$3,FALSE)</f>
        <v>0</v>
      </c>
      <c r="Q82">
        <f>+VLOOKUP($B82,'1а - drž.sek,drž.sl. i nam.'!$A$13:AS$104,Q$3,FALSE)</f>
        <v>0</v>
      </c>
      <c r="R82">
        <f>+VLOOKUP($B82,'1а - drž.sek,drž.sl. i nam.'!$A$13:AT$104,R$3,FALSE)</f>
        <v>0</v>
      </c>
      <c r="S82">
        <f>+VLOOKUP($B82,'1а - drž.sek,drž.sl. i nam.'!$A$13:AQ$104,S$3,FALSE)</f>
        <v>0</v>
      </c>
      <c r="T82">
        <f>+VLOOKUP($B82,'1а - drž.sek,drž.sl. i nam.'!$A$13:AR$104,T$3,FALSE)</f>
        <v>0</v>
      </c>
      <c r="U82">
        <f>+VLOOKUP($B82,'1а - drž.sek,drž.sl. i nam.'!$A$13:AS$104,U$3,FALSE)</f>
        <v>0</v>
      </c>
      <c r="V82" s="40">
        <f>+VLOOKUP($B82,'1а - drž.sek,drž.sl. i nam.'!$A$13:AT$104,V$3,FALSE)</f>
        <v>0</v>
      </c>
      <c r="W82" s="40">
        <f>+VLOOKUP($B82,'1а - drž.sek,drž.sl. i nam.'!$A$13:AU$104,W$3,FALSE)</f>
        <v>0</v>
      </c>
      <c r="X82" s="40">
        <f>+VLOOKUP($B82,'1а - drž.sek,drž.sl. i nam.'!$A$13:AV$104,X$3,FALSE)</f>
        <v>0</v>
      </c>
      <c r="Y82" s="40">
        <f>+VLOOKUP($B82,'1а - drž.sek,drž.sl. i nam.'!$A$13:AW$104,Y$3,FALSE)</f>
        <v>0</v>
      </c>
      <c r="Z82" s="40">
        <f>+VLOOKUP($B82,'1а - drž.sek,drž.sl. i nam.'!$A$13:AX$104,Z$3,FALSE)</f>
        <v>0</v>
      </c>
      <c r="AA82" s="40">
        <f>+VLOOKUP($B82,'1а - drž.sek,drž.sl. i nam.'!$A$13:AY$104,AA$3,FALSE)</f>
        <v>0</v>
      </c>
      <c r="AB82" s="40">
        <f>+VLOOKUP($B82,'1а - drž.sek,drž.sl. i nam.'!$A$13:AZ$104,AB$3,FALSE)</f>
        <v>0</v>
      </c>
      <c r="AC82" s="40">
        <f>+VLOOKUP($B82,'1а - drž.sek,drž.sl. i nam.'!$A$13:BA$104,AC$3,FALSE)</f>
        <v>0</v>
      </c>
      <c r="AD82" s="40">
        <f>+VLOOKUP($B82,'1а - drž.sek,drž.sl. i nam.'!$A$13:BB$104,AD$3,FALSE)</f>
        <v>0</v>
      </c>
      <c r="AE82" s="40">
        <f>+VLOOKUP($B82,'1а - drž.sek,drž.sl. i nam.'!$A$13:BC$104,AE$3,FALSE)</f>
        <v>0</v>
      </c>
      <c r="AF82" s="40">
        <f>+VLOOKUP($B82,'1а - drž.sek,drž.sl. i nam.'!$A$13:BB$104,AF$3,FALSE)</f>
        <v>0</v>
      </c>
      <c r="AG82" s="40">
        <f>+VLOOKUP($B82,'1а - drž.sek,drž.sl. i nam.'!$A$13:BB$104,AG$3,FALSE)</f>
        <v>0</v>
      </c>
      <c r="AH82" s="40">
        <f>+VLOOKUP($B82,'1а - drž.sek,drž.sl. i nam.'!$A$13:BB$104,AH$3,FALSE)</f>
        <v>0</v>
      </c>
      <c r="AI82" s="40">
        <f>+VLOOKUP($B82,'1а - drž.sek,drž.sl. i nam.'!$A$13:BB$104,AI$3,FALSE)</f>
        <v>0</v>
      </c>
      <c r="AJ82" s="40">
        <f>+VLOOKUP($B82,'1а - drž.sek,drž.sl. i nam.'!$A$13:BC$104,AJ$3,FALSE)</f>
        <v>0</v>
      </c>
      <c r="AK82" s="40">
        <f>+VLOOKUP($B82,'1а - drž.sek,drž.sl. i nam.'!$A$13:BB$104,AK$3,FALSE)</f>
        <v>0</v>
      </c>
      <c r="AL82" s="40">
        <f>+VLOOKUP($B82,'1а - drž.sek,drž.sl. i nam.'!$A$13:BB$104,AL$3,FALSE)</f>
        <v>0</v>
      </c>
      <c r="AM82" s="40">
        <f>+VLOOKUP($B82,'1а - drž.sek,drž.sl. i nam.'!$A$13:BD$104,AM$3,FALSE)</f>
        <v>0</v>
      </c>
      <c r="AN82" s="40">
        <f>+VLOOKUP($B82,'1а - drž.sek,drž.sl. i nam.'!$A$13:BE$104,AN$3,FALSE)</f>
        <v>0</v>
      </c>
      <c r="AO82" s="40">
        <f>+VLOOKUP($B82,'1а - drž.sek,drž.sl. i nam.'!$A$13:BF$104,AO$3,FALSE)</f>
        <v>0</v>
      </c>
      <c r="AP82" s="40">
        <f>+VLOOKUP($B82,'1а - drž.sek,drž.sl. i nam.'!$A$13:BG$104,AP$3,FALSE)</f>
        <v>0</v>
      </c>
      <c r="AQ82" s="40">
        <f>+VLOOKUP($B82,'1а - drž.sek,drž.sl. i nam.'!$A$13:BH$104,AQ$3,FALSE)</f>
        <v>0</v>
      </c>
      <c r="AR82" s="40">
        <f>+VLOOKUP($B82,'1а - drž.sek,drž.sl. i nam.'!$A$13:BI$104,AR$3,FALSE)</f>
        <v>0</v>
      </c>
      <c r="AS82" s="40">
        <f>+VLOOKUP($B82,'1а - drž.sek,drž.sl. i nam.'!$A$13:BJ$104,AS$3,FALSE)</f>
        <v>0</v>
      </c>
      <c r="AT82" s="40">
        <f>+VLOOKUP($B82,'1а - drž.sek,drž.sl. i nam.'!$A$13:BK$104,AT$3,FALSE)</f>
        <v>0</v>
      </c>
      <c r="AU82" s="40">
        <f>+VLOOKUP($B82,'1а - drž.sek,drž.sl. i nam.'!$A$13:BL$104,AU$3,FALSE)</f>
        <v>0</v>
      </c>
      <c r="AV82" s="40">
        <f>+VLOOKUP($B82,'1а - drž.sek,drž.sl. i nam.'!$A$13:BM$104,AV$3,FALSE)</f>
        <v>0</v>
      </c>
      <c r="AW82" s="40">
        <f>+VLOOKUP($B82,'1а - drž.sek,drž.sl. i nam.'!$A$13:BN$104,AW$3,FALSE)</f>
        <v>0</v>
      </c>
      <c r="AY82" s="40">
        <f>+(AQ82*'1а - drž.sek,drž.sl. i nam.'!$D$5)/100</f>
        <v>0</v>
      </c>
      <c r="AZ82" s="40">
        <f>+(AR82*'1а - drž.sek,drž.sl. i nam.'!$D$5)/100</f>
        <v>0</v>
      </c>
      <c r="BA82" s="40">
        <f>+(AV82*'1а - drž.sek,drž.sl. i nam.'!$D$5)/100</f>
        <v>0</v>
      </c>
      <c r="BB82" s="40">
        <f>+(AW82*'1а - drž.sek,drž.sl. i nam.'!$D$5)/100</f>
        <v>0</v>
      </c>
    </row>
    <row r="83" spans="1:54" x14ac:dyDescent="0.25">
      <c r="A83">
        <f t="shared" si="5"/>
        <v>0</v>
      </c>
      <c r="B83">
        <f>+IF(MAX(B$5:B82)+1&lt;=B$1,B82+1,0)</f>
        <v>0</v>
      </c>
      <c r="C83" s="222">
        <f t="shared" si="6"/>
        <v>0</v>
      </c>
      <c r="D83">
        <f t="shared" si="7"/>
        <v>0</v>
      </c>
      <c r="E83" s="222">
        <f t="shared" si="8"/>
        <v>0</v>
      </c>
      <c r="F83" s="222">
        <f t="shared" si="9"/>
        <v>0</v>
      </c>
      <c r="G83">
        <f>IF(B83=0,0,+VLOOKUP($B83,'1а - drž.sek,drž.sl. i nam.'!$A$13:$BG$104,'1а - drž.sek,drž.sl. i nam.'!$BG$1,FALSE))</f>
        <v>0</v>
      </c>
      <c r="H83">
        <f>IF(B83=0,0,+VLOOKUP($B83,'1а - drž.sek,drž.sl. i nam.'!$A$13:D$104,3,FALSE))</f>
        <v>0</v>
      </c>
      <c r="I83">
        <f>IF(B83=0,0,+VLOOKUP($B83,'1а - drž.sek,drž.sl. i nam.'!$A$13:E$104,4,FALSE))</f>
        <v>0</v>
      </c>
      <c r="J83">
        <f>+VLOOKUP($B83,'1а - drž.sek,drž.sl. i nam.'!$A$13:F$104,J$3,FALSE)</f>
        <v>0</v>
      </c>
      <c r="K83">
        <f>+VLOOKUP($B83,'1а - drž.sek,drž.sl. i nam.'!$A$13:G$104,K$3,FALSE)</f>
        <v>0</v>
      </c>
      <c r="L83">
        <f>+VLOOKUP($B83,'1а - drž.sek,drž.sl. i nam.'!$A$13:H$104,L$3,FALSE)</f>
        <v>0</v>
      </c>
      <c r="M83">
        <f>+VLOOKUP($B83,'1а - drž.sek,drž.sl. i nam.'!$A$13:AP$104,M$3,FALSE)</f>
        <v>0</v>
      </c>
      <c r="N83">
        <f>+VLOOKUP($B83,'1а - drž.sek,drž.sl. i nam.'!$A$13:AQ$104,N$3,FALSE)</f>
        <v>0</v>
      </c>
      <c r="O83">
        <f>+VLOOKUP($B83,'1а - drž.sek,drž.sl. i nam.'!$A$13:AQ$104,O$3,FALSE)</f>
        <v>0</v>
      </c>
      <c r="P83">
        <f>+VLOOKUP($B83,'1а - drž.sek,drž.sl. i nam.'!$A$13:AR$104,P$3,FALSE)</f>
        <v>0</v>
      </c>
      <c r="Q83">
        <f>+VLOOKUP($B83,'1а - drž.sek,drž.sl. i nam.'!$A$13:AS$104,Q$3,FALSE)</f>
        <v>0</v>
      </c>
      <c r="R83">
        <f>+VLOOKUP($B83,'1а - drž.sek,drž.sl. i nam.'!$A$13:AT$104,R$3,FALSE)</f>
        <v>0</v>
      </c>
      <c r="S83">
        <f>+VLOOKUP($B83,'1а - drž.sek,drž.sl. i nam.'!$A$13:AQ$104,S$3,FALSE)</f>
        <v>0</v>
      </c>
      <c r="T83">
        <f>+VLOOKUP($B83,'1а - drž.sek,drž.sl. i nam.'!$A$13:AR$104,T$3,FALSE)</f>
        <v>0</v>
      </c>
      <c r="U83">
        <f>+VLOOKUP($B83,'1а - drž.sek,drž.sl. i nam.'!$A$13:AS$104,U$3,FALSE)</f>
        <v>0</v>
      </c>
      <c r="V83" s="40">
        <f>+VLOOKUP($B83,'1а - drž.sek,drž.sl. i nam.'!$A$13:AT$104,V$3,FALSE)</f>
        <v>0</v>
      </c>
      <c r="W83" s="40">
        <f>+VLOOKUP($B83,'1а - drž.sek,drž.sl. i nam.'!$A$13:AU$104,W$3,FALSE)</f>
        <v>0</v>
      </c>
      <c r="X83" s="40">
        <f>+VLOOKUP($B83,'1а - drž.sek,drž.sl. i nam.'!$A$13:AV$104,X$3,FALSE)</f>
        <v>0</v>
      </c>
      <c r="Y83" s="40">
        <f>+VLOOKUP($B83,'1а - drž.sek,drž.sl. i nam.'!$A$13:AW$104,Y$3,FALSE)</f>
        <v>0</v>
      </c>
      <c r="Z83" s="40">
        <f>+VLOOKUP($B83,'1а - drž.sek,drž.sl. i nam.'!$A$13:AX$104,Z$3,FALSE)</f>
        <v>0</v>
      </c>
      <c r="AA83" s="40">
        <f>+VLOOKUP($B83,'1а - drž.sek,drž.sl. i nam.'!$A$13:AY$104,AA$3,FALSE)</f>
        <v>0</v>
      </c>
      <c r="AB83" s="40">
        <f>+VLOOKUP($B83,'1а - drž.sek,drž.sl. i nam.'!$A$13:AZ$104,AB$3,FALSE)</f>
        <v>0</v>
      </c>
      <c r="AC83" s="40">
        <f>+VLOOKUP($B83,'1а - drž.sek,drž.sl. i nam.'!$A$13:BA$104,AC$3,FALSE)</f>
        <v>0</v>
      </c>
      <c r="AD83" s="40">
        <f>+VLOOKUP($B83,'1а - drž.sek,drž.sl. i nam.'!$A$13:BB$104,AD$3,FALSE)</f>
        <v>0</v>
      </c>
      <c r="AE83" s="40">
        <f>+VLOOKUP($B83,'1а - drž.sek,drž.sl. i nam.'!$A$13:BC$104,AE$3,FALSE)</f>
        <v>0</v>
      </c>
      <c r="AF83" s="40">
        <f>+VLOOKUP($B83,'1а - drž.sek,drž.sl. i nam.'!$A$13:BB$104,AF$3,FALSE)</f>
        <v>0</v>
      </c>
      <c r="AG83" s="40">
        <f>+VLOOKUP($B83,'1а - drž.sek,drž.sl. i nam.'!$A$13:BB$104,AG$3,FALSE)</f>
        <v>0</v>
      </c>
      <c r="AH83" s="40">
        <f>+VLOOKUP($B83,'1а - drž.sek,drž.sl. i nam.'!$A$13:BB$104,AH$3,FALSE)</f>
        <v>0</v>
      </c>
      <c r="AI83" s="40">
        <f>+VLOOKUP($B83,'1а - drž.sek,drž.sl. i nam.'!$A$13:BB$104,AI$3,FALSE)</f>
        <v>0</v>
      </c>
      <c r="AJ83" s="40">
        <f>+VLOOKUP($B83,'1а - drž.sek,drž.sl. i nam.'!$A$13:BC$104,AJ$3,FALSE)</f>
        <v>0</v>
      </c>
      <c r="AK83" s="40">
        <f>+VLOOKUP($B83,'1а - drž.sek,drž.sl. i nam.'!$A$13:BB$104,AK$3,FALSE)</f>
        <v>0</v>
      </c>
      <c r="AL83" s="40">
        <f>+VLOOKUP($B83,'1а - drž.sek,drž.sl. i nam.'!$A$13:BB$104,AL$3,FALSE)</f>
        <v>0</v>
      </c>
      <c r="AM83" s="40">
        <f>+VLOOKUP($B83,'1а - drž.sek,drž.sl. i nam.'!$A$13:BD$104,AM$3,FALSE)</f>
        <v>0</v>
      </c>
      <c r="AN83" s="40">
        <f>+VLOOKUP($B83,'1а - drž.sek,drž.sl. i nam.'!$A$13:BE$104,AN$3,FALSE)</f>
        <v>0</v>
      </c>
      <c r="AO83" s="40">
        <f>+VLOOKUP($B83,'1а - drž.sek,drž.sl. i nam.'!$A$13:BF$104,AO$3,FALSE)</f>
        <v>0</v>
      </c>
      <c r="AP83" s="40">
        <f>+VLOOKUP($B83,'1а - drž.sek,drž.sl. i nam.'!$A$13:BG$104,AP$3,FALSE)</f>
        <v>0</v>
      </c>
      <c r="AQ83" s="40">
        <f>+VLOOKUP($B83,'1а - drž.sek,drž.sl. i nam.'!$A$13:BH$104,AQ$3,FALSE)</f>
        <v>0</v>
      </c>
      <c r="AR83" s="40">
        <f>+VLOOKUP($B83,'1а - drž.sek,drž.sl. i nam.'!$A$13:BI$104,AR$3,FALSE)</f>
        <v>0</v>
      </c>
      <c r="AS83" s="40">
        <f>+VLOOKUP($B83,'1а - drž.sek,drž.sl. i nam.'!$A$13:BJ$104,AS$3,FALSE)</f>
        <v>0</v>
      </c>
      <c r="AT83" s="40">
        <f>+VLOOKUP($B83,'1а - drž.sek,drž.sl. i nam.'!$A$13:BK$104,AT$3,FALSE)</f>
        <v>0</v>
      </c>
      <c r="AU83" s="40">
        <f>+VLOOKUP($B83,'1а - drž.sek,drž.sl. i nam.'!$A$13:BL$104,AU$3,FALSE)</f>
        <v>0</v>
      </c>
      <c r="AV83" s="40">
        <f>+VLOOKUP($B83,'1а - drž.sek,drž.sl. i nam.'!$A$13:BM$104,AV$3,FALSE)</f>
        <v>0</v>
      </c>
      <c r="AW83" s="40">
        <f>+VLOOKUP($B83,'1а - drž.sek,drž.sl. i nam.'!$A$13:BN$104,AW$3,FALSE)</f>
        <v>0</v>
      </c>
      <c r="AY83" s="40">
        <f>+(AQ83*'1а - drž.sek,drž.sl. i nam.'!$D$5)/100</f>
        <v>0</v>
      </c>
      <c r="AZ83" s="40">
        <f>+(AR83*'1а - drž.sek,drž.sl. i nam.'!$D$5)/100</f>
        <v>0</v>
      </c>
      <c r="BA83" s="40">
        <f>+(AV83*'1а - drž.sek,drž.sl. i nam.'!$D$5)/100</f>
        <v>0</v>
      </c>
      <c r="BB83" s="40">
        <f>+(AW83*'1а - drž.sek,drž.sl. i nam.'!$D$5)/100</f>
        <v>0</v>
      </c>
    </row>
    <row r="84" spans="1:54" x14ac:dyDescent="0.25">
      <c r="AN84" s="40">
        <f>+VLOOKUP($B84,'1а - drž.sek,drž.sl. i nam.'!$A$13:BE$104,AN$3,FALSE)</f>
        <v>0</v>
      </c>
      <c r="AO84" s="40">
        <f>+VLOOKUP($B84,'1а - drž.sek,drž.sl. i nam.'!$A$13:BF$104,AO$3,FALSE)</f>
        <v>0</v>
      </c>
      <c r="AP84" s="40">
        <f>+VLOOKUP($B84,'1а - drž.sek,drž.sl. i nam.'!$A$13:BG$104,AP$3,FALSE)</f>
        <v>0</v>
      </c>
      <c r="AQ84" s="40">
        <f>+VLOOKUP($B84,'1а - drž.sek,drž.sl. i nam.'!$A$13:BH$104,AQ$3,FALSE)</f>
        <v>0</v>
      </c>
      <c r="AR84" s="40">
        <f>+VLOOKUP($B84,'1а - drž.sek,drž.sl. i nam.'!$A$13:BI$104,AR$3,FALSE)</f>
        <v>0</v>
      </c>
      <c r="AS84" s="40">
        <f>+VLOOKUP($B84,'1а - drž.sek,drž.sl. i nam.'!$A$13:BJ$104,AS$3,FALSE)</f>
        <v>0</v>
      </c>
      <c r="AT84" s="40">
        <f>+VLOOKUP($B84,'1а - drž.sek,drž.sl. i nam.'!$A$13:BK$104,AT$3,FALSE)</f>
        <v>0</v>
      </c>
      <c r="AU84" s="40">
        <f>+VLOOKUP($B84,'1а - drž.sek,drž.sl. i nam.'!$A$13:BL$104,AU$3,FALSE)</f>
        <v>0</v>
      </c>
      <c r="AV84" s="40">
        <f>+VLOOKUP($B84,'1а - drž.sek,drž.sl. i nam.'!$A$13:BM$104,AV$3,FALSE)</f>
        <v>0</v>
      </c>
      <c r="AW84" s="40">
        <f>+VLOOKUP($B84,'1а - drž.sek,drž.sl. i nam.'!$A$13:BN$104,AW$3,FALSE)</f>
        <v>0</v>
      </c>
      <c r="AY84" s="40">
        <f>+(AQ84*'1а - drž.sek,drž.sl. i nam.'!$D$5)/100</f>
        <v>0</v>
      </c>
      <c r="AZ84" s="40">
        <f>+(AR84*'1а - drž.sek,drž.sl. i nam.'!$D$5)/100</f>
        <v>0</v>
      </c>
      <c r="BA84" s="40">
        <f>+(AV84*'1а - drž.sek,drž.sl. i nam.'!$D$5)/100</f>
        <v>0</v>
      </c>
      <c r="BB84" s="40">
        <f>+(AW84*'1а - drž.sek,drž.sl. i nam.'!$D$5)/100</f>
        <v>0</v>
      </c>
    </row>
    <row r="85" spans="1:54" x14ac:dyDescent="0.25">
      <c r="AN85" s="40">
        <f>+VLOOKUP($B85,'1а - drž.sek,drž.sl. i nam.'!$A$13:BE$104,AN$3,FALSE)</f>
        <v>0</v>
      </c>
      <c r="AO85" s="40">
        <f>+VLOOKUP($B85,'1а - drž.sek,drž.sl. i nam.'!$A$13:BF$104,AO$3,FALSE)</f>
        <v>0</v>
      </c>
      <c r="AP85" s="40">
        <f>+VLOOKUP($B85,'1а - drž.sek,drž.sl. i nam.'!$A$13:BG$104,AP$3,FALSE)</f>
        <v>0</v>
      </c>
      <c r="AQ85" s="40">
        <f>+VLOOKUP($B85,'1а - drž.sek,drž.sl. i nam.'!$A$13:BH$104,AQ$3,FALSE)</f>
        <v>0</v>
      </c>
      <c r="AR85" s="40">
        <f>+VLOOKUP($B85,'1а - drž.sek,drž.sl. i nam.'!$A$13:BI$104,AR$3,FALSE)</f>
        <v>0</v>
      </c>
      <c r="AS85" s="40">
        <f>+VLOOKUP($B85,'1а - drž.sek,drž.sl. i nam.'!$A$13:BJ$104,AS$3,FALSE)</f>
        <v>0</v>
      </c>
      <c r="AT85" s="40">
        <f>+VLOOKUP($B85,'1а - drž.sek,drž.sl. i nam.'!$A$13:BK$104,AT$3,FALSE)</f>
        <v>0</v>
      </c>
      <c r="AU85" s="40">
        <f>+VLOOKUP($B85,'1а - drž.sek,drž.sl. i nam.'!$A$13:BL$104,AU$3,FALSE)</f>
        <v>0</v>
      </c>
      <c r="AV85" s="40">
        <f>+VLOOKUP($B85,'1а - drž.sek,drž.sl. i nam.'!$A$13:BM$104,AV$3,FALSE)</f>
        <v>0</v>
      </c>
      <c r="AW85" s="40">
        <f>+VLOOKUP($B85,'1а - drž.sek,drž.sl. i nam.'!$A$13:BN$104,AW$3,FALSE)</f>
        <v>0</v>
      </c>
      <c r="AY85" s="40">
        <f>+(AQ85*'1а - drž.sek,drž.sl. i nam.'!$D$5)/100</f>
        <v>0</v>
      </c>
      <c r="AZ85" s="40">
        <f>+(AR85*'1а - drž.sek,drž.sl. i nam.'!$D$5)/100</f>
        <v>0</v>
      </c>
      <c r="BA85" s="40">
        <f>+(AV85*'1а - drž.sek,drž.sl. i nam.'!$D$5)/100</f>
        <v>0</v>
      </c>
      <c r="BB85" s="40">
        <f>+(AW85*'1а - drž.sek,drž.sl. i nam.'!$D$5)/100</f>
        <v>0</v>
      </c>
    </row>
    <row r="86" spans="1:54" x14ac:dyDescent="0.25">
      <c r="AN86" s="40">
        <f>+VLOOKUP($B86,'1а - drž.sek,drž.sl. i nam.'!$A$13:BE$104,AN$3,FALSE)</f>
        <v>0</v>
      </c>
      <c r="AO86" s="40">
        <f>+VLOOKUP($B86,'1а - drž.sek,drž.sl. i nam.'!$A$13:BF$104,AO$3,FALSE)</f>
        <v>0</v>
      </c>
      <c r="AP86" s="40">
        <f>+VLOOKUP($B86,'1а - drž.sek,drž.sl. i nam.'!$A$13:BG$104,AP$3,FALSE)</f>
        <v>0</v>
      </c>
      <c r="AQ86" s="40">
        <f>+VLOOKUP($B86,'1а - drž.sek,drž.sl. i nam.'!$A$13:BH$104,AQ$3,FALSE)</f>
        <v>0</v>
      </c>
      <c r="AR86" s="40">
        <f>+VLOOKUP($B86,'1а - drž.sek,drž.sl. i nam.'!$A$13:BI$104,AR$3,FALSE)</f>
        <v>0</v>
      </c>
      <c r="AS86" s="40">
        <f>+VLOOKUP($B86,'1а - drž.sek,drž.sl. i nam.'!$A$13:BJ$104,AS$3,FALSE)</f>
        <v>0</v>
      </c>
      <c r="AT86" s="40">
        <f>+VLOOKUP($B86,'1а - drž.sek,drž.sl. i nam.'!$A$13:BK$104,AT$3,FALSE)</f>
        <v>0</v>
      </c>
      <c r="AU86" s="40">
        <f>+VLOOKUP($B86,'1а - drž.sek,drž.sl. i nam.'!$A$13:BL$104,AU$3,FALSE)</f>
        <v>0</v>
      </c>
      <c r="AV86" s="40">
        <f>+VLOOKUP($B86,'1а - drž.sek,drž.sl. i nam.'!$A$13:BM$104,AV$3,FALSE)</f>
        <v>0</v>
      </c>
      <c r="AW86" s="40">
        <f>+VLOOKUP($B86,'1а - drž.sek,drž.sl. i nam.'!$A$13:BN$104,AW$3,FALSE)</f>
        <v>0</v>
      </c>
      <c r="AY86" s="40">
        <f>+(AQ86*'1а - drž.sek,drž.sl. i nam.'!$D$5)/100</f>
        <v>0</v>
      </c>
      <c r="AZ86" s="40">
        <f>+(AR86*'1а - drž.sek,drž.sl. i nam.'!$D$5)/100</f>
        <v>0</v>
      </c>
      <c r="BA86" s="40">
        <f>+(AV86*'1а - drž.sek,drž.sl. i nam.'!$D$5)/100</f>
        <v>0</v>
      </c>
      <c r="BB86" s="40">
        <f>+(AW86*'1а - drž.sek,drž.sl. i nam.'!$D$5)/100</f>
        <v>0</v>
      </c>
    </row>
    <row r="87" spans="1:54" x14ac:dyDescent="0.25">
      <c r="AN87" s="40">
        <f>+VLOOKUP($B87,'1а - drž.sek,drž.sl. i nam.'!$A$13:BE$104,AN$3,FALSE)</f>
        <v>0</v>
      </c>
      <c r="AO87" s="40">
        <f>+VLOOKUP($B87,'1а - drž.sek,drž.sl. i nam.'!$A$13:BF$104,AO$3,FALSE)</f>
        <v>0</v>
      </c>
      <c r="AP87" s="40">
        <f>+VLOOKUP($B87,'1а - drž.sek,drž.sl. i nam.'!$A$13:BG$104,AP$3,FALSE)</f>
        <v>0</v>
      </c>
      <c r="AQ87" s="40">
        <f>+VLOOKUP($B87,'1а - drž.sek,drž.sl. i nam.'!$A$13:BH$104,AQ$3,FALSE)</f>
        <v>0</v>
      </c>
      <c r="AR87" s="40">
        <f>+VLOOKUP($B87,'1а - drž.sek,drž.sl. i nam.'!$A$13:BI$104,AR$3,FALSE)</f>
        <v>0</v>
      </c>
      <c r="AS87" s="40">
        <f>+VLOOKUP($B87,'1а - drž.sek,drž.sl. i nam.'!$A$13:BJ$104,AS$3,FALSE)</f>
        <v>0</v>
      </c>
      <c r="AT87" s="40">
        <f>+VLOOKUP($B87,'1а - drž.sek,drž.sl. i nam.'!$A$13:BK$104,AT$3,FALSE)</f>
        <v>0</v>
      </c>
      <c r="AU87" s="40">
        <f>+VLOOKUP($B87,'1а - drž.sek,drž.sl. i nam.'!$A$13:BL$104,AU$3,FALSE)</f>
        <v>0</v>
      </c>
      <c r="AV87" s="40">
        <f>+VLOOKUP($B87,'1а - drž.sek,drž.sl. i nam.'!$A$13:BM$104,AV$3,FALSE)</f>
        <v>0</v>
      </c>
      <c r="AW87" s="40">
        <f>+VLOOKUP($B87,'1а - drž.sek,drž.sl. i nam.'!$A$13:BN$104,AW$3,FALSE)</f>
        <v>0</v>
      </c>
      <c r="AY87" s="40">
        <f>+(AQ87*'1а - drž.sek,drž.sl. i nam.'!$D$5)/100</f>
        <v>0</v>
      </c>
      <c r="AZ87" s="40">
        <f>+(AR87*'1а - drž.sek,drž.sl. i nam.'!$D$5)/100</f>
        <v>0</v>
      </c>
      <c r="BA87" s="40">
        <f>+(AV87*'1а - drž.sek,drž.sl. i nam.'!$D$5)/100</f>
        <v>0</v>
      </c>
      <c r="BB87" s="40">
        <f>+(AW87*'1а - drž.sek,drž.sl. i nam.'!$D$5)/100</f>
        <v>0</v>
      </c>
    </row>
    <row r="88" spans="1:54" x14ac:dyDescent="0.25">
      <c r="AN88" s="40">
        <f>+VLOOKUP($B88,'1а - drž.sek,drž.sl. i nam.'!$A$13:BE$104,AN$3,FALSE)</f>
        <v>0</v>
      </c>
      <c r="AO88" s="40">
        <f>+VLOOKUP($B88,'1а - drž.sek,drž.sl. i nam.'!$A$13:BF$104,AO$3,FALSE)</f>
        <v>0</v>
      </c>
      <c r="AP88" s="40">
        <f>+VLOOKUP($B88,'1а - drž.sek,drž.sl. i nam.'!$A$13:BG$104,AP$3,FALSE)</f>
        <v>0</v>
      </c>
      <c r="AQ88" s="40">
        <f>+VLOOKUP($B88,'1а - drž.sek,drž.sl. i nam.'!$A$13:BH$104,AQ$3,FALSE)</f>
        <v>0</v>
      </c>
      <c r="AR88" s="40">
        <f>+VLOOKUP($B88,'1а - drž.sek,drž.sl. i nam.'!$A$13:BI$104,AR$3,FALSE)</f>
        <v>0</v>
      </c>
      <c r="AS88" s="40">
        <f>+VLOOKUP($B88,'1а - drž.sek,drž.sl. i nam.'!$A$13:BJ$104,AS$3,FALSE)</f>
        <v>0</v>
      </c>
      <c r="AT88" s="40">
        <f>+VLOOKUP($B88,'1а - drž.sek,drž.sl. i nam.'!$A$13:BK$104,AT$3,FALSE)</f>
        <v>0</v>
      </c>
      <c r="AU88" s="40">
        <f>+VLOOKUP($B88,'1а - drž.sek,drž.sl. i nam.'!$A$13:BL$104,AU$3,FALSE)</f>
        <v>0</v>
      </c>
      <c r="AV88" s="40">
        <f>+VLOOKUP($B88,'1а - drž.sek,drž.sl. i nam.'!$A$13:BM$104,AV$3,FALSE)</f>
        <v>0</v>
      </c>
      <c r="AW88" s="40">
        <f>+VLOOKUP($B88,'1а - drž.sek,drž.sl. i nam.'!$A$13:BN$104,AW$3,FALSE)</f>
        <v>0</v>
      </c>
      <c r="AY88" s="40">
        <f>+(AQ88*'1а - drž.sek,drž.sl. i nam.'!$D$5)/100</f>
        <v>0</v>
      </c>
      <c r="AZ88" s="40">
        <f>+(AR88*'1а - drž.sek,drž.sl. i nam.'!$D$5)/100</f>
        <v>0</v>
      </c>
      <c r="BA88" s="40">
        <f>+(AV88*'1а - drž.sek,drž.sl. i nam.'!$D$5)/100</f>
        <v>0</v>
      </c>
      <c r="BB88" s="40">
        <f>+(AW88*'1а - drž.sek,drž.sl. i nam.'!$D$5)/100</f>
        <v>0</v>
      </c>
    </row>
    <row r="89" spans="1:54" x14ac:dyDescent="0.25">
      <c r="AN89" s="40">
        <f>+VLOOKUP($B89,'1а - drž.sek,drž.sl. i nam.'!$A$13:BE$104,AN$3,FALSE)</f>
        <v>0</v>
      </c>
      <c r="AO89" s="40">
        <f>+VLOOKUP($B89,'1а - drž.sek,drž.sl. i nam.'!$A$13:BF$104,AO$3,FALSE)</f>
        <v>0</v>
      </c>
      <c r="AP89" s="40">
        <f>+VLOOKUP($B89,'1а - drž.sek,drž.sl. i nam.'!$A$13:BG$104,AP$3,FALSE)</f>
        <v>0</v>
      </c>
      <c r="AQ89" s="40">
        <f>+VLOOKUP($B89,'1а - drž.sek,drž.sl. i nam.'!$A$13:BH$104,AQ$3,FALSE)</f>
        <v>0</v>
      </c>
      <c r="AR89" s="40">
        <f>+VLOOKUP($B89,'1а - drž.sek,drž.sl. i nam.'!$A$13:BI$104,AR$3,FALSE)</f>
        <v>0</v>
      </c>
      <c r="AS89" s="40">
        <f>+VLOOKUP($B89,'1а - drž.sek,drž.sl. i nam.'!$A$13:BJ$104,AS$3,FALSE)</f>
        <v>0</v>
      </c>
      <c r="AT89" s="40">
        <f>+VLOOKUP($B89,'1а - drž.sek,drž.sl. i nam.'!$A$13:BK$104,AT$3,FALSE)</f>
        <v>0</v>
      </c>
      <c r="AU89" s="40">
        <f>+VLOOKUP($B89,'1а - drž.sek,drž.sl. i nam.'!$A$13:BL$104,AU$3,FALSE)</f>
        <v>0</v>
      </c>
      <c r="AV89" s="40">
        <f>+VLOOKUP($B89,'1а - drž.sek,drž.sl. i nam.'!$A$13:BM$104,AV$3,FALSE)</f>
        <v>0</v>
      </c>
      <c r="AW89" s="40">
        <f>+VLOOKUP($B89,'1а - drž.sek,drž.sl. i nam.'!$A$13:BN$104,AW$3,FALSE)</f>
        <v>0</v>
      </c>
      <c r="AY89" s="40">
        <f>+(AQ89*'1а - drž.sek,drž.sl. i nam.'!$D$5)/100</f>
        <v>0</v>
      </c>
      <c r="AZ89" s="40">
        <f>+(AR89*'1а - drž.sek,drž.sl. i nam.'!$D$5)/100</f>
        <v>0</v>
      </c>
      <c r="BA89" s="40">
        <f>+(AV89*'1а - drž.sek,drž.sl. i nam.'!$D$5)/100</f>
        <v>0</v>
      </c>
      <c r="BB89" s="40">
        <f>+(AW89*'1а - drž.sek,drž.sl. i nam.'!$D$5)/100</f>
        <v>0</v>
      </c>
    </row>
    <row r="90" spans="1:54" x14ac:dyDescent="0.25">
      <c r="AN90" s="40">
        <f>+VLOOKUP($B90,'1а - drž.sek,drž.sl. i nam.'!$A$13:BE$104,AN$3,FALSE)</f>
        <v>0</v>
      </c>
      <c r="AO90" s="40">
        <f>+VLOOKUP($B90,'1а - drž.sek,drž.sl. i nam.'!$A$13:BF$104,AO$3,FALSE)</f>
        <v>0</v>
      </c>
      <c r="AP90" s="40">
        <f>+VLOOKUP($B90,'1а - drž.sek,drž.sl. i nam.'!$A$13:BG$104,AP$3,FALSE)</f>
        <v>0</v>
      </c>
      <c r="AQ90" s="40">
        <f>+VLOOKUP($B90,'1а - drž.sek,drž.sl. i nam.'!$A$13:BH$104,AQ$3,FALSE)</f>
        <v>0</v>
      </c>
      <c r="AR90" s="40">
        <f>+VLOOKUP($B90,'1а - drž.sek,drž.sl. i nam.'!$A$13:BI$104,AR$3,FALSE)</f>
        <v>0</v>
      </c>
      <c r="AS90" s="40">
        <f>+VLOOKUP($B90,'1а - drž.sek,drž.sl. i nam.'!$A$13:BJ$104,AS$3,FALSE)</f>
        <v>0</v>
      </c>
      <c r="AT90" s="40">
        <f>+VLOOKUP($B90,'1а - drž.sek,drž.sl. i nam.'!$A$13:BK$104,AT$3,FALSE)</f>
        <v>0</v>
      </c>
      <c r="AU90" s="40">
        <f>+VLOOKUP($B90,'1а - drž.sek,drž.sl. i nam.'!$A$13:BL$104,AU$3,FALSE)</f>
        <v>0</v>
      </c>
      <c r="AV90" s="40">
        <f>+VLOOKUP($B90,'1а - drž.sek,drž.sl. i nam.'!$A$13:BM$104,AV$3,FALSE)</f>
        <v>0</v>
      </c>
      <c r="AW90" s="40">
        <f>+VLOOKUP($B90,'1а - drž.sek,drž.sl. i nam.'!$A$13:BN$104,AW$3,FALSE)</f>
        <v>0</v>
      </c>
      <c r="AY90" s="40">
        <f>+(AQ90*'1а - drž.sek,drž.sl. i nam.'!$D$5)/100</f>
        <v>0</v>
      </c>
      <c r="AZ90" s="40">
        <f>+(AR90*'1а - drž.sek,drž.sl. i nam.'!$D$5)/100</f>
        <v>0</v>
      </c>
      <c r="BA90" s="40">
        <f>+(AV90*'1а - drž.sek,drž.sl. i nam.'!$D$5)/100</f>
        <v>0</v>
      </c>
      <c r="BB90" s="40">
        <f>+(AW90*'1а - drž.sek,drž.sl. i nam.'!$D$5)/100</f>
        <v>0</v>
      </c>
    </row>
  </sheetData>
  <sheetProtection formatCells="0" formatColumns="0" formatRows="0"/>
  <mergeCells count="8">
    <mergeCell ref="J2:P2"/>
    <mergeCell ref="X2:AD2"/>
    <mergeCell ref="AE2:AK2"/>
    <mergeCell ref="AY2:BB2"/>
    <mergeCell ref="AN2:AR2"/>
    <mergeCell ref="AS2:AW2"/>
    <mergeCell ref="AL2:AM2"/>
    <mergeCell ref="Q2:W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0"/>
  <sheetViews>
    <sheetView showZeros="0" zoomScale="80" zoomScaleNormal="80" workbookViewId="0">
      <pane xSplit="9" ySplit="4" topLeftCell="AO5" activePane="bottomRight" state="frozen"/>
      <selection pane="topRight" activeCell="J1" sqref="J1"/>
      <selection pane="bottomLeft" activeCell="A5" sqref="A5"/>
      <selection pane="bottomRight" activeCell="B5" sqref="B5"/>
    </sheetView>
  </sheetViews>
  <sheetFormatPr defaultRowHeight="13.2" x14ac:dyDescent="0.25"/>
  <cols>
    <col min="1" max="1" width="6.44140625" customWidth="1"/>
    <col min="2" max="2" width="4.6640625" style="366" customWidth="1"/>
    <col min="3" max="3" width="8" customWidth="1"/>
    <col min="4" max="4" width="23" style="366" customWidth="1"/>
    <col min="5" max="5" width="7" customWidth="1"/>
    <col min="6" max="6" width="23" style="222" customWidth="1"/>
    <col min="7" max="7" width="21.88671875" customWidth="1"/>
    <col min="8" max="8" width="5.88671875" customWidth="1"/>
    <col min="9" max="9" width="5.44140625" customWidth="1"/>
    <col min="10" max="10" width="14" customWidth="1"/>
    <col min="16" max="17" width="10.33203125" customWidth="1"/>
    <col min="18" max="18" width="12.88671875" customWidth="1"/>
    <col min="19" max="20" width="12.33203125" customWidth="1"/>
    <col min="21" max="21" width="9.88671875" bestFit="1" customWidth="1"/>
    <col min="22" max="22" width="9.33203125" bestFit="1" customWidth="1"/>
    <col min="30" max="30" width="12.6640625" customWidth="1"/>
    <col min="31" max="31" width="12" customWidth="1"/>
    <col min="32" max="34" width="11.109375" customWidth="1"/>
    <col min="40" max="41" width="10.88671875" bestFit="1" customWidth="1"/>
    <col min="42" max="42" width="11.44140625" bestFit="1" customWidth="1"/>
    <col min="43" max="44" width="10.88671875" bestFit="1" customWidth="1"/>
    <col min="45" max="46" width="10.33203125" bestFit="1" customWidth="1"/>
    <col min="47" max="47" width="11.44140625" bestFit="1" customWidth="1"/>
    <col min="48" max="49" width="10.88671875" bestFit="1" customWidth="1"/>
    <col min="51" max="51" width="10.109375" style="40" bestFit="1" customWidth="1"/>
    <col min="52" max="52" width="9.109375" style="40" bestFit="1" customWidth="1"/>
    <col min="53" max="53" width="10.109375" style="40" bestFit="1" customWidth="1"/>
    <col min="54" max="54" width="9.109375" style="40" bestFit="1" customWidth="1"/>
  </cols>
  <sheetData>
    <row r="1" spans="1:54" ht="20.399999999999999" x14ac:dyDescent="0.35">
      <c r="B1">
        <f>+'1b - izabrana lica u Vl,NS i US'!A1</f>
        <v>0</v>
      </c>
      <c r="C1" s="222"/>
      <c r="D1"/>
      <c r="E1" s="222"/>
      <c r="Z1">
        <v>12</v>
      </c>
      <c r="AE1">
        <v>12</v>
      </c>
      <c r="AJ1">
        <v>12</v>
      </c>
      <c r="AN1" s="541">
        <f>+COUNTIF(AN5:AN197,"&lt;0")</f>
        <v>0</v>
      </c>
      <c r="AO1" s="541">
        <f>+COUNTIF(AO5:AO197,"&lt;0")</f>
        <v>0</v>
      </c>
      <c r="AP1" s="541">
        <f>+COUNTIF(AP5:AP197,"&lt;0")</f>
        <v>0</v>
      </c>
      <c r="AQ1" s="541">
        <f>+COUNTIF(AQ5:AQ197,"&lt;0")</f>
        <v>0</v>
      </c>
      <c r="AR1" s="541">
        <f t="shared" ref="AR1:AW1" si="0">+COUNTIF(AR5:AR197,"&lt;0")</f>
        <v>0</v>
      </c>
      <c r="AS1" s="541">
        <f t="shared" si="0"/>
        <v>0</v>
      </c>
      <c r="AT1" s="541">
        <f t="shared" si="0"/>
        <v>0</v>
      </c>
      <c r="AU1" s="541">
        <f t="shared" si="0"/>
        <v>0</v>
      </c>
      <c r="AV1" s="541">
        <f t="shared" si="0"/>
        <v>0</v>
      </c>
      <c r="AW1" s="541">
        <f t="shared" si="0"/>
        <v>0</v>
      </c>
    </row>
    <row r="2" spans="1:54" ht="20.399999999999999" x14ac:dyDescent="0.35">
      <c r="B2"/>
      <c r="C2" s="222"/>
      <c r="D2"/>
      <c r="E2" s="222"/>
      <c r="J2" s="738" t="s">
        <v>588</v>
      </c>
      <c r="K2" s="738"/>
      <c r="L2" s="738"/>
      <c r="M2" s="738"/>
      <c r="N2" s="738"/>
      <c r="O2" s="738"/>
      <c r="P2" s="739"/>
      <c r="Q2" s="747" t="s">
        <v>116</v>
      </c>
      <c r="R2" s="748"/>
      <c r="S2" s="748"/>
      <c r="T2" s="748"/>
      <c r="U2" s="748"/>
      <c r="V2" s="748"/>
      <c r="W2" s="748"/>
      <c r="X2" s="740" t="s">
        <v>589</v>
      </c>
      <c r="Y2" s="740"/>
      <c r="Z2" s="740"/>
      <c r="AA2" s="740"/>
      <c r="AB2" s="740"/>
      <c r="AC2" s="740"/>
      <c r="AD2" s="740"/>
      <c r="AE2" s="741" t="s">
        <v>590</v>
      </c>
      <c r="AF2" s="741"/>
      <c r="AG2" s="741"/>
      <c r="AH2" s="741"/>
      <c r="AI2" s="741">
        <f>-SUM(AI5:AI83)</f>
        <v>0</v>
      </c>
      <c r="AJ2" s="741">
        <f>-SUM(AJ5:AJ83)</f>
        <v>0</v>
      </c>
      <c r="AK2" s="741">
        <f>+SUM(AK5:AK83)</f>
        <v>0</v>
      </c>
      <c r="AL2" s="745" t="s">
        <v>591</v>
      </c>
      <c r="AM2" s="746"/>
      <c r="AN2" s="636" t="s">
        <v>568</v>
      </c>
      <c r="AO2" s="636"/>
      <c r="AP2" s="636"/>
      <c r="AQ2" s="636"/>
      <c r="AR2" s="636"/>
      <c r="AS2" s="637" t="s">
        <v>569</v>
      </c>
      <c r="AT2" s="637"/>
      <c r="AU2" s="637"/>
      <c r="AV2" s="637"/>
      <c r="AW2" s="637"/>
      <c r="AY2" s="742" t="s">
        <v>688</v>
      </c>
      <c r="AZ2" s="743"/>
      <c r="BA2" s="743"/>
      <c r="BB2" s="744"/>
    </row>
    <row r="3" spans="1:54" ht="13.8" thickBot="1" x14ac:dyDescent="0.3">
      <c r="B3"/>
      <c r="C3" s="222"/>
      <c r="D3"/>
      <c r="E3" s="222"/>
      <c r="I3">
        <v>4</v>
      </c>
      <c r="J3">
        <v>3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24</v>
      </c>
      <c r="Y3">
        <f>+X3+1</f>
        <v>25</v>
      </c>
      <c r="Z3">
        <v>26</v>
      </c>
      <c r="AA3">
        <v>27</v>
      </c>
      <c r="AB3">
        <v>28</v>
      </c>
      <c r="AC3">
        <v>29</v>
      </c>
      <c r="AD3">
        <v>30</v>
      </c>
      <c r="AE3">
        <v>33</v>
      </c>
      <c r="AF3">
        <v>34</v>
      </c>
      <c r="AG3">
        <v>35</v>
      </c>
      <c r="AH3">
        <v>36</v>
      </c>
      <c r="AI3">
        <v>37</v>
      </c>
      <c r="AJ3">
        <v>38</v>
      </c>
      <c r="AK3">
        <v>39</v>
      </c>
      <c r="AL3">
        <v>42</v>
      </c>
      <c r="AM3" s="40">
        <v>43</v>
      </c>
      <c r="AN3">
        <v>15</v>
      </c>
      <c r="AP3">
        <v>15</v>
      </c>
      <c r="AQ3">
        <v>16</v>
      </c>
      <c r="AR3">
        <v>17</v>
      </c>
      <c r="AS3">
        <v>18</v>
      </c>
      <c r="AU3">
        <v>18</v>
      </c>
      <c r="AV3">
        <v>19</v>
      </c>
      <c r="AW3">
        <v>20</v>
      </c>
    </row>
    <row r="4" spans="1:54" ht="120" customHeight="1" thickBot="1" x14ac:dyDescent="0.3">
      <c r="A4" s="532" t="s">
        <v>587</v>
      </c>
      <c r="B4" s="223" t="s">
        <v>397</v>
      </c>
      <c r="C4" s="367" t="s">
        <v>401</v>
      </c>
      <c r="D4" s="223" t="s">
        <v>402</v>
      </c>
      <c r="E4" s="367" t="s">
        <v>403</v>
      </c>
      <c r="F4" s="552" t="s">
        <v>654</v>
      </c>
      <c r="G4" s="224" t="s">
        <v>398</v>
      </c>
      <c r="H4" s="224" t="s">
        <v>399</v>
      </c>
      <c r="I4" s="224" t="s">
        <v>400</v>
      </c>
      <c r="J4" s="533" t="s">
        <v>592</v>
      </c>
      <c r="K4" s="534" t="s">
        <v>593</v>
      </c>
      <c r="L4" s="534" t="s">
        <v>594</v>
      </c>
      <c r="M4" s="534" t="s">
        <v>595</v>
      </c>
      <c r="N4" s="534" t="s">
        <v>596</v>
      </c>
      <c r="O4" s="534" t="s">
        <v>597</v>
      </c>
      <c r="P4" s="531" t="s">
        <v>598</v>
      </c>
      <c r="Q4" s="533" t="s">
        <v>599</v>
      </c>
      <c r="R4" s="534" t="s">
        <v>600</v>
      </c>
      <c r="S4" s="534" t="s">
        <v>601</v>
      </c>
      <c r="T4" s="534" t="s">
        <v>602</v>
      </c>
      <c r="U4" s="534" t="s">
        <v>603</v>
      </c>
      <c r="V4" s="534" t="s">
        <v>604</v>
      </c>
      <c r="W4" s="531" t="s">
        <v>605</v>
      </c>
      <c r="X4" s="533" t="s">
        <v>606</v>
      </c>
      <c r="Y4" s="534" t="s">
        <v>607</v>
      </c>
      <c r="Z4" s="534" t="s">
        <v>608</v>
      </c>
      <c r="AA4" s="534" t="s">
        <v>609</v>
      </c>
      <c r="AB4" s="534" t="s">
        <v>610</v>
      </c>
      <c r="AC4" s="534" t="s">
        <v>611</v>
      </c>
      <c r="AD4" s="531" t="s">
        <v>612</v>
      </c>
      <c r="AE4" s="533" t="s">
        <v>613</v>
      </c>
      <c r="AF4" s="534" t="s">
        <v>614</v>
      </c>
      <c r="AG4" s="534" t="s">
        <v>615</v>
      </c>
      <c r="AH4" s="534" t="s">
        <v>616</v>
      </c>
      <c r="AI4" s="534" t="s">
        <v>617</v>
      </c>
      <c r="AJ4" s="534" t="s">
        <v>618</v>
      </c>
      <c r="AK4" s="531" t="s">
        <v>619</v>
      </c>
      <c r="AL4" s="533" t="s">
        <v>620</v>
      </c>
      <c r="AM4" s="531" t="s">
        <v>621</v>
      </c>
      <c r="AN4" s="539" t="s">
        <v>623</v>
      </c>
      <c r="AO4" s="539" t="s">
        <v>624</v>
      </c>
      <c r="AP4" s="539" t="s">
        <v>625</v>
      </c>
      <c r="AQ4" s="539" t="s">
        <v>626</v>
      </c>
      <c r="AR4" s="539" t="s">
        <v>627</v>
      </c>
      <c r="AS4" s="539" t="s">
        <v>628</v>
      </c>
      <c r="AT4" s="539" t="s">
        <v>629</v>
      </c>
      <c r="AU4" s="539" t="s">
        <v>630</v>
      </c>
      <c r="AV4" s="539" t="s">
        <v>631</v>
      </c>
      <c r="AW4" s="539" t="s">
        <v>632</v>
      </c>
      <c r="AX4" s="556" t="s">
        <v>622</v>
      </c>
      <c r="AY4" s="608" t="s">
        <v>689</v>
      </c>
      <c r="AZ4" s="608" t="s">
        <v>690</v>
      </c>
      <c r="BA4" s="608" t="s">
        <v>691</v>
      </c>
      <c r="BB4" s="608" t="s">
        <v>692</v>
      </c>
    </row>
    <row r="5" spans="1:54" x14ac:dyDescent="0.25">
      <c r="A5">
        <f>+'1 -sredstva'!D1</f>
        <v>0</v>
      </c>
      <c r="B5" s="369">
        <v>1</v>
      </c>
      <c r="C5" s="366">
        <f>IF(B5=0,0,+'1 -sredstva'!D2)</f>
        <v>0</v>
      </c>
      <c r="D5" t="str">
        <f>IF(B5=0,0,+'1 -sredstva'!F2)</f>
        <v/>
      </c>
      <c r="E5" s="366">
        <f>IF(B5=0,0,+'1 -sredstva'!D3)</f>
        <v>0</v>
      </c>
      <c r="F5" s="222" t="e">
        <f>+VLOOKUP(C5,Korisnici!A$2:E$198,5,FALSE)</f>
        <v>#N/A</v>
      </c>
      <c r="G5" t="e">
        <f>IF($B5=0,"",+VLOOKUP($B5,'1b - izabrana lica u Vl,NS i US'!$A$15:Q25,2,FALSE))</f>
        <v>#N/A</v>
      </c>
      <c r="I5" t="e">
        <f>IF($B5=0,0,+VLOOKUP($B5,'1b - izabrana lica u Vl,NS i US'!$A$15:S25,I$3,FALSE))</f>
        <v>#N/A</v>
      </c>
      <c r="J5" t="e">
        <f>IF($B5=0,0,+VLOOKUP($B5,'1b - izabrana lica u Vl,NS i US'!$A$15:T25,J$3,FALSE))</f>
        <v>#N/A</v>
      </c>
      <c r="K5" t="e">
        <f>IF($B5=0,0,+VLOOKUP($B5,'1b - izabrana lica u Vl,NS i US'!$A$15:U25,K$3,FALSE))</f>
        <v>#N/A</v>
      </c>
      <c r="L5" t="e">
        <f>IF($B5=0,0,+VLOOKUP($B5,'1b - izabrana lica u Vl,NS i US'!$A$15:V25,L$3,FALSE))</f>
        <v>#N/A</v>
      </c>
      <c r="M5" t="e">
        <f>IF($B5=0,0,+VLOOKUP($B5,'1b - izabrana lica u Vl,NS i US'!$A$15:W25,M$3,FALSE))</f>
        <v>#N/A</v>
      </c>
      <c r="N5" t="e">
        <f>IF($B5=0,0,+VLOOKUP($B5,'1b - izabrana lica u Vl,NS i US'!$A$15:X25,N$3,FALSE))</f>
        <v>#N/A</v>
      </c>
      <c r="O5" t="e">
        <f>IF($B5=0,0,+VLOOKUP($B5,'1b - izabrana lica u Vl,NS i US'!$A$15:Y25,O$3,FALSE))</f>
        <v>#N/A</v>
      </c>
      <c r="P5" t="e">
        <f>IF($B5=0,0,+VLOOKUP($B5,'1b - izabrana lica u Vl,NS i US'!$A$15:Z25,P$3,FALSE))</f>
        <v>#N/A</v>
      </c>
      <c r="Q5" s="40"/>
      <c r="R5" s="40"/>
      <c r="S5" s="40"/>
      <c r="T5" s="40"/>
      <c r="U5" s="40"/>
      <c r="V5" s="40"/>
      <c r="AN5" s="40" t="e">
        <f>IF($B5=0,0,+VLOOKUP($B5,'1b - izabrana lica u Vl,NS i US'!$A$15:AX25,AN$3,FALSE))</f>
        <v>#N/A</v>
      </c>
      <c r="AO5" s="40"/>
      <c r="AP5" s="40" t="e">
        <f>IF($B5=0,0,+VLOOKUP($B5,'1b - izabrana lica u Vl,NS i US'!$A$15:AZ25,AP$3,FALSE))</f>
        <v>#N/A</v>
      </c>
      <c r="AQ5" s="40" t="e">
        <f>IF($B5=0,0,+VLOOKUP($B5,'1b - izabrana lica u Vl,NS i US'!$A$15:BA25,AQ$3,FALSE))</f>
        <v>#N/A</v>
      </c>
      <c r="AR5" s="40" t="e">
        <f>IF($B5=0,0,+VLOOKUP($B5,'1b - izabrana lica u Vl,NS i US'!$A$15:BB25,AR$3,FALSE))</f>
        <v>#N/A</v>
      </c>
      <c r="AS5" s="40" t="e">
        <f>IF($B5=0,0,+VLOOKUP($B5,'1b - izabrana lica u Vl,NS i US'!$A$15:BC25,AS$3,FALSE))</f>
        <v>#N/A</v>
      </c>
      <c r="AT5" s="40"/>
      <c r="AU5" s="40" t="e">
        <f>IF($B5=0,0,+VLOOKUP($B5,'1b - izabrana lica u Vl,NS i US'!$A$15:BE25,AU$3,FALSE))</f>
        <v>#N/A</v>
      </c>
      <c r="AV5" s="40" t="e">
        <f>IF($B5=0,0,+VLOOKUP($B5,'1b - izabrana lica u Vl,NS i US'!$A$15:BF25,AV$3,FALSE))</f>
        <v>#N/A</v>
      </c>
      <c r="AW5" s="40" t="e">
        <f>IF($B5=0,0,+VLOOKUP($B5,'1b - izabrana lica u Vl,NS i US'!$A$15:BG25,AW$3,FALSE))</f>
        <v>#N/A</v>
      </c>
      <c r="AY5" s="40" t="e">
        <f>+(AQ5*'1b - izabrana lica u Vl,NS i US'!$C$7)/100</f>
        <v>#N/A</v>
      </c>
      <c r="AZ5" s="40" t="e">
        <f>+(AR5*'1b - izabrana lica u Vl,NS i US'!$C$7)/100</f>
        <v>#N/A</v>
      </c>
      <c r="BA5" s="40" t="e">
        <f>+(AV5*'1b - izabrana lica u Vl,NS i US'!$C$7)/100</f>
        <v>#N/A</v>
      </c>
      <c r="BB5" s="40" t="e">
        <f>+(AW5*'1b - izabrana lica u Vl,NS i US'!$C$7)/100</f>
        <v>#N/A</v>
      </c>
    </row>
    <row r="6" spans="1:54" x14ac:dyDescent="0.25">
      <c r="A6">
        <f t="shared" ref="A6:A17" si="1">+IF(B6=0,0,A5)</f>
        <v>0</v>
      </c>
      <c r="B6">
        <f>+IF(MAX(B$4:B5)+1&lt;=B$1,B5+1,0)</f>
        <v>0</v>
      </c>
      <c r="C6" s="366">
        <f>+IF(B6&gt;0,C5,0)</f>
        <v>0</v>
      </c>
      <c r="D6">
        <f>+IF(C6&gt;0,D5,0)</f>
        <v>0</v>
      </c>
      <c r="E6" s="366">
        <f>+IF(D6&gt;0,E5,0)</f>
        <v>0</v>
      </c>
      <c r="F6" s="222">
        <f>+IF(B6=0,0,F5)</f>
        <v>0</v>
      </c>
      <c r="G6" t="str">
        <f>IF($B6=0,"",+VLOOKUP($B6,'1b - izabrana lica u Vl,NS i US'!$A$15:Q26,2,FALSE))</f>
        <v/>
      </c>
      <c r="I6" t="str">
        <f>IF($B6=0,"",+VLOOKUP($B6,'1b - izabrana lica u Vl,NS i US'!$A$15:Q26,4,FALSE))</f>
        <v/>
      </c>
      <c r="J6">
        <f>IF($B6=0,0,+VLOOKUP($B6,'1b - izabrana lica u Vl,NS i US'!$A$15:T26,J$3,FALSE))</f>
        <v>0</v>
      </c>
      <c r="K6">
        <f>IF($B6=0,0,+VLOOKUP($B6,'1b - izabrana lica u Vl,NS i US'!$A$15:U26,K$3,FALSE))</f>
        <v>0</v>
      </c>
      <c r="L6">
        <f>IF($B6=0,0,+VLOOKUP($B6,'1b - izabrana lica u Vl,NS i US'!$A$15:V26,L$3,FALSE))</f>
        <v>0</v>
      </c>
      <c r="M6">
        <f>IF($B6=0,0,+VLOOKUP($B6,'1b - izabrana lica u Vl,NS i US'!$A$15:W26,M$3,FALSE))</f>
        <v>0</v>
      </c>
      <c r="N6">
        <f>IF($B6=0,0,+VLOOKUP($B6,'1b - izabrana lica u Vl,NS i US'!$A$15:X26,N$3,FALSE))</f>
        <v>0</v>
      </c>
      <c r="O6">
        <f>IF($B6=0,0,+VLOOKUP($B6,'1b - izabrana lica u Vl,NS i US'!$A$15:Y26,O$3,FALSE))</f>
        <v>0</v>
      </c>
      <c r="P6">
        <f>IF($B6=0,0,+VLOOKUP($B6,'1b - izabrana lica u Vl,NS i US'!$A$15:Z26,P$3,FALSE))</f>
        <v>0</v>
      </c>
      <c r="Q6" s="40"/>
      <c r="R6" s="40"/>
      <c r="S6" s="40"/>
      <c r="T6" s="40"/>
      <c r="U6" s="40"/>
      <c r="V6" s="40"/>
      <c r="AN6" s="40">
        <f>IF($B6=0,0,+VLOOKUP($B6,'1b - izabrana lica u Vl,NS i US'!$A$15:AX26,AN$3,FALSE))</f>
        <v>0</v>
      </c>
      <c r="AO6" s="40"/>
      <c r="AP6" s="40">
        <f>IF($B6=0,0,+VLOOKUP($B6,'1b - izabrana lica u Vl,NS i US'!$A$15:AZ26,AP$3,FALSE))</f>
        <v>0</v>
      </c>
      <c r="AQ6" s="40">
        <f>IF($B6=0,0,+VLOOKUP($B6,'1b - izabrana lica u Vl,NS i US'!$A$15:BA26,AQ$3,FALSE))</f>
        <v>0</v>
      </c>
      <c r="AR6" s="40">
        <f>IF($B6=0,0,+VLOOKUP($B6,'1b - izabrana lica u Vl,NS i US'!$A$15:BB26,AR$3,FALSE))</f>
        <v>0</v>
      </c>
      <c r="AS6" s="40">
        <f>IF($B6=0,0,+VLOOKUP($B6,'1b - izabrana lica u Vl,NS i US'!$A$15:BC26,AS$3,FALSE))</f>
        <v>0</v>
      </c>
      <c r="AT6" s="40"/>
      <c r="AU6" s="40">
        <f>IF($B6=0,0,+VLOOKUP($B6,'1b - izabrana lica u Vl,NS i US'!$A$15:BE26,AU$3,FALSE))</f>
        <v>0</v>
      </c>
      <c r="AV6" s="40">
        <f>IF($B6=0,0,+VLOOKUP($B6,'1b - izabrana lica u Vl,NS i US'!$A$15:BF26,AV$3,FALSE))</f>
        <v>0</v>
      </c>
      <c r="AW6" s="40">
        <f>IF($B6=0,0,+VLOOKUP($B6,'1b - izabrana lica u Vl,NS i US'!$A$15:BG26,AW$3,FALSE))</f>
        <v>0</v>
      </c>
      <c r="AY6" s="40">
        <f>+(AQ6*'1b - izabrana lica u Vl,NS i US'!$C$7)/100</f>
        <v>0</v>
      </c>
      <c r="AZ6" s="40">
        <f>+(AR6*'1b - izabrana lica u Vl,NS i US'!$C$7)/100</f>
        <v>0</v>
      </c>
      <c r="BA6" s="40">
        <f>+(AV6*'1b - izabrana lica u Vl,NS i US'!$C$7)/100</f>
        <v>0</v>
      </c>
      <c r="BB6" s="40">
        <f>+(AW6*'1b - izabrana lica u Vl,NS i US'!$C$7)/100</f>
        <v>0</v>
      </c>
    </row>
    <row r="7" spans="1:54" x14ac:dyDescent="0.25">
      <c r="A7">
        <f t="shared" si="1"/>
        <v>0</v>
      </c>
      <c r="B7">
        <f>+IF(MAX(B$4:B6)+1&lt;=B$1,B6+1,0)</f>
        <v>0</v>
      </c>
      <c r="C7" s="366">
        <f t="shared" ref="C7:C17" si="2">+IF(B7&gt;0,C6,0)</f>
        <v>0</v>
      </c>
      <c r="D7">
        <f t="shared" ref="D7:E17" si="3">+IF(C7&gt;0,D6,0)</f>
        <v>0</v>
      </c>
      <c r="E7" s="366">
        <f t="shared" si="3"/>
        <v>0</v>
      </c>
      <c r="F7" s="222">
        <f t="shared" ref="F7:F16" si="4">+IF(B7=0,0,F6)</f>
        <v>0</v>
      </c>
      <c r="G7" t="str">
        <f>IF($B7=0,"",+VLOOKUP($B7,'1b - izabrana lica u Vl,NS i US'!$A$15:Q27,2,FALSE))</f>
        <v/>
      </c>
      <c r="I7" t="str">
        <f>IF($B7=0,"",+VLOOKUP($B7,'1b - izabrana lica u Vl,NS i US'!$A$15:Q27,4,FALSE))</f>
        <v/>
      </c>
      <c r="J7">
        <f>IF($B7=0,0,+VLOOKUP($B7,'1b - izabrana lica u Vl,NS i US'!$A$15:T27,J$3,FALSE))</f>
        <v>0</v>
      </c>
      <c r="K7">
        <f>IF($B7=0,0,+VLOOKUP($B7,'1b - izabrana lica u Vl,NS i US'!$A$15:U27,K$3,FALSE))</f>
        <v>0</v>
      </c>
      <c r="L7">
        <f>IF($B7=0,0,+VLOOKUP($B7,'1b - izabrana lica u Vl,NS i US'!$A$15:V27,L$3,FALSE))</f>
        <v>0</v>
      </c>
      <c r="M7">
        <f>IF($B7=0,0,+VLOOKUP($B7,'1b - izabrana lica u Vl,NS i US'!$A$15:W27,M$3,FALSE))</f>
        <v>0</v>
      </c>
      <c r="N7">
        <f>IF($B7=0,0,+VLOOKUP($B7,'1b - izabrana lica u Vl,NS i US'!$A$15:X27,N$3,FALSE))</f>
        <v>0</v>
      </c>
      <c r="O7">
        <f>IF($B7=0,0,+VLOOKUP($B7,'1b - izabrana lica u Vl,NS i US'!$A$15:Y27,O$3,FALSE))</f>
        <v>0</v>
      </c>
      <c r="P7">
        <f>IF($B7=0,0,+VLOOKUP($B7,'1b - izabrana lica u Vl,NS i US'!$A$15:Z27,P$3,FALSE))</f>
        <v>0</v>
      </c>
      <c r="Q7" s="40"/>
      <c r="R7" s="40"/>
      <c r="S7" s="40"/>
      <c r="T7" s="40"/>
      <c r="U7" s="40"/>
      <c r="V7" s="40"/>
      <c r="AN7" s="40">
        <f>IF($B7=0,0,+VLOOKUP($B7,'1b - izabrana lica u Vl,NS i US'!$A$15:AX27,AN$3,FALSE))</f>
        <v>0</v>
      </c>
      <c r="AO7" s="40"/>
      <c r="AP7" s="40">
        <f>IF($B7=0,0,+VLOOKUP($B7,'1b - izabrana lica u Vl,NS i US'!$A$15:AZ27,AP$3,FALSE))</f>
        <v>0</v>
      </c>
      <c r="AQ7" s="40">
        <f>IF($B7=0,0,+VLOOKUP($B7,'1b - izabrana lica u Vl,NS i US'!$A$15:BA27,AQ$3,FALSE))</f>
        <v>0</v>
      </c>
      <c r="AR7" s="40">
        <f>IF($B7=0,0,+VLOOKUP($B7,'1b - izabrana lica u Vl,NS i US'!$A$15:BB27,AR$3,FALSE))</f>
        <v>0</v>
      </c>
      <c r="AS7" s="40">
        <f>IF($B7=0,0,+VLOOKUP($B7,'1b - izabrana lica u Vl,NS i US'!$A$15:BC27,AS$3,FALSE))</f>
        <v>0</v>
      </c>
      <c r="AT7" s="40"/>
      <c r="AU7" s="40">
        <f>IF($B7=0,0,+VLOOKUP($B7,'1b - izabrana lica u Vl,NS i US'!$A$15:BE27,AU$3,FALSE))</f>
        <v>0</v>
      </c>
      <c r="AV7" s="40">
        <f>IF($B7=0,0,+VLOOKUP($B7,'1b - izabrana lica u Vl,NS i US'!$A$15:BF27,AV$3,FALSE))</f>
        <v>0</v>
      </c>
      <c r="AW7" s="40">
        <f>IF($B7=0,0,+VLOOKUP($B7,'1b - izabrana lica u Vl,NS i US'!$A$15:BG27,AW$3,FALSE))</f>
        <v>0</v>
      </c>
      <c r="AY7" s="40">
        <f>+(AQ7*'1b - izabrana lica u Vl,NS i US'!$C$7)/100</f>
        <v>0</v>
      </c>
      <c r="AZ7" s="40">
        <f>+(AR7*'1b - izabrana lica u Vl,NS i US'!$C$7)/100</f>
        <v>0</v>
      </c>
      <c r="BA7" s="40">
        <f>+(AV7*'1b - izabrana lica u Vl,NS i US'!$C$7)/100</f>
        <v>0</v>
      </c>
      <c r="BB7" s="40">
        <f>+(AW7*'1b - izabrana lica u Vl,NS i US'!$C$7)/100</f>
        <v>0</v>
      </c>
    </row>
    <row r="8" spans="1:54" x14ac:dyDescent="0.25">
      <c r="A8">
        <f t="shared" si="1"/>
        <v>0</v>
      </c>
      <c r="B8">
        <f>+IF(MAX(B$4:B7)+1&lt;=B$1,B7+1,0)</f>
        <v>0</v>
      </c>
      <c r="C8" s="366">
        <f t="shared" si="2"/>
        <v>0</v>
      </c>
      <c r="D8">
        <f t="shared" si="3"/>
        <v>0</v>
      </c>
      <c r="E8" s="366">
        <f t="shared" si="3"/>
        <v>0</v>
      </c>
      <c r="F8" s="222">
        <f t="shared" si="4"/>
        <v>0</v>
      </c>
      <c r="G8" t="str">
        <f>IF($B8=0,"",+VLOOKUP($B8,'1b - izabrana lica u Vl,NS i US'!$A$15:Q28,2,FALSE))</f>
        <v/>
      </c>
      <c r="I8" t="str">
        <f>IF($B8=0,"",+VLOOKUP($B8,'1b - izabrana lica u Vl,NS i US'!$A$15:Q28,4,FALSE))</f>
        <v/>
      </c>
      <c r="J8">
        <f>IF($B8=0,0,+VLOOKUP($B8,'1b - izabrana lica u Vl,NS i US'!$A$15:T28,J$3,FALSE))</f>
        <v>0</v>
      </c>
      <c r="K8">
        <f>IF($B8=0,0,+VLOOKUP($B8,'1b - izabrana lica u Vl,NS i US'!$A$15:U28,K$3,FALSE))</f>
        <v>0</v>
      </c>
      <c r="L8">
        <f>IF($B8=0,0,+VLOOKUP($B8,'1b - izabrana lica u Vl,NS i US'!$A$15:V28,L$3,FALSE))</f>
        <v>0</v>
      </c>
      <c r="M8">
        <f>IF($B8=0,0,+VLOOKUP($B8,'1b - izabrana lica u Vl,NS i US'!$A$15:W28,M$3,FALSE))</f>
        <v>0</v>
      </c>
      <c r="N8">
        <f>IF($B8=0,0,+VLOOKUP($B8,'1b - izabrana lica u Vl,NS i US'!$A$15:X28,N$3,FALSE))</f>
        <v>0</v>
      </c>
      <c r="O8">
        <f>IF($B8=0,0,+VLOOKUP($B8,'1b - izabrana lica u Vl,NS i US'!$A$15:Y28,O$3,FALSE))</f>
        <v>0</v>
      </c>
      <c r="P8">
        <f>IF($B8=0,0,+VLOOKUP($B8,'1b - izabrana lica u Vl,NS i US'!$A$15:Z28,P$3,FALSE))</f>
        <v>0</v>
      </c>
      <c r="Q8" s="40"/>
      <c r="R8" s="40"/>
      <c r="S8" s="40"/>
      <c r="T8" s="40"/>
      <c r="U8" s="40"/>
      <c r="V8" s="40"/>
      <c r="AN8" s="40">
        <f>IF($B8=0,0,+VLOOKUP($B8,'1b - izabrana lica u Vl,NS i US'!$A$15:AX28,AN$3,FALSE))</f>
        <v>0</v>
      </c>
      <c r="AO8" s="40"/>
      <c r="AP8" s="40">
        <f>IF($B8=0,0,+VLOOKUP($B8,'1b - izabrana lica u Vl,NS i US'!$A$15:AZ28,AP$3,FALSE))</f>
        <v>0</v>
      </c>
      <c r="AQ8" s="40">
        <f>IF($B8=0,0,+VLOOKUP($B8,'1b - izabrana lica u Vl,NS i US'!$A$15:BA28,AQ$3,FALSE))</f>
        <v>0</v>
      </c>
      <c r="AR8" s="40">
        <f>IF($B8=0,0,+VLOOKUP($B8,'1b - izabrana lica u Vl,NS i US'!$A$15:BB28,AR$3,FALSE))</f>
        <v>0</v>
      </c>
      <c r="AS8" s="40">
        <f>IF($B8=0,0,+VLOOKUP($B8,'1b - izabrana lica u Vl,NS i US'!$A$15:BC28,AS$3,FALSE))</f>
        <v>0</v>
      </c>
      <c r="AT8" s="40"/>
      <c r="AU8" s="40">
        <f>IF($B8=0,0,+VLOOKUP($B8,'1b - izabrana lica u Vl,NS i US'!$A$15:BE28,AU$3,FALSE))</f>
        <v>0</v>
      </c>
      <c r="AV8" s="40">
        <f>IF($B8=0,0,+VLOOKUP($B8,'1b - izabrana lica u Vl,NS i US'!$A$15:BF28,AV$3,FALSE))</f>
        <v>0</v>
      </c>
      <c r="AW8" s="40">
        <f>IF($B8=0,0,+VLOOKUP($B8,'1b - izabrana lica u Vl,NS i US'!$A$15:BG28,AW$3,FALSE))</f>
        <v>0</v>
      </c>
      <c r="AY8" s="40">
        <f>+(AQ8*'1b - izabrana lica u Vl,NS i US'!$C$7)/100</f>
        <v>0</v>
      </c>
      <c r="AZ8" s="40">
        <f>+(AR8*'1b - izabrana lica u Vl,NS i US'!$C$7)/100</f>
        <v>0</v>
      </c>
      <c r="BA8" s="40">
        <f>+(AV8*'1b - izabrana lica u Vl,NS i US'!$C$7)/100</f>
        <v>0</v>
      </c>
      <c r="BB8" s="40">
        <f>+(AW8*'1b - izabrana lica u Vl,NS i US'!$C$7)/100</f>
        <v>0</v>
      </c>
    </row>
    <row r="9" spans="1:54" x14ac:dyDescent="0.25">
      <c r="A9">
        <f t="shared" si="1"/>
        <v>0</v>
      </c>
      <c r="B9">
        <f>+IF(MAX(B$4:B8)+1&lt;=B$1,B8+1,0)</f>
        <v>0</v>
      </c>
      <c r="C9" s="366">
        <f t="shared" si="2"/>
        <v>0</v>
      </c>
      <c r="D9">
        <f t="shared" si="3"/>
        <v>0</v>
      </c>
      <c r="E9" s="366">
        <f t="shared" si="3"/>
        <v>0</v>
      </c>
      <c r="F9" s="222">
        <f t="shared" si="4"/>
        <v>0</v>
      </c>
      <c r="G9" t="str">
        <f>IF($B9=0,"",+VLOOKUP($B9,'1b - izabrana lica u Vl,NS i US'!$A$15:Q29,2,FALSE))</f>
        <v/>
      </c>
      <c r="I9" t="str">
        <f>IF($B9=0,"",+VLOOKUP($B9,'1b - izabrana lica u Vl,NS i US'!$A$15:Q29,4,FALSE))</f>
        <v/>
      </c>
      <c r="J9">
        <f>IF($B9=0,0,+VLOOKUP($B9,'1b - izabrana lica u Vl,NS i US'!$A$15:T29,J$3,FALSE))</f>
        <v>0</v>
      </c>
      <c r="K9">
        <f>IF($B9=0,0,+VLOOKUP($B9,'1b - izabrana lica u Vl,NS i US'!$A$15:U29,K$3,FALSE))</f>
        <v>0</v>
      </c>
      <c r="L9">
        <f>IF($B9=0,0,+VLOOKUP($B9,'1b - izabrana lica u Vl,NS i US'!$A$15:V29,L$3,FALSE))</f>
        <v>0</v>
      </c>
      <c r="M9">
        <f>IF($B9=0,0,+VLOOKUP($B9,'1b - izabrana lica u Vl,NS i US'!$A$15:W29,M$3,FALSE))</f>
        <v>0</v>
      </c>
      <c r="N9">
        <f>IF($B9=0,0,+VLOOKUP($B9,'1b - izabrana lica u Vl,NS i US'!$A$15:X29,N$3,FALSE))</f>
        <v>0</v>
      </c>
      <c r="O9">
        <f>IF($B9=0,0,+VLOOKUP($B9,'1b - izabrana lica u Vl,NS i US'!$A$15:Y29,O$3,FALSE))</f>
        <v>0</v>
      </c>
      <c r="P9">
        <f>IF($B9=0,0,+VLOOKUP($B9,'1b - izabrana lica u Vl,NS i US'!$A$15:Z29,P$3,FALSE))</f>
        <v>0</v>
      </c>
      <c r="Q9" s="40"/>
      <c r="R9" s="40"/>
      <c r="S9" s="40"/>
      <c r="T9" s="40"/>
      <c r="U9" s="40"/>
      <c r="V9" s="40"/>
      <c r="AN9" s="40">
        <f>IF($B9=0,0,+VLOOKUP($B9,'1b - izabrana lica u Vl,NS i US'!$A$15:AX29,AN$3,FALSE))</f>
        <v>0</v>
      </c>
      <c r="AO9" s="40"/>
      <c r="AP9" s="40">
        <f>IF($B9=0,0,+VLOOKUP($B9,'1b - izabrana lica u Vl,NS i US'!$A$15:AZ29,AP$3,FALSE))</f>
        <v>0</v>
      </c>
      <c r="AQ9" s="40">
        <f>IF($B9=0,0,+VLOOKUP($B9,'1b - izabrana lica u Vl,NS i US'!$A$15:BA29,AQ$3,FALSE))</f>
        <v>0</v>
      </c>
      <c r="AR9" s="40">
        <f>IF($B9=0,0,+VLOOKUP($B9,'1b - izabrana lica u Vl,NS i US'!$A$15:BB29,AR$3,FALSE))</f>
        <v>0</v>
      </c>
      <c r="AS9" s="40">
        <f>IF($B9=0,0,+VLOOKUP($B9,'1b - izabrana lica u Vl,NS i US'!$A$15:BC29,AS$3,FALSE))</f>
        <v>0</v>
      </c>
      <c r="AT9" s="40"/>
      <c r="AU9" s="40">
        <f>IF($B9=0,0,+VLOOKUP($B9,'1b - izabrana lica u Vl,NS i US'!$A$15:BE29,AU$3,FALSE))</f>
        <v>0</v>
      </c>
      <c r="AV9" s="40">
        <f>IF($B9=0,0,+VLOOKUP($B9,'1b - izabrana lica u Vl,NS i US'!$A$15:BF29,AV$3,FALSE))</f>
        <v>0</v>
      </c>
      <c r="AW9" s="40">
        <f>IF($B9=0,0,+VLOOKUP($B9,'1b - izabrana lica u Vl,NS i US'!$A$15:BG29,AW$3,FALSE))</f>
        <v>0</v>
      </c>
      <c r="AY9" s="40">
        <f>+(AQ9*'1b - izabrana lica u Vl,NS i US'!$C$7)/100</f>
        <v>0</v>
      </c>
      <c r="AZ9" s="40">
        <f>+(AR9*'1b - izabrana lica u Vl,NS i US'!$C$7)/100</f>
        <v>0</v>
      </c>
      <c r="BA9" s="40">
        <f>+(AV9*'1b - izabrana lica u Vl,NS i US'!$C$7)/100</f>
        <v>0</v>
      </c>
      <c r="BB9" s="40">
        <f>+(AW9*'1b - izabrana lica u Vl,NS i US'!$C$7)/100</f>
        <v>0</v>
      </c>
    </row>
    <row r="10" spans="1:54" x14ac:dyDescent="0.25">
      <c r="A10">
        <f t="shared" si="1"/>
        <v>0</v>
      </c>
      <c r="B10">
        <f>+IF(MAX(B$4:B9)+1&lt;=B$1,B9+1,0)</f>
        <v>0</v>
      </c>
      <c r="C10" s="366">
        <f t="shared" si="2"/>
        <v>0</v>
      </c>
      <c r="D10">
        <f t="shared" si="3"/>
        <v>0</v>
      </c>
      <c r="E10" s="366">
        <f t="shared" si="3"/>
        <v>0</v>
      </c>
      <c r="F10" s="222">
        <f t="shared" si="4"/>
        <v>0</v>
      </c>
      <c r="G10" t="str">
        <f>IF($B10=0,"",+VLOOKUP($B10,'1b - izabrana lica u Vl,NS i US'!$A$15:Q30,2,FALSE))</f>
        <v/>
      </c>
      <c r="I10" t="str">
        <f>IF($B10=0,"",+VLOOKUP($B10,'1b - izabrana lica u Vl,NS i US'!$A$15:Q30,4,FALSE))</f>
        <v/>
      </c>
      <c r="J10">
        <f>IF($B10=0,0,+VLOOKUP($B10,'1b - izabrana lica u Vl,NS i US'!$A$15:T30,J$3,FALSE))</f>
        <v>0</v>
      </c>
      <c r="K10">
        <f>IF($B10=0,0,+VLOOKUP($B10,'1b - izabrana lica u Vl,NS i US'!$A$15:U30,K$3,FALSE))</f>
        <v>0</v>
      </c>
      <c r="L10">
        <f>IF($B10=0,0,+VLOOKUP($B10,'1b - izabrana lica u Vl,NS i US'!$A$15:V30,L$3,FALSE))</f>
        <v>0</v>
      </c>
      <c r="M10">
        <f>IF($B10=0,0,+VLOOKUP($B10,'1b - izabrana lica u Vl,NS i US'!$A$15:W30,M$3,FALSE))</f>
        <v>0</v>
      </c>
      <c r="N10">
        <f>IF($B10=0,0,+VLOOKUP($B10,'1b - izabrana lica u Vl,NS i US'!$A$15:X30,N$3,FALSE))</f>
        <v>0</v>
      </c>
      <c r="O10">
        <f>IF($B10=0,0,+VLOOKUP($B10,'1b - izabrana lica u Vl,NS i US'!$A$15:Y30,O$3,FALSE))</f>
        <v>0</v>
      </c>
      <c r="P10">
        <f>IF($B10=0,0,+VLOOKUP($B10,'1b - izabrana lica u Vl,NS i US'!$A$15:Z30,P$3,FALSE))</f>
        <v>0</v>
      </c>
      <c r="Q10" s="40"/>
      <c r="R10" s="40"/>
      <c r="S10" s="40"/>
      <c r="T10" s="40"/>
      <c r="U10" s="40"/>
      <c r="V10" s="40"/>
      <c r="AN10" s="40">
        <f>IF($B10=0,0,+VLOOKUP($B10,'1b - izabrana lica u Vl,NS i US'!$A$15:AX30,AN$3,FALSE))</f>
        <v>0</v>
      </c>
      <c r="AO10" s="40"/>
      <c r="AP10" s="40">
        <f>IF($B10=0,0,+VLOOKUP($B10,'1b - izabrana lica u Vl,NS i US'!$A$15:AZ30,AP$3,FALSE))</f>
        <v>0</v>
      </c>
      <c r="AQ10" s="40">
        <f>IF($B10=0,0,+VLOOKUP($B10,'1b - izabrana lica u Vl,NS i US'!$A$15:BA30,AQ$3,FALSE))</f>
        <v>0</v>
      </c>
      <c r="AR10" s="40">
        <f>IF($B10=0,0,+VLOOKUP($B10,'1b - izabrana lica u Vl,NS i US'!$A$15:BB30,AR$3,FALSE))</f>
        <v>0</v>
      </c>
      <c r="AS10" s="40">
        <f>IF($B10=0,0,+VLOOKUP($B10,'1b - izabrana lica u Vl,NS i US'!$A$15:BC30,AS$3,FALSE))</f>
        <v>0</v>
      </c>
      <c r="AT10" s="40"/>
      <c r="AU10" s="40">
        <f>IF($B10=0,0,+VLOOKUP($B10,'1b - izabrana lica u Vl,NS i US'!$A$15:BE30,AU$3,FALSE))</f>
        <v>0</v>
      </c>
      <c r="AV10" s="40">
        <f>IF($B10=0,0,+VLOOKUP($B10,'1b - izabrana lica u Vl,NS i US'!$A$15:BF30,AV$3,FALSE))</f>
        <v>0</v>
      </c>
      <c r="AW10" s="40">
        <f>IF($B10=0,0,+VLOOKUP($B10,'1b - izabrana lica u Vl,NS i US'!$A$15:BG30,AW$3,FALSE))</f>
        <v>0</v>
      </c>
      <c r="AY10" s="40">
        <f>+(AQ10*'1b - izabrana lica u Vl,NS i US'!$C$7)/100</f>
        <v>0</v>
      </c>
      <c r="AZ10" s="40">
        <f>+(AR10*'1b - izabrana lica u Vl,NS i US'!$C$7)/100</f>
        <v>0</v>
      </c>
      <c r="BA10" s="40">
        <f>+(AV10*'1b - izabrana lica u Vl,NS i US'!$C$7)/100</f>
        <v>0</v>
      </c>
      <c r="BB10" s="40">
        <f>+(AW10*'1b - izabrana lica u Vl,NS i US'!$C$7)/100</f>
        <v>0</v>
      </c>
    </row>
    <row r="11" spans="1:54" x14ac:dyDescent="0.25">
      <c r="A11">
        <f t="shared" si="1"/>
        <v>0</v>
      </c>
      <c r="B11">
        <f>+IF(MAX(B$4:B10)+1&lt;=B$1,B10+1,0)</f>
        <v>0</v>
      </c>
      <c r="C11" s="366">
        <f t="shared" si="2"/>
        <v>0</v>
      </c>
      <c r="D11">
        <f t="shared" si="3"/>
        <v>0</v>
      </c>
      <c r="E11" s="366">
        <f t="shared" si="3"/>
        <v>0</v>
      </c>
      <c r="F11" s="222">
        <f t="shared" si="4"/>
        <v>0</v>
      </c>
      <c r="G11" t="str">
        <f>IF($B11=0,"",+VLOOKUP($B11,'1b - izabrana lica u Vl,NS i US'!$A$15:Q31,2,FALSE))</f>
        <v/>
      </c>
      <c r="I11" t="str">
        <f>IF($B11=0,"",+VLOOKUP($B11,'1b - izabrana lica u Vl,NS i US'!$A$15:Q31,4,FALSE))</f>
        <v/>
      </c>
      <c r="J11">
        <f>IF($B11=0,0,+VLOOKUP($B11,'1b - izabrana lica u Vl,NS i US'!$A$15:T31,J$3,FALSE))</f>
        <v>0</v>
      </c>
      <c r="K11">
        <f>IF($B11=0,0,+VLOOKUP($B11,'1b - izabrana lica u Vl,NS i US'!$A$15:U31,K$3,FALSE))</f>
        <v>0</v>
      </c>
      <c r="L11">
        <f>IF($B11=0,0,+VLOOKUP($B11,'1b - izabrana lica u Vl,NS i US'!$A$15:V31,L$3,FALSE))</f>
        <v>0</v>
      </c>
      <c r="M11">
        <f>IF($B11=0,0,+VLOOKUP($B11,'1b - izabrana lica u Vl,NS i US'!$A$15:W31,M$3,FALSE))</f>
        <v>0</v>
      </c>
      <c r="N11">
        <f>IF($B11=0,0,+VLOOKUP($B11,'1b - izabrana lica u Vl,NS i US'!$A$15:X31,N$3,FALSE))</f>
        <v>0</v>
      </c>
      <c r="O11">
        <f>IF($B11=0,0,+VLOOKUP($B11,'1b - izabrana lica u Vl,NS i US'!$A$15:Y31,O$3,FALSE))</f>
        <v>0</v>
      </c>
      <c r="P11">
        <f>IF($B11=0,0,+VLOOKUP($B11,'1b - izabrana lica u Vl,NS i US'!$A$15:Z31,P$3,FALSE))</f>
        <v>0</v>
      </c>
      <c r="Q11" s="40"/>
      <c r="R11" s="40"/>
      <c r="S11" s="40"/>
      <c r="T11" s="40"/>
      <c r="U11" s="40"/>
      <c r="V11" s="40"/>
      <c r="AN11" s="40">
        <f>IF($B11=0,0,+VLOOKUP($B11,'1b - izabrana lica u Vl,NS i US'!$A$15:AX31,AN$3,FALSE))</f>
        <v>0</v>
      </c>
      <c r="AO11" s="40"/>
      <c r="AP11" s="40">
        <f>IF($B11=0,0,+VLOOKUP($B11,'1b - izabrana lica u Vl,NS i US'!$A$15:AZ31,AP$3,FALSE))</f>
        <v>0</v>
      </c>
      <c r="AQ11" s="40">
        <f>IF($B11=0,0,+VLOOKUP($B11,'1b - izabrana lica u Vl,NS i US'!$A$15:BA31,AQ$3,FALSE))</f>
        <v>0</v>
      </c>
      <c r="AR11" s="40">
        <f>IF($B11=0,0,+VLOOKUP($B11,'1b - izabrana lica u Vl,NS i US'!$A$15:BB31,AR$3,FALSE))</f>
        <v>0</v>
      </c>
      <c r="AS11" s="40">
        <f>IF($B11=0,0,+VLOOKUP($B11,'1b - izabrana lica u Vl,NS i US'!$A$15:BC31,AS$3,FALSE))</f>
        <v>0</v>
      </c>
      <c r="AT11" s="40"/>
      <c r="AU11" s="40">
        <f>IF($B11=0,0,+VLOOKUP($B11,'1b - izabrana lica u Vl,NS i US'!$A$15:BE31,AU$3,FALSE))</f>
        <v>0</v>
      </c>
      <c r="AV11" s="40">
        <f>IF($B11=0,0,+VLOOKUP($B11,'1b - izabrana lica u Vl,NS i US'!$A$15:BF31,AV$3,FALSE))</f>
        <v>0</v>
      </c>
      <c r="AW11" s="40">
        <f>IF($B11=0,0,+VLOOKUP($B11,'1b - izabrana lica u Vl,NS i US'!$A$15:BG31,AW$3,FALSE))</f>
        <v>0</v>
      </c>
      <c r="AY11" s="40">
        <f>+(AQ11*'1b - izabrana lica u Vl,NS i US'!$C$7)/100</f>
        <v>0</v>
      </c>
      <c r="AZ11" s="40">
        <f>+(AR11*'1b - izabrana lica u Vl,NS i US'!$C$7)/100</f>
        <v>0</v>
      </c>
      <c r="BA11" s="40">
        <f>+(AV11*'1b - izabrana lica u Vl,NS i US'!$C$7)/100</f>
        <v>0</v>
      </c>
      <c r="BB11" s="40">
        <f>+(AW11*'1b - izabrana lica u Vl,NS i US'!$C$7)/100</f>
        <v>0</v>
      </c>
    </row>
    <row r="12" spans="1:54" x14ac:dyDescent="0.25">
      <c r="A12">
        <f t="shared" si="1"/>
        <v>0</v>
      </c>
      <c r="B12">
        <f>+IF(MAX(B$4:B11)+1&lt;=B$1,B11+1,0)</f>
        <v>0</v>
      </c>
      <c r="C12" s="366">
        <f t="shared" si="2"/>
        <v>0</v>
      </c>
      <c r="D12">
        <f t="shared" si="3"/>
        <v>0</v>
      </c>
      <c r="E12" s="366">
        <f t="shared" si="3"/>
        <v>0</v>
      </c>
      <c r="F12" s="222">
        <f t="shared" si="4"/>
        <v>0</v>
      </c>
      <c r="G12" t="str">
        <f>IF($B12=0,"",+VLOOKUP($B12,'1b - izabrana lica u Vl,NS i US'!$A$15:Q32,2,FALSE))</f>
        <v/>
      </c>
      <c r="I12" t="str">
        <f>IF($B12=0,"",+VLOOKUP($B12,'1b - izabrana lica u Vl,NS i US'!$A$15:Q32,4,FALSE))</f>
        <v/>
      </c>
      <c r="J12">
        <f>IF($B12=0,0,+VLOOKUP($B12,'1b - izabrana lica u Vl,NS i US'!$A$15:T32,J$3,FALSE))</f>
        <v>0</v>
      </c>
      <c r="K12">
        <f>IF($B12=0,0,+VLOOKUP($B12,'1b - izabrana lica u Vl,NS i US'!$A$15:U32,K$3,FALSE))</f>
        <v>0</v>
      </c>
      <c r="L12">
        <f>IF($B12=0,0,+VLOOKUP($B12,'1b - izabrana lica u Vl,NS i US'!$A$15:V32,L$3,FALSE))</f>
        <v>0</v>
      </c>
      <c r="M12">
        <f>IF($B12=0,0,+VLOOKUP($B12,'1b - izabrana lica u Vl,NS i US'!$A$15:W32,M$3,FALSE))</f>
        <v>0</v>
      </c>
      <c r="N12">
        <f>IF($B12=0,0,+VLOOKUP($B12,'1b - izabrana lica u Vl,NS i US'!$A$15:X32,N$3,FALSE))</f>
        <v>0</v>
      </c>
      <c r="O12">
        <f>IF($B12=0,0,+VLOOKUP($B12,'1b - izabrana lica u Vl,NS i US'!$A$15:Y32,O$3,FALSE))</f>
        <v>0</v>
      </c>
      <c r="P12">
        <f>IF($B12=0,0,+VLOOKUP($B12,'1b - izabrana lica u Vl,NS i US'!$A$15:Z32,P$3,FALSE))</f>
        <v>0</v>
      </c>
      <c r="Q12" s="40"/>
      <c r="R12" s="40"/>
      <c r="S12" s="40"/>
      <c r="T12" s="40"/>
      <c r="U12" s="40"/>
      <c r="V12" s="40"/>
      <c r="AN12" s="40">
        <f>IF($B12=0,0,+VLOOKUP($B12,'1b - izabrana lica u Vl,NS i US'!$A$15:AX32,AN$3,FALSE))</f>
        <v>0</v>
      </c>
      <c r="AO12" s="40"/>
      <c r="AP12" s="40">
        <f>IF($B12=0,0,+VLOOKUP($B12,'1b - izabrana lica u Vl,NS i US'!$A$15:AZ32,AP$3,FALSE))</f>
        <v>0</v>
      </c>
      <c r="AQ12" s="40">
        <f>IF($B12=0,0,+VLOOKUP($B12,'1b - izabrana lica u Vl,NS i US'!$A$15:BA32,AQ$3,FALSE))</f>
        <v>0</v>
      </c>
      <c r="AR12" s="40">
        <f>IF($B12=0,0,+VLOOKUP($B12,'1b - izabrana lica u Vl,NS i US'!$A$15:BB32,AR$3,FALSE))</f>
        <v>0</v>
      </c>
      <c r="AS12" s="40">
        <f>IF($B12=0,0,+VLOOKUP($B12,'1b - izabrana lica u Vl,NS i US'!$A$15:BC32,AS$3,FALSE))</f>
        <v>0</v>
      </c>
      <c r="AT12" s="40"/>
      <c r="AU12" s="40">
        <f>IF($B12=0,0,+VLOOKUP($B12,'1b - izabrana lica u Vl,NS i US'!$A$15:BE32,AU$3,FALSE))</f>
        <v>0</v>
      </c>
      <c r="AV12" s="40">
        <f>IF($B12=0,0,+VLOOKUP($B12,'1b - izabrana lica u Vl,NS i US'!$A$15:BF32,AV$3,FALSE))</f>
        <v>0</v>
      </c>
      <c r="AW12" s="40">
        <f>IF($B12=0,0,+VLOOKUP($B12,'1b - izabrana lica u Vl,NS i US'!$A$15:BG32,AW$3,FALSE))</f>
        <v>0</v>
      </c>
      <c r="AY12" s="40">
        <f>+(AQ12*'1b - izabrana lica u Vl,NS i US'!$C$7)/100</f>
        <v>0</v>
      </c>
      <c r="AZ12" s="40">
        <f>+(AR12*'1b - izabrana lica u Vl,NS i US'!$C$7)/100</f>
        <v>0</v>
      </c>
      <c r="BA12" s="40">
        <f>+(AV12*'1b - izabrana lica u Vl,NS i US'!$C$7)/100</f>
        <v>0</v>
      </c>
      <c r="BB12" s="40">
        <f>+(AW12*'1b - izabrana lica u Vl,NS i US'!$C$7)/100</f>
        <v>0</v>
      </c>
    </row>
    <row r="13" spans="1:54" x14ac:dyDescent="0.25">
      <c r="A13">
        <f t="shared" si="1"/>
        <v>0</v>
      </c>
      <c r="B13">
        <f>+IF(MAX(B$4:B12)+1&lt;=B$1,B12+1,0)</f>
        <v>0</v>
      </c>
      <c r="C13" s="366">
        <f t="shared" si="2"/>
        <v>0</v>
      </c>
      <c r="D13">
        <f t="shared" si="3"/>
        <v>0</v>
      </c>
      <c r="E13" s="366">
        <f t="shared" si="3"/>
        <v>0</v>
      </c>
      <c r="F13" s="222">
        <f t="shared" si="4"/>
        <v>0</v>
      </c>
      <c r="G13" t="str">
        <f>IF($B13=0,"",+VLOOKUP($B13,'1b - izabrana lica u Vl,NS i US'!$A$15:Q33,2,FALSE))</f>
        <v/>
      </c>
      <c r="I13" t="str">
        <f>IF($B13=0,"",+VLOOKUP($B13,'1b - izabrana lica u Vl,NS i US'!$A$15:Q33,4,FALSE))</f>
        <v/>
      </c>
      <c r="J13">
        <f>IF($B13=0,0,+VLOOKUP($B13,'1b - izabrana lica u Vl,NS i US'!$A$15:T33,J$3,FALSE))</f>
        <v>0</v>
      </c>
      <c r="K13">
        <f>IF($B13=0,0,+VLOOKUP($B13,'1b - izabrana lica u Vl,NS i US'!$A$15:U33,K$3,FALSE))</f>
        <v>0</v>
      </c>
      <c r="L13">
        <f>IF($B13=0,0,+VLOOKUP($B13,'1b - izabrana lica u Vl,NS i US'!$A$15:V33,L$3,FALSE))</f>
        <v>0</v>
      </c>
      <c r="M13">
        <f>IF($B13=0,0,+VLOOKUP($B13,'1b - izabrana lica u Vl,NS i US'!$A$15:W33,M$3,FALSE))</f>
        <v>0</v>
      </c>
      <c r="N13">
        <f>IF($B13=0,0,+VLOOKUP($B13,'1b - izabrana lica u Vl,NS i US'!$A$15:X33,N$3,FALSE))</f>
        <v>0</v>
      </c>
      <c r="O13">
        <f>IF($B13=0,0,+VLOOKUP($B13,'1b - izabrana lica u Vl,NS i US'!$A$15:Y33,O$3,FALSE))</f>
        <v>0</v>
      </c>
      <c r="P13">
        <f>IF($B13=0,0,+VLOOKUP($B13,'1b - izabrana lica u Vl,NS i US'!$A$15:Z33,P$3,FALSE))</f>
        <v>0</v>
      </c>
      <c r="Q13" s="40"/>
      <c r="R13" s="40"/>
      <c r="S13" s="40"/>
      <c r="T13" s="40"/>
      <c r="U13" s="40"/>
      <c r="V13" s="40"/>
      <c r="AN13" s="40">
        <f>IF($B13=0,0,+VLOOKUP($B13,'1b - izabrana lica u Vl,NS i US'!$A$15:AX33,AN$3,FALSE))</f>
        <v>0</v>
      </c>
      <c r="AO13" s="40"/>
      <c r="AP13" s="40">
        <f>IF($B13=0,0,+VLOOKUP($B13,'1b - izabrana lica u Vl,NS i US'!$A$15:AZ33,AP$3,FALSE))</f>
        <v>0</v>
      </c>
      <c r="AQ13" s="40">
        <f>IF($B13=0,0,+VLOOKUP($B13,'1b - izabrana lica u Vl,NS i US'!$A$15:BA33,AQ$3,FALSE))</f>
        <v>0</v>
      </c>
      <c r="AR13" s="40">
        <f>IF($B13=0,0,+VLOOKUP($B13,'1b - izabrana lica u Vl,NS i US'!$A$15:BB33,AR$3,FALSE))</f>
        <v>0</v>
      </c>
      <c r="AS13" s="40">
        <f>IF($B13=0,0,+VLOOKUP($B13,'1b - izabrana lica u Vl,NS i US'!$A$15:BC33,AS$3,FALSE))</f>
        <v>0</v>
      </c>
      <c r="AT13" s="40"/>
      <c r="AU13" s="40">
        <f>IF($B13=0,0,+VLOOKUP($B13,'1b - izabrana lica u Vl,NS i US'!$A$15:BE33,AU$3,FALSE))</f>
        <v>0</v>
      </c>
      <c r="AV13" s="40">
        <f>IF($B13=0,0,+VLOOKUP($B13,'1b - izabrana lica u Vl,NS i US'!$A$15:BF33,AV$3,FALSE))</f>
        <v>0</v>
      </c>
      <c r="AW13" s="40">
        <f>IF($B13=0,0,+VLOOKUP($B13,'1b - izabrana lica u Vl,NS i US'!$A$15:BG33,AW$3,FALSE))</f>
        <v>0</v>
      </c>
      <c r="AY13" s="40">
        <f>+(AQ13*'1b - izabrana lica u Vl,NS i US'!$C$7)/100</f>
        <v>0</v>
      </c>
      <c r="AZ13" s="40">
        <f>+(AR13*'1b - izabrana lica u Vl,NS i US'!$C$7)/100</f>
        <v>0</v>
      </c>
      <c r="BA13" s="40">
        <f>+(AV13*'1b - izabrana lica u Vl,NS i US'!$C$7)/100</f>
        <v>0</v>
      </c>
      <c r="BB13" s="40">
        <f>+(AW13*'1b - izabrana lica u Vl,NS i US'!$C$7)/100</f>
        <v>0</v>
      </c>
    </row>
    <row r="14" spans="1:54" x14ac:dyDescent="0.25">
      <c r="A14">
        <f t="shared" si="1"/>
        <v>0</v>
      </c>
      <c r="B14">
        <f>+IF(MAX(B$4:B13)+1&lt;=B$1,B13+1,0)</f>
        <v>0</v>
      </c>
      <c r="C14" s="366">
        <f t="shared" si="2"/>
        <v>0</v>
      </c>
      <c r="D14">
        <f t="shared" si="3"/>
        <v>0</v>
      </c>
      <c r="E14" s="366">
        <f t="shared" si="3"/>
        <v>0</v>
      </c>
      <c r="F14" s="222">
        <f t="shared" si="4"/>
        <v>0</v>
      </c>
      <c r="G14" t="str">
        <f>IF($B14=0,"",+VLOOKUP($B14,'1b - izabrana lica u Vl,NS i US'!$A$15:Q34,2,FALSE))</f>
        <v/>
      </c>
      <c r="I14" t="str">
        <f>IF($B14=0,"",+VLOOKUP($B14,'1b - izabrana lica u Vl,NS i US'!$A$15:Q34,4,FALSE))</f>
        <v/>
      </c>
      <c r="J14">
        <f>IF($B14=0,0,+VLOOKUP($B14,'1b - izabrana lica u Vl,NS i US'!$A$15:T34,J$3,FALSE))</f>
        <v>0</v>
      </c>
      <c r="K14">
        <f>IF($B14=0,0,+VLOOKUP($B14,'1b - izabrana lica u Vl,NS i US'!$A$15:U34,K$3,FALSE))</f>
        <v>0</v>
      </c>
      <c r="L14">
        <f>IF($B14=0,0,+VLOOKUP($B14,'1b - izabrana lica u Vl,NS i US'!$A$15:V34,L$3,FALSE))</f>
        <v>0</v>
      </c>
      <c r="M14">
        <f>IF($B14=0,0,+VLOOKUP($B14,'1b - izabrana lica u Vl,NS i US'!$A$15:W34,M$3,FALSE))</f>
        <v>0</v>
      </c>
      <c r="N14">
        <f>IF($B14=0,0,+VLOOKUP($B14,'1b - izabrana lica u Vl,NS i US'!$A$15:X34,N$3,FALSE))</f>
        <v>0</v>
      </c>
      <c r="O14">
        <f>IF($B14=0,0,+VLOOKUP($B14,'1b - izabrana lica u Vl,NS i US'!$A$15:Y34,O$3,FALSE))</f>
        <v>0</v>
      </c>
      <c r="P14">
        <f>IF($B14=0,0,+VLOOKUP($B14,'1b - izabrana lica u Vl,NS i US'!$A$15:Z34,P$3,FALSE))</f>
        <v>0</v>
      </c>
      <c r="Q14" s="40"/>
      <c r="R14" s="40"/>
      <c r="S14" s="40"/>
      <c r="T14" s="40"/>
      <c r="U14" s="40"/>
      <c r="V14" s="40"/>
      <c r="AN14" s="40">
        <f>IF($B14=0,0,+VLOOKUP($B14,'1b - izabrana lica u Vl,NS i US'!$A$15:AX34,AN$3,FALSE))</f>
        <v>0</v>
      </c>
      <c r="AO14" s="40"/>
      <c r="AP14" s="40">
        <f>IF($B14=0,0,+VLOOKUP($B14,'1b - izabrana lica u Vl,NS i US'!$A$15:AZ34,AP$3,FALSE))</f>
        <v>0</v>
      </c>
      <c r="AQ14" s="40">
        <f>IF($B14=0,0,+VLOOKUP($B14,'1b - izabrana lica u Vl,NS i US'!$A$15:BA34,AQ$3,FALSE))</f>
        <v>0</v>
      </c>
      <c r="AR14" s="40">
        <f>IF($B14=0,0,+VLOOKUP($B14,'1b - izabrana lica u Vl,NS i US'!$A$15:BB34,AR$3,FALSE))</f>
        <v>0</v>
      </c>
      <c r="AS14" s="40">
        <f>IF($B14=0,0,+VLOOKUP($B14,'1b - izabrana lica u Vl,NS i US'!$A$15:BC34,AS$3,FALSE))</f>
        <v>0</v>
      </c>
      <c r="AT14" s="40"/>
      <c r="AU14" s="40">
        <f>IF($B14=0,0,+VLOOKUP($B14,'1b - izabrana lica u Vl,NS i US'!$A$15:BE34,AU$3,FALSE))</f>
        <v>0</v>
      </c>
      <c r="AV14" s="40">
        <f>IF($B14=0,0,+VLOOKUP($B14,'1b - izabrana lica u Vl,NS i US'!$A$15:BF34,AV$3,FALSE))</f>
        <v>0</v>
      </c>
      <c r="AW14" s="40">
        <f>IF($B14=0,0,+VLOOKUP($B14,'1b - izabrana lica u Vl,NS i US'!$A$15:BG34,AW$3,FALSE))</f>
        <v>0</v>
      </c>
      <c r="AY14" s="40">
        <f>+(AQ14*'1b - izabrana lica u Vl,NS i US'!$C$7)/100</f>
        <v>0</v>
      </c>
      <c r="AZ14" s="40">
        <f>+(AR14*'1b - izabrana lica u Vl,NS i US'!$C$7)/100</f>
        <v>0</v>
      </c>
      <c r="BA14" s="40">
        <f>+(AV14*'1b - izabrana lica u Vl,NS i US'!$C$7)/100</f>
        <v>0</v>
      </c>
      <c r="BB14" s="40">
        <f>+(AW14*'1b - izabrana lica u Vl,NS i US'!$C$7)/100</f>
        <v>0</v>
      </c>
    </row>
    <row r="15" spans="1:54" x14ac:dyDescent="0.25">
      <c r="A15">
        <f t="shared" si="1"/>
        <v>0</v>
      </c>
      <c r="B15">
        <f>+IF(MAX(B$4:B14)+1&lt;=B$1,B14+1,0)</f>
        <v>0</v>
      </c>
      <c r="C15" s="366">
        <f t="shared" si="2"/>
        <v>0</v>
      </c>
      <c r="D15">
        <f t="shared" si="3"/>
        <v>0</v>
      </c>
      <c r="E15" s="366">
        <f t="shared" si="3"/>
        <v>0</v>
      </c>
      <c r="F15" s="222">
        <f t="shared" si="4"/>
        <v>0</v>
      </c>
      <c r="G15" t="str">
        <f>IF($B15=0,"",+VLOOKUP($B15,'1b - izabrana lica u Vl,NS i US'!$A$15:Q35,2,FALSE))</f>
        <v/>
      </c>
      <c r="I15" t="str">
        <f>IF($B15=0,"",+VLOOKUP($B15,'1b - izabrana lica u Vl,NS i US'!$A$15:Q35,4,FALSE))</f>
        <v/>
      </c>
      <c r="J15">
        <f>IF($B15=0,0,+VLOOKUP($B15,'1b - izabrana lica u Vl,NS i US'!$A$15:T35,J$3,FALSE))</f>
        <v>0</v>
      </c>
      <c r="K15">
        <f>IF($B15=0,0,+VLOOKUP($B15,'1b - izabrana lica u Vl,NS i US'!$A$15:U35,K$3,FALSE))</f>
        <v>0</v>
      </c>
      <c r="L15">
        <f>IF($B15=0,0,+VLOOKUP($B15,'1b - izabrana lica u Vl,NS i US'!$A$15:V35,L$3,FALSE))</f>
        <v>0</v>
      </c>
      <c r="M15">
        <f>IF($B15=0,0,+VLOOKUP($B15,'1b - izabrana lica u Vl,NS i US'!$A$15:W35,M$3,FALSE))</f>
        <v>0</v>
      </c>
      <c r="N15">
        <f>IF($B15=0,0,+VLOOKUP($B15,'1b - izabrana lica u Vl,NS i US'!$A$15:X35,N$3,FALSE))</f>
        <v>0</v>
      </c>
      <c r="O15">
        <f>IF($B15=0,0,+VLOOKUP($B15,'1b - izabrana lica u Vl,NS i US'!$A$15:Y35,O$3,FALSE))</f>
        <v>0</v>
      </c>
      <c r="P15">
        <f>IF($B15=0,0,+VLOOKUP($B15,'1b - izabrana lica u Vl,NS i US'!$A$15:Z35,P$3,FALSE))</f>
        <v>0</v>
      </c>
      <c r="Q15" s="40"/>
      <c r="R15" s="40"/>
      <c r="S15" s="40"/>
      <c r="T15" s="40"/>
      <c r="U15" s="40"/>
      <c r="V15" s="40"/>
      <c r="AN15" s="40">
        <f>IF($B15=0,0,+VLOOKUP($B15,'1b - izabrana lica u Vl,NS i US'!$A$15:AX35,AN$3,FALSE))</f>
        <v>0</v>
      </c>
      <c r="AO15" s="40"/>
      <c r="AP15" s="40">
        <f>IF($B15=0,0,+VLOOKUP($B15,'1b - izabrana lica u Vl,NS i US'!$A$15:AZ35,AP$3,FALSE))</f>
        <v>0</v>
      </c>
      <c r="AQ15" s="40">
        <f>IF($B15=0,0,+VLOOKUP($B15,'1b - izabrana lica u Vl,NS i US'!$A$15:BA35,AQ$3,FALSE))</f>
        <v>0</v>
      </c>
      <c r="AR15" s="40">
        <f>IF($B15=0,0,+VLOOKUP($B15,'1b - izabrana lica u Vl,NS i US'!$A$15:BB35,AR$3,FALSE))</f>
        <v>0</v>
      </c>
      <c r="AS15" s="40">
        <f>IF($B15=0,0,+VLOOKUP($B15,'1b - izabrana lica u Vl,NS i US'!$A$15:BC35,AS$3,FALSE))</f>
        <v>0</v>
      </c>
      <c r="AT15" s="40"/>
      <c r="AU15" s="40">
        <f>IF($B15=0,0,+VLOOKUP($B15,'1b - izabrana lica u Vl,NS i US'!$A$15:BE35,AU$3,FALSE))</f>
        <v>0</v>
      </c>
      <c r="AV15" s="40">
        <f>IF($B15=0,0,+VLOOKUP($B15,'1b - izabrana lica u Vl,NS i US'!$A$15:BF35,AV$3,FALSE))</f>
        <v>0</v>
      </c>
      <c r="AW15" s="40">
        <f>IF($B15=0,0,+VLOOKUP($B15,'1b - izabrana lica u Vl,NS i US'!$A$15:BG35,AW$3,FALSE))</f>
        <v>0</v>
      </c>
      <c r="AY15" s="40">
        <f>+(AQ15*'1b - izabrana lica u Vl,NS i US'!$C$7)/100</f>
        <v>0</v>
      </c>
      <c r="AZ15" s="40">
        <f>+(AR15*'1b - izabrana lica u Vl,NS i US'!$C$7)/100</f>
        <v>0</v>
      </c>
      <c r="BA15" s="40">
        <f>+(AV15*'1b - izabrana lica u Vl,NS i US'!$C$7)/100</f>
        <v>0</v>
      </c>
      <c r="BB15" s="40">
        <f>+(AW15*'1b - izabrana lica u Vl,NS i US'!$C$7)/100</f>
        <v>0</v>
      </c>
    </row>
    <row r="16" spans="1:54" x14ac:dyDescent="0.25">
      <c r="A16">
        <f t="shared" si="1"/>
        <v>0</v>
      </c>
      <c r="B16">
        <f>+IF(MAX(B$4:B15)+1&lt;=B$1,B15+1,0)</f>
        <v>0</v>
      </c>
      <c r="C16" s="366">
        <f t="shared" si="2"/>
        <v>0</v>
      </c>
      <c r="D16">
        <f t="shared" si="3"/>
        <v>0</v>
      </c>
      <c r="E16" s="366">
        <f t="shared" si="3"/>
        <v>0</v>
      </c>
      <c r="F16" s="222">
        <f t="shared" si="4"/>
        <v>0</v>
      </c>
      <c r="G16" t="str">
        <f>IF($B16=0,"",+VLOOKUP($B16,'1b - izabrana lica u Vl,NS i US'!$A$15:Q36,2,FALSE))</f>
        <v/>
      </c>
      <c r="I16" t="str">
        <f>IF($B16=0,"",+VLOOKUP($B16,'1b - izabrana lica u Vl,NS i US'!$A$15:Q36,4,FALSE))</f>
        <v/>
      </c>
      <c r="J16">
        <f>IF($B16=0,0,+VLOOKUP($B16,'1b - izabrana lica u Vl,NS i US'!$A$15:T36,J$3,FALSE))</f>
        <v>0</v>
      </c>
      <c r="K16">
        <f>IF($B16=0,0,+VLOOKUP($B16,'1b - izabrana lica u Vl,NS i US'!$A$15:U36,K$3,FALSE))</f>
        <v>0</v>
      </c>
      <c r="L16">
        <f>IF($B16=0,0,+VLOOKUP($B16,'1b - izabrana lica u Vl,NS i US'!$A$15:V36,L$3,FALSE))</f>
        <v>0</v>
      </c>
      <c r="M16">
        <f>IF($B16=0,0,+VLOOKUP($B16,'1b - izabrana lica u Vl,NS i US'!$A$15:W36,M$3,FALSE))</f>
        <v>0</v>
      </c>
      <c r="N16">
        <f>IF($B16=0,0,+VLOOKUP($B16,'1b - izabrana lica u Vl,NS i US'!$A$15:X36,N$3,FALSE))</f>
        <v>0</v>
      </c>
      <c r="O16">
        <f>IF($B16=0,0,+VLOOKUP($B16,'1b - izabrana lica u Vl,NS i US'!$A$15:Y36,O$3,FALSE))</f>
        <v>0</v>
      </c>
      <c r="P16">
        <f>IF($B16=0,0,+VLOOKUP($B16,'1b - izabrana lica u Vl,NS i US'!$A$15:Z36,P$3,FALSE))</f>
        <v>0</v>
      </c>
      <c r="Q16" s="40"/>
      <c r="R16" s="40"/>
      <c r="S16" s="40"/>
      <c r="T16" s="40"/>
      <c r="U16" s="40"/>
      <c r="V16" s="40"/>
      <c r="AN16" s="40">
        <f>IF($B16=0,0,+VLOOKUP($B16,'1b - izabrana lica u Vl,NS i US'!$A$15:AX36,AN$3,FALSE))</f>
        <v>0</v>
      </c>
      <c r="AO16" s="40"/>
      <c r="AP16" s="40">
        <f>IF($B16=0,0,+VLOOKUP($B16,'1b - izabrana lica u Vl,NS i US'!$A$15:AZ36,AP$3,FALSE))</f>
        <v>0</v>
      </c>
      <c r="AQ16" s="40">
        <f>IF($B16=0,0,+VLOOKUP($B16,'1b - izabrana lica u Vl,NS i US'!$A$15:BA36,AQ$3,FALSE))</f>
        <v>0</v>
      </c>
      <c r="AR16" s="40">
        <f>IF($B16=0,0,+VLOOKUP($B16,'1b - izabrana lica u Vl,NS i US'!$A$15:BB36,AR$3,FALSE))</f>
        <v>0</v>
      </c>
      <c r="AS16" s="40">
        <f>IF($B16=0,0,+VLOOKUP($B16,'1b - izabrana lica u Vl,NS i US'!$A$15:BC36,AS$3,FALSE))</f>
        <v>0</v>
      </c>
      <c r="AT16" s="40"/>
      <c r="AU16" s="40">
        <f>IF($B16=0,0,+VLOOKUP($B16,'1b - izabrana lica u Vl,NS i US'!$A$15:BE36,AU$3,FALSE))</f>
        <v>0</v>
      </c>
      <c r="AV16" s="40">
        <f>IF($B16=0,0,+VLOOKUP($B16,'1b - izabrana lica u Vl,NS i US'!$A$15:BF36,AV$3,FALSE))</f>
        <v>0</v>
      </c>
      <c r="AW16" s="40">
        <f>IF($B16=0,0,+VLOOKUP($B16,'1b - izabrana lica u Vl,NS i US'!$A$15:BG36,AW$3,FALSE))</f>
        <v>0</v>
      </c>
      <c r="AY16" s="40">
        <f>+(AQ16*'1b - izabrana lica u Vl,NS i US'!$C$7)/100</f>
        <v>0</v>
      </c>
      <c r="AZ16" s="40">
        <f>+(AR16*'1b - izabrana lica u Vl,NS i US'!$C$7)/100</f>
        <v>0</v>
      </c>
      <c r="BA16" s="40">
        <f>+(AV16*'1b - izabrana lica u Vl,NS i US'!$C$7)/100</f>
        <v>0</v>
      </c>
      <c r="BB16" s="40">
        <f>+(AW16*'1b - izabrana lica u Vl,NS i US'!$C$7)/100</f>
        <v>0</v>
      </c>
    </row>
    <row r="17" spans="1:54" x14ac:dyDescent="0.25">
      <c r="A17">
        <f t="shared" si="1"/>
        <v>0</v>
      </c>
      <c r="B17">
        <f>+IF(MAX(B$4:B16)+1&lt;=B$1,B16+1,0)</f>
        <v>0</v>
      </c>
      <c r="C17" s="366">
        <f t="shared" si="2"/>
        <v>0</v>
      </c>
      <c r="D17">
        <f t="shared" si="3"/>
        <v>0</v>
      </c>
      <c r="E17" s="366">
        <f t="shared" si="3"/>
        <v>0</v>
      </c>
      <c r="G17" t="str">
        <f>IF($B17=0,"",+VLOOKUP($B17,'1b - izabrana lica u Vl,NS i US'!$A$15:Q37,2,FALSE))</f>
        <v/>
      </c>
      <c r="I17" t="str">
        <f>IF($B17=0,"",+VLOOKUP($B17,'1b - izabrana lica u Vl,NS i US'!$A$15:Q37,4,FALSE))</f>
        <v/>
      </c>
      <c r="J17">
        <f>IF($B17=0,0,+VLOOKUP($B17,'1b - izabrana lica u Vl,NS i US'!$A$15:T37,J$3,FALSE))</f>
        <v>0</v>
      </c>
      <c r="K17">
        <f>IF($B17=0,0,+VLOOKUP($B17,'1b - izabrana lica u Vl,NS i US'!$A$15:U37,K$3,FALSE))</f>
        <v>0</v>
      </c>
      <c r="L17">
        <f>IF($B17=0,0,+VLOOKUP($B17,'1b - izabrana lica u Vl,NS i US'!$A$15:V37,L$3,FALSE))</f>
        <v>0</v>
      </c>
      <c r="M17">
        <f>IF($B17=0,0,+VLOOKUP($B17,'1b - izabrana lica u Vl,NS i US'!$A$15:W37,M$3,FALSE))</f>
        <v>0</v>
      </c>
      <c r="N17">
        <f>IF($B17=0,0,+VLOOKUP($B17,'1b - izabrana lica u Vl,NS i US'!$A$15:X37,N$3,FALSE))</f>
        <v>0</v>
      </c>
      <c r="O17">
        <f>IF($B17=0,0,+VLOOKUP($B17,'1b - izabrana lica u Vl,NS i US'!$A$15:Y37,O$3,FALSE))</f>
        <v>0</v>
      </c>
      <c r="P17">
        <f>IF($B17=0,0,+VLOOKUP($B17,'1b - izabrana lica u Vl,NS i US'!$A$15:Z37,P$3,FALSE))</f>
        <v>0</v>
      </c>
      <c r="Q17" s="40"/>
      <c r="R17" s="40"/>
      <c r="S17" s="40"/>
      <c r="T17" s="40"/>
      <c r="U17" s="40"/>
      <c r="V17" s="40"/>
      <c r="AN17" s="40">
        <f>IF($B17=0,0,+VLOOKUP($B17,'1b - izabrana lica u Vl,NS i US'!$A$15:AX37,AN$3,FALSE))</f>
        <v>0</v>
      </c>
      <c r="AO17" s="40"/>
      <c r="AP17" s="40">
        <f>IF($B17=0,0,+VLOOKUP($B17,'1b - izabrana lica u Vl,NS i US'!$A$15:AZ37,AP$3,FALSE))</f>
        <v>0</v>
      </c>
      <c r="AQ17" s="40">
        <f>IF($B17=0,0,+VLOOKUP($B17,'1b - izabrana lica u Vl,NS i US'!$A$15:BA37,AQ$3,FALSE))</f>
        <v>0</v>
      </c>
      <c r="AR17" s="40">
        <f>IF($B17=0,0,+VLOOKUP($B17,'1b - izabrana lica u Vl,NS i US'!$A$15:BB37,AR$3,FALSE))</f>
        <v>0</v>
      </c>
      <c r="AS17" s="40">
        <f>IF($B17=0,0,+VLOOKUP($B17,'1b - izabrana lica u Vl,NS i US'!$A$15:BC37,AS$3,FALSE))</f>
        <v>0</v>
      </c>
      <c r="AT17" s="40"/>
      <c r="AU17" s="40">
        <f>IF($B17=0,0,+VLOOKUP($B17,'1b - izabrana lica u Vl,NS i US'!$A$15:BE37,AU$3,FALSE))</f>
        <v>0</v>
      </c>
      <c r="AV17" s="40">
        <f>IF($B17=0,0,+VLOOKUP($B17,'1b - izabrana lica u Vl,NS i US'!$A$15:BF37,AV$3,FALSE))</f>
        <v>0</v>
      </c>
      <c r="AW17" s="40">
        <f>IF($B17=0,0,+VLOOKUP($B17,'1b - izabrana lica u Vl,NS i US'!$A$15:BG37,AW$3,FALSE))</f>
        <v>0</v>
      </c>
      <c r="AY17" s="40">
        <f>+(AQ17*'1b - izabrana lica u Vl,NS i US'!$C$7)/100</f>
        <v>0</v>
      </c>
      <c r="AZ17" s="40">
        <f>+(AR17*'1b - izabrana lica u Vl,NS i US'!$C$7)/100</f>
        <v>0</v>
      </c>
      <c r="BA17" s="40">
        <f>+(AV17*'1b - izabrana lica u Vl,NS i US'!$C$7)/100</f>
        <v>0</v>
      </c>
      <c r="BB17" s="40">
        <f>+(AW17*'1b - izabrana lica u Vl,NS i US'!$C$7)/100</f>
        <v>0</v>
      </c>
    </row>
    <row r="18" spans="1:54" x14ac:dyDescent="0.25"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Y18" s="40">
        <f>+(AQ18*'1а - drž.sek,drž.sl. i nam.'!$D$5)/100</f>
        <v>0</v>
      </c>
      <c r="AZ18" s="40">
        <f>+(AR18*'1а - drž.sek,drž.sl. i nam.'!$D$5)/100</f>
        <v>0</v>
      </c>
      <c r="BA18" s="40">
        <f>+(AV18*'1а - drž.sek,drž.sl. i nam.'!$D$5)/100</f>
        <v>0</v>
      </c>
      <c r="BB18" s="40">
        <f>+(AW18*'1а - drž.sek,drž.sl. i nam.'!$D$5)/100</f>
        <v>0</v>
      </c>
    </row>
    <row r="19" spans="1:54" x14ac:dyDescent="0.25"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Y19" s="40">
        <f>+(AQ19*'1а - drž.sek,drž.sl. i nam.'!$D$5)/100</f>
        <v>0</v>
      </c>
      <c r="AZ19" s="40">
        <f>+(AR19*'1а - drž.sek,drž.sl. i nam.'!$D$5)/100</f>
        <v>0</v>
      </c>
      <c r="BA19" s="40">
        <f>+(AV19*'1а - drž.sek,drž.sl. i nam.'!$D$5)/100</f>
        <v>0</v>
      </c>
      <c r="BB19" s="40">
        <f>+(AW19*'1а - drž.sek,drž.sl. i nam.'!$D$5)/100</f>
        <v>0</v>
      </c>
    </row>
    <row r="20" spans="1:54" x14ac:dyDescent="0.25"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Y20" s="40">
        <f>+(AQ20*'1а - drž.sek,drž.sl. i nam.'!$D$5)/100</f>
        <v>0</v>
      </c>
      <c r="AZ20" s="40">
        <f>+(AR20*'1а - drž.sek,drž.sl. i nam.'!$D$5)/100</f>
        <v>0</v>
      </c>
      <c r="BA20" s="40">
        <f>+(AV20*'1а - drž.sek,drž.sl. i nam.'!$D$5)/100</f>
        <v>0</v>
      </c>
      <c r="BB20" s="40">
        <f>+(AW20*'1а - drž.sek,drž.sl. i nam.'!$D$5)/100</f>
        <v>0</v>
      </c>
    </row>
    <row r="21" spans="1:54" x14ac:dyDescent="0.25"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Y21" s="40">
        <f>+(AQ21*'1а - drž.sek,drž.sl. i nam.'!$D$5)/100</f>
        <v>0</v>
      </c>
      <c r="AZ21" s="40">
        <f>+(AR21*'1а - drž.sek,drž.sl. i nam.'!$D$5)/100</f>
        <v>0</v>
      </c>
      <c r="BA21" s="40">
        <f>+(AV21*'1а - drž.sek,drž.sl. i nam.'!$D$5)/100</f>
        <v>0</v>
      </c>
      <c r="BB21" s="40">
        <f>+(AW21*'1а - drž.sek,drž.sl. i nam.'!$D$5)/100</f>
        <v>0</v>
      </c>
    </row>
    <row r="22" spans="1:54" x14ac:dyDescent="0.25"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Y22" s="40">
        <f>+(AQ22*'1а - drž.sek,drž.sl. i nam.'!$D$5)/100</f>
        <v>0</v>
      </c>
      <c r="AZ22" s="40">
        <f>+(AR22*'1а - drž.sek,drž.sl. i nam.'!$D$5)/100</f>
        <v>0</v>
      </c>
      <c r="BA22" s="40">
        <f>+(AV22*'1а - drž.sek,drž.sl. i nam.'!$D$5)/100</f>
        <v>0</v>
      </c>
      <c r="BB22" s="40">
        <f>+(AW22*'1а - drž.sek,drž.sl. i nam.'!$D$5)/100</f>
        <v>0</v>
      </c>
    </row>
    <row r="23" spans="1:54" x14ac:dyDescent="0.25"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Y23" s="40">
        <f>+(AQ23*'1а - drž.sek,drž.sl. i nam.'!$D$5)/100</f>
        <v>0</v>
      </c>
      <c r="AZ23" s="40">
        <f>+(AR23*'1а - drž.sek,drž.sl. i nam.'!$D$5)/100</f>
        <v>0</v>
      </c>
      <c r="BA23" s="40">
        <f>+(AV23*'1а - drž.sek,drž.sl. i nam.'!$D$5)/100</f>
        <v>0</v>
      </c>
      <c r="BB23" s="40">
        <f>+(AW23*'1а - drž.sek,drž.sl. i nam.'!$D$5)/100</f>
        <v>0</v>
      </c>
    </row>
    <row r="24" spans="1:54" x14ac:dyDescent="0.25"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Y24" s="40">
        <f>+(AQ24*'1а - drž.sek,drž.sl. i nam.'!$D$5)/100</f>
        <v>0</v>
      </c>
      <c r="AZ24" s="40">
        <f>+(AR24*'1а - drž.sek,drž.sl. i nam.'!$D$5)/100</f>
        <v>0</v>
      </c>
      <c r="BA24" s="40">
        <f>+(AV24*'1а - drž.sek,drž.sl. i nam.'!$D$5)/100</f>
        <v>0</v>
      </c>
      <c r="BB24" s="40">
        <f>+(AW24*'1а - drž.sek,drž.sl. i nam.'!$D$5)/100</f>
        <v>0</v>
      </c>
    </row>
    <row r="25" spans="1:54" x14ac:dyDescent="0.25"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Y25" s="40">
        <f>+(AQ25*'1а - drž.sek,drž.sl. i nam.'!$D$5)/100</f>
        <v>0</v>
      </c>
      <c r="AZ25" s="40">
        <f>+(AR25*'1а - drž.sek,drž.sl. i nam.'!$D$5)/100</f>
        <v>0</v>
      </c>
      <c r="BA25" s="40">
        <f>+(AV25*'1а - drž.sek,drž.sl. i nam.'!$D$5)/100</f>
        <v>0</v>
      </c>
      <c r="BB25" s="40">
        <f>+(AW25*'1а - drž.sek,drž.sl. i nam.'!$D$5)/100</f>
        <v>0</v>
      </c>
    </row>
    <row r="26" spans="1:54" x14ac:dyDescent="0.25"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Y26" s="40">
        <f>+(AQ26*'1а - drž.sek,drž.sl. i nam.'!$D$5)/100</f>
        <v>0</v>
      </c>
      <c r="AZ26" s="40">
        <f>+(AR26*'1а - drž.sek,drž.sl. i nam.'!$D$5)/100</f>
        <v>0</v>
      </c>
      <c r="BA26" s="40">
        <f>+(AV26*'1а - drž.sek,drž.sl. i nam.'!$D$5)/100</f>
        <v>0</v>
      </c>
      <c r="BB26" s="40">
        <f>+(AW26*'1а - drž.sek,drž.sl. i nam.'!$D$5)/100</f>
        <v>0</v>
      </c>
    </row>
    <row r="27" spans="1:54" x14ac:dyDescent="0.25"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Y27" s="40">
        <f>+(AQ27*'1а - drž.sek,drž.sl. i nam.'!$D$5)/100</f>
        <v>0</v>
      </c>
      <c r="AZ27" s="40">
        <f>+(AR27*'1а - drž.sek,drž.sl. i nam.'!$D$5)/100</f>
        <v>0</v>
      </c>
      <c r="BA27" s="40">
        <f>+(AV27*'1а - drž.sek,drž.sl. i nam.'!$D$5)/100</f>
        <v>0</v>
      </c>
      <c r="BB27" s="40">
        <f>+(AW27*'1а - drž.sek,drž.sl. i nam.'!$D$5)/100</f>
        <v>0</v>
      </c>
    </row>
    <row r="28" spans="1:54" x14ac:dyDescent="0.25"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Y28" s="40">
        <f>+(AQ28*'1а - drž.sek,drž.sl. i nam.'!$D$5)/100</f>
        <v>0</v>
      </c>
      <c r="AZ28" s="40">
        <f>+(AR28*'1а - drž.sek,drž.sl. i nam.'!$D$5)/100</f>
        <v>0</v>
      </c>
      <c r="BA28" s="40">
        <f>+(AV28*'1а - drž.sek,drž.sl. i nam.'!$D$5)/100</f>
        <v>0</v>
      </c>
      <c r="BB28" s="40">
        <f>+(AW28*'1а - drž.sek,drž.sl. i nam.'!$D$5)/100</f>
        <v>0</v>
      </c>
    </row>
    <row r="29" spans="1:54" x14ac:dyDescent="0.25"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Y29" s="40">
        <f>+(AQ29*'1а - drž.sek,drž.sl. i nam.'!$D$5)/100</f>
        <v>0</v>
      </c>
      <c r="AZ29" s="40">
        <f>+(AR29*'1а - drž.sek,drž.sl. i nam.'!$D$5)/100</f>
        <v>0</v>
      </c>
      <c r="BA29" s="40">
        <f>+(AV29*'1а - drž.sek,drž.sl. i nam.'!$D$5)/100</f>
        <v>0</v>
      </c>
      <c r="BB29" s="40">
        <f>+(AW29*'1а - drž.sek,drž.sl. i nam.'!$D$5)/100</f>
        <v>0</v>
      </c>
    </row>
    <row r="30" spans="1:54" x14ac:dyDescent="0.25"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Y30" s="40">
        <f>+(AQ30*'1а - drž.sek,drž.sl. i nam.'!$D$5)/100</f>
        <v>0</v>
      </c>
      <c r="AZ30" s="40">
        <f>+(AR30*'1а - drž.sek,drž.sl. i nam.'!$D$5)/100</f>
        <v>0</v>
      </c>
      <c r="BA30" s="40">
        <f>+(AV30*'1а - drž.sek,drž.sl. i nam.'!$D$5)/100</f>
        <v>0</v>
      </c>
      <c r="BB30" s="40">
        <f>+(AW30*'1а - drž.sek,drž.sl. i nam.'!$D$5)/100</f>
        <v>0</v>
      </c>
    </row>
    <row r="31" spans="1:54" x14ac:dyDescent="0.25"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Y31" s="40">
        <f>+(AQ31*'1а - drž.sek,drž.sl. i nam.'!$D$5)/100</f>
        <v>0</v>
      </c>
      <c r="AZ31" s="40">
        <f>+(AR31*'1а - drž.sek,drž.sl. i nam.'!$D$5)/100</f>
        <v>0</v>
      </c>
      <c r="BA31" s="40">
        <f>+(AV31*'1а - drž.sek,drž.sl. i nam.'!$D$5)/100</f>
        <v>0</v>
      </c>
      <c r="BB31" s="40">
        <f>+(AW31*'1а - drž.sek,drž.sl. i nam.'!$D$5)/100</f>
        <v>0</v>
      </c>
    </row>
    <row r="32" spans="1:54" x14ac:dyDescent="0.25"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Y32" s="40">
        <f>+(AQ32*'1а - drž.sek,drž.sl. i nam.'!$D$5)/100</f>
        <v>0</v>
      </c>
      <c r="AZ32" s="40">
        <f>+(AR32*'1а - drž.sek,drž.sl. i nam.'!$D$5)/100</f>
        <v>0</v>
      </c>
      <c r="BA32" s="40">
        <f>+(AV32*'1а - drž.sek,drž.sl. i nam.'!$D$5)/100</f>
        <v>0</v>
      </c>
      <c r="BB32" s="40">
        <f>+(AW32*'1а - drž.sek,drž.sl. i nam.'!$D$5)/100</f>
        <v>0</v>
      </c>
    </row>
    <row r="33" spans="16:54" x14ac:dyDescent="0.25"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Y33" s="40">
        <f>+(AQ33*'1а - drž.sek,drž.sl. i nam.'!$D$5)/100</f>
        <v>0</v>
      </c>
      <c r="AZ33" s="40">
        <f>+(AR33*'1а - drž.sek,drž.sl. i nam.'!$D$5)/100</f>
        <v>0</v>
      </c>
      <c r="BA33" s="40">
        <f>+(AV33*'1а - drž.sek,drž.sl. i nam.'!$D$5)/100</f>
        <v>0</v>
      </c>
      <c r="BB33" s="40">
        <f>+(AW33*'1а - drž.sek,drž.sl. i nam.'!$D$5)/100</f>
        <v>0</v>
      </c>
    </row>
    <row r="34" spans="16:54" x14ac:dyDescent="0.25"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Y34" s="40">
        <f>+(AQ34*'1а - drž.sek,drž.sl. i nam.'!$D$5)/100</f>
        <v>0</v>
      </c>
      <c r="AZ34" s="40">
        <f>+(AR34*'1а - drž.sek,drž.sl. i nam.'!$D$5)/100</f>
        <v>0</v>
      </c>
      <c r="BA34" s="40">
        <f>+(AV34*'1а - drž.sek,drž.sl. i nam.'!$D$5)/100</f>
        <v>0</v>
      </c>
      <c r="BB34" s="40">
        <f>+(AW34*'1а - drž.sek,drž.sl. i nam.'!$D$5)/100</f>
        <v>0</v>
      </c>
    </row>
    <row r="35" spans="16:54" x14ac:dyDescent="0.25"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Y35" s="40">
        <f>+(AQ35*'1а - drž.sek,drž.sl. i nam.'!$D$5)/100</f>
        <v>0</v>
      </c>
      <c r="AZ35" s="40">
        <f>+(AR35*'1а - drž.sek,drž.sl. i nam.'!$D$5)/100</f>
        <v>0</v>
      </c>
      <c r="BA35" s="40">
        <f>+(AV35*'1а - drž.sek,drž.sl. i nam.'!$D$5)/100</f>
        <v>0</v>
      </c>
      <c r="BB35" s="40">
        <f>+(AW35*'1а - drž.sek,drž.sl. i nam.'!$D$5)/100</f>
        <v>0</v>
      </c>
    </row>
    <row r="36" spans="16:54" x14ac:dyDescent="0.25"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Y36" s="40">
        <f>+(AQ36*'1а - drž.sek,drž.sl. i nam.'!$D$5)/100</f>
        <v>0</v>
      </c>
      <c r="AZ36" s="40">
        <f>+(AR36*'1а - drž.sek,drž.sl. i nam.'!$D$5)/100</f>
        <v>0</v>
      </c>
      <c r="BA36" s="40">
        <f>+(AV36*'1а - drž.sek,drž.sl. i nam.'!$D$5)/100</f>
        <v>0</v>
      </c>
      <c r="BB36" s="40">
        <f>+(AW36*'1а - drž.sek,drž.sl. i nam.'!$D$5)/100</f>
        <v>0</v>
      </c>
    </row>
    <row r="37" spans="16:54" x14ac:dyDescent="0.25"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Y37" s="40">
        <f>+(AQ37*'1а - drž.sek,drž.sl. i nam.'!$D$5)/100</f>
        <v>0</v>
      </c>
      <c r="AZ37" s="40">
        <f>+(AR37*'1а - drž.sek,drž.sl. i nam.'!$D$5)/100</f>
        <v>0</v>
      </c>
      <c r="BA37" s="40">
        <f>+(AV37*'1а - drž.sek,drž.sl. i nam.'!$D$5)/100</f>
        <v>0</v>
      </c>
      <c r="BB37" s="40">
        <f>+(AW37*'1а - drž.sek,drž.sl. i nam.'!$D$5)/100</f>
        <v>0</v>
      </c>
    </row>
    <row r="38" spans="16:54" x14ac:dyDescent="0.25"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Y38" s="40">
        <f>+(AQ38*'1а - drž.sek,drž.sl. i nam.'!$D$5)/100</f>
        <v>0</v>
      </c>
      <c r="AZ38" s="40">
        <f>+(AR38*'1а - drž.sek,drž.sl. i nam.'!$D$5)/100</f>
        <v>0</v>
      </c>
      <c r="BA38" s="40">
        <f>+(AV38*'1а - drž.sek,drž.sl. i nam.'!$D$5)/100</f>
        <v>0</v>
      </c>
      <c r="BB38" s="40">
        <f>+(AW38*'1а - drž.sek,drž.sl. i nam.'!$D$5)/100</f>
        <v>0</v>
      </c>
    </row>
    <row r="39" spans="16:54" x14ac:dyDescent="0.25"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Y39" s="40">
        <f>+(AQ39*'1а - drž.sek,drž.sl. i nam.'!$D$5)/100</f>
        <v>0</v>
      </c>
      <c r="AZ39" s="40">
        <f>+(AR39*'1а - drž.sek,drž.sl. i nam.'!$D$5)/100</f>
        <v>0</v>
      </c>
      <c r="BA39" s="40">
        <f>+(AV39*'1а - drž.sek,drž.sl. i nam.'!$D$5)/100</f>
        <v>0</v>
      </c>
      <c r="BB39" s="40">
        <f>+(AW39*'1а - drž.sek,drž.sl. i nam.'!$D$5)/100</f>
        <v>0</v>
      </c>
    </row>
    <row r="40" spans="16:54" x14ac:dyDescent="0.25"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Y40" s="40">
        <f>+(AQ40*'1а - drž.sek,drž.sl. i nam.'!$D$5)/100</f>
        <v>0</v>
      </c>
      <c r="AZ40" s="40">
        <f>+(AR40*'1а - drž.sek,drž.sl. i nam.'!$D$5)/100</f>
        <v>0</v>
      </c>
      <c r="BA40" s="40">
        <f>+(AV40*'1а - drž.sek,drž.sl. i nam.'!$D$5)/100</f>
        <v>0</v>
      </c>
      <c r="BB40" s="40">
        <f>+(AW40*'1а - drž.sek,drž.sl. i nam.'!$D$5)/100</f>
        <v>0</v>
      </c>
    </row>
    <row r="41" spans="16:54" x14ac:dyDescent="0.25"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Y41" s="40">
        <f>+(AQ41*'1а - drž.sek,drž.sl. i nam.'!$D$5)/100</f>
        <v>0</v>
      </c>
      <c r="AZ41" s="40">
        <f>+(AR41*'1а - drž.sek,drž.sl. i nam.'!$D$5)/100</f>
        <v>0</v>
      </c>
      <c r="BA41" s="40">
        <f>+(AV41*'1а - drž.sek,drž.sl. i nam.'!$D$5)/100</f>
        <v>0</v>
      </c>
      <c r="BB41" s="40">
        <f>+(AW41*'1а - drž.sek,drž.sl. i nam.'!$D$5)/100</f>
        <v>0</v>
      </c>
    </row>
    <row r="42" spans="16:54" x14ac:dyDescent="0.25"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Y42" s="40">
        <f>+(AQ42*'1а - drž.sek,drž.sl. i nam.'!$D$5)/100</f>
        <v>0</v>
      </c>
      <c r="AZ42" s="40">
        <f>+(AR42*'1а - drž.sek,drž.sl. i nam.'!$D$5)/100</f>
        <v>0</v>
      </c>
      <c r="BA42" s="40">
        <f>+(AV42*'1а - drž.sek,drž.sl. i nam.'!$D$5)/100</f>
        <v>0</v>
      </c>
      <c r="BB42" s="40">
        <f>+(AW42*'1а - drž.sek,drž.sl. i nam.'!$D$5)/100</f>
        <v>0</v>
      </c>
    </row>
    <row r="43" spans="16:54" x14ac:dyDescent="0.25"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Y43" s="40">
        <f>+(AQ43*'1а - drž.sek,drž.sl. i nam.'!$D$5)/100</f>
        <v>0</v>
      </c>
      <c r="AZ43" s="40">
        <f>+(AR43*'1а - drž.sek,drž.sl. i nam.'!$D$5)/100</f>
        <v>0</v>
      </c>
      <c r="BA43" s="40">
        <f>+(AV43*'1а - drž.sek,drž.sl. i nam.'!$D$5)/100</f>
        <v>0</v>
      </c>
      <c r="BB43" s="40">
        <f>+(AW43*'1а - drž.sek,drž.sl. i nam.'!$D$5)/100</f>
        <v>0</v>
      </c>
    </row>
    <row r="44" spans="16:54" x14ac:dyDescent="0.25"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Y44" s="40">
        <f>+(AQ44*'1а - drž.sek,drž.sl. i nam.'!$D$5)/100</f>
        <v>0</v>
      </c>
      <c r="AZ44" s="40">
        <f>+(AR44*'1а - drž.sek,drž.sl. i nam.'!$D$5)/100</f>
        <v>0</v>
      </c>
      <c r="BA44" s="40">
        <f>+(AV44*'1а - drž.sek,drž.sl. i nam.'!$D$5)/100</f>
        <v>0</v>
      </c>
      <c r="BB44" s="40">
        <f>+(AW44*'1а - drž.sek,drž.sl. i nam.'!$D$5)/100</f>
        <v>0</v>
      </c>
    </row>
    <row r="45" spans="16:54" x14ac:dyDescent="0.25"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Y45" s="40">
        <f>+(AQ45*'1а - drž.sek,drž.sl. i nam.'!$D$5)/100</f>
        <v>0</v>
      </c>
      <c r="AZ45" s="40">
        <f>+(AR45*'1а - drž.sek,drž.sl. i nam.'!$D$5)/100</f>
        <v>0</v>
      </c>
      <c r="BA45" s="40">
        <f>+(AV45*'1а - drž.sek,drž.sl. i nam.'!$D$5)/100</f>
        <v>0</v>
      </c>
      <c r="BB45" s="40">
        <f>+(AW45*'1а - drž.sek,drž.sl. i nam.'!$D$5)/100</f>
        <v>0</v>
      </c>
    </row>
    <row r="46" spans="16:54" x14ac:dyDescent="0.25"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Y46" s="40">
        <f>+(AQ46*'1а - drž.sek,drž.sl. i nam.'!$D$5)/100</f>
        <v>0</v>
      </c>
      <c r="AZ46" s="40">
        <f>+(AR46*'1а - drž.sek,drž.sl. i nam.'!$D$5)/100</f>
        <v>0</v>
      </c>
      <c r="BA46" s="40">
        <f>+(AV46*'1а - drž.sek,drž.sl. i nam.'!$D$5)/100</f>
        <v>0</v>
      </c>
      <c r="BB46" s="40">
        <f>+(AW46*'1а - drž.sek,drž.sl. i nam.'!$D$5)/100</f>
        <v>0</v>
      </c>
    </row>
    <row r="47" spans="16:54" x14ac:dyDescent="0.25"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Y47" s="40">
        <f>+(AQ47*'1а - drž.sek,drž.sl. i nam.'!$D$5)/100</f>
        <v>0</v>
      </c>
      <c r="AZ47" s="40">
        <f>+(AR47*'1а - drž.sek,drž.sl. i nam.'!$D$5)/100</f>
        <v>0</v>
      </c>
      <c r="BA47" s="40">
        <f>+(AV47*'1а - drž.sek,drž.sl. i nam.'!$D$5)/100</f>
        <v>0</v>
      </c>
      <c r="BB47" s="40">
        <f>+(AW47*'1а - drž.sek,drž.sl. i nam.'!$D$5)/100</f>
        <v>0</v>
      </c>
    </row>
    <row r="48" spans="16:54" x14ac:dyDescent="0.25"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Y48" s="40">
        <f>+(AQ48*'1а - drž.sek,drž.sl. i nam.'!$D$5)/100</f>
        <v>0</v>
      </c>
      <c r="AZ48" s="40">
        <f>+(AR48*'1а - drž.sek,drž.sl. i nam.'!$D$5)/100</f>
        <v>0</v>
      </c>
      <c r="BA48" s="40">
        <f>+(AV48*'1а - drž.sek,drž.sl. i nam.'!$D$5)/100</f>
        <v>0</v>
      </c>
      <c r="BB48" s="40">
        <f>+(AW48*'1а - drž.sek,drž.sl. i nam.'!$D$5)/100</f>
        <v>0</v>
      </c>
    </row>
    <row r="49" spans="16:54" x14ac:dyDescent="0.25"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Y49" s="40">
        <f>+(AQ49*'1а - drž.sek,drž.sl. i nam.'!$D$5)/100</f>
        <v>0</v>
      </c>
      <c r="AZ49" s="40">
        <f>+(AR49*'1а - drž.sek,drž.sl. i nam.'!$D$5)/100</f>
        <v>0</v>
      </c>
      <c r="BA49" s="40">
        <f>+(AV49*'1а - drž.sek,drž.sl. i nam.'!$D$5)/100</f>
        <v>0</v>
      </c>
      <c r="BB49" s="40">
        <f>+(AW49*'1а - drž.sek,drž.sl. i nam.'!$D$5)/100</f>
        <v>0</v>
      </c>
    </row>
    <row r="50" spans="16:54" x14ac:dyDescent="0.25"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Y50" s="40">
        <f>+(AQ50*'1а - drž.sek,drž.sl. i nam.'!$D$5)/100</f>
        <v>0</v>
      </c>
      <c r="AZ50" s="40">
        <f>+(AR50*'1а - drž.sek,drž.sl. i nam.'!$D$5)/100</f>
        <v>0</v>
      </c>
      <c r="BA50" s="40">
        <f>+(AV50*'1а - drž.sek,drž.sl. i nam.'!$D$5)/100</f>
        <v>0</v>
      </c>
      <c r="BB50" s="40">
        <f>+(AW50*'1а - drž.sek,drž.sl. i nam.'!$D$5)/100</f>
        <v>0</v>
      </c>
    </row>
    <row r="51" spans="16:54" x14ac:dyDescent="0.25"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Y51" s="40">
        <f>+(AQ51*'1а - drž.sek,drž.sl. i nam.'!$D$5)/100</f>
        <v>0</v>
      </c>
      <c r="AZ51" s="40">
        <f>+(AR51*'1а - drž.sek,drž.sl. i nam.'!$D$5)/100</f>
        <v>0</v>
      </c>
      <c r="BA51" s="40">
        <f>+(AV51*'1а - drž.sek,drž.sl. i nam.'!$D$5)/100</f>
        <v>0</v>
      </c>
      <c r="BB51" s="40">
        <f>+(AW51*'1а - drž.sek,drž.sl. i nam.'!$D$5)/100</f>
        <v>0</v>
      </c>
    </row>
    <row r="52" spans="16:54" x14ac:dyDescent="0.25"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Y52" s="40">
        <f>+(AQ52*'1а - drž.sek,drž.sl. i nam.'!$D$5)/100</f>
        <v>0</v>
      </c>
      <c r="AZ52" s="40">
        <f>+(AR52*'1а - drž.sek,drž.sl. i nam.'!$D$5)/100</f>
        <v>0</v>
      </c>
      <c r="BA52" s="40">
        <f>+(AV52*'1а - drž.sek,drž.sl. i nam.'!$D$5)/100</f>
        <v>0</v>
      </c>
      <c r="BB52" s="40">
        <f>+(AW52*'1а - drž.sek,drž.sl. i nam.'!$D$5)/100</f>
        <v>0</v>
      </c>
    </row>
    <row r="53" spans="16:54" x14ac:dyDescent="0.25"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Y53" s="40">
        <f>+(AQ53*'1а - drž.sek,drž.sl. i nam.'!$D$5)/100</f>
        <v>0</v>
      </c>
      <c r="AZ53" s="40">
        <f>+(AR53*'1а - drž.sek,drž.sl. i nam.'!$D$5)/100</f>
        <v>0</v>
      </c>
      <c r="BA53" s="40">
        <f>+(AV53*'1а - drž.sek,drž.sl. i nam.'!$D$5)/100</f>
        <v>0</v>
      </c>
      <c r="BB53" s="40">
        <f>+(AW53*'1а - drž.sek,drž.sl. i nam.'!$D$5)/100</f>
        <v>0</v>
      </c>
    </row>
    <row r="54" spans="16:54" x14ac:dyDescent="0.25"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Y54" s="40">
        <f>+(AQ54*'1а - drž.sek,drž.sl. i nam.'!$D$5)/100</f>
        <v>0</v>
      </c>
      <c r="AZ54" s="40">
        <f>+(AR54*'1а - drž.sek,drž.sl. i nam.'!$D$5)/100</f>
        <v>0</v>
      </c>
      <c r="BA54" s="40">
        <f>+(AV54*'1а - drž.sek,drž.sl. i nam.'!$D$5)/100</f>
        <v>0</v>
      </c>
      <c r="BB54" s="40">
        <f>+(AW54*'1а - drž.sek,drž.sl. i nam.'!$D$5)/100</f>
        <v>0</v>
      </c>
    </row>
    <row r="55" spans="16:54" x14ac:dyDescent="0.25"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Y55" s="40">
        <f>+(AQ55*'1а - drž.sek,drž.sl. i nam.'!$D$5)/100</f>
        <v>0</v>
      </c>
      <c r="AZ55" s="40">
        <f>+(AR55*'1а - drž.sek,drž.sl. i nam.'!$D$5)/100</f>
        <v>0</v>
      </c>
      <c r="BA55" s="40">
        <f>+(AV55*'1а - drž.sek,drž.sl. i nam.'!$D$5)/100</f>
        <v>0</v>
      </c>
      <c r="BB55" s="40">
        <f>+(AW55*'1а - drž.sek,drž.sl. i nam.'!$D$5)/100</f>
        <v>0</v>
      </c>
    </row>
    <row r="56" spans="16:54" x14ac:dyDescent="0.25"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Y56" s="40">
        <f>+(AQ56*'1а - drž.sek,drž.sl. i nam.'!$D$5)/100</f>
        <v>0</v>
      </c>
      <c r="AZ56" s="40">
        <f>+(AR56*'1а - drž.sek,drž.sl. i nam.'!$D$5)/100</f>
        <v>0</v>
      </c>
      <c r="BA56" s="40">
        <f>+(AV56*'1а - drž.sek,drž.sl. i nam.'!$D$5)/100</f>
        <v>0</v>
      </c>
      <c r="BB56" s="40">
        <f>+(AW56*'1а - drž.sek,drž.sl. i nam.'!$D$5)/100</f>
        <v>0</v>
      </c>
    </row>
    <row r="57" spans="16:54" x14ac:dyDescent="0.25"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Y57" s="40">
        <f>+(AQ57*'1а - drž.sek,drž.sl. i nam.'!$D$5)/100</f>
        <v>0</v>
      </c>
      <c r="AZ57" s="40">
        <f>+(AR57*'1а - drž.sek,drž.sl. i nam.'!$D$5)/100</f>
        <v>0</v>
      </c>
      <c r="BA57" s="40">
        <f>+(AV57*'1а - drž.sek,drž.sl. i nam.'!$D$5)/100</f>
        <v>0</v>
      </c>
      <c r="BB57" s="40">
        <f>+(AW57*'1а - drž.sek,drž.sl. i nam.'!$D$5)/100</f>
        <v>0</v>
      </c>
    </row>
    <row r="58" spans="16:54" x14ac:dyDescent="0.25"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Y58" s="40">
        <f>+(AQ58*'1а - drž.sek,drž.sl. i nam.'!$D$5)/100</f>
        <v>0</v>
      </c>
      <c r="AZ58" s="40">
        <f>+(AR58*'1а - drž.sek,drž.sl. i nam.'!$D$5)/100</f>
        <v>0</v>
      </c>
      <c r="BA58" s="40">
        <f>+(AV58*'1а - drž.sek,drž.sl. i nam.'!$D$5)/100</f>
        <v>0</v>
      </c>
      <c r="BB58" s="40">
        <f>+(AW58*'1а - drž.sek,drž.sl. i nam.'!$D$5)/100</f>
        <v>0</v>
      </c>
    </row>
    <row r="59" spans="16:54" x14ac:dyDescent="0.25"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Y59" s="40">
        <f>+(AQ59*'1а - drž.sek,drž.sl. i nam.'!$D$5)/100</f>
        <v>0</v>
      </c>
      <c r="AZ59" s="40">
        <f>+(AR59*'1а - drž.sek,drž.sl. i nam.'!$D$5)/100</f>
        <v>0</v>
      </c>
      <c r="BA59" s="40">
        <f>+(AV59*'1а - drž.sek,drž.sl. i nam.'!$D$5)/100</f>
        <v>0</v>
      </c>
      <c r="BB59" s="40">
        <f>+(AW59*'1а - drž.sek,drž.sl. i nam.'!$D$5)/100</f>
        <v>0</v>
      </c>
    </row>
    <row r="60" spans="16:54" x14ac:dyDescent="0.25"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Y60" s="40">
        <f>+(AQ60*'1а - drž.sek,drž.sl. i nam.'!$D$5)/100</f>
        <v>0</v>
      </c>
      <c r="AZ60" s="40">
        <f>+(AR60*'1а - drž.sek,drž.sl. i nam.'!$D$5)/100</f>
        <v>0</v>
      </c>
      <c r="BA60" s="40">
        <f>+(AV60*'1а - drž.sek,drž.sl. i nam.'!$D$5)/100</f>
        <v>0</v>
      </c>
      <c r="BB60" s="40">
        <f>+(AW60*'1а - drž.sek,drž.sl. i nam.'!$D$5)/100</f>
        <v>0</v>
      </c>
    </row>
    <row r="61" spans="16:54" x14ac:dyDescent="0.25"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Y61" s="40">
        <f>+(AQ61*'1а - drž.sek,drž.sl. i nam.'!$D$5)/100</f>
        <v>0</v>
      </c>
      <c r="AZ61" s="40">
        <f>+(AR61*'1а - drž.sek,drž.sl. i nam.'!$D$5)/100</f>
        <v>0</v>
      </c>
      <c r="BA61" s="40">
        <f>+(AV61*'1а - drž.sek,drž.sl. i nam.'!$D$5)/100</f>
        <v>0</v>
      </c>
      <c r="BB61" s="40">
        <f>+(AW61*'1а - drž.sek,drž.sl. i nam.'!$D$5)/100</f>
        <v>0</v>
      </c>
    </row>
    <row r="62" spans="16:54" x14ac:dyDescent="0.25"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Y62" s="40">
        <f>+(AQ62*'1а - drž.sek,drž.sl. i nam.'!$D$5)/100</f>
        <v>0</v>
      </c>
      <c r="AZ62" s="40">
        <f>+(AR62*'1а - drž.sek,drž.sl. i nam.'!$D$5)/100</f>
        <v>0</v>
      </c>
      <c r="BA62" s="40">
        <f>+(AV62*'1а - drž.sek,drž.sl. i nam.'!$D$5)/100</f>
        <v>0</v>
      </c>
      <c r="BB62" s="40">
        <f>+(AW62*'1а - drž.sek,drž.sl. i nam.'!$D$5)/100</f>
        <v>0</v>
      </c>
    </row>
    <row r="63" spans="16:54" x14ac:dyDescent="0.25"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Y63" s="40">
        <f>+(AQ63*'1а - drž.sek,drž.sl. i nam.'!$D$5)/100</f>
        <v>0</v>
      </c>
      <c r="AZ63" s="40">
        <f>+(AR63*'1а - drž.sek,drž.sl. i nam.'!$D$5)/100</f>
        <v>0</v>
      </c>
      <c r="BA63" s="40">
        <f>+(AV63*'1а - drž.sek,drž.sl. i nam.'!$D$5)/100</f>
        <v>0</v>
      </c>
      <c r="BB63" s="40">
        <f>+(AW63*'1а - drž.sek,drž.sl. i nam.'!$D$5)/100</f>
        <v>0</v>
      </c>
    </row>
    <row r="64" spans="16:54" x14ac:dyDescent="0.25"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Y64" s="40">
        <f>+(AQ64*'1а - drž.sek,drž.sl. i nam.'!$D$5)/100</f>
        <v>0</v>
      </c>
      <c r="AZ64" s="40">
        <f>+(AR64*'1а - drž.sek,drž.sl. i nam.'!$D$5)/100</f>
        <v>0</v>
      </c>
      <c r="BA64" s="40">
        <f>+(AV64*'1а - drž.sek,drž.sl. i nam.'!$D$5)/100</f>
        <v>0</v>
      </c>
      <c r="BB64" s="40">
        <f>+(AW64*'1а - drž.sek,drž.sl. i nam.'!$D$5)/100</f>
        <v>0</v>
      </c>
    </row>
    <row r="65" spans="16:54" x14ac:dyDescent="0.25"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Y65" s="40">
        <f>+(AQ65*'1а - drž.sek,drž.sl. i nam.'!$D$5)/100</f>
        <v>0</v>
      </c>
      <c r="AZ65" s="40">
        <f>+(AR65*'1а - drž.sek,drž.sl. i nam.'!$D$5)/100</f>
        <v>0</v>
      </c>
      <c r="BA65" s="40">
        <f>+(AV65*'1а - drž.sek,drž.sl. i nam.'!$D$5)/100</f>
        <v>0</v>
      </c>
      <c r="BB65" s="40">
        <f>+(AW65*'1а - drž.sek,drž.sl. i nam.'!$D$5)/100</f>
        <v>0</v>
      </c>
    </row>
    <row r="66" spans="16:54" x14ac:dyDescent="0.25"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Y66" s="40">
        <f>+(AQ66*'1а - drž.sek,drž.sl. i nam.'!$D$5)/100</f>
        <v>0</v>
      </c>
      <c r="AZ66" s="40">
        <f>+(AR66*'1а - drž.sek,drž.sl. i nam.'!$D$5)/100</f>
        <v>0</v>
      </c>
      <c r="BA66" s="40">
        <f>+(AV66*'1а - drž.sek,drž.sl. i nam.'!$D$5)/100</f>
        <v>0</v>
      </c>
      <c r="BB66" s="40">
        <f>+(AW66*'1а - drž.sek,drž.sl. i nam.'!$D$5)/100</f>
        <v>0</v>
      </c>
    </row>
    <row r="67" spans="16:54" x14ac:dyDescent="0.25"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Y67" s="40">
        <f>+(AQ67*'1а - drž.sek,drž.sl. i nam.'!$D$5)/100</f>
        <v>0</v>
      </c>
      <c r="AZ67" s="40">
        <f>+(AR67*'1а - drž.sek,drž.sl. i nam.'!$D$5)/100</f>
        <v>0</v>
      </c>
      <c r="BA67" s="40">
        <f>+(AV67*'1а - drž.sek,drž.sl. i nam.'!$D$5)/100</f>
        <v>0</v>
      </c>
      <c r="BB67" s="40">
        <f>+(AW67*'1а - drž.sek,drž.sl. i nam.'!$D$5)/100</f>
        <v>0</v>
      </c>
    </row>
    <row r="68" spans="16:54" x14ac:dyDescent="0.25"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Y68" s="40">
        <f>+(AQ68*'1а - drž.sek,drž.sl. i nam.'!$D$5)/100</f>
        <v>0</v>
      </c>
      <c r="AZ68" s="40">
        <f>+(AR68*'1а - drž.sek,drž.sl. i nam.'!$D$5)/100</f>
        <v>0</v>
      </c>
      <c r="BA68" s="40">
        <f>+(AV68*'1а - drž.sek,drž.sl. i nam.'!$D$5)/100</f>
        <v>0</v>
      </c>
      <c r="BB68" s="40">
        <f>+(AW68*'1а - drž.sek,drž.sl. i nam.'!$D$5)/100</f>
        <v>0</v>
      </c>
    </row>
    <row r="69" spans="16:54" x14ac:dyDescent="0.25"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Y69" s="40">
        <f>+(AQ69*'1а - drž.sek,drž.sl. i nam.'!$D$5)/100</f>
        <v>0</v>
      </c>
      <c r="AZ69" s="40">
        <f>+(AR69*'1а - drž.sek,drž.sl. i nam.'!$D$5)/100</f>
        <v>0</v>
      </c>
      <c r="BA69" s="40">
        <f>+(AV69*'1а - drž.sek,drž.sl. i nam.'!$D$5)/100</f>
        <v>0</v>
      </c>
      <c r="BB69" s="40">
        <f>+(AW69*'1а - drž.sek,drž.sl. i nam.'!$D$5)/100</f>
        <v>0</v>
      </c>
    </row>
    <row r="70" spans="16:54" x14ac:dyDescent="0.25"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Y70" s="40">
        <f>+(AQ70*'1а - drž.sek,drž.sl. i nam.'!$D$5)/100</f>
        <v>0</v>
      </c>
      <c r="AZ70" s="40">
        <f>+(AR70*'1а - drž.sek,drž.sl. i nam.'!$D$5)/100</f>
        <v>0</v>
      </c>
      <c r="BA70" s="40">
        <f>+(AV70*'1а - drž.sek,drž.sl. i nam.'!$D$5)/100</f>
        <v>0</v>
      </c>
      <c r="BB70" s="40">
        <f>+(AW70*'1а - drž.sek,drž.sl. i nam.'!$D$5)/100</f>
        <v>0</v>
      </c>
    </row>
    <row r="71" spans="16:54" x14ac:dyDescent="0.25"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Y71" s="40">
        <f>+(AQ71*'1а - drž.sek,drž.sl. i nam.'!$D$5)/100</f>
        <v>0</v>
      </c>
      <c r="AZ71" s="40">
        <f>+(AR71*'1а - drž.sek,drž.sl. i nam.'!$D$5)/100</f>
        <v>0</v>
      </c>
      <c r="BA71" s="40">
        <f>+(AV71*'1а - drž.sek,drž.sl. i nam.'!$D$5)/100</f>
        <v>0</v>
      </c>
      <c r="BB71" s="40">
        <f>+(AW71*'1а - drž.sek,drž.sl. i nam.'!$D$5)/100</f>
        <v>0</v>
      </c>
    </row>
    <row r="72" spans="16:54" x14ac:dyDescent="0.25"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Y72" s="40">
        <f>+(AQ72*'1а - drž.sek,drž.sl. i nam.'!$D$5)/100</f>
        <v>0</v>
      </c>
      <c r="AZ72" s="40">
        <f>+(AR72*'1а - drž.sek,drž.sl. i nam.'!$D$5)/100</f>
        <v>0</v>
      </c>
      <c r="BA72" s="40">
        <f>+(AV72*'1а - drž.sek,drž.sl. i nam.'!$D$5)/100</f>
        <v>0</v>
      </c>
      <c r="BB72" s="40">
        <f>+(AW72*'1а - drž.sek,drž.sl. i nam.'!$D$5)/100</f>
        <v>0</v>
      </c>
    </row>
    <row r="73" spans="16:54" x14ac:dyDescent="0.25"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Y73" s="40">
        <f>+(AQ73*'1а - drž.sek,drž.sl. i nam.'!$D$5)/100</f>
        <v>0</v>
      </c>
      <c r="AZ73" s="40">
        <f>+(AR73*'1а - drž.sek,drž.sl. i nam.'!$D$5)/100</f>
        <v>0</v>
      </c>
      <c r="BA73" s="40">
        <f>+(AV73*'1а - drž.sek,drž.sl. i nam.'!$D$5)/100</f>
        <v>0</v>
      </c>
      <c r="BB73" s="40">
        <f>+(AW73*'1а - drž.sek,drž.sl. i nam.'!$D$5)/100</f>
        <v>0</v>
      </c>
    </row>
    <row r="74" spans="16:54" x14ac:dyDescent="0.25"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Y74" s="40">
        <f>+(AQ74*'1а - drž.sek,drž.sl. i nam.'!$D$5)/100</f>
        <v>0</v>
      </c>
      <c r="AZ74" s="40">
        <f>+(AR74*'1а - drž.sek,drž.sl. i nam.'!$D$5)/100</f>
        <v>0</v>
      </c>
      <c r="BA74" s="40">
        <f>+(AV74*'1а - drž.sek,drž.sl. i nam.'!$D$5)/100</f>
        <v>0</v>
      </c>
      <c r="BB74" s="40">
        <f>+(AW74*'1а - drž.sek,drž.sl. i nam.'!$D$5)/100</f>
        <v>0</v>
      </c>
    </row>
    <row r="75" spans="16:54" x14ac:dyDescent="0.25"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Y75" s="40">
        <f>+(AQ75*'1а - drž.sek,drž.sl. i nam.'!$D$5)/100</f>
        <v>0</v>
      </c>
      <c r="AZ75" s="40">
        <f>+(AR75*'1а - drž.sek,drž.sl. i nam.'!$D$5)/100</f>
        <v>0</v>
      </c>
      <c r="BA75" s="40">
        <f>+(AV75*'1а - drž.sek,drž.sl. i nam.'!$D$5)/100</f>
        <v>0</v>
      </c>
      <c r="BB75" s="40">
        <f>+(AW75*'1а - drž.sek,drž.sl. i nam.'!$D$5)/100</f>
        <v>0</v>
      </c>
    </row>
    <row r="76" spans="16:54" x14ac:dyDescent="0.25"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Y76" s="40">
        <f>+(AQ76*'1а - drž.sek,drž.sl. i nam.'!$D$5)/100</f>
        <v>0</v>
      </c>
      <c r="AZ76" s="40">
        <f>+(AR76*'1а - drž.sek,drž.sl. i nam.'!$D$5)/100</f>
        <v>0</v>
      </c>
      <c r="BA76" s="40">
        <f>+(AV76*'1а - drž.sek,drž.sl. i nam.'!$D$5)/100</f>
        <v>0</v>
      </c>
      <c r="BB76" s="40">
        <f>+(AW76*'1а - drž.sek,drž.sl. i nam.'!$D$5)/100</f>
        <v>0</v>
      </c>
    </row>
    <row r="77" spans="16:54" x14ac:dyDescent="0.25"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Y77" s="40">
        <f>+(AQ77*'1а - drž.sek,drž.sl. i nam.'!$D$5)/100</f>
        <v>0</v>
      </c>
      <c r="AZ77" s="40">
        <f>+(AR77*'1а - drž.sek,drž.sl. i nam.'!$D$5)/100</f>
        <v>0</v>
      </c>
      <c r="BA77" s="40">
        <f>+(AV77*'1а - drž.sek,drž.sl. i nam.'!$D$5)/100</f>
        <v>0</v>
      </c>
      <c r="BB77" s="40">
        <f>+(AW77*'1а - drž.sek,drž.sl. i nam.'!$D$5)/100</f>
        <v>0</v>
      </c>
    </row>
    <row r="78" spans="16:54" x14ac:dyDescent="0.25"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Y78" s="40">
        <f>+(AQ78*'1а - drž.sek,drž.sl. i nam.'!$D$5)/100</f>
        <v>0</v>
      </c>
      <c r="AZ78" s="40">
        <f>+(AR78*'1а - drž.sek,drž.sl. i nam.'!$D$5)/100</f>
        <v>0</v>
      </c>
      <c r="BA78" s="40">
        <f>+(AV78*'1а - drž.sek,drž.sl. i nam.'!$D$5)/100</f>
        <v>0</v>
      </c>
      <c r="BB78" s="40">
        <f>+(AW78*'1а - drž.sek,drž.sl. i nam.'!$D$5)/100</f>
        <v>0</v>
      </c>
    </row>
    <row r="79" spans="16:54" x14ac:dyDescent="0.25"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Y79" s="40">
        <f>+(AQ79*'1а - drž.sek,drž.sl. i nam.'!$D$5)/100</f>
        <v>0</v>
      </c>
      <c r="AZ79" s="40">
        <f>+(AR79*'1а - drž.sek,drž.sl. i nam.'!$D$5)/100</f>
        <v>0</v>
      </c>
      <c r="BA79" s="40">
        <f>+(AV79*'1а - drž.sek,drž.sl. i nam.'!$D$5)/100</f>
        <v>0</v>
      </c>
      <c r="BB79" s="40">
        <f>+(AW79*'1а - drž.sek,drž.sl. i nam.'!$D$5)/100</f>
        <v>0</v>
      </c>
    </row>
    <row r="80" spans="16:54" x14ac:dyDescent="0.25"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Y80" s="40">
        <f>+(AQ80*'1а - drž.sek,drž.sl. i nam.'!$D$5)/100</f>
        <v>0</v>
      </c>
      <c r="AZ80" s="40">
        <f>+(AR80*'1а - drž.sek,drž.sl. i nam.'!$D$5)/100</f>
        <v>0</v>
      </c>
      <c r="BA80" s="40">
        <f>+(AV80*'1а - drž.sek,drž.sl. i nam.'!$D$5)/100</f>
        <v>0</v>
      </c>
      <c r="BB80" s="40">
        <f>+(AW80*'1а - drž.sek,drž.sl. i nam.'!$D$5)/100</f>
        <v>0</v>
      </c>
    </row>
    <row r="81" spans="16:54" x14ac:dyDescent="0.25"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Y81" s="40">
        <f>+(AQ81*'1а - drž.sek,drž.sl. i nam.'!$D$5)/100</f>
        <v>0</v>
      </c>
      <c r="AZ81" s="40">
        <f>+(AR81*'1а - drž.sek,drž.sl. i nam.'!$D$5)/100</f>
        <v>0</v>
      </c>
      <c r="BA81" s="40">
        <f>+(AV81*'1а - drž.sek,drž.sl. i nam.'!$D$5)/100</f>
        <v>0</v>
      </c>
      <c r="BB81" s="40">
        <f>+(AW81*'1а - drž.sek,drž.sl. i nam.'!$D$5)/100</f>
        <v>0</v>
      </c>
    </row>
    <row r="82" spans="16:54" x14ac:dyDescent="0.25"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Y82" s="40">
        <f>+(AQ82*'1а - drž.sek,drž.sl. i nam.'!$D$5)/100</f>
        <v>0</v>
      </c>
      <c r="AZ82" s="40">
        <f>+(AR82*'1а - drž.sek,drž.sl. i nam.'!$D$5)/100</f>
        <v>0</v>
      </c>
      <c r="BA82" s="40">
        <f>+(AV82*'1а - drž.sek,drž.sl. i nam.'!$D$5)/100</f>
        <v>0</v>
      </c>
      <c r="BB82" s="40">
        <f>+(AW82*'1а - drž.sek,drž.sl. i nam.'!$D$5)/100</f>
        <v>0</v>
      </c>
    </row>
    <row r="83" spans="16:54" x14ac:dyDescent="0.25"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Y83" s="40">
        <f>+(AQ83*'1а - drž.sek,drž.sl. i nam.'!$D$5)/100</f>
        <v>0</v>
      </c>
      <c r="AZ83" s="40">
        <f>+(AR83*'1а - drž.sek,drž.sl. i nam.'!$D$5)/100</f>
        <v>0</v>
      </c>
      <c r="BA83" s="40">
        <f>+(AV83*'1а - drž.sek,drž.sl. i nam.'!$D$5)/100</f>
        <v>0</v>
      </c>
      <c r="BB83" s="40">
        <f>+(AW83*'1а - drž.sek,drž.sl. i nam.'!$D$5)/100</f>
        <v>0</v>
      </c>
    </row>
    <row r="84" spans="16:54" x14ac:dyDescent="0.25">
      <c r="AY84" s="40">
        <f>+(AQ84*'1а - drž.sek,drž.sl. i nam.'!$D$5)/100</f>
        <v>0</v>
      </c>
      <c r="AZ84" s="40">
        <f>+(AR84*'1а - drž.sek,drž.sl. i nam.'!$D$5)/100</f>
        <v>0</v>
      </c>
      <c r="BA84" s="40">
        <f>+(AV84*'1а - drž.sek,drž.sl. i nam.'!$D$5)/100</f>
        <v>0</v>
      </c>
      <c r="BB84" s="40">
        <f>+(AW84*'1а - drž.sek,drž.sl. i nam.'!$D$5)/100</f>
        <v>0</v>
      </c>
    </row>
    <row r="85" spans="16:54" x14ac:dyDescent="0.25">
      <c r="AY85" s="40">
        <f>+(AQ85*'1а - drž.sek,drž.sl. i nam.'!$D$5)/100</f>
        <v>0</v>
      </c>
      <c r="AZ85" s="40">
        <f>+(AR85*'1а - drž.sek,drž.sl. i nam.'!$D$5)/100</f>
        <v>0</v>
      </c>
      <c r="BA85" s="40">
        <f>+(AV85*'1а - drž.sek,drž.sl. i nam.'!$D$5)/100</f>
        <v>0</v>
      </c>
      <c r="BB85" s="40">
        <f>+(AW85*'1а - drž.sek,drž.sl. i nam.'!$D$5)/100</f>
        <v>0</v>
      </c>
    </row>
    <row r="86" spans="16:54" x14ac:dyDescent="0.25">
      <c r="AY86" s="40">
        <f>+(AQ86*'1а - drž.sek,drž.sl. i nam.'!$D$5)/100</f>
        <v>0</v>
      </c>
      <c r="AZ86" s="40">
        <f>+(AR86*'1а - drž.sek,drž.sl. i nam.'!$D$5)/100</f>
        <v>0</v>
      </c>
      <c r="BA86" s="40">
        <f>+(AV86*'1а - drž.sek,drž.sl. i nam.'!$D$5)/100</f>
        <v>0</v>
      </c>
      <c r="BB86" s="40">
        <f>+(AW86*'1а - drž.sek,drž.sl. i nam.'!$D$5)/100</f>
        <v>0</v>
      </c>
    </row>
    <row r="87" spans="16:54" x14ac:dyDescent="0.25">
      <c r="AY87" s="40">
        <f>+(AQ87*'1а - drž.sek,drž.sl. i nam.'!$D$5)/100</f>
        <v>0</v>
      </c>
      <c r="AZ87" s="40">
        <f>+(AR87*'1а - drž.sek,drž.sl. i nam.'!$D$5)/100</f>
        <v>0</v>
      </c>
      <c r="BA87" s="40">
        <f>+(AV87*'1а - drž.sek,drž.sl. i nam.'!$D$5)/100</f>
        <v>0</v>
      </c>
      <c r="BB87" s="40">
        <f>+(AW87*'1а - drž.sek,drž.sl. i nam.'!$D$5)/100</f>
        <v>0</v>
      </c>
    </row>
    <row r="88" spans="16:54" x14ac:dyDescent="0.25">
      <c r="AY88" s="40">
        <f>+(AQ88*'1а - drž.sek,drž.sl. i nam.'!$D$5)/100</f>
        <v>0</v>
      </c>
      <c r="AZ88" s="40">
        <f>+(AR88*'1а - drž.sek,drž.sl. i nam.'!$D$5)/100</f>
        <v>0</v>
      </c>
      <c r="BA88" s="40">
        <f>+(AV88*'1а - drž.sek,drž.sl. i nam.'!$D$5)/100</f>
        <v>0</v>
      </c>
      <c r="BB88" s="40">
        <f>+(AW88*'1а - drž.sek,drž.sl. i nam.'!$D$5)/100</f>
        <v>0</v>
      </c>
    </row>
    <row r="89" spans="16:54" x14ac:dyDescent="0.25">
      <c r="AY89" s="40">
        <f>+(AQ89*'1а - drž.sek,drž.sl. i nam.'!$D$5)/100</f>
        <v>0</v>
      </c>
      <c r="AZ89" s="40">
        <f>+(AR89*'1а - drž.sek,drž.sl. i nam.'!$D$5)/100</f>
        <v>0</v>
      </c>
      <c r="BA89" s="40">
        <f>+(AV89*'1а - drž.sek,drž.sl. i nam.'!$D$5)/100</f>
        <v>0</v>
      </c>
      <c r="BB89" s="40">
        <f>+(AW89*'1а - drž.sek,drž.sl. i nam.'!$D$5)/100</f>
        <v>0</v>
      </c>
    </row>
    <row r="90" spans="16:54" x14ac:dyDescent="0.25">
      <c r="AY90" s="40">
        <f>+(AQ90*'1а - drž.sek,drž.sl. i nam.'!$D$5)/100</f>
        <v>0</v>
      </c>
      <c r="AZ90" s="40">
        <f>+(AR90*'1а - drž.sek,drž.sl. i nam.'!$D$5)/100</f>
        <v>0</v>
      </c>
      <c r="BA90" s="40">
        <f>+(AV90*'1а - drž.sek,drž.sl. i nam.'!$D$5)/100</f>
        <v>0</v>
      </c>
      <c r="BB90" s="40">
        <f>+(AW90*'1а - drž.sek,drž.sl. i nam.'!$D$5)/100</f>
        <v>0</v>
      </c>
    </row>
  </sheetData>
  <sheetProtection formatCells="0" formatColumns="0" formatRows="0"/>
  <mergeCells count="8">
    <mergeCell ref="AY2:BB2"/>
    <mergeCell ref="AS2:AW2"/>
    <mergeCell ref="J2:P2"/>
    <mergeCell ref="Q2:W2"/>
    <mergeCell ref="X2:AD2"/>
    <mergeCell ref="AE2:AK2"/>
    <mergeCell ref="AL2:AM2"/>
    <mergeCell ref="AN2:AR2"/>
  </mergeCells>
  <conditionalFormatting sqref="AN1:AW1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98"/>
  <sheetViews>
    <sheetView showZeros="0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RowHeight="13.2" x14ac:dyDescent="0.25"/>
  <cols>
    <col min="1" max="1" width="4.88671875" customWidth="1"/>
    <col min="2" max="2" width="5" style="222" customWidth="1"/>
    <col min="3" max="3" width="6.44140625" bestFit="1" customWidth="1"/>
    <col min="4" max="4" width="26" style="222" customWidth="1"/>
    <col min="5" max="5" width="4.5546875" bestFit="1" customWidth="1"/>
    <col min="6" max="6" width="23" style="222" customWidth="1"/>
    <col min="7" max="7" width="29.5546875" customWidth="1"/>
    <col min="8" max="8" width="5.88671875" customWidth="1"/>
    <col min="9" max="9" width="10.33203125" customWidth="1"/>
    <col min="10" max="10" width="9.6640625" customWidth="1"/>
    <col min="15" max="15" width="4.88671875" customWidth="1"/>
    <col min="16" max="16" width="12.5546875" customWidth="1"/>
    <col min="17" max="17" width="10.33203125" customWidth="1"/>
    <col min="18" max="18" width="12.88671875" customWidth="1"/>
    <col min="19" max="20" width="12.33203125" customWidth="1"/>
    <col min="21" max="21" width="11.44140625" customWidth="1"/>
    <col min="22" max="22" width="11" customWidth="1"/>
    <col min="23" max="23" width="11.5546875" customWidth="1"/>
    <col min="24" max="25" width="11" customWidth="1"/>
    <col min="26" max="26" width="11.109375" customWidth="1"/>
    <col min="27" max="30" width="11.6640625" customWidth="1"/>
    <col min="31" max="31" width="12" customWidth="1"/>
    <col min="32" max="32" width="11.109375" customWidth="1"/>
    <col min="33" max="33" width="12.88671875" customWidth="1"/>
    <col min="34" max="34" width="11.5546875" customWidth="1"/>
    <col min="40" max="40" width="11.6640625" bestFit="1" customWidth="1"/>
    <col min="41" max="41" width="9.33203125" bestFit="1" customWidth="1"/>
    <col min="42" max="42" width="11.6640625" bestFit="1" customWidth="1"/>
    <col min="43" max="43" width="13.44140625" bestFit="1" customWidth="1"/>
    <col min="44" max="45" width="11.6640625" bestFit="1" customWidth="1"/>
    <col min="46" max="46" width="9.6640625" bestFit="1" customWidth="1"/>
    <col min="47" max="47" width="11.6640625" bestFit="1" customWidth="1"/>
    <col min="48" max="48" width="13.44140625" bestFit="1" customWidth="1"/>
    <col min="49" max="49" width="11.6640625" bestFit="1" customWidth="1"/>
    <col min="50" max="50" width="12.5546875" customWidth="1"/>
    <col min="51" max="51" width="10.109375" style="40" bestFit="1" customWidth="1"/>
    <col min="52" max="52" width="9.109375" style="40" bestFit="1" customWidth="1"/>
    <col min="53" max="53" width="10.109375" style="40" bestFit="1" customWidth="1"/>
    <col min="54" max="54" width="9.109375" style="40" bestFit="1" customWidth="1"/>
  </cols>
  <sheetData>
    <row r="1" spans="1:54" ht="20.399999999999999" x14ac:dyDescent="0.35">
      <c r="B1">
        <f>+'1v -ostali'!A1</f>
        <v>0</v>
      </c>
      <c r="C1" s="222"/>
      <c r="D1"/>
      <c r="E1" s="222"/>
      <c r="Z1">
        <v>12</v>
      </c>
      <c r="AE1">
        <v>12</v>
      </c>
      <c r="AJ1">
        <v>12</v>
      </c>
      <c r="AN1" s="541">
        <f>+COUNTIF(AN5:AN197,"&lt;0")</f>
        <v>0</v>
      </c>
      <c r="AO1" s="541">
        <f>+COUNTIF(AO5:AO197,"&lt;0")</f>
        <v>0</v>
      </c>
      <c r="AP1" s="541">
        <f>+COUNTIF(AP5:AP197,"&lt;0")</f>
        <v>0</v>
      </c>
      <c r="AQ1" s="541">
        <f>+COUNTIF(AQ5:AQ197,"&lt;0")</f>
        <v>0</v>
      </c>
      <c r="AR1" s="541">
        <f t="shared" ref="AR1:AW1" si="0">+COUNTIF(AR5:AR197,"&lt;0")</f>
        <v>0</v>
      </c>
      <c r="AS1" s="541">
        <f t="shared" si="0"/>
        <v>0</v>
      </c>
      <c r="AT1" s="541">
        <f t="shared" si="0"/>
        <v>0</v>
      </c>
      <c r="AU1" s="541">
        <f t="shared" si="0"/>
        <v>0</v>
      </c>
      <c r="AV1" s="541">
        <f t="shared" si="0"/>
        <v>0</v>
      </c>
      <c r="AW1" s="541">
        <f t="shared" si="0"/>
        <v>0</v>
      </c>
    </row>
    <row r="2" spans="1:54" ht="20.399999999999999" x14ac:dyDescent="0.35">
      <c r="B2"/>
      <c r="C2" s="222"/>
      <c r="D2"/>
      <c r="E2" s="222"/>
      <c r="J2" s="738" t="s">
        <v>588</v>
      </c>
      <c r="K2" s="738"/>
      <c r="L2" s="738"/>
      <c r="M2" s="738"/>
      <c r="N2" s="738"/>
      <c r="O2" s="738"/>
      <c r="P2" s="739"/>
      <c r="Q2" s="747" t="s">
        <v>116</v>
      </c>
      <c r="R2" s="748"/>
      <c r="S2" s="748"/>
      <c r="T2" s="748"/>
      <c r="U2" s="748"/>
      <c r="V2" s="748"/>
      <c r="W2" s="748"/>
      <c r="X2" s="740" t="s">
        <v>589</v>
      </c>
      <c r="Y2" s="740"/>
      <c r="Z2" s="740"/>
      <c r="AA2" s="740"/>
      <c r="AB2" s="740"/>
      <c r="AC2" s="740"/>
      <c r="AD2" s="740"/>
      <c r="AE2" s="741" t="s">
        <v>590</v>
      </c>
      <c r="AF2" s="741"/>
      <c r="AG2" s="741"/>
      <c r="AH2" s="741"/>
      <c r="AI2" s="741">
        <f>-SUM(AJ5:AJ83)</f>
        <v>0</v>
      </c>
      <c r="AJ2" s="741">
        <f>-SUM(AK5:AK83)</f>
        <v>0</v>
      </c>
      <c r="AK2" s="741" t="e">
        <f>+SUM(AL5:AL83)</f>
        <v>#N/A</v>
      </c>
      <c r="AL2" s="745" t="s">
        <v>591</v>
      </c>
      <c r="AM2" s="746"/>
      <c r="AN2" s="636" t="s">
        <v>568</v>
      </c>
      <c r="AO2" s="636"/>
      <c r="AP2" s="636"/>
      <c r="AQ2" s="636"/>
      <c r="AR2" s="636"/>
      <c r="AS2" s="637" t="s">
        <v>569</v>
      </c>
      <c r="AT2" s="637"/>
      <c r="AU2" s="637"/>
      <c r="AV2" s="637"/>
      <c r="AW2" s="637"/>
      <c r="AY2" s="742" t="s">
        <v>688</v>
      </c>
      <c r="AZ2" s="743"/>
      <c r="BA2" s="743"/>
      <c r="BB2" s="744"/>
    </row>
    <row r="3" spans="1:54" ht="13.8" thickBot="1" x14ac:dyDescent="0.3">
      <c r="B3"/>
      <c r="C3" s="222"/>
      <c r="D3"/>
      <c r="E3" s="222"/>
      <c r="G3">
        <v>2</v>
      </c>
      <c r="I3">
        <v>28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  <c r="P3">
        <v>9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L3">
        <v>24</v>
      </c>
      <c r="AM3" s="40">
        <v>25</v>
      </c>
      <c r="AN3">
        <v>32</v>
      </c>
      <c r="AO3">
        <v>33</v>
      </c>
      <c r="AP3">
        <v>34</v>
      </c>
      <c r="AQ3">
        <v>37</v>
      </c>
      <c r="AR3">
        <v>38</v>
      </c>
      <c r="AS3">
        <v>39</v>
      </c>
      <c r="AT3">
        <v>40</v>
      </c>
      <c r="AU3">
        <v>41</v>
      </c>
      <c r="AV3">
        <v>44</v>
      </c>
      <c r="AW3">
        <v>45</v>
      </c>
    </row>
    <row r="4" spans="1:54" ht="120" customHeight="1" thickBot="1" x14ac:dyDescent="0.3">
      <c r="A4" s="532" t="s">
        <v>587</v>
      </c>
      <c r="B4" s="223" t="s">
        <v>397</v>
      </c>
      <c r="C4" s="367" t="s">
        <v>401</v>
      </c>
      <c r="D4" s="223" t="s">
        <v>402</v>
      </c>
      <c r="E4" s="367" t="s">
        <v>403</v>
      </c>
      <c r="F4" s="552" t="s">
        <v>654</v>
      </c>
      <c r="G4" s="224" t="s">
        <v>398</v>
      </c>
      <c r="H4" s="224" t="s">
        <v>399</v>
      </c>
      <c r="I4" s="224" t="s">
        <v>400</v>
      </c>
      <c r="J4" s="533" t="s">
        <v>592</v>
      </c>
      <c r="K4" s="534" t="s">
        <v>593</v>
      </c>
      <c r="L4" s="534" t="s">
        <v>594</v>
      </c>
      <c r="M4" s="534" t="s">
        <v>595</v>
      </c>
      <c r="N4" s="534" t="s">
        <v>596</v>
      </c>
      <c r="O4" s="534" t="s">
        <v>597</v>
      </c>
      <c r="P4" s="531" t="s">
        <v>598</v>
      </c>
      <c r="Q4" s="533" t="s">
        <v>599</v>
      </c>
      <c r="R4" s="534" t="s">
        <v>600</v>
      </c>
      <c r="S4" s="534" t="s">
        <v>601</v>
      </c>
      <c r="T4" s="534" t="s">
        <v>602</v>
      </c>
      <c r="U4" s="534" t="s">
        <v>603</v>
      </c>
      <c r="V4" s="534" t="s">
        <v>604</v>
      </c>
      <c r="W4" s="531" t="s">
        <v>605</v>
      </c>
      <c r="X4" s="533" t="s">
        <v>606</v>
      </c>
      <c r="Y4" s="534" t="s">
        <v>607</v>
      </c>
      <c r="Z4" s="534" t="s">
        <v>608</v>
      </c>
      <c r="AA4" s="534" t="s">
        <v>609</v>
      </c>
      <c r="AB4" s="534" t="s">
        <v>610</v>
      </c>
      <c r="AC4" s="534" t="s">
        <v>611</v>
      </c>
      <c r="AD4" s="531" t="s">
        <v>612</v>
      </c>
      <c r="AE4" s="533" t="s">
        <v>613</v>
      </c>
      <c r="AF4" s="534" t="s">
        <v>614</v>
      </c>
      <c r="AG4" s="534" t="s">
        <v>615</v>
      </c>
      <c r="AH4" s="534" t="s">
        <v>616</v>
      </c>
      <c r="AI4" s="534" t="s">
        <v>617</v>
      </c>
      <c r="AJ4" s="534" t="s">
        <v>618</v>
      </c>
      <c r="AK4" s="531" t="s">
        <v>619</v>
      </c>
      <c r="AL4" s="533" t="s">
        <v>620</v>
      </c>
      <c r="AM4" s="531" t="s">
        <v>621</v>
      </c>
      <c r="AN4" s="539" t="s">
        <v>623</v>
      </c>
      <c r="AO4" s="539" t="s">
        <v>624</v>
      </c>
      <c r="AP4" s="539" t="s">
        <v>625</v>
      </c>
      <c r="AQ4" s="539" t="s">
        <v>626</v>
      </c>
      <c r="AR4" s="539" t="s">
        <v>627</v>
      </c>
      <c r="AS4" s="539" t="s">
        <v>628</v>
      </c>
      <c r="AT4" s="539" t="s">
        <v>629</v>
      </c>
      <c r="AU4" s="539" t="s">
        <v>630</v>
      </c>
      <c r="AV4" s="539" t="s">
        <v>631</v>
      </c>
      <c r="AW4" s="539" t="s">
        <v>632</v>
      </c>
      <c r="AX4" s="540" t="s">
        <v>622</v>
      </c>
      <c r="AY4" s="608" t="s">
        <v>689</v>
      </c>
      <c r="AZ4" s="608" t="s">
        <v>690</v>
      </c>
      <c r="BA4" s="608" t="s">
        <v>691</v>
      </c>
      <c r="BB4" s="608" t="s">
        <v>692</v>
      </c>
    </row>
    <row r="5" spans="1:54" x14ac:dyDescent="0.25">
      <c r="A5">
        <f>+'1 -sredstva'!D1</f>
        <v>0</v>
      </c>
      <c r="B5">
        <v>1</v>
      </c>
      <c r="C5" s="222">
        <f>+'1 -sredstva'!D2</f>
        <v>0</v>
      </c>
      <c r="D5" t="str">
        <f>+'1 -sredstva'!F2</f>
        <v/>
      </c>
      <c r="E5" s="368">
        <f>+'1 -sredstva'!D3</f>
        <v>0</v>
      </c>
      <c r="F5" s="222" t="e">
        <f>+VLOOKUP(C5,Korisnici!A$2:E$198,5,FALSE)</f>
        <v>#N/A</v>
      </c>
      <c r="G5" t="e">
        <f>IF($B5=0,0,+VLOOKUP($B5,'1v -ostali'!$A$15:C$372,G$3,FALSE))</f>
        <v>#N/A</v>
      </c>
      <c r="I5" t="e">
        <f>IF($B5=0,0,+VLOOKUP($B5,'1v -ostali'!$A$15:$AS$372,I$3,FALSE))</f>
        <v>#N/A</v>
      </c>
      <c r="J5" t="e">
        <f>IF($B5=0,0,+VLOOKUP($B5,'1v -ostali'!$A$15:$AS$372,J$3,FALSE))</f>
        <v>#N/A</v>
      </c>
      <c r="K5" t="e">
        <f>IF($B5=0,0,+VLOOKUP($B5,'1v -ostali'!$A$15:$AS$372,K$3,FALSE))</f>
        <v>#N/A</v>
      </c>
      <c r="L5" t="e">
        <f>IF($B5=0,0,+VLOOKUP($B5,'1v -ostali'!$A$15:$AS$372,L$3,FALSE))</f>
        <v>#N/A</v>
      </c>
      <c r="M5" t="e">
        <f>IF($B5=0,0,+VLOOKUP($B5,'1v -ostali'!$A$15:$AS$372,M$3,FALSE))</f>
        <v>#N/A</v>
      </c>
      <c r="N5" t="e">
        <f>IF($B5=0,0,+VLOOKUP($B5,'1v -ostali'!$A$15:$AS$372,N$3,FALSE))</f>
        <v>#N/A</v>
      </c>
      <c r="O5" t="e">
        <f>IF($B5=0,0,+VLOOKUP($B5,'1v -ostali'!$A$15:$AS$372,O$3,FALSE))</f>
        <v>#N/A</v>
      </c>
      <c r="P5" t="e">
        <f>IF($B5=0,0,+VLOOKUP($B5,'1v -ostali'!$A$15:$AS$372,P$3,FALSE))</f>
        <v>#N/A</v>
      </c>
      <c r="Q5" t="e">
        <f>IF($B5=0,0,+VLOOKUP($B5,'1v -ostali'!$A$15:$AS$372,Q$3,FALSE))</f>
        <v>#N/A</v>
      </c>
      <c r="R5" t="e">
        <f>IF($B5=0,0,+VLOOKUP($B5,'1v -ostali'!$A$15:$AS$372,R$3,FALSE))</f>
        <v>#N/A</v>
      </c>
      <c r="S5" t="e">
        <f>IF($B5=0,0,+VLOOKUP($B5,'1v -ostali'!$A$15:$AS$372,S$3,FALSE))</f>
        <v>#N/A</v>
      </c>
      <c r="T5" t="e">
        <f>IF($B5=0,0,+VLOOKUP($B5,'1v -ostali'!$A$15:$AS$372,T$3,FALSE))</f>
        <v>#N/A</v>
      </c>
      <c r="U5" t="e">
        <f>IF($B5=0,0,+VLOOKUP($B5,'1v -ostali'!$A$15:$AS$372,U$3,FALSE))</f>
        <v>#N/A</v>
      </c>
      <c r="V5" t="e">
        <f>IF($B5=0,0,+VLOOKUP($B5,'1v -ostali'!$A$15:$AS$372,V$3,FALSE))</f>
        <v>#N/A</v>
      </c>
      <c r="W5" t="e">
        <f>IF($B5=0,0,+VLOOKUP($B5,'1v -ostali'!$A$15:$AS$372,W$3,FALSE))</f>
        <v>#N/A</v>
      </c>
      <c r="X5" t="e">
        <f>IF($B5=0,0,+VLOOKUP($B5,'1v -ostali'!$A$15:$AS$372,X$3,FALSE))</f>
        <v>#N/A</v>
      </c>
      <c r="Y5" t="e">
        <f>IF($B5=0,0,+VLOOKUP($B5,'1v -ostali'!$A$15:$AS$372,Y$3,FALSE))</f>
        <v>#N/A</v>
      </c>
      <c r="Z5" t="e">
        <f>IF($B5=0,0,+VLOOKUP($B5,'1v -ostali'!$A$15:$AS$372,Z$3,FALSE))</f>
        <v>#N/A</v>
      </c>
      <c r="AA5" t="e">
        <f>IF($B5=0,0,+VLOOKUP($B5,'1v -ostali'!$A$15:$AS$372,AA$3,FALSE))</f>
        <v>#N/A</v>
      </c>
      <c r="AB5" t="e">
        <f>IF($B5=0,0,+VLOOKUP($B5,'1v -ostali'!$A$15:$AS$372,AB$3,FALSE))</f>
        <v>#N/A</v>
      </c>
      <c r="AC5" t="e">
        <f>IF($B5=0,0,+VLOOKUP($B5,'1v -ostali'!$A$15:$AS$372,AC$3,FALSE))</f>
        <v>#N/A</v>
      </c>
      <c r="AD5" t="e">
        <f>IF($B5=0,0,+VLOOKUP($B5,'1v -ostali'!$A$15:$AS$372,AD$3,FALSE))</f>
        <v>#N/A</v>
      </c>
      <c r="AL5" t="e">
        <f>IF($B5=0,0,+VLOOKUP($B5,'1v -ostali'!$A$15:$AS$372,AL$3,FALSE))</f>
        <v>#N/A</v>
      </c>
      <c r="AM5" t="e">
        <f>IF($B5=0,0,+VLOOKUP($B5,'1v -ostali'!$A$15:$AS$372,AM$3,FALSE))</f>
        <v>#N/A</v>
      </c>
      <c r="AN5" s="40" t="e">
        <f>IF($B5=0,0,+VLOOKUP($B5,'1v -ostali'!$A$15:$AS$372,AN$3,FALSE))</f>
        <v>#N/A</v>
      </c>
      <c r="AO5" s="40" t="e">
        <f>IF($B5=0,0,+VLOOKUP($B5,'1v -ostali'!$A$15:$AS$372,AO$3,FALSE))</f>
        <v>#N/A</v>
      </c>
      <c r="AP5" s="40" t="e">
        <f>IF($B5=0,0,+VLOOKUP($B5,'1v -ostali'!$A$15:$AS$372,AP$3,FALSE))</f>
        <v>#N/A</v>
      </c>
      <c r="AQ5" s="40" t="e">
        <f>IF($B5=0,0,+VLOOKUP($B5,'1v -ostali'!$A$15:$AS$372,AQ$3,FALSE))</f>
        <v>#N/A</v>
      </c>
      <c r="AR5" s="40" t="e">
        <f>IF($B5=0,0,+VLOOKUP($B5,'1v -ostali'!$A$15:$AS$372,AR$3,FALSE))</f>
        <v>#N/A</v>
      </c>
      <c r="AS5" s="40" t="e">
        <f>IF($B5=0,0,+VLOOKUP($B5,'1v -ostali'!$A$15:$AS$372,AS$3,FALSE))</f>
        <v>#N/A</v>
      </c>
      <c r="AT5" s="40" t="e">
        <f>IF($B5=0,0,+VLOOKUP($B5,'1v -ostali'!$A$15:$AS$372,AT$3,FALSE))</f>
        <v>#N/A</v>
      </c>
      <c r="AU5" s="40" t="e">
        <f>IF($B5=0,0,+VLOOKUP($B5,'1v -ostali'!$A$15:$AS$372,AU$3,FALSE))</f>
        <v>#N/A</v>
      </c>
      <c r="AV5" s="40" t="e">
        <f>IF($B5=0,0,+VLOOKUP($B5,'1v -ostali'!$A$15:$AS$372,AV$3,FALSE))</f>
        <v>#N/A</v>
      </c>
      <c r="AW5" s="40" t="e">
        <f>IF($B5=0,0,+VLOOKUP($B5,'1v -ostali'!$A$15:$AS$372,AW$3,FALSE))</f>
        <v>#N/A</v>
      </c>
      <c r="AY5" s="40" t="e">
        <f>+(AQ5*'1v -ostali'!$C$6)/100</f>
        <v>#N/A</v>
      </c>
      <c r="AZ5" s="40" t="e">
        <f>+(AR5*'1v -ostali'!$C$6)/100</f>
        <v>#N/A</v>
      </c>
      <c r="BA5" s="40" t="e">
        <f>+(AV5*'1v -ostali'!$C$6)/100</f>
        <v>#N/A</v>
      </c>
      <c r="BB5" s="40" t="e">
        <f>+(AW5*'1v -ostali'!$C$6)/100</f>
        <v>#N/A</v>
      </c>
    </row>
    <row r="6" spans="1:54" x14ac:dyDescent="0.25">
      <c r="A6">
        <f t="shared" ref="A6:A37" si="1">+IF(B6=0,0,A5)</f>
        <v>0</v>
      </c>
      <c r="B6">
        <f>+IF(MAX(B$4:B5)+1&lt;=B$1,B5+1,0)</f>
        <v>0</v>
      </c>
      <c r="C6" s="222">
        <f>+IF(B6&gt;0,C5,0)</f>
        <v>0</v>
      </c>
      <c r="D6">
        <f>+IF(C6&gt;0,D5,0)</f>
        <v>0</v>
      </c>
      <c r="E6" s="368">
        <f>+IF(D6&gt;0,E5,0)</f>
        <v>0</v>
      </c>
      <c r="F6" s="222">
        <f>+IF(B6=0,0,F5)</f>
        <v>0</v>
      </c>
      <c r="G6">
        <f>IF($B6=0,0,+VLOOKUP($B6,'1v -ostali'!$A$15:C$372,G$3,FALSE))</f>
        <v>0</v>
      </c>
      <c r="I6">
        <f>IF($B6=0,0,+VLOOKUP($B6,'1v -ostali'!$A$15:$AS$372,I$3,FALSE))</f>
        <v>0</v>
      </c>
      <c r="J6">
        <f>IF($B6=0,0,+VLOOKUP($B6,'1v -ostali'!$A$15:$AS$372,J$3,FALSE))</f>
        <v>0</v>
      </c>
      <c r="K6">
        <f>IF($B6=0,0,+VLOOKUP($B6,'1v -ostali'!$A$15:$AS$372,K$3,FALSE))</f>
        <v>0</v>
      </c>
      <c r="L6">
        <f>IF($B6=0,0,+VLOOKUP($B6,'1v -ostali'!$A$15:$AS$372,L$3,FALSE))</f>
        <v>0</v>
      </c>
      <c r="M6">
        <f>IF($B6=0,0,+VLOOKUP($B6,'1v -ostali'!$A$15:$AS$372,M$3,FALSE))</f>
        <v>0</v>
      </c>
      <c r="N6">
        <f>IF($B6=0,0,+VLOOKUP($B6,'1v -ostali'!$A$15:$AS$372,N$3,FALSE))</f>
        <v>0</v>
      </c>
      <c r="O6">
        <f>IF($B6=0,0,+VLOOKUP($B6,'1v -ostali'!$A$15:$AS$372,O$3,FALSE))</f>
        <v>0</v>
      </c>
      <c r="P6">
        <f>IF($B6=0,0,+VLOOKUP($B6,'1v -ostali'!$A$15:$AS$372,P$3,FALSE))</f>
        <v>0</v>
      </c>
      <c r="Q6">
        <f>IF($B6=0,0,+VLOOKUP($B6,'1v -ostali'!$A$15:$AS$372,Q$3,FALSE))</f>
        <v>0</v>
      </c>
      <c r="R6">
        <f>IF($B6=0,0,+VLOOKUP($B6,'1v -ostali'!$A$15:$AS$372,R$3,FALSE))</f>
        <v>0</v>
      </c>
      <c r="S6">
        <f>IF($B6=0,0,+VLOOKUP($B6,'1v -ostali'!$A$15:$AS$372,S$3,FALSE))</f>
        <v>0</v>
      </c>
      <c r="T6">
        <f>IF($B6=0,0,+VLOOKUP($B6,'1v -ostali'!$A$15:$AS$372,T$3,FALSE))</f>
        <v>0</v>
      </c>
      <c r="U6">
        <f>IF($B6=0,0,+VLOOKUP($B6,'1v -ostali'!$A$15:$AS$372,U$3,FALSE))</f>
        <v>0</v>
      </c>
      <c r="V6">
        <f>IF($B6=0,0,+VLOOKUP($B6,'1v -ostali'!$A$15:$AS$372,V$3,FALSE))</f>
        <v>0</v>
      </c>
      <c r="W6">
        <f>IF($B6=0,0,+VLOOKUP($B6,'1v -ostali'!$A$15:$AS$372,W$3,FALSE))</f>
        <v>0</v>
      </c>
      <c r="X6">
        <f>IF($B6=0,0,+VLOOKUP($B6,'1v -ostali'!$A$15:$AS$372,X$3,FALSE))</f>
        <v>0</v>
      </c>
      <c r="Y6">
        <f>IF($B6=0,0,+VLOOKUP($B6,'1v -ostali'!$A$15:$AS$372,Y$3,FALSE))</f>
        <v>0</v>
      </c>
      <c r="Z6">
        <f>IF($B6=0,0,+VLOOKUP($B6,'1v -ostali'!$A$15:$AS$372,Z$3,FALSE))</f>
        <v>0</v>
      </c>
      <c r="AA6">
        <f>IF($B6=0,0,+VLOOKUP($B6,'1v -ostali'!$A$15:$AS$372,AA$3,FALSE))</f>
        <v>0</v>
      </c>
      <c r="AB6">
        <f>IF($B6=0,0,+VLOOKUP($B6,'1v -ostali'!$A$15:$AS$372,AB$3,FALSE))</f>
        <v>0</v>
      </c>
      <c r="AC6">
        <f>IF($B6=0,0,+VLOOKUP($B6,'1v -ostali'!$A$15:$AS$372,AC$3,FALSE))</f>
        <v>0</v>
      </c>
      <c r="AD6">
        <f>IF($B6=0,0,+VLOOKUP($B6,'1v -ostali'!$A$15:$AS$372,AD$3,FALSE))</f>
        <v>0</v>
      </c>
      <c r="AL6">
        <f>IF($B6=0,0,+VLOOKUP($B6,'1v -ostali'!$A$15:$AS$372,AL$3,FALSE))</f>
        <v>0</v>
      </c>
      <c r="AM6">
        <f>IF($B6=0,0,+VLOOKUP($B6,'1v -ostali'!$A$15:$AS$372,AM$3,FALSE))</f>
        <v>0</v>
      </c>
      <c r="AN6" s="40">
        <f>IF($B6=0,0,+VLOOKUP($B6,'1v -ostali'!$A$15:$AS$372,AN$3,FALSE))</f>
        <v>0</v>
      </c>
      <c r="AO6" s="40">
        <f>IF($B6=0,0,+VLOOKUP($B6,'1v -ostali'!$A$15:$AS$372,AO$3,FALSE))</f>
        <v>0</v>
      </c>
      <c r="AP6" s="40">
        <f>IF($B6=0,0,+VLOOKUP($B6,'1v -ostali'!$A$15:$AS$372,AP$3,FALSE))</f>
        <v>0</v>
      </c>
      <c r="AQ6" s="40">
        <f>IF($B6=0,0,+VLOOKUP($B6,'1v -ostali'!$A$15:$AS$372,AQ$3,FALSE))</f>
        <v>0</v>
      </c>
      <c r="AR6" s="40">
        <f>IF($B6=0,0,+VLOOKUP($B6,'1v -ostali'!$A$15:$AS$372,AR$3,FALSE))</f>
        <v>0</v>
      </c>
      <c r="AS6" s="40">
        <f>IF($B6=0,0,+VLOOKUP($B6,'1v -ostali'!$A$15:$AS$372,AS$3,FALSE))</f>
        <v>0</v>
      </c>
      <c r="AT6" s="40">
        <f>IF($B6=0,0,+VLOOKUP($B6,'1v -ostali'!$A$15:$AS$372,AT$3,FALSE))</f>
        <v>0</v>
      </c>
      <c r="AU6" s="40">
        <f>IF($B6=0,0,+VLOOKUP($B6,'1v -ostali'!$A$15:$AS$372,AU$3,FALSE))</f>
        <v>0</v>
      </c>
      <c r="AV6" s="40">
        <f>IF($B6=0,0,+VLOOKUP($B6,'1v -ostali'!$A$15:$AS$372,AV$3,FALSE))</f>
        <v>0</v>
      </c>
      <c r="AW6" s="40">
        <f>IF($B6=0,0,+VLOOKUP($B6,'1v -ostali'!$A$15:$AS$372,AW$3,FALSE))</f>
        <v>0</v>
      </c>
      <c r="AY6" s="40">
        <f>+(AQ6*'1v -ostali'!$C$6)/100</f>
        <v>0</v>
      </c>
      <c r="AZ6" s="40">
        <f>+(AR6*'1v -ostali'!$C$6)/100</f>
        <v>0</v>
      </c>
      <c r="BA6" s="40">
        <f>+(AV6*'1v -ostali'!$C$6)/100</f>
        <v>0</v>
      </c>
      <c r="BB6" s="40">
        <f>+(AW6*'1v -ostali'!$C$6)/100</f>
        <v>0</v>
      </c>
    </row>
    <row r="7" spans="1:54" x14ac:dyDescent="0.25">
      <c r="A7">
        <f t="shared" si="1"/>
        <v>0</v>
      </c>
      <c r="B7">
        <f>+IF(MAX(B$4:B6)+1&lt;=B$1,B6+1,0)</f>
        <v>0</v>
      </c>
      <c r="C7" s="222">
        <f t="shared" ref="C7:C70" si="2">+IF(B7&gt;0,C6,0)</f>
        <v>0</v>
      </c>
      <c r="D7">
        <f t="shared" ref="D7:D70" si="3">+IF(C7&gt;0,D6,0)</f>
        <v>0</v>
      </c>
      <c r="E7" s="368">
        <f t="shared" ref="E7:E70" si="4">+IF(D7&gt;0,E6,0)</f>
        <v>0</v>
      </c>
      <c r="F7" s="222">
        <f t="shared" ref="F7:F70" si="5">+IF(B7=0,0,F6)</f>
        <v>0</v>
      </c>
      <c r="G7">
        <f>IF($B7=0,0,+VLOOKUP($B7,'1v -ostali'!$A$15:C$372,G$3,FALSE))</f>
        <v>0</v>
      </c>
      <c r="I7">
        <f>IF($B7=0,0,+VLOOKUP($B7,'1v -ostali'!$A$15:$AS$372,I$3,FALSE))</f>
        <v>0</v>
      </c>
      <c r="J7">
        <f>IF($B7=0,0,+VLOOKUP($B7,'1v -ostali'!$A$15:$AS$372,J$3,FALSE))</f>
        <v>0</v>
      </c>
      <c r="K7">
        <f>IF($B7=0,0,+VLOOKUP($B7,'1v -ostali'!$A$15:$AS$372,K$3,FALSE))</f>
        <v>0</v>
      </c>
      <c r="L7">
        <f>IF($B7=0,0,+VLOOKUP($B7,'1v -ostali'!$A$15:$AS$372,L$3,FALSE))</f>
        <v>0</v>
      </c>
      <c r="M7">
        <f>IF($B7=0,0,+VLOOKUP($B7,'1v -ostali'!$A$15:$AS$372,M$3,FALSE))</f>
        <v>0</v>
      </c>
      <c r="N7">
        <f>IF($B7=0,0,+VLOOKUP($B7,'1v -ostali'!$A$15:$AS$372,N$3,FALSE))</f>
        <v>0</v>
      </c>
      <c r="O7">
        <f>IF($B7=0,0,+VLOOKUP($B7,'1v -ostali'!$A$15:$AS$372,O$3,FALSE))</f>
        <v>0</v>
      </c>
      <c r="P7">
        <f>IF($B7=0,0,+VLOOKUP($B7,'1v -ostali'!$A$15:$AS$372,P$3,FALSE))</f>
        <v>0</v>
      </c>
      <c r="Q7">
        <f>IF($B7=0,0,+VLOOKUP($B7,'1v -ostali'!$A$15:$AS$372,Q$3,FALSE))</f>
        <v>0</v>
      </c>
      <c r="R7">
        <f>IF($B7=0,0,+VLOOKUP($B7,'1v -ostali'!$A$15:$AS$372,R$3,FALSE))</f>
        <v>0</v>
      </c>
      <c r="S7">
        <f>IF($B7=0,0,+VLOOKUP($B7,'1v -ostali'!$A$15:$AS$372,S$3,FALSE))</f>
        <v>0</v>
      </c>
      <c r="T7">
        <f>IF($B7=0,0,+VLOOKUP($B7,'1v -ostali'!$A$15:$AS$372,T$3,FALSE))</f>
        <v>0</v>
      </c>
      <c r="U7">
        <f>IF($B7=0,0,+VLOOKUP($B7,'1v -ostali'!$A$15:$AS$372,U$3,FALSE))</f>
        <v>0</v>
      </c>
      <c r="V7">
        <f>IF($B7=0,0,+VLOOKUP($B7,'1v -ostali'!$A$15:$AS$372,V$3,FALSE))</f>
        <v>0</v>
      </c>
      <c r="W7">
        <f>IF($B7=0,0,+VLOOKUP($B7,'1v -ostali'!$A$15:$AS$372,W$3,FALSE))</f>
        <v>0</v>
      </c>
      <c r="X7">
        <f>IF($B7=0,0,+VLOOKUP($B7,'1v -ostali'!$A$15:$AS$372,X$3,FALSE))</f>
        <v>0</v>
      </c>
      <c r="Y7">
        <f>IF($B7=0,0,+VLOOKUP($B7,'1v -ostali'!$A$15:$AS$372,Y$3,FALSE))</f>
        <v>0</v>
      </c>
      <c r="Z7">
        <f>IF($B7=0,0,+VLOOKUP($B7,'1v -ostali'!$A$15:$AS$372,Z$3,FALSE))</f>
        <v>0</v>
      </c>
      <c r="AA7">
        <f>IF($B7=0,0,+VLOOKUP($B7,'1v -ostali'!$A$15:$AS$372,AA$3,FALSE))</f>
        <v>0</v>
      </c>
      <c r="AB7">
        <f>IF($B7=0,0,+VLOOKUP($B7,'1v -ostali'!$A$15:$AS$372,AB$3,FALSE))</f>
        <v>0</v>
      </c>
      <c r="AC7">
        <f>IF($B7=0,0,+VLOOKUP($B7,'1v -ostali'!$A$15:$AS$372,AC$3,FALSE))</f>
        <v>0</v>
      </c>
      <c r="AD7">
        <f>IF($B7=0,0,+VLOOKUP($B7,'1v -ostali'!$A$15:$AS$372,AD$3,FALSE))</f>
        <v>0</v>
      </c>
      <c r="AL7">
        <f>IF($B7=0,0,+VLOOKUP($B7,'1v -ostali'!$A$15:$AS$372,AL$3,FALSE))</f>
        <v>0</v>
      </c>
      <c r="AM7">
        <f>IF($B7=0,0,+VLOOKUP($B7,'1v -ostali'!$A$15:$AS$372,AM$3,FALSE))</f>
        <v>0</v>
      </c>
      <c r="AN7" s="40">
        <f>IF($B7=0,0,+VLOOKUP($B7,'1v -ostali'!$A$15:$AS$372,AN$3,FALSE))</f>
        <v>0</v>
      </c>
      <c r="AO7" s="40">
        <f>IF($B7=0,0,+VLOOKUP($B7,'1v -ostali'!$A$15:$AS$372,AO$3,FALSE))</f>
        <v>0</v>
      </c>
      <c r="AP7" s="40">
        <f>IF($B7=0,0,+VLOOKUP($B7,'1v -ostali'!$A$15:$AS$372,AP$3,FALSE))</f>
        <v>0</v>
      </c>
      <c r="AQ7" s="40">
        <f>IF($B7=0,0,+VLOOKUP($B7,'1v -ostali'!$A$15:$AS$372,AQ$3,FALSE))</f>
        <v>0</v>
      </c>
      <c r="AR7" s="40">
        <f>IF($B7=0,0,+VLOOKUP($B7,'1v -ostali'!$A$15:$AS$372,AR$3,FALSE))</f>
        <v>0</v>
      </c>
      <c r="AS7" s="40">
        <f>IF($B7=0,0,+VLOOKUP($B7,'1v -ostali'!$A$15:$AS$372,AS$3,FALSE))</f>
        <v>0</v>
      </c>
      <c r="AT7" s="40">
        <f>IF($B7=0,0,+VLOOKUP($B7,'1v -ostali'!$A$15:$AS$372,AT$3,FALSE))</f>
        <v>0</v>
      </c>
      <c r="AU7" s="40">
        <f>IF($B7=0,0,+VLOOKUP($B7,'1v -ostali'!$A$15:$AS$372,AU$3,FALSE))</f>
        <v>0</v>
      </c>
      <c r="AV7" s="40">
        <f>IF($B7=0,0,+VLOOKUP($B7,'1v -ostali'!$A$15:$AS$372,AV$3,FALSE))</f>
        <v>0</v>
      </c>
      <c r="AW7" s="40">
        <f>IF($B7=0,0,+VLOOKUP($B7,'1v -ostali'!$A$15:$AS$372,AW$3,FALSE))</f>
        <v>0</v>
      </c>
      <c r="AY7" s="40">
        <f>+(AQ7*'1v -ostali'!$C$6)/100</f>
        <v>0</v>
      </c>
      <c r="AZ7" s="40">
        <f>+(AR7*'1v -ostali'!$C$6)/100</f>
        <v>0</v>
      </c>
      <c r="BA7" s="40">
        <f>+(AV7*'1v -ostali'!$C$6)/100</f>
        <v>0</v>
      </c>
      <c r="BB7" s="40">
        <f>+(AW7*'1v -ostali'!$C$6)/100</f>
        <v>0</v>
      </c>
    </row>
    <row r="8" spans="1:54" x14ac:dyDescent="0.25">
      <c r="A8">
        <f t="shared" si="1"/>
        <v>0</v>
      </c>
      <c r="B8">
        <f>+IF(MAX(B$4:B7)+1&lt;=B$1,B7+1,0)</f>
        <v>0</v>
      </c>
      <c r="C8" s="222">
        <f t="shared" si="2"/>
        <v>0</v>
      </c>
      <c r="D8">
        <f t="shared" si="3"/>
        <v>0</v>
      </c>
      <c r="E8" s="368">
        <f t="shared" si="4"/>
        <v>0</v>
      </c>
      <c r="F8" s="222">
        <f t="shared" si="5"/>
        <v>0</v>
      </c>
      <c r="G8">
        <f>IF($B8=0,0,+VLOOKUP($B8,'1v -ostali'!$A$15:C$372,G$3,FALSE))</f>
        <v>0</v>
      </c>
      <c r="I8">
        <f>IF($B8=0,0,+VLOOKUP($B8,'1v -ostali'!$A$15:$AS$372,I$3,FALSE))</f>
        <v>0</v>
      </c>
      <c r="J8">
        <f>IF($B8=0,0,+VLOOKUP($B8,'1v -ostali'!$A$15:$AS$372,J$3,FALSE))</f>
        <v>0</v>
      </c>
      <c r="K8">
        <f>IF($B8=0,0,+VLOOKUP($B8,'1v -ostali'!$A$15:$AS$372,K$3,FALSE))</f>
        <v>0</v>
      </c>
      <c r="L8">
        <f>IF($B8=0,0,+VLOOKUP($B8,'1v -ostali'!$A$15:$AS$372,L$3,FALSE))</f>
        <v>0</v>
      </c>
      <c r="M8">
        <f>IF($B8=0,0,+VLOOKUP($B8,'1v -ostali'!$A$15:$AS$372,M$3,FALSE))</f>
        <v>0</v>
      </c>
      <c r="N8">
        <f>IF($B8=0,0,+VLOOKUP($B8,'1v -ostali'!$A$15:$AS$372,N$3,FALSE))</f>
        <v>0</v>
      </c>
      <c r="O8">
        <f>IF($B8=0,0,+VLOOKUP($B8,'1v -ostali'!$A$15:$AS$372,O$3,FALSE))</f>
        <v>0</v>
      </c>
      <c r="P8">
        <f>IF($B8=0,0,+VLOOKUP($B8,'1v -ostali'!$A$15:$AS$372,P$3,FALSE))</f>
        <v>0</v>
      </c>
      <c r="Q8">
        <f>IF($B8=0,0,+VLOOKUP($B8,'1v -ostali'!$A$15:$AS$372,Q$3,FALSE))</f>
        <v>0</v>
      </c>
      <c r="R8">
        <f>IF($B8=0,0,+VLOOKUP($B8,'1v -ostali'!$A$15:$AS$372,R$3,FALSE))</f>
        <v>0</v>
      </c>
      <c r="S8">
        <f>IF($B8=0,0,+VLOOKUP($B8,'1v -ostali'!$A$15:$AS$372,S$3,FALSE))</f>
        <v>0</v>
      </c>
      <c r="T8">
        <f>IF($B8=0,0,+VLOOKUP($B8,'1v -ostali'!$A$15:$AS$372,T$3,FALSE))</f>
        <v>0</v>
      </c>
      <c r="U8">
        <f>IF($B8=0,0,+VLOOKUP($B8,'1v -ostali'!$A$15:$AS$372,U$3,FALSE))</f>
        <v>0</v>
      </c>
      <c r="V8">
        <f>IF($B8=0,0,+VLOOKUP($B8,'1v -ostali'!$A$15:$AS$372,V$3,FALSE))</f>
        <v>0</v>
      </c>
      <c r="W8">
        <f>IF($B8=0,0,+VLOOKUP($B8,'1v -ostali'!$A$15:$AS$372,W$3,FALSE))</f>
        <v>0</v>
      </c>
      <c r="X8">
        <f>IF($B8=0,0,+VLOOKUP($B8,'1v -ostali'!$A$15:$AS$372,X$3,FALSE))</f>
        <v>0</v>
      </c>
      <c r="Y8">
        <f>IF($B8=0,0,+VLOOKUP($B8,'1v -ostali'!$A$15:$AS$372,Y$3,FALSE))</f>
        <v>0</v>
      </c>
      <c r="Z8">
        <f>IF($B8=0,0,+VLOOKUP($B8,'1v -ostali'!$A$15:$AS$372,Z$3,FALSE))</f>
        <v>0</v>
      </c>
      <c r="AA8">
        <f>IF($B8=0,0,+VLOOKUP($B8,'1v -ostali'!$A$15:$AS$372,AA$3,FALSE))</f>
        <v>0</v>
      </c>
      <c r="AB8">
        <f>IF($B8=0,0,+VLOOKUP($B8,'1v -ostali'!$A$15:$AS$372,AB$3,FALSE))</f>
        <v>0</v>
      </c>
      <c r="AC8">
        <f>IF($B8=0,0,+VLOOKUP($B8,'1v -ostali'!$A$15:$AS$372,AC$3,FALSE))</f>
        <v>0</v>
      </c>
      <c r="AD8">
        <f>IF($B8=0,0,+VLOOKUP($B8,'1v -ostali'!$A$15:$AS$372,AD$3,FALSE))</f>
        <v>0</v>
      </c>
      <c r="AL8">
        <f>IF($B8=0,0,+VLOOKUP($B8,'1v -ostali'!$A$15:$AS$372,AL$3,FALSE))</f>
        <v>0</v>
      </c>
      <c r="AM8">
        <f>IF($B8=0,0,+VLOOKUP($B8,'1v -ostali'!$A$15:$AS$372,AM$3,FALSE))</f>
        <v>0</v>
      </c>
      <c r="AN8" s="40">
        <f>IF($B8=0,0,+VLOOKUP($B8,'1v -ostali'!$A$15:$AS$372,AN$3,FALSE))</f>
        <v>0</v>
      </c>
      <c r="AO8" s="40">
        <f>IF($B8=0,0,+VLOOKUP($B8,'1v -ostali'!$A$15:$AS$372,AO$3,FALSE))</f>
        <v>0</v>
      </c>
      <c r="AP8" s="40">
        <f>IF($B8=0,0,+VLOOKUP($B8,'1v -ostali'!$A$15:$AS$372,AP$3,FALSE))</f>
        <v>0</v>
      </c>
      <c r="AQ8" s="40">
        <f>IF($B8=0,0,+VLOOKUP($B8,'1v -ostali'!$A$15:$AS$372,AQ$3,FALSE))</f>
        <v>0</v>
      </c>
      <c r="AR8" s="40">
        <f>IF($B8=0,0,+VLOOKUP($B8,'1v -ostali'!$A$15:$AS$372,AR$3,FALSE))</f>
        <v>0</v>
      </c>
      <c r="AS8" s="40">
        <f>IF($B8=0,0,+VLOOKUP($B8,'1v -ostali'!$A$15:$AS$372,AS$3,FALSE))</f>
        <v>0</v>
      </c>
      <c r="AT8" s="40">
        <f>IF($B8=0,0,+VLOOKUP($B8,'1v -ostali'!$A$15:$AS$372,AT$3,FALSE))</f>
        <v>0</v>
      </c>
      <c r="AU8" s="40">
        <f>IF($B8=0,0,+VLOOKUP($B8,'1v -ostali'!$A$15:$AS$372,AU$3,FALSE))</f>
        <v>0</v>
      </c>
      <c r="AV8" s="40">
        <f>IF($B8=0,0,+VLOOKUP($B8,'1v -ostali'!$A$15:$AS$372,AV$3,FALSE))</f>
        <v>0</v>
      </c>
      <c r="AW8" s="40">
        <f>IF($B8=0,0,+VLOOKUP($B8,'1v -ostali'!$A$15:$AS$372,AW$3,FALSE))</f>
        <v>0</v>
      </c>
      <c r="AY8" s="40">
        <f>+(AQ8*'1v -ostali'!$C$6)/100</f>
        <v>0</v>
      </c>
      <c r="AZ8" s="40">
        <f>+(AR8*'1v -ostali'!$C$6)/100</f>
        <v>0</v>
      </c>
      <c r="BA8" s="40">
        <f>+(AV8*'1v -ostali'!$C$6)/100</f>
        <v>0</v>
      </c>
      <c r="BB8" s="40">
        <f>+(AW8*'1v -ostali'!$C$6)/100</f>
        <v>0</v>
      </c>
    </row>
    <row r="9" spans="1:54" x14ac:dyDescent="0.25">
      <c r="A9">
        <f t="shared" si="1"/>
        <v>0</v>
      </c>
      <c r="B9">
        <f>+IF(MAX(B$4:B8)+1&lt;=B$1,B8+1,0)</f>
        <v>0</v>
      </c>
      <c r="C9" s="222">
        <f t="shared" si="2"/>
        <v>0</v>
      </c>
      <c r="D9">
        <f t="shared" si="3"/>
        <v>0</v>
      </c>
      <c r="E9" s="368">
        <f t="shared" si="4"/>
        <v>0</v>
      </c>
      <c r="F9" s="222">
        <f t="shared" si="5"/>
        <v>0</v>
      </c>
      <c r="G9">
        <f>IF($B9=0,0,+VLOOKUP($B9,'1v -ostali'!$A$15:C$372,G$3,FALSE))</f>
        <v>0</v>
      </c>
      <c r="I9">
        <f>IF($B9=0,0,+VLOOKUP($B9,'1v -ostali'!$A$15:$AS$372,I$3,FALSE))</f>
        <v>0</v>
      </c>
      <c r="J9">
        <f>IF($B9=0,0,+VLOOKUP($B9,'1v -ostali'!$A$15:$AS$372,J$3,FALSE))</f>
        <v>0</v>
      </c>
      <c r="K9">
        <f>IF($B9=0,0,+VLOOKUP($B9,'1v -ostali'!$A$15:$AS$372,K$3,FALSE))</f>
        <v>0</v>
      </c>
      <c r="L9">
        <f>IF($B9=0,0,+VLOOKUP($B9,'1v -ostali'!$A$15:$AS$372,L$3,FALSE))</f>
        <v>0</v>
      </c>
      <c r="M9">
        <f>IF($B9=0,0,+VLOOKUP($B9,'1v -ostali'!$A$15:$AS$372,M$3,FALSE))</f>
        <v>0</v>
      </c>
      <c r="N9">
        <f>IF($B9=0,0,+VLOOKUP($B9,'1v -ostali'!$A$15:$AS$372,N$3,FALSE))</f>
        <v>0</v>
      </c>
      <c r="O9">
        <f>IF($B9=0,0,+VLOOKUP($B9,'1v -ostali'!$A$15:$AS$372,O$3,FALSE))</f>
        <v>0</v>
      </c>
      <c r="P9">
        <f>IF($B9=0,0,+VLOOKUP($B9,'1v -ostali'!$A$15:$AS$372,P$3,FALSE))</f>
        <v>0</v>
      </c>
      <c r="Q9">
        <f>IF($B9=0,0,+VLOOKUP($B9,'1v -ostali'!$A$15:$AS$372,Q$3,FALSE))</f>
        <v>0</v>
      </c>
      <c r="R9">
        <f>IF($B9=0,0,+VLOOKUP($B9,'1v -ostali'!$A$15:$AS$372,R$3,FALSE))</f>
        <v>0</v>
      </c>
      <c r="S9">
        <f>IF($B9=0,0,+VLOOKUP($B9,'1v -ostali'!$A$15:$AS$372,S$3,FALSE))</f>
        <v>0</v>
      </c>
      <c r="T9">
        <f>IF($B9=0,0,+VLOOKUP($B9,'1v -ostali'!$A$15:$AS$372,T$3,FALSE))</f>
        <v>0</v>
      </c>
      <c r="U9">
        <f>IF($B9=0,0,+VLOOKUP($B9,'1v -ostali'!$A$15:$AS$372,U$3,FALSE))</f>
        <v>0</v>
      </c>
      <c r="V9">
        <f>IF($B9=0,0,+VLOOKUP($B9,'1v -ostali'!$A$15:$AS$372,V$3,FALSE))</f>
        <v>0</v>
      </c>
      <c r="W9">
        <f>IF($B9=0,0,+VLOOKUP($B9,'1v -ostali'!$A$15:$AS$372,W$3,FALSE))</f>
        <v>0</v>
      </c>
      <c r="X9">
        <f>IF($B9=0,0,+VLOOKUP($B9,'1v -ostali'!$A$15:$AS$372,X$3,FALSE))</f>
        <v>0</v>
      </c>
      <c r="Y9">
        <f>IF($B9=0,0,+VLOOKUP($B9,'1v -ostali'!$A$15:$AS$372,Y$3,FALSE))</f>
        <v>0</v>
      </c>
      <c r="Z9">
        <f>IF($B9=0,0,+VLOOKUP($B9,'1v -ostali'!$A$15:$AS$372,Z$3,FALSE))</f>
        <v>0</v>
      </c>
      <c r="AA9">
        <f>IF($B9=0,0,+VLOOKUP($B9,'1v -ostali'!$A$15:$AS$372,AA$3,FALSE))</f>
        <v>0</v>
      </c>
      <c r="AB9">
        <f>IF($B9=0,0,+VLOOKUP($B9,'1v -ostali'!$A$15:$AS$372,AB$3,FALSE))</f>
        <v>0</v>
      </c>
      <c r="AC9">
        <f>IF($B9=0,0,+VLOOKUP($B9,'1v -ostali'!$A$15:$AS$372,AC$3,FALSE))</f>
        <v>0</v>
      </c>
      <c r="AD9">
        <f>IF($B9=0,0,+VLOOKUP($B9,'1v -ostali'!$A$15:$AS$372,AD$3,FALSE))</f>
        <v>0</v>
      </c>
      <c r="AL9">
        <f>IF($B9=0,0,+VLOOKUP($B9,'1v -ostali'!$A$15:$AS$372,AL$3,FALSE))</f>
        <v>0</v>
      </c>
      <c r="AM9">
        <f>IF($B9=0,0,+VLOOKUP($B9,'1v -ostali'!$A$15:$AS$372,AM$3,FALSE))</f>
        <v>0</v>
      </c>
      <c r="AN9" s="40">
        <f>IF($B9=0,0,+VLOOKUP($B9,'1v -ostali'!$A$15:$AS$372,AN$3,FALSE))</f>
        <v>0</v>
      </c>
      <c r="AO9" s="40">
        <f>IF($B9=0,0,+VLOOKUP($B9,'1v -ostali'!$A$15:$AS$372,AO$3,FALSE))</f>
        <v>0</v>
      </c>
      <c r="AP9" s="40">
        <f>IF($B9=0,0,+VLOOKUP($B9,'1v -ostali'!$A$15:$AS$372,AP$3,FALSE))</f>
        <v>0</v>
      </c>
      <c r="AQ9" s="40">
        <f>IF($B9=0,0,+VLOOKUP($B9,'1v -ostali'!$A$15:$AS$372,AQ$3,FALSE))</f>
        <v>0</v>
      </c>
      <c r="AR9" s="40">
        <f>IF($B9=0,0,+VLOOKUP($B9,'1v -ostali'!$A$15:$AS$372,AR$3,FALSE))</f>
        <v>0</v>
      </c>
      <c r="AS9" s="40">
        <f>IF($B9=0,0,+VLOOKUP($B9,'1v -ostali'!$A$15:$AS$372,AS$3,FALSE))</f>
        <v>0</v>
      </c>
      <c r="AT9" s="40">
        <f>IF($B9=0,0,+VLOOKUP($B9,'1v -ostali'!$A$15:$AS$372,AT$3,FALSE))</f>
        <v>0</v>
      </c>
      <c r="AU9" s="40">
        <f>IF($B9=0,0,+VLOOKUP($B9,'1v -ostali'!$A$15:$AS$372,AU$3,FALSE))</f>
        <v>0</v>
      </c>
      <c r="AV9" s="40">
        <f>IF($B9=0,0,+VLOOKUP($B9,'1v -ostali'!$A$15:$AS$372,AV$3,FALSE))</f>
        <v>0</v>
      </c>
      <c r="AW9" s="40">
        <f>IF($B9=0,0,+VLOOKUP($B9,'1v -ostali'!$A$15:$AS$372,AW$3,FALSE))</f>
        <v>0</v>
      </c>
      <c r="AY9" s="40">
        <f>+(AQ9*'1v -ostali'!$C$6)/100</f>
        <v>0</v>
      </c>
      <c r="AZ9" s="40">
        <f>+(AR9*'1v -ostali'!$C$6)/100</f>
        <v>0</v>
      </c>
      <c r="BA9" s="40">
        <f>+(AV9*'1v -ostali'!$C$6)/100</f>
        <v>0</v>
      </c>
      <c r="BB9" s="40">
        <f>+(AW9*'1v -ostali'!$C$6)/100</f>
        <v>0</v>
      </c>
    </row>
    <row r="10" spans="1:54" x14ac:dyDescent="0.25">
      <c r="A10">
        <f t="shared" si="1"/>
        <v>0</v>
      </c>
      <c r="B10">
        <f>+IF(MAX(B$4:B9)+1&lt;=B$1,B9+1,0)</f>
        <v>0</v>
      </c>
      <c r="C10" s="222">
        <f t="shared" si="2"/>
        <v>0</v>
      </c>
      <c r="D10">
        <f t="shared" si="3"/>
        <v>0</v>
      </c>
      <c r="E10" s="368">
        <f t="shared" si="4"/>
        <v>0</v>
      </c>
      <c r="F10" s="222">
        <f t="shared" si="5"/>
        <v>0</v>
      </c>
      <c r="G10">
        <f>IF($B10=0,0,+VLOOKUP($B10,'1v -ostali'!$A$15:C$372,G$3,FALSE))</f>
        <v>0</v>
      </c>
      <c r="I10">
        <f>IF($B10=0,0,+VLOOKUP($B10,'1v -ostali'!$A$15:$AS$372,I$3,FALSE))</f>
        <v>0</v>
      </c>
      <c r="J10">
        <f>IF($B10=0,0,+VLOOKUP($B10,'1v -ostali'!$A$15:$AS$372,J$3,FALSE))</f>
        <v>0</v>
      </c>
      <c r="K10">
        <f>IF($B10=0,0,+VLOOKUP($B10,'1v -ostali'!$A$15:$AS$372,K$3,FALSE))</f>
        <v>0</v>
      </c>
      <c r="L10">
        <f>IF($B10=0,0,+VLOOKUP($B10,'1v -ostali'!$A$15:$AS$372,L$3,FALSE))</f>
        <v>0</v>
      </c>
      <c r="M10">
        <f>IF($B10=0,0,+VLOOKUP($B10,'1v -ostali'!$A$15:$AS$372,M$3,FALSE))</f>
        <v>0</v>
      </c>
      <c r="N10">
        <f>IF($B10=0,0,+VLOOKUP($B10,'1v -ostali'!$A$15:$AS$372,N$3,FALSE))</f>
        <v>0</v>
      </c>
      <c r="O10">
        <f>IF($B10=0,0,+VLOOKUP($B10,'1v -ostali'!$A$15:$AS$372,O$3,FALSE))</f>
        <v>0</v>
      </c>
      <c r="P10">
        <f>IF($B10=0,0,+VLOOKUP($B10,'1v -ostali'!$A$15:$AS$372,P$3,FALSE))</f>
        <v>0</v>
      </c>
      <c r="Q10">
        <f>IF($B10=0,0,+VLOOKUP($B10,'1v -ostali'!$A$15:$AS$372,Q$3,FALSE))</f>
        <v>0</v>
      </c>
      <c r="R10">
        <f>IF($B10=0,0,+VLOOKUP($B10,'1v -ostali'!$A$15:$AS$372,R$3,FALSE))</f>
        <v>0</v>
      </c>
      <c r="S10">
        <f>IF($B10=0,0,+VLOOKUP($B10,'1v -ostali'!$A$15:$AS$372,S$3,FALSE))</f>
        <v>0</v>
      </c>
      <c r="T10">
        <f>IF($B10=0,0,+VLOOKUP($B10,'1v -ostali'!$A$15:$AS$372,T$3,FALSE))</f>
        <v>0</v>
      </c>
      <c r="U10">
        <f>IF($B10=0,0,+VLOOKUP($B10,'1v -ostali'!$A$15:$AS$372,U$3,FALSE))</f>
        <v>0</v>
      </c>
      <c r="V10">
        <f>IF($B10=0,0,+VLOOKUP($B10,'1v -ostali'!$A$15:$AS$372,V$3,FALSE))</f>
        <v>0</v>
      </c>
      <c r="W10">
        <f>IF($B10=0,0,+VLOOKUP($B10,'1v -ostali'!$A$15:$AS$372,W$3,FALSE))</f>
        <v>0</v>
      </c>
      <c r="X10">
        <f>IF($B10=0,0,+VLOOKUP($B10,'1v -ostali'!$A$15:$AS$372,X$3,FALSE))</f>
        <v>0</v>
      </c>
      <c r="Y10">
        <f>IF($B10=0,0,+VLOOKUP($B10,'1v -ostali'!$A$15:$AS$372,Y$3,FALSE))</f>
        <v>0</v>
      </c>
      <c r="Z10">
        <f>IF($B10=0,0,+VLOOKUP($B10,'1v -ostali'!$A$15:$AS$372,Z$3,FALSE))</f>
        <v>0</v>
      </c>
      <c r="AA10">
        <f>IF($B10=0,0,+VLOOKUP($B10,'1v -ostali'!$A$15:$AS$372,AA$3,FALSE))</f>
        <v>0</v>
      </c>
      <c r="AB10">
        <f>IF($B10=0,0,+VLOOKUP($B10,'1v -ostali'!$A$15:$AS$372,AB$3,FALSE))</f>
        <v>0</v>
      </c>
      <c r="AC10">
        <f>IF($B10=0,0,+VLOOKUP($B10,'1v -ostali'!$A$15:$AS$372,AC$3,FALSE))</f>
        <v>0</v>
      </c>
      <c r="AD10">
        <f>IF($B10=0,0,+VLOOKUP($B10,'1v -ostali'!$A$15:$AS$372,AD$3,FALSE))</f>
        <v>0</v>
      </c>
      <c r="AL10">
        <f>IF($B10=0,0,+VLOOKUP($B10,'1v -ostali'!$A$15:$AS$372,AL$3,FALSE))</f>
        <v>0</v>
      </c>
      <c r="AM10">
        <f>IF($B10=0,0,+VLOOKUP($B10,'1v -ostali'!$A$15:$AS$372,AM$3,FALSE))</f>
        <v>0</v>
      </c>
      <c r="AN10" s="40">
        <f>IF($B10=0,0,+VLOOKUP($B10,'1v -ostali'!$A$15:$AS$372,AN$3,FALSE))</f>
        <v>0</v>
      </c>
      <c r="AO10" s="40">
        <f>IF($B10=0,0,+VLOOKUP($B10,'1v -ostali'!$A$15:$AS$372,AO$3,FALSE))</f>
        <v>0</v>
      </c>
      <c r="AP10" s="40">
        <f>IF($B10=0,0,+VLOOKUP($B10,'1v -ostali'!$A$15:$AS$372,AP$3,FALSE))</f>
        <v>0</v>
      </c>
      <c r="AQ10" s="40">
        <f>IF($B10=0,0,+VLOOKUP($B10,'1v -ostali'!$A$15:$AS$372,AQ$3,FALSE))</f>
        <v>0</v>
      </c>
      <c r="AR10" s="40">
        <f>IF($B10=0,0,+VLOOKUP($B10,'1v -ostali'!$A$15:$AS$372,AR$3,FALSE))</f>
        <v>0</v>
      </c>
      <c r="AS10" s="40">
        <f>IF($B10=0,0,+VLOOKUP($B10,'1v -ostali'!$A$15:$AS$372,AS$3,FALSE))</f>
        <v>0</v>
      </c>
      <c r="AT10" s="40">
        <f>IF($B10=0,0,+VLOOKUP($B10,'1v -ostali'!$A$15:$AS$372,AT$3,FALSE))</f>
        <v>0</v>
      </c>
      <c r="AU10" s="40">
        <f>IF($B10=0,0,+VLOOKUP($B10,'1v -ostali'!$A$15:$AS$372,AU$3,FALSE))</f>
        <v>0</v>
      </c>
      <c r="AV10" s="40">
        <f>IF($B10=0,0,+VLOOKUP($B10,'1v -ostali'!$A$15:$AS$372,AV$3,FALSE))</f>
        <v>0</v>
      </c>
      <c r="AW10" s="40">
        <f>IF($B10=0,0,+VLOOKUP($B10,'1v -ostali'!$A$15:$AS$372,AW$3,FALSE))</f>
        <v>0</v>
      </c>
      <c r="AY10" s="40">
        <f>+(AQ10*'1v -ostali'!$C$6)/100</f>
        <v>0</v>
      </c>
      <c r="AZ10" s="40">
        <f>+(AR10*'1v -ostali'!$C$6)/100</f>
        <v>0</v>
      </c>
      <c r="BA10" s="40">
        <f>+(AV10*'1v -ostali'!$C$6)/100</f>
        <v>0</v>
      </c>
      <c r="BB10" s="40">
        <f>+(AW10*'1v -ostali'!$C$6)/100</f>
        <v>0</v>
      </c>
    </row>
    <row r="11" spans="1:54" x14ac:dyDescent="0.25">
      <c r="A11">
        <f t="shared" si="1"/>
        <v>0</v>
      </c>
      <c r="B11">
        <f>+IF(MAX(B$4:B10)+1&lt;=B$1,B10+1,0)</f>
        <v>0</v>
      </c>
      <c r="C11" s="222">
        <f t="shared" si="2"/>
        <v>0</v>
      </c>
      <c r="D11">
        <f t="shared" si="3"/>
        <v>0</v>
      </c>
      <c r="E11" s="368">
        <f t="shared" si="4"/>
        <v>0</v>
      </c>
      <c r="F11" s="222">
        <f t="shared" si="5"/>
        <v>0</v>
      </c>
      <c r="G11">
        <f>IF($B11=0,0,+VLOOKUP($B11,'1v -ostali'!$A$15:C$372,G$3,FALSE))</f>
        <v>0</v>
      </c>
      <c r="I11">
        <f>IF($B11=0,0,+VLOOKUP($B11,'1v -ostali'!$A$15:$AS$372,I$3,FALSE))</f>
        <v>0</v>
      </c>
      <c r="J11">
        <f>IF($B11=0,0,+VLOOKUP($B11,'1v -ostali'!$A$15:$AS$372,J$3,FALSE))</f>
        <v>0</v>
      </c>
      <c r="K11">
        <f>IF($B11=0,0,+VLOOKUP($B11,'1v -ostali'!$A$15:$AS$372,K$3,FALSE))</f>
        <v>0</v>
      </c>
      <c r="L11">
        <f>IF($B11=0,0,+VLOOKUP($B11,'1v -ostali'!$A$15:$AS$372,L$3,FALSE))</f>
        <v>0</v>
      </c>
      <c r="M11">
        <f>IF($B11=0,0,+VLOOKUP($B11,'1v -ostali'!$A$15:$AS$372,M$3,FALSE))</f>
        <v>0</v>
      </c>
      <c r="N11">
        <f>IF($B11=0,0,+VLOOKUP($B11,'1v -ostali'!$A$15:$AS$372,N$3,FALSE))</f>
        <v>0</v>
      </c>
      <c r="O11">
        <f>IF($B11=0,0,+VLOOKUP($B11,'1v -ostali'!$A$15:$AS$372,O$3,FALSE))</f>
        <v>0</v>
      </c>
      <c r="P11">
        <f>IF($B11=0,0,+VLOOKUP($B11,'1v -ostali'!$A$15:$AS$372,P$3,FALSE))</f>
        <v>0</v>
      </c>
      <c r="Q11">
        <f>IF($B11=0,0,+VLOOKUP($B11,'1v -ostali'!$A$15:$AS$372,Q$3,FALSE))</f>
        <v>0</v>
      </c>
      <c r="R11">
        <f>IF($B11=0,0,+VLOOKUP($B11,'1v -ostali'!$A$15:$AS$372,R$3,FALSE))</f>
        <v>0</v>
      </c>
      <c r="S11">
        <f>IF($B11=0,0,+VLOOKUP($B11,'1v -ostali'!$A$15:$AS$372,S$3,FALSE))</f>
        <v>0</v>
      </c>
      <c r="T11">
        <f>IF($B11=0,0,+VLOOKUP($B11,'1v -ostali'!$A$15:$AS$372,T$3,FALSE))</f>
        <v>0</v>
      </c>
      <c r="U11">
        <f>IF($B11=0,0,+VLOOKUP($B11,'1v -ostali'!$A$15:$AS$372,U$3,FALSE))</f>
        <v>0</v>
      </c>
      <c r="V11">
        <f>IF($B11=0,0,+VLOOKUP($B11,'1v -ostali'!$A$15:$AS$372,V$3,FALSE))</f>
        <v>0</v>
      </c>
      <c r="W11">
        <f>IF($B11=0,0,+VLOOKUP($B11,'1v -ostali'!$A$15:$AS$372,W$3,FALSE))</f>
        <v>0</v>
      </c>
      <c r="X11">
        <f>IF($B11=0,0,+VLOOKUP($B11,'1v -ostali'!$A$15:$AS$372,X$3,FALSE))</f>
        <v>0</v>
      </c>
      <c r="Y11">
        <f>IF($B11=0,0,+VLOOKUP($B11,'1v -ostali'!$A$15:$AS$372,Y$3,FALSE))</f>
        <v>0</v>
      </c>
      <c r="Z11">
        <f>IF($B11=0,0,+VLOOKUP($B11,'1v -ostali'!$A$15:$AS$372,Z$3,FALSE))</f>
        <v>0</v>
      </c>
      <c r="AA11">
        <f>IF($B11=0,0,+VLOOKUP($B11,'1v -ostali'!$A$15:$AS$372,AA$3,FALSE))</f>
        <v>0</v>
      </c>
      <c r="AB11">
        <f>IF($B11=0,0,+VLOOKUP($B11,'1v -ostali'!$A$15:$AS$372,AB$3,FALSE))</f>
        <v>0</v>
      </c>
      <c r="AC11">
        <f>IF($B11=0,0,+VLOOKUP($B11,'1v -ostali'!$A$15:$AS$372,AC$3,FALSE))</f>
        <v>0</v>
      </c>
      <c r="AD11">
        <f>IF($B11=0,0,+VLOOKUP($B11,'1v -ostali'!$A$15:$AS$372,AD$3,FALSE))</f>
        <v>0</v>
      </c>
      <c r="AL11">
        <f>IF($B11=0,0,+VLOOKUP($B11,'1v -ostali'!$A$15:$AS$372,AL$3,FALSE))</f>
        <v>0</v>
      </c>
      <c r="AM11">
        <f>IF($B11=0,0,+VLOOKUP($B11,'1v -ostali'!$A$15:$AS$372,AM$3,FALSE))</f>
        <v>0</v>
      </c>
      <c r="AN11" s="40">
        <f>IF($B11=0,0,+VLOOKUP($B11,'1v -ostali'!$A$15:$AS$372,AN$3,FALSE))</f>
        <v>0</v>
      </c>
      <c r="AO11" s="40">
        <f>IF($B11=0,0,+VLOOKUP($B11,'1v -ostali'!$A$15:$AS$372,AO$3,FALSE))</f>
        <v>0</v>
      </c>
      <c r="AP11" s="40">
        <f>IF($B11=0,0,+VLOOKUP($B11,'1v -ostali'!$A$15:$AS$372,AP$3,FALSE))</f>
        <v>0</v>
      </c>
      <c r="AQ11" s="40">
        <f>IF($B11=0,0,+VLOOKUP($B11,'1v -ostali'!$A$15:$AS$372,AQ$3,FALSE))</f>
        <v>0</v>
      </c>
      <c r="AR11" s="40">
        <f>IF($B11=0,0,+VLOOKUP($B11,'1v -ostali'!$A$15:$AS$372,AR$3,FALSE))</f>
        <v>0</v>
      </c>
      <c r="AS11" s="40">
        <f>IF($B11=0,0,+VLOOKUP($B11,'1v -ostali'!$A$15:$AS$372,AS$3,FALSE))</f>
        <v>0</v>
      </c>
      <c r="AT11" s="40">
        <f>IF($B11=0,0,+VLOOKUP($B11,'1v -ostali'!$A$15:$AS$372,AT$3,FALSE))</f>
        <v>0</v>
      </c>
      <c r="AU11" s="40">
        <f>IF($B11=0,0,+VLOOKUP($B11,'1v -ostali'!$A$15:$AS$372,AU$3,FALSE))</f>
        <v>0</v>
      </c>
      <c r="AV11" s="40">
        <f>IF($B11=0,0,+VLOOKUP($B11,'1v -ostali'!$A$15:$AS$372,AV$3,FALSE))</f>
        <v>0</v>
      </c>
      <c r="AW11" s="40">
        <f>IF($B11=0,0,+VLOOKUP($B11,'1v -ostali'!$A$15:$AS$372,AW$3,FALSE))</f>
        <v>0</v>
      </c>
      <c r="AY11" s="40">
        <f>+(AQ11*'1v -ostali'!$C$6)/100</f>
        <v>0</v>
      </c>
      <c r="AZ11" s="40">
        <f>+(AR11*'1v -ostali'!$C$6)/100</f>
        <v>0</v>
      </c>
      <c r="BA11" s="40">
        <f>+(AV11*'1v -ostali'!$C$6)/100</f>
        <v>0</v>
      </c>
      <c r="BB11" s="40">
        <f>+(AW11*'1v -ostali'!$C$6)/100</f>
        <v>0</v>
      </c>
    </row>
    <row r="12" spans="1:54" x14ac:dyDescent="0.25">
      <c r="A12">
        <f t="shared" si="1"/>
        <v>0</v>
      </c>
      <c r="B12">
        <f>+IF(MAX(B$4:B11)+1&lt;=B$1,B11+1,0)</f>
        <v>0</v>
      </c>
      <c r="C12" s="222">
        <f t="shared" si="2"/>
        <v>0</v>
      </c>
      <c r="D12">
        <f t="shared" si="3"/>
        <v>0</v>
      </c>
      <c r="E12" s="368">
        <f t="shared" si="4"/>
        <v>0</v>
      </c>
      <c r="F12" s="222">
        <f t="shared" si="5"/>
        <v>0</v>
      </c>
      <c r="G12">
        <f>IF($B12=0,0,+VLOOKUP($B12,'1v -ostali'!$A$15:C$372,G$3,FALSE))</f>
        <v>0</v>
      </c>
      <c r="I12">
        <f>IF($B12=0,0,+VLOOKUP($B12,'1v -ostali'!$A$15:$AS$372,I$3,FALSE))</f>
        <v>0</v>
      </c>
      <c r="J12">
        <f>IF($B12=0,0,+VLOOKUP($B12,'1v -ostali'!$A$15:$AS$372,J$3,FALSE))</f>
        <v>0</v>
      </c>
      <c r="K12">
        <f>IF($B12=0,0,+VLOOKUP($B12,'1v -ostali'!$A$15:$AS$372,K$3,FALSE))</f>
        <v>0</v>
      </c>
      <c r="L12">
        <f>IF($B12=0,0,+VLOOKUP($B12,'1v -ostali'!$A$15:$AS$372,L$3,FALSE))</f>
        <v>0</v>
      </c>
      <c r="M12">
        <f>IF($B12=0,0,+VLOOKUP($B12,'1v -ostali'!$A$15:$AS$372,M$3,FALSE))</f>
        <v>0</v>
      </c>
      <c r="N12">
        <f>IF($B12=0,0,+VLOOKUP($B12,'1v -ostali'!$A$15:$AS$372,N$3,FALSE))</f>
        <v>0</v>
      </c>
      <c r="O12">
        <f>IF($B12=0,0,+VLOOKUP($B12,'1v -ostali'!$A$15:$AS$372,O$3,FALSE))</f>
        <v>0</v>
      </c>
      <c r="P12">
        <f>IF($B12=0,0,+VLOOKUP($B12,'1v -ostali'!$A$15:$AS$372,P$3,FALSE))</f>
        <v>0</v>
      </c>
      <c r="Q12">
        <f>IF($B12=0,0,+VLOOKUP($B12,'1v -ostali'!$A$15:$AS$372,Q$3,FALSE))</f>
        <v>0</v>
      </c>
      <c r="R12">
        <f>IF($B12=0,0,+VLOOKUP($B12,'1v -ostali'!$A$15:$AS$372,R$3,FALSE))</f>
        <v>0</v>
      </c>
      <c r="S12">
        <f>IF($B12=0,0,+VLOOKUP($B12,'1v -ostali'!$A$15:$AS$372,S$3,FALSE))</f>
        <v>0</v>
      </c>
      <c r="T12">
        <f>IF($B12=0,0,+VLOOKUP($B12,'1v -ostali'!$A$15:$AS$372,T$3,FALSE))</f>
        <v>0</v>
      </c>
      <c r="U12">
        <f>IF($B12=0,0,+VLOOKUP($B12,'1v -ostali'!$A$15:$AS$372,U$3,FALSE))</f>
        <v>0</v>
      </c>
      <c r="V12">
        <f>IF($B12=0,0,+VLOOKUP($B12,'1v -ostali'!$A$15:$AS$372,V$3,FALSE))</f>
        <v>0</v>
      </c>
      <c r="W12">
        <f>IF($B12=0,0,+VLOOKUP($B12,'1v -ostali'!$A$15:$AS$372,W$3,FALSE))</f>
        <v>0</v>
      </c>
      <c r="X12">
        <f>IF($B12=0,0,+VLOOKUP($B12,'1v -ostali'!$A$15:$AS$372,X$3,FALSE))</f>
        <v>0</v>
      </c>
      <c r="Y12">
        <f>IF($B12=0,0,+VLOOKUP($B12,'1v -ostali'!$A$15:$AS$372,Y$3,FALSE))</f>
        <v>0</v>
      </c>
      <c r="Z12">
        <f>IF($B12=0,0,+VLOOKUP($B12,'1v -ostali'!$A$15:$AS$372,Z$3,FALSE))</f>
        <v>0</v>
      </c>
      <c r="AA12">
        <f>IF($B12=0,0,+VLOOKUP($B12,'1v -ostali'!$A$15:$AS$372,AA$3,FALSE))</f>
        <v>0</v>
      </c>
      <c r="AB12">
        <f>IF($B12=0,0,+VLOOKUP($B12,'1v -ostali'!$A$15:$AS$372,AB$3,FALSE))</f>
        <v>0</v>
      </c>
      <c r="AC12">
        <f>IF($B12=0,0,+VLOOKUP($B12,'1v -ostali'!$A$15:$AS$372,AC$3,FALSE))</f>
        <v>0</v>
      </c>
      <c r="AD12">
        <f>IF($B12=0,0,+VLOOKUP($B12,'1v -ostali'!$A$15:$AS$372,AD$3,FALSE))</f>
        <v>0</v>
      </c>
      <c r="AL12">
        <f>IF($B12=0,0,+VLOOKUP($B12,'1v -ostali'!$A$15:$AS$372,AL$3,FALSE))</f>
        <v>0</v>
      </c>
      <c r="AM12">
        <f>IF($B12=0,0,+VLOOKUP($B12,'1v -ostali'!$A$15:$AS$372,AM$3,FALSE))</f>
        <v>0</v>
      </c>
      <c r="AN12" s="40">
        <f>IF($B12=0,0,+VLOOKUP($B12,'1v -ostali'!$A$15:$AS$372,AN$3,FALSE))</f>
        <v>0</v>
      </c>
      <c r="AO12" s="40">
        <f>IF($B12=0,0,+VLOOKUP($B12,'1v -ostali'!$A$15:$AS$372,AO$3,FALSE))</f>
        <v>0</v>
      </c>
      <c r="AP12" s="40">
        <f>IF($B12=0,0,+VLOOKUP($B12,'1v -ostali'!$A$15:$AS$372,AP$3,FALSE))</f>
        <v>0</v>
      </c>
      <c r="AQ12" s="40">
        <f>IF($B12=0,0,+VLOOKUP($B12,'1v -ostali'!$A$15:$AS$372,AQ$3,FALSE))</f>
        <v>0</v>
      </c>
      <c r="AR12" s="40">
        <f>IF($B12=0,0,+VLOOKUP($B12,'1v -ostali'!$A$15:$AS$372,AR$3,FALSE))</f>
        <v>0</v>
      </c>
      <c r="AS12" s="40">
        <f>IF($B12=0,0,+VLOOKUP($B12,'1v -ostali'!$A$15:$AS$372,AS$3,FALSE))</f>
        <v>0</v>
      </c>
      <c r="AT12" s="40">
        <f>IF($B12=0,0,+VLOOKUP($B12,'1v -ostali'!$A$15:$AS$372,AT$3,FALSE))</f>
        <v>0</v>
      </c>
      <c r="AU12" s="40">
        <f>IF($B12=0,0,+VLOOKUP($B12,'1v -ostali'!$A$15:$AS$372,AU$3,FALSE))</f>
        <v>0</v>
      </c>
      <c r="AV12" s="40">
        <f>IF($B12=0,0,+VLOOKUP($B12,'1v -ostali'!$A$15:$AS$372,AV$3,FALSE))</f>
        <v>0</v>
      </c>
      <c r="AW12" s="40">
        <f>IF($B12=0,0,+VLOOKUP($B12,'1v -ostali'!$A$15:$AS$372,AW$3,FALSE))</f>
        <v>0</v>
      </c>
      <c r="AY12" s="40">
        <f>+(AQ12*'1v -ostali'!$C$6)/100</f>
        <v>0</v>
      </c>
      <c r="AZ12" s="40">
        <f>+(AR12*'1v -ostali'!$C$6)/100</f>
        <v>0</v>
      </c>
      <c r="BA12" s="40">
        <f>+(AV12*'1v -ostali'!$C$6)/100</f>
        <v>0</v>
      </c>
      <c r="BB12" s="40">
        <f>+(AW12*'1v -ostali'!$C$6)/100</f>
        <v>0</v>
      </c>
    </row>
    <row r="13" spans="1:54" x14ac:dyDescent="0.25">
      <c r="A13">
        <f t="shared" si="1"/>
        <v>0</v>
      </c>
      <c r="B13">
        <f>+IF(MAX(B$4:B12)+1&lt;=B$1,B12+1,0)</f>
        <v>0</v>
      </c>
      <c r="C13" s="222">
        <f t="shared" si="2"/>
        <v>0</v>
      </c>
      <c r="D13">
        <f t="shared" si="3"/>
        <v>0</v>
      </c>
      <c r="E13" s="368">
        <f t="shared" si="4"/>
        <v>0</v>
      </c>
      <c r="F13" s="222">
        <f t="shared" si="5"/>
        <v>0</v>
      </c>
      <c r="G13">
        <f>IF($B13=0,0,+VLOOKUP($B13,'1v -ostali'!$A$15:C$372,G$3,FALSE))</f>
        <v>0</v>
      </c>
      <c r="I13">
        <f>IF($B13=0,0,+VLOOKUP($B13,'1v -ostali'!$A$15:$AS$372,I$3,FALSE))</f>
        <v>0</v>
      </c>
      <c r="J13">
        <f>IF($B13=0,0,+VLOOKUP($B13,'1v -ostali'!$A$15:$AS$372,J$3,FALSE))</f>
        <v>0</v>
      </c>
      <c r="K13">
        <f>IF($B13=0,0,+VLOOKUP($B13,'1v -ostali'!$A$15:$AS$372,K$3,FALSE))</f>
        <v>0</v>
      </c>
      <c r="L13">
        <f>IF($B13=0,0,+VLOOKUP($B13,'1v -ostali'!$A$15:$AS$372,L$3,FALSE))</f>
        <v>0</v>
      </c>
      <c r="M13">
        <f>IF($B13=0,0,+VLOOKUP($B13,'1v -ostali'!$A$15:$AS$372,M$3,FALSE))</f>
        <v>0</v>
      </c>
      <c r="N13">
        <f>IF($B13=0,0,+VLOOKUP($B13,'1v -ostali'!$A$15:$AS$372,N$3,FALSE))</f>
        <v>0</v>
      </c>
      <c r="O13">
        <f>IF($B13=0,0,+VLOOKUP($B13,'1v -ostali'!$A$15:$AS$372,O$3,FALSE))</f>
        <v>0</v>
      </c>
      <c r="P13">
        <f>IF($B13=0,0,+VLOOKUP($B13,'1v -ostali'!$A$15:$AS$372,P$3,FALSE))</f>
        <v>0</v>
      </c>
      <c r="Q13">
        <f>IF($B13=0,0,+VLOOKUP($B13,'1v -ostali'!$A$15:$AS$372,Q$3,FALSE))</f>
        <v>0</v>
      </c>
      <c r="R13">
        <f>IF($B13=0,0,+VLOOKUP($B13,'1v -ostali'!$A$15:$AS$372,R$3,FALSE))</f>
        <v>0</v>
      </c>
      <c r="S13">
        <f>IF($B13=0,0,+VLOOKUP($B13,'1v -ostali'!$A$15:$AS$372,S$3,FALSE))</f>
        <v>0</v>
      </c>
      <c r="T13">
        <f>IF($B13=0,0,+VLOOKUP($B13,'1v -ostali'!$A$15:$AS$372,T$3,FALSE))</f>
        <v>0</v>
      </c>
      <c r="U13">
        <f>IF($B13=0,0,+VLOOKUP($B13,'1v -ostali'!$A$15:$AS$372,U$3,FALSE))</f>
        <v>0</v>
      </c>
      <c r="V13">
        <f>IF($B13=0,0,+VLOOKUP($B13,'1v -ostali'!$A$15:$AS$372,V$3,FALSE))</f>
        <v>0</v>
      </c>
      <c r="W13">
        <f>IF($B13=0,0,+VLOOKUP($B13,'1v -ostali'!$A$15:$AS$372,W$3,FALSE))</f>
        <v>0</v>
      </c>
      <c r="X13">
        <f>IF($B13=0,0,+VLOOKUP($B13,'1v -ostali'!$A$15:$AS$372,X$3,FALSE))</f>
        <v>0</v>
      </c>
      <c r="Y13">
        <f>IF($B13=0,0,+VLOOKUP($B13,'1v -ostali'!$A$15:$AS$372,Y$3,FALSE))</f>
        <v>0</v>
      </c>
      <c r="Z13">
        <f>IF($B13=0,0,+VLOOKUP($B13,'1v -ostali'!$A$15:$AS$372,Z$3,FALSE))</f>
        <v>0</v>
      </c>
      <c r="AA13">
        <f>IF($B13=0,0,+VLOOKUP($B13,'1v -ostali'!$A$15:$AS$372,AA$3,FALSE))</f>
        <v>0</v>
      </c>
      <c r="AB13">
        <f>IF($B13=0,0,+VLOOKUP($B13,'1v -ostali'!$A$15:$AS$372,AB$3,FALSE))</f>
        <v>0</v>
      </c>
      <c r="AC13">
        <f>IF($B13=0,0,+VLOOKUP($B13,'1v -ostali'!$A$15:$AS$372,AC$3,FALSE))</f>
        <v>0</v>
      </c>
      <c r="AD13">
        <f>IF($B13=0,0,+VLOOKUP($B13,'1v -ostali'!$A$15:$AS$372,AD$3,FALSE))</f>
        <v>0</v>
      </c>
      <c r="AL13">
        <f>IF($B13=0,0,+VLOOKUP($B13,'1v -ostali'!$A$15:$AS$372,AL$3,FALSE))</f>
        <v>0</v>
      </c>
      <c r="AM13">
        <f>IF($B13=0,0,+VLOOKUP($B13,'1v -ostali'!$A$15:$AS$372,AM$3,FALSE))</f>
        <v>0</v>
      </c>
      <c r="AN13" s="40">
        <f>IF($B13=0,0,+VLOOKUP($B13,'1v -ostali'!$A$15:$AS$372,AN$3,FALSE))</f>
        <v>0</v>
      </c>
      <c r="AO13" s="40">
        <f>IF($B13=0,0,+VLOOKUP($B13,'1v -ostali'!$A$15:$AS$372,AO$3,FALSE))</f>
        <v>0</v>
      </c>
      <c r="AP13" s="40">
        <f>IF($B13=0,0,+VLOOKUP($B13,'1v -ostali'!$A$15:$AS$372,AP$3,FALSE))</f>
        <v>0</v>
      </c>
      <c r="AQ13" s="40">
        <f>IF($B13=0,0,+VLOOKUP($B13,'1v -ostali'!$A$15:$AS$372,AQ$3,FALSE))</f>
        <v>0</v>
      </c>
      <c r="AR13" s="40">
        <f>IF($B13=0,0,+VLOOKUP($B13,'1v -ostali'!$A$15:$AS$372,AR$3,FALSE))</f>
        <v>0</v>
      </c>
      <c r="AS13" s="40">
        <f>IF($B13=0,0,+VLOOKUP($B13,'1v -ostali'!$A$15:$AS$372,AS$3,FALSE))</f>
        <v>0</v>
      </c>
      <c r="AT13" s="40">
        <f>IF($B13=0,0,+VLOOKUP($B13,'1v -ostali'!$A$15:$AS$372,AT$3,FALSE))</f>
        <v>0</v>
      </c>
      <c r="AU13" s="40">
        <f>IF($B13=0,0,+VLOOKUP($B13,'1v -ostali'!$A$15:$AS$372,AU$3,FALSE))</f>
        <v>0</v>
      </c>
      <c r="AV13" s="40">
        <f>IF($B13=0,0,+VLOOKUP($B13,'1v -ostali'!$A$15:$AS$372,AV$3,FALSE))</f>
        <v>0</v>
      </c>
      <c r="AW13" s="40">
        <f>IF($B13=0,0,+VLOOKUP($B13,'1v -ostali'!$A$15:$AS$372,AW$3,FALSE))</f>
        <v>0</v>
      </c>
      <c r="AY13" s="40">
        <f>+(AQ13*'1v -ostali'!$C$6)/100</f>
        <v>0</v>
      </c>
      <c r="AZ13" s="40">
        <f>+(AR13*'1v -ostali'!$C$6)/100</f>
        <v>0</v>
      </c>
      <c r="BA13" s="40">
        <f>+(AV13*'1v -ostali'!$C$6)/100</f>
        <v>0</v>
      </c>
      <c r="BB13" s="40">
        <f>+(AW13*'1v -ostali'!$C$6)/100</f>
        <v>0</v>
      </c>
    </row>
    <row r="14" spans="1:54" x14ac:dyDescent="0.25">
      <c r="A14">
        <f t="shared" si="1"/>
        <v>0</v>
      </c>
      <c r="B14">
        <f>+IF(MAX(B$4:B13)+1&lt;=B$1,B13+1,0)</f>
        <v>0</v>
      </c>
      <c r="C14" s="222">
        <f t="shared" si="2"/>
        <v>0</v>
      </c>
      <c r="D14">
        <f t="shared" si="3"/>
        <v>0</v>
      </c>
      <c r="E14" s="368">
        <f t="shared" si="4"/>
        <v>0</v>
      </c>
      <c r="F14" s="222">
        <f t="shared" si="5"/>
        <v>0</v>
      </c>
      <c r="G14">
        <f>IF($B14=0,0,+VLOOKUP($B14,'1v -ostali'!$A$15:C$372,G$3,FALSE))</f>
        <v>0</v>
      </c>
      <c r="I14">
        <f>IF($B14=0,0,+VLOOKUP($B14,'1v -ostali'!$A$15:$AS$372,I$3,FALSE))</f>
        <v>0</v>
      </c>
      <c r="J14">
        <f>IF($B14=0,0,+VLOOKUP($B14,'1v -ostali'!$A$15:$AS$372,J$3,FALSE))</f>
        <v>0</v>
      </c>
      <c r="K14">
        <f>IF($B14=0,0,+VLOOKUP($B14,'1v -ostali'!$A$15:$AS$372,K$3,FALSE))</f>
        <v>0</v>
      </c>
      <c r="L14">
        <f>IF($B14=0,0,+VLOOKUP($B14,'1v -ostali'!$A$15:$AS$372,L$3,FALSE))</f>
        <v>0</v>
      </c>
      <c r="M14">
        <f>IF($B14=0,0,+VLOOKUP($B14,'1v -ostali'!$A$15:$AS$372,M$3,FALSE))</f>
        <v>0</v>
      </c>
      <c r="N14">
        <f>IF($B14=0,0,+VLOOKUP($B14,'1v -ostali'!$A$15:$AS$372,N$3,FALSE))</f>
        <v>0</v>
      </c>
      <c r="O14">
        <f>IF($B14=0,0,+VLOOKUP($B14,'1v -ostali'!$A$15:$AS$372,O$3,FALSE))</f>
        <v>0</v>
      </c>
      <c r="P14">
        <f>IF($B14=0,0,+VLOOKUP($B14,'1v -ostali'!$A$15:$AS$372,P$3,FALSE))</f>
        <v>0</v>
      </c>
      <c r="Q14">
        <f>IF($B14=0,0,+VLOOKUP($B14,'1v -ostali'!$A$15:$AS$372,Q$3,FALSE))</f>
        <v>0</v>
      </c>
      <c r="R14">
        <f>IF($B14=0,0,+VLOOKUP($B14,'1v -ostali'!$A$15:$AS$372,R$3,FALSE))</f>
        <v>0</v>
      </c>
      <c r="S14">
        <f>IF($B14=0,0,+VLOOKUP($B14,'1v -ostali'!$A$15:$AS$372,S$3,FALSE))</f>
        <v>0</v>
      </c>
      <c r="T14">
        <f>IF($B14=0,0,+VLOOKUP($B14,'1v -ostali'!$A$15:$AS$372,T$3,FALSE))</f>
        <v>0</v>
      </c>
      <c r="U14">
        <f>IF($B14=0,0,+VLOOKUP($B14,'1v -ostali'!$A$15:$AS$372,U$3,FALSE))</f>
        <v>0</v>
      </c>
      <c r="V14">
        <f>IF($B14=0,0,+VLOOKUP($B14,'1v -ostali'!$A$15:$AS$372,V$3,FALSE))</f>
        <v>0</v>
      </c>
      <c r="W14">
        <f>IF($B14=0,0,+VLOOKUP($B14,'1v -ostali'!$A$15:$AS$372,W$3,FALSE))</f>
        <v>0</v>
      </c>
      <c r="X14">
        <f>IF($B14=0,0,+VLOOKUP($B14,'1v -ostali'!$A$15:$AS$372,X$3,FALSE))</f>
        <v>0</v>
      </c>
      <c r="Y14">
        <f>IF($B14=0,0,+VLOOKUP($B14,'1v -ostali'!$A$15:$AS$372,Y$3,FALSE))</f>
        <v>0</v>
      </c>
      <c r="Z14">
        <f>IF($B14=0,0,+VLOOKUP($B14,'1v -ostali'!$A$15:$AS$372,Z$3,FALSE))</f>
        <v>0</v>
      </c>
      <c r="AA14">
        <f>IF($B14=0,0,+VLOOKUP($B14,'1v -ostali'!$A$15:$AS$372,AA$3,FALSE))</f>
        <v>0</v>
      </c>
      <c r="AB14">
        <f>IF($B14=0,0,+VLOOKUP($B14,'1v -ostali'!$A$15:$AS$372,AB$3,FALSE))</f>
        <v>0</v>
      </c>
      <c r="AC14">
        <f>IF($B14=0,0,+VLOOKUP($B14,'1v -ostali'!$A$15:$AS$372,AC$3,FALSE))</f>
        <v>0</v>
      </c>
      <c r="AD14">
        <f>IF($B14=0,0,+VLOOKUP($B14,'1v -ostali'!$A$15:$AS$372,AD$3,FALSE))</f>
        <v>0</v>
      </c>
      <c r="AL14">
        <f>IF($B14=0,0,+VLOOKUP($B14,'1v -ostali'!$A$15:$AS$372,AL$3,FALSE))</f>
        <v>0</v>
      </c>
      <c r="AM14">
        <f>IF($B14=0,0,+VLOOKUP($B14,'1v -ostali'!$A$15:$AS$372,AM$3,FALSE))</f>
        <v>0</v>
      </c>
      <c r="AN14" s="40">
        <f>IF($B14=0,0,+VLOOKUP($B14,'1v -ostali'!$A$15:$AS$372,AN$3,FALSE))</f>
        <v>0</v>
      </c>
      <c r="AO14" s="40">
        <f>IF($B14=0,0,+VLOOKUP($B14,'1v -ostali'!$A$15:$AS$372,AO$3,FALSE))</f>
        <v>0</v>
      </c>
      <c r="AP14" s="40">
        <f>IF($B14=0,0,+VLOOKUP($B14,'1v -ostali'!$A$15:$AS$372,AP$3,FALSE))</f>
        <v>0</v>
      </c>
      <c r="AQ14" s="40">
        <f>IF($B14=0,0,+VLOOKUP($B14,'1v -ostali'!$A$15:$AS$372,AQ$3,FALSE))</f>
        <v>0</v>
      </c>
      <c r="AR14" s="40">
        <f>IF($B14=0,0,+VLOOKUP($B14,'1v -ostali'!$A$15:$AS$372,AR$3,FALSE))</f>
        <v>0</v>
      </c>
      <c r="AS14" s="40">
        <f>IF($B14=0,0,+VLOOKUP($B14,'1v -ostali'!$A$15:$AS$372,AS$3,FALSE))</f>
        <v>0</v>
      </c>
      <c r="AT14" s="40">
        <f>IF($B14=0,0,+VLOOKUP($B14,'1v -ostali'!$A$15:$AS$372,AT$3,FALSE))</f>
        <v>0</v>
      </c>
      <c r="AU14" s="40">
        <f>IF($B14=0,0,+VLOOKUP($B14,'1v -ostali'!$A$15:$AS$372,AU$3,FALSE))</f>
        <v>0</v>
      </c>
      <c r="AV14" s="40">
        <f>IF($B14=0,0,+VLOOKUP($B14,'1v -ostali'!$A$15:$AS$372,AV$3,FALSE))</f>
        <v>0</v>
      </c>
      <c r="AW14" s="40">
        <f>IF($B14=0,0,+VLOOKUP($B14,'1v -ostali'!$A$15:$AS$372,AW$3,FALSE))</f>
        <v>0</v>
      </c>
      <c r="AY14" s="40">
        <f>+(AQ14*'1v -ostali'!$C$6)/100</f>
        <v>0</v>
      </c>
      <c r="AZ14" s="40">
        <f>+(AR14*'1v -ostali'!$C$6)/100</f>
        <v>0</v>
      </c>
      <c r="BA14" s="40">
        <f>+(AV14*'1v -ostali'!$C$6)/100</f>
        <v>0</v>
      </c>
      <c r="BB14" s="40">
        <f>+(AW14*'1v -ostali'!$C$6)/100</f>
        <v>0</v>
      </c>
    </row>
    <row r="15" spans="1:54" x14ac:dyDescent="0.25">
      <c r="A15">
        <f t="shared" si="1"/>
        <v>0</v>
      </c>
      <c r="B15">
        <f>+IF(MAX(B$4:B14)+1&lt;=B$1,B14+1,0)</f>
        <v>0</v>
      </c>
      <c r="C15" s="222">
        <f t="shared" si="2"/>
        <v>0</v>
      </c>
      <c r="D15">
        <f t="shared" si="3"/>
        <v>0</v>
      </c>
      <c r="E15" s="368">
        <f t="shared" si="4"/>
        <v>0</v>
      </c>
      <c r="F15" s="222">
        <f t="shared" si="5"/>
        <v>0</v>
      </c>
      <c r="G15">
        <f>IF($B15=0,0,+VLOOKUP($B15,'1v -ostali'!$A$15:C$372,G$3,FALSE))</f>
        <v>0</v>
      </c>
      <c r="I15">
        <f>IF($B15=0,0,+VLOOKUP($B15,'1v -ostali'!$A$15:$AS$372,I$3,FALSE))</f>
        <v>0</v>
      </c>
      <c r="J15">
        <f>IF($B15=0,0,+VLOOKUP($B15,'1v -ostali'!$A$15:$AS$372,J$3,FALSE))</f>
        <v>0</v>
      </c>
      <c r="K15">
        <f>IF($B15=0,0,+VLOOKUP($B15,'1v -ostali'!$A$15:$AS$372,K$3,FALSE))</f>
        <v>0</v>
      </c>
      <c r="L15">
        <f>IF($B15=0,0,+VLOOKUP($B15,'1v -ostali'!$A$15:$AS$372,L$3,FALSE))</f>
        <v>0</v>
      </c>
      <c r="M15">
        <f>IF($B15=0,0,+VLOOKUP($B15,'1v -ostali'!$A$15:$AS$372,M$3,FALSE))</f>
        <v>0</v>
      </c>
      <c r="N15">
        <f>IF($B15=0,0,+VLOOKUP($B15,'1v -ostali'!$A$15:$AS$372,N$3,FALSE))</f>
        <v>0</v>
      </c>
      <c r="O15">
        <f>IF($B15=0,0,+VLOOKUP($B15,'1v -ostali'!$A$15:$AS$372,O$3,FALSE))</f>
        <v>0</v>
      </c>
      <c r="P15">
        <f>IF($B15=0,0,+VLOOKUP($B15,'1v -ostali'!$A$15:$AS$372,P$3,FALSE))</f>
        <v>0</v>
      </c>
      <c r="Q15">
        <f>IF($B15=0,0,+VLOOKUP($B15,'1v -ostali'!$A$15:$AS$372,Q$3,FALSE))</f>
        <v>0</v>
      </c>
      <c r="R15">
        <f>IF($B15=0,0,+VLOOKUP($B15,'1v -ostali'!$A$15:$AS$372,R$3,FALSE))</f>
        <v>0</v>
      </c>
      <c r="S15">
        <f>IF($B15=0,0,+VLOOKUP($B15,'1v -ostali'!$A$15:$AS$372,S$3,FALSE))</f>
        <v>0</v>
      </c>
      <c r="T15">
        <f>IF($B15=0,0,+VLOOKUP($B15,'1v -ostali'!$A$15:$AS$372,T$3,FALSE))</f>
        <v>0</v>
      </c>
      <c r="U15">
        <f>IF($B15=0,0,+VLOOKUP($B15,'1v -ostali'!$A$15:$AS$372,U$3,FALSE))</f>
        <v>0</v>
      </c>
      <c r="V15">
        <f>IF($B15=0,0,+VLOOKUP($B15,'1v -ostali'!$A$15:$AS$372,V$3,FALSE))</f>
        <v>0</v>
      </c>
      <c r="W15">
        <f>IF($B15=0,0,+VLOOKUP($B15,'1v -ostali'!$A$15:$AS$372,W$3,FALSE))</f>
        <v>0</v>
      </c>
      <c r="X15">
        <f>IF($B15=0,0,+VLOOKUP($B15,'1v -ostali'!$A$15:$AS$372,X$3,FALSE))</f>
        <v>0</v>
      </c>
      <c r="Y15">
        <f>IF($B15=0,0,+VLOOKUP($B15,'1v -ostali'!$A$15:$AS$372,Y$3,FALSE))</f>
        <v>0</v>
      </c>
      <c r="Z15">
        <f>IF($B15=0,0,+VLOOKUP($B15,'1v -ostali'!$A$15:$AS$372,Z$3,FALSE))</f>
        <v>0</v>
      </c>
      <c r="AA15">
        <f>IF($B15=0,0,+VLOOKUP($B15,'1v -ostali'!$A$15:$AS$372,AA$3,FALSE))</f>
        <v>0</v>
      </c>
      <c r="AB15">
        <f>IF($B15=0,0,+VLOOKUP($B15,'1v -ostali'!$A$15:$AS$372,AB$3,FALSE))</f>
        <v>0</v>
      </c>
      <c r="AC15">
        <f>IF($B15=0,0,+VLOOKUP($B15,'1v -ostali'!$A$15:$AS$372,AC$3,FALSE))</f>
        <v>0</v>
      </c>
      <c r="AD15">
        <f>IF($B15=0,0,+VLOOKUP($B15,'1v -ostali'!$A$15:$AS$372,AD$3,FALSE))</f>
        <v>0</v>
      </c>
      <c r="AL15">
        <f>IF($B15=0,0,+VLOOKUP($B15,'1v -ostali'!$A$15:$AS$372,AL$3,FALSE))</f>
        <v>0</v>
      </c>
      <c r="AM15">
        <f>IF($B15=0,0,+VLOOKUP($B15,'1v -ostali'!$A$15:$AS$372,AM$3,FALSE))</f>
        <v>0</v>
      </c>
      <c r="AN15" s="40">
        <f>IF($B15=0,0,+VLOOKUP($B15,'1v -ostali'!$A$15:$AS$372,AN$3,FALSE))</f>
        <v>0</v>
      </c>
      <c r="AO15" s="40">
        <f>IF($B15=0,0,+VLOOKUP($B15,'1v -ostali'!$A$15:$AS$372,AO$3,FALSE))</f>
        <v>0</v>
      </c>
      <c r="AP15" s="40">
        <f>IF($B15=0,0,+VLOOKUP($B15,'1v -ostali'!$A$15:$AS$372,AP$3,FALSE))</f>
        <v>0</v>
      </c>
      <c r="AQ15" s="40">
        <f>IF($B15=0,0,+VLOOKUP($B15,'1v -ostali'!$A$15:$AS$372,AQ$3,FALSE))</f>
        <v>0</v>
      </c>
      <c r="AR15" s="40">
        <f>IF($B15=0,0,+VLOOKUP($B15,'1v -ostali'!$A$15:$AS$372,AR$3,FALSE))</f>
        <v>0</v>
      </c>
      <c r="AS15" s="40">
        <f>IF($B15=0,0,+VLOOKUP($B15,'1v -ostali'!$A$15:$AS$372,AS$3,FALSE))</f>
        <v>0</v>
      </c>
      <c r="AT15" s="40">
        <f>IF($B15=0,0,+VLOOKUP($B15,'1v -ostali'!$A$15:$AS$372,AT$3,FALSE))</f>
        <v>0</v>
      </c>
      <c r="AU15" s="40">
        <f>IF($B15=0,0,+VLOOKUP($B15,'1v -ostali'!$A$15:$AS$372,AU$3,FALSE))</f>
        <v>0</v>
      </c>
      <c r="AV15" s="40">
        <f>IF($B15=0,0,+VLOOKUP($B15,'1v -ostali'!$A$15:$AS$372,AV$3,FALSE))</f>
        <v>0</v>
      </c>
      <c r="AW15" s="40">
        <f>IF($B15=0,0,+VLOOKUP($B15,'1v -ostali'!$A$15:$AS$372,AW$3,FALSE))</f>
        <v>0</v>
      </c>
      <c r="AY15" s="40">
        <f>+(AQ15*'1v -ostali'!$C$6)/100</f>
        <v>0</v>
      </c>
      <c r="AZ15" s="40">
        <f>+(AR15*'1v -ostali'!$C$6)/100</f>
        <v>0</v>
      </c>
      <c r="BA15" s="40">
        <f>+(AV15*'1v -ostali'!$C$6)/100</f>
        <v>0</v>
      </c>
      <c r="BB15" s="40">
        <f>+(AW15*'1v -ostali'!$C$6)/100</f>
        <v>0</v>
      </c>
    </row>
    <row r="16" spans="1:54" x14ac:dyDescent="0.25">
      <c r="A16">
        <f t="shared" si="1"/>
        <v>0</v>
      </c>
      <c r="B16">
        <f>+IF(MAX(B$4:B15)+1&lt;=B$1,B15+1,0)</f>
        <v>0</v>
      </c>
      <c r="C16" s="222">
        <f t="shared" si="2"/>
        <v>0</v>
      </c>
      <c r="D16">
        <f t="shared" si="3"/>
        <v>0</v>
      </c>
      <c r="E16" s="368">
        <f t="shared" si="4"/>
        <v>0</v>
      </c>
      <c r="F16" s="222">
        <f t="shared" si="5"/>
        <v>0</v>
      </c>
      <c r="G16">
        <f>IF($B16=0,0,+VLOOKUP($B16,'1v -ostali'!$A$15:C$372,G$3,FALSE))</f>
        <v>0</v>
      </c>
      <c r="I16">
        <f>IF($B16=0,0,+VLOOKUP($B16,'1v -ostali'!$A$15:$AS$372,I$3,FALSE))</f>
        <v>0</v>
      </c>
      <c r="J16">
        <f>IF($B16=0,0,+VLOOKUP($B16,'1v -ostali'!$A$15:$AS$372,J$3,FALSE))</f>
        <v>0</v>
      </c>
      <c r="K16">
        <f>IF($B16=0,0,+VLOOKUP($B16,'1v -ostali'!$A$15:$AS$372,K$3,FALSE))</f>
        <v>0</v>
      </c>
      <c r="L16">
        <f>IF($B16=0,0,+VLOOKUP($B16,'1v -ostali'!$A$15:$AS$372,L$3,FALSE))</f>
        <v>0</v>
      </c>
      <c r="M16">
        <f>IF($B16=0,0,+VLOOKUP($B16,'1v -ostali'!$A$15:$AS$372,M$3,FALSE))</f>
        <v>0</v>
      </c>
      <c r="N16">
        <f>IF($B16=0,0,+VLOOKUP($B16,'1v -ostali'!$A$15:$AS$372,N$3,FALSE))</f>
        <v>0</v>
      </c>
      <c r="O16">
        <f>IF($B16=0,0,+VLOOKUP($B16,'1v -ostali'!$A$15:$AS$372,O$3,FALSE))</f>
        <v>0</v>
      </c>
      <c r="P16">
        <f>IF($B16=0,0,+VLOOKUP($B16,'1v -ostali'!$A$15:$AS$372,P$3,FALSE))</f>
        <v>0</v>
      </c>
      <c r="Q16">
        <f>IF($B16=0,0,+VLOOKUP($B16,'1v -ostali'!$A$15:$AS$372,Q$3,FALSE))</f>
        <v>0</v>
      </c>
      <c r="R16">
        <f>IF($B16=0,0,+VLOOKUP($B16,'1v -ostali'!$A$15:$AS$372,R$3,FALSE))</f>
        <v>0</v>
      </c>
      <c r="S16">
        <f>IF($B16=0,0,+VLOOKUP($B16,'1v -ostali'!$A$15:$AS$372,S$3,FALSE))</f>
        <v>0</v>
      </c>
      <c r="T16">
        <f>IF($B16=0,0,+VLOOKUP($B16,'1v -ostali'!$A$15:$AS$372,T$3,FALSE))</f>
        <v>0</v>
      </c>
      <c r="U16">
        <f>IF($B16=0,0,+VLOOKUP($B16,'1v -ostali'!$A$15:$AS$372,U$3,FALSE))</f>
        <v>0</v>
      </c>
      <c r="V16">
        <f>IF($B16=0,0,+VLOOKUP($B16,'1v -ostali'!$A$15:$AS$372,V$3,FALSE))</f>
        <v>0</v>
      </c>
      <c r="W16">
        <f>IF($B16=0,0,+VLOOKUP($B16,'1v -ostali'!$A$15:$AS$372,W$3,FALSE))</f>
        <v>0</v>
      </c>
      <c r="X16">
        <f>IF($B16=0,0,+VLOOKUP($B16,'1v -ostali'!$A$15:$AS$372,X$3,FALSE))</f>
        <v>0</v>
      </c>
      <c r="Y16">
        <f>IF($B16=0,0,+VLOOKUP($B16,'1v -ostali'!$A$15:$AS$372,Y$3,FALSE))</f>
        <v>0</v>
      </c>
      <c r="Z16">
        <f>IF($B16=0,0,+VLOOKUP($B16,'1v -ostali'!$A$15:$AS$372,Z$3,FALSE))</f>
        <v>0</v>
      </c>
      <c r="AA16">
        <f>IF($B16=0,0,+VLOOKUP($B16,'1v -ostali'!$A$15:$AS$372,AA$3,FALSE))</f>
        <v>0</v>
      </c>
      <c r="AB16">
        <f>IF($B16=0,0,+VLOOKUP($B16,'1v -ostali'!$A$15:$AS$372,AB$3,FALSE))</f>
        <v>0</v>
      </c>
      <c r="AC16">
        <f>IF($B16=0,0,+VLOOKUP($B16,'1v -ostali'!$A$15:$AS$372,AC$3,FALSE))</f>
        <v>0</v>
      </c>
      <c r="AD16">
        <f>IF($B16=0,0,+VLOOKUP($B16,'1v -ostali'!$A$15:$AS$372,AD$3,FALSE))</f>
        <v>0</v>
      </c>
      <c r="AL16">
        <f>IF($B16=0,0,+VLOOKUP($B16,'1v -ostali'!$A$15:$AS$372,AL$3,FALSE))</f>
        <v>0</v>
      </c>
      <c r="AM16">
        <f>IF($B16=0,0,+VLOOKUP($B16,'1v -ostali'!$A$15:$AS$372,AM$3,FALSE))</f>
        <v>0</v>
      </c>
      <c r="AN16" s="40">
        <f>IF($B16=0,0,+VLOOKUP($B16,'1v -ostali'!$A$15:$AS$372,AN$3,FALSE))</f>
        <v>0</v>
      </c>
      <c r="AO16" s="40">
        <f>IF($B16=0,0,+VLOOKUP($B16,'1v -ostali'!$A$15:$AS$372,AO$3,FALSE))</f>
        <v>0</v>
      </c>
      <c r="AP16" s="40">
        <f>IF($B16=0,0,+VLOOKUP($B16,'1v -ostali'!$A$15:$AS$372,AP$3,FALSE))</f>
        <v>0</v>
      </c>
      <c r="AQ16" s="40">
        <f>IF($B16=0,0,+VLOOKUP($B16,'1v -ostali'!$A$15:$AS$372,AQ$3,FALSE))</f>
        <v>0</v>
      </c>
      <c r="AR16" s="40">
        <f>IF($B16=0,0,+VLOOKUP($B16,'1v -ostali'!$A$15:$AS$372,AR$3,FALSE))</f>
        <v>0</v>
      </c>
      <c r="AS16" s="40">
        <f>IF($B16=0,0,+VLOOKUP($B16,'1v -ostali'!$A$15:$AS$372,AS$3,FALSE))</f>
        <v>0</v>
      </c>
      <c r="AT16" s="40">
        <f>IF($B16=0,0,+VLOOKUP($B16,'1v -ostali'!$A$15:$AS$372,AT$3,FALSE))</f>
        <v>0</v>
      </c>
      <c r="AU16" s="40">
        <f>IF($B16=0,0,+VLOOKUP($B16,'1v -ostali'!$A$15:$AS$372,AU$3,FALSE))</f>
        <v>0</v>
      </c>
      <c r="AV16" s="40">
        <f>IF($B16=0,0,+VLOOKUP($B16,'1v -ostali'!$A$15:$AS$372,AV$3,FALSE))</f>
        <v>0</v>
      </c>
      <c r="AW16" s="40">
        <f>IF($B16=0,0,+VLOOKUP($B16,'1v -ostali'!$A$15:$AS$372,AW$3,FALSE))</f>
        <v>0</v>
      </c>
      <c r="AY16" s="40">
        <f>+(AQ16*'1v -ostali'!$C$6)/100</f>
        <v>0</v>
      </c>
      <c r="AZ16" s="40">
        <f>+(AR16*'1v -ostali'!$C$6)/100</f>
        <v>0</v>
      </c>
      <c r="BA16" s="40">
        <f>+(AV16*'1v -ostali'!$C$6)/100</f>
        <v>0</v>
      </c>
      <c r="BB16" s="40">
        <f>+(AW16*'1v -ostali'!$C$6)/100</f>
        <v>0</v>
      </c>
    </row>
    <row r="17" spans="1:54" x14ac:dyDescent="0.25">
      <c r="A17">
        <f t="shared" si="1"/>
        <v>0</v>
      </c>
      <c r="B17">
        <f>+IF(MAX(B$4:B16)+1&lt;=B$1,B16+1,0)</f>
        <v>0</v>
      </c>
      <c r="C17" s="222">
        <f t="shared" si="2"/>
        <v>0</v>
      </c>
      <c r="D17">
        <f t="shared" si="3"/>
        <v>0</v>
      </c>
      <c r="E17" s="368">
        <f t="shared" si="4"/>
        <v>0</v>
      </c>
      <c r="F17" s="222">
        <f t="shared" si="5"/>
        <v>0</v>
      </c>
      <c r="G17">
        <f>IF($B17=0,0,+VLOOKUP($B17,'1v -ostali'!$A$15:C$372,G$3,FALSE))</f>
        <v>0</v>
      </c>
      <c r="I17">
        <f>IF($B17=0,0,+VLOOKUP($B17,'1v -ostali'!$A$15:$AS$372,I$3,FALSE))</f>
        <v>0</v>
      </c>
      <c r="J17">
        <f>IF($B17=0,0,+VLOOKUP($B17,'1v -ostali'!$A$15:$AS$372,J$3,FALSE))</f>
        <v>0</v>
      </c>
      <c r="K17">
        <f>IF($B17=0,0,+VLOOKUP($B17,'1v -ostali'!$A$15:$AS$372,K$3,FALSE))</f>
        <v>0</v>
      </c>
      <c r="L17">
        <f>IF($B17=0,0,+VLOOKUP($B17,'1v -ostali'!$A$15:$AS$372,L$3,FALSE))</f>
        <v>0</v>
      </c>
      <c r="M17">
        <f>IF($B17=0,0,+VLOOKUP($B17,'1v -ostali'!$A$15:$AS$372,M$3,FALSE))</f>
        <v>0</v>
      </c>
      <c r="N17">
        <f>IF($B17=0,0,+VLOOKUP($B17,'1v -ostali'!$A$15:$AS$372,N$3,FALSE))</f>
        <v>0</v>
      </c>
      <c r="O17">
        <f>IF($B17=0,0,+VLOOKUP($B17,'1v -ostali'!$A$15:$AS$372,O$3,FALSE))</f>
        <v>0</v>
      </c>
      <c r="P17">
        <f>IF($B17=0,0,+VLOOKUP($B17,'1v -ostali'!$A$15:$AS$372,P$3,FALSE))</f>
        <v>0</v>
      </c>
      <c r="Q17">
        <f>IF($B17=0,0,+VLOOKUP($B17,'1v -ostali'!$A$15:$AS$372,Q$3,FALSE))</f>
        <v>0</v>
      </c>
      <c r="R17">
        <f>IF($B17=0,0,+VLOOKUP($B17,'1v -ostali'!$A$15:$AS$372,R$3,FALSE))</f>
        <v>0</v>
      </c>
      <c r="S17">
        <f>IF($B17=0,0,+VLOOKUP($B17,'1v -ostali'!$A$15:$AS$372,S$3,FALSE))</f>
        <v>0</v>
      </c>
      <c r="T17">
        <f>IF($B17=0,0,+VLOOKUP($B17,'1v -ostali'!$A$15:$AS$372,T$3,FALSE))</f>
        <v>0</v>
      </c>
      <c r="U17">
        <f>IF($B17=0,0,+VLOOKUP($B17,'1v -ostali'!$A$15:$AS$372,U$3,FALSE))</f>
        <v>0</v>
      </c>
      <c r="V17">
        <f>IF($B17=0,0,+VLOOKUP($B17,'1v -ostali'!$A$15:$AS$372,V$3,FALSE))</f>
        <v>0</v>
      </c>
      <c r="W17">
        <f>IF($B17=0,0,+VLOOKUP($B17,'1v -ostali'!$A$15:$AS$372,W$3,FALSE))</f>
        <v>0</v>
      </c>
      <c r="X17">
        <f>IF($B17=0,0,+VLOOKUP($B17,'1v -ostali'!$A$15:$AS$372,X$3,FALSE))</f>
        <v>0</v>
      </c>
      <c r="Y17">
        <f>IF($B17=0,0,+VLOOKUP($B17,'1v -ostali'!$A$15:$AS$372,Y$3,FALSE))</f>
        <v>0</v>
      </c>
      <c r="Z17">
        <f>IF($B17=0,0,+VLOOKUP($B17,'1v -ostali'!$A$15:$AS$372,Z$3,FALSE))</f>
        <v>0</v>
      </c>
      <c r="AA17">
        <f>IF($B17=0,0,+VLOOKUP($B17,'1v -ostali'!$A$15:$AS$372,AA$3,FALSE))</f>
        <v>0</v>
      </c>
      <c r="AB17">
        <f>IF($B17=0,0,+VLOOKUP($B17,'1v -ostali'!$A$15:$AS$372,AB$3,FALSE))</f>
        <v>0</v>
      </c>
      <c r="AC17">
        <f>IF($B17=0,0,+VLOOKUP($B17,'1v -ostali'!$A$15:$AS$372,AC$3,FALSE))</f>
        <v>0</v>
      </c>
      <c r="AD17">
        <f>IF($B17=0,0,+VLOOKUP($B17,'1v -ostali'!$A$15:$AS$372,AD$3,FALSE))</f>
        <v>0</v>
      </c>
      <c r="AL17">
        <f>IF($B17=0,0,+VLOOKUP($B17,'1v -ostali'!$A$15:$AS$372,AL$3,FALSE))</f>
        <v>0</v>
      </c>
      <c r="AM17">
        <f>IF($B17=0,0,+VLOOKUP($B17,'1v -ostali'!$A$15:$AS$372,AM$3,FALSE))</f>
        <v>0</v>
      </c>
      <c r="AN17" s="40">
        <f>IF($B17=0,0,+VLOOKUP($B17,'1v -ostali'!$A$15:$AS$372,AN$3,FALSE))</f>
        <v>0</v>
      </c>
      <c r="AO17" s="40">
        <f>IF($B17=0,0,+VLOOKUP($B17,'1v -ostali'!$A$15:$AS$372,AO$3,FALSE))</f>
        <v>0</v>
      </c>
      <c r="AP17" s="40">
        <f>IF($B17=0,0,+VLOOKUP($B17,'1v -ostali'!$A$15:$AS$372,AP$3,FALSE))</f>
        <v>0</v>
      </c>
      <c r="AQ17" s="40">
        <f>IF($B17=0,0,+VLOOKUP($B17,'1v -ostali'!$A$15:$AS$372,AQ$3,FALSE))</f>
        <v>0</v>
      </c>
      <c r="AR17" s="40">
        <f>IF($B17=0,0,+VLOOKUP($B17,'1v -ostali'!$A$15:$AS$372,AR$3,FALSE))</f>
        <v>0</v>
      </c>
      <c r="AS17" s="40">
        <f>IF($B17=0,0,+VLOOKUP($B17,'1v -ostali'!$A$15:$AS$372,AS$3,FALSE))</f>
        <v>0</v>
      </c>
      <c r="AT17" s="40">
        <f>IF($B17=0,0,+VLOOKUP($B17,'1v -ostali'!$A$15:$AS$372,AT$3,FALSE))</f>
        <v>0</v>
      </c>
      <c r="AU17" s="40">
        <f>IF($B17=0,0,+VLOOKUP($B17,'1v -ostali'!$A$15:$AS$372,AU$3,FALSE))</f>
        <v>0</v>
      </c>
      <c r="AV17" s="40">
        <f>IF($B17=0,0,+VLOOKUP($B17,'1v -ostali'!$A$15:$AS$372,AV$3,FALSE))</f>
        <v>0</v>
      </c>
      <c r="AW17" s="40">
        <f>IF($B17=0,0,+VLOOKUP($B17,'1v -ostali'!$A$15:$AS$372,AW$3,FALSE))</f>
        <v>0</v>
      </c>
      <c r="AY17" s="40">
        <f>+(AQ17*'1v -ostali'!$C$6)/100</f>
        <v>0</v>
      </c>
      <c r="AZ17" s="40">
        <f>+(AR17*'1v -ostali'!$C$6)/100</f>
        <v>0</v>
      </c>
      <c r="BA17" s="40">
        <f>+(AV17*'1v -ostali'!$C$6)/100</f>
        <v>0</v>
      </c>
      <c r="BB17" s="40">
        <f>+(AW17*'1v -ostali'!$C$6)/100</f>
        <v>0</v>
      </c>
    </row>
    <row r="18" spans="1:54" x14ac:dyDescent="0.25">
      <c r="A18">
        <f t="shared" si="1"/>
        <v>0</v>
      </c>
      <c r="B18">
        <f>+IF(MAX(B$4:B17)+1&lt;=B$1,B17+1,0)</f>
        <v>0</v>
      </c>
      <c r="C18" s="222">
        <f t="shared" si="2"/>
        <v>0</v>
      </c>
      <c r="D18">
        <f t="shared" si="3"/>
        <v>0</v>
      </c>
      <c r="E18" s="368">
        <f t="shared" si="4"/>
        <v>0</v>
      </c>
      <c r="F18" s="222">
        <f t="shared" si="5"/>
        <v>0</v>
      </c>
      <c r="G18">
        <f>IF($B18=0,0,+VLOOKUP($B18,'1v -ostali'!$A$15:C$372,G$3,FALSE))</f>
        <v>0</v>
      </c>
      <c r="I18">
        <f>IF($B18=0,0,+VLOOKUP($B18,'1v -ostali'!$A$15:$AS$372,I$3,FALSE))</f>
        <v>0</v>
      </c>
      <c r="J18">
        <f>IF($B18=0,0,+VLOOKUP($B18,'1v -ostali'!$A$15:$AS$372,J$3,FALSE))</f>
        <v>0</v>
      </c>
      <c r="K18">
        <f>IF($B18=0,0,+VLOOKUP($B18,'1v -ostali'!$A$15:$AS$372,K$3,FALSE))</f>
        <v>0</v>
      </c>
      <c r="L18">
        <f>IF($B18=0,0,+VLOOKUP($B18,'1v -ostali'!$A$15:$AS$372,L$3,FALSE))</f>
        <v>0</v>
      </c>
      <c r="M18">
        <f>IF($B18=0,0,+VLOOKUP($B18,'1v -ostali'!$A$15:$AS$372,M$3,FALSE))</f>
        <v>0</v>
      </c>
      <c r="N18">
        <f>IF($B18=0,0,+VLOOKUP($B18,'1v -ostali'!$A$15:$AS$372,N$3,FALSE))</f>
        <v>0</v>
      </c>
      <c r="O18">
        <f>IF($B18=0,0,+VLOOKUP($B18,'1v -ostali'!$A$15:$AS$372,O$3,FALSE))</f>
        <v>0</v>
      </c>
      <c r="P18">
        <f>IF($B18=0,0,+VLOOKUP($B18,'1v -ostali'!$A$15:$AS$372,P$3,FALSE))</f>
        <v>0</v>
      </c>
      <c r="Q18">
        <f>IF($B18=0,0,+VLOOKUP($B18,'1v -ostali'!$A$15:$AS$372,Q$3,FALSE))</f>
        <v>0</v>
      </c>
      <c r="R18">
        <f>IF($B18=0,0,+VLOOKUP($B18,'1v -ostali'!$A$15:$AS$372,R$3,FALSE))</f>
        <v>0</v>
      </c>
      <c r="S18">
        <f>IF($B18=0,0,+VLOOKUP($B18,'1v -ostali'!$A$15:$AS$372,S$3,FALSE))</f>
        <v>0</v>
      </c>
      <c r="T18">
        <f>IF($B18=0,0,+VLOOKUP($B18,'1v -ostali'!$A$15:$AS$372,T$3,FALSE))</f>
        <v>0</v>
      </c>
      <c r="U18">
        <f>IF($B18=0,0,+VLOOKUP($B18,'1v -ostali'!$A$15:$AS$372,U$3,FALSE))</f>
        <v>0</v>
      </c>
      <c r="V18">
        <f>IF($B18=0,0,+VLOOKUP($B18,'1v -ostali'!$A$15:$AS$372,V$3,FALSE))</f>
        <v>0</v>
      </c>
      <c r="W18">
        <f>IF($B18=0,0,+VLOOKUP($B18,'1v -ostali'!$A$15:$AS$372,W$3,FALSE))</f>
        <v>0</v>
      </c>
      <c r="X18">
        <f>IF($B18=0,0,+VLOOKUP($B18,'1v -ostali'!$A$15:$AS$372,X$3,FALSE))</f>
        <v>0</v>
      </c>
      <c r="Y18">
        <f>IF($B18=0,0,+VLOOKUP($B18,'1v -ostali'!$A$15:$AS$372,Y$3,FALSE))</f>
        <v>0</v>
      </c>
      <c r="Z18">
        <f>IF($B18=0,0,+VLOOKUP($B18,'1v -ostali'!$A$15:$AS$372,Z$3,FALSE))</f>
        <v>0</v>
      </c>
      <c r="AA18">
        <f>IF($B18=0,0,+VLOOKUP($B18,'1v -ostali'!$A$15:$AS$372,AA$3,FALSE))</f>
        <v>0</v>
      </c>
      <c r="AB18">
        <f>IF($B18=0,0,+VLOOKUP($B18,'1v -ostali'!$A$15:$AS$372,AB$3,FALSE))</f>
        <v>0</v>
      </c>
      <c r="AC18">
        <f>IF($B18=0,0,+VLOOKUP($B18,'1v -ostali'!$A$15:$AS$372,AC$3,FALSE))</f>
        <v>0</v>
      </c>
      <c r="AD18">
        <f>IF($B18=0,0,+VLOOKUP($B18,'1v -ostali'!$A$15:$AS$372,AD$3,FALSE))</f>
        <v>0</v>
      </c>
      <c r="AL18">
        <f>IF($B18=0,0,+VLOOKUP($B18,'1v -ostali'!$A$15:$AS$372,AL$3,FALSE))</f>
        <v>0</v>
      </c>
      <c r="AM18">
        <f>IF($B18=0,0,+VLOOKUP($B18,'1v -ostali'!$A$15:$AS$372,AM$3,FALSE))</f>
        <v>0</v>
      </c>
      <c r="AN18" s="40">
        <f>IF($B18=0,0,+VLOOKUP($B18,'1v -ostali'!$A$15:$AS$372,AN$3,FALSE))</f>
        <v>0</v>
      </c>
      <c r="AO18" s="40">
        <f>IF($B18=0,0,+VLOOKUP($B18,'1v -ostali'!$A$15:$AS$372,AO$3,FALSE))</f>
        <v>0</v>
      </c>
      <c r="AP18" s="40">
        <f>IF($B18=0,0,+VLOOKUP($B18,'1v -ostali'!$A$15:$AS$372,AP$3,FALSE))</f>
        <v>0</v>
      </c>
      <c r="AQ18" s="40">
        <f>IF($B18=0,0,+VLOOKUP($B18,'1v -ostali'!$A$15:$AS$372,AQ$3,FALSE))</f>
        <v>0</v>
      </c>
      <c r="AR18" s="40">
        <f>IF($B18=0,0,+VLOOKUP($B18,'1v -ostali'!$A$15:$AS$372,AR$3,FALSE))</f>
        <v>0</v>
      </c>
      <c r="AS18" s="40">
        <f>IF($B18=0,0,+VLOOKUP($B18,'1v -ostali'!$A$15:$AS$372,AS$3,FALSE))</f>
        <v>0</v>
      </c>
      <c r="AT18" s="40">
        <f>IF($B18=0,0,+VLOOKUP($B18,'1v -ostali'!$A$15:$AS$372,AT$3,FALSE))</f>
        <v>0</v>
      </c>
      <c r="AU18" s="40">
        <f>IF($B18=0,0,+VLOOKUP($B18,'1v -ostali'!$A$15:$AS$372,AU$3,FALSE))</f>
        <v>0</v>
      </c>
      <c r="AV18" s="40">
        <f>IF($B18=0,0,+VLOOKUP($B18,'1v -ostali'!$A$15:$AS$372,AV$3,FALSE))</f>
        <v>0</v>
      </c>
      <c r="AW18" s="40">
        <f>IF($B18=0,0,+VLOOKUP($B18,'1v -ostali'!$A$15:$AS$372,AW$3,FALSE))</f>
        <v>0</v>
      </c>
      <c r="AY18" s="40">
        <f>+(AQ18*'1v -ostali'!$C$6)/100</f>
        <v>0</v>
      </c>
      <c r="AZ18" s="40">
        <f>+(AR18*'1v -ostali'!$C$6)/100</f>
        <v>0</v>
      </c>
      <c r="BA18" s="40">
        <f>+(AV18*'1v -ostali'!$C$6)/100</f>
        <v>0</v>
      </c>
      <c r="BB18" s="40">
        <f>+(AW18*'1v -ostali'!$C$6)/100</f>
        <v>0</v>
      </c>
    </row>
    <row r="19" spans="1:54" x14ac:dyDescent="0.25">
      <c r="A19">
        <f t="shared" si="1"/>
        <v>0</v>
      </c>
      <c r="B19">
        <f>+IF(MAX(B$4:B18)+1&lt;=B$1,B18+1,0)</f>
        <v>0</v>
      </c>
      <c r="C19" s="222">
        <f t="shared" si="2"/>
        <v>0</v>
      </c>
      <c r="D19">
        <f t="shared" si="3"/>
        <v>0</v>
      </c>
      <c r="E19" s="368">
        <f t="shared" si="4"/>
        <v>0</v>
      </c>
      <c r="F19" s="222">
        <f t="shared" si="5"/>
        <v>0</v>
      </c>
      <c r="G19">
        <f>IF($B19=0,0,+VLOOKUP($B19,'1v -ostali'!$A$15:C$372,G$3,FALSE))</f>
        <v>0</v>
      </c>
      <c r="I19">
        <f>IF($B19=0,0,+VLOOKUP($B19,'1v -ostali'!$A$15:$AS$372,I$3,FALSE))</f>
        <v>0</v>
      </c>
      <c r="J19">
        <f>IF($B19=0,0,+VLOOKUP($B19,'1v -ostali'!$A$15:$AS$372,J$3,FALSE))</f>
        <v>0</v>
      </c>
      <c r="K19">
        <f>IF($B19=0,0,+VLOOKUP($B19,'1v -ostali'!$A$15:$AS$372,K$3,FALSE))</f>
        <v>0</v>
      </c>
      <c r="L19">
        <f>IF($B19=0,0,+VLOOKUP($B19,'1v -ostali'!$A$15:$AS$372,L$3,FALSE))</f>
        <v>0</v>
      </c>
      <c r="M19">
        <f>IF($B19=0,0,+VLOOKUP($B19,'1v -ostali'!$A$15:$AS$372,M$3,FALSE))</f>
        <v>0</v>
      </c>
      <c r="N19">
        <f>IF($B19=0,0,+VLOOKUP($B19,'1v -ostali'!$A$15:$AS$372,N$3,FALSE))</f>
        <v>0</v>
      </c>
      <c r="O19">
        <f>IF($B19=0,0,+VLOOKUP($B19,'1v -ostali'!$A$15:$AS$372,O$3,FALSE))</f>
        <v>0</v>
      </c>
      <c r="P19">
        <f>IF($B19=0,0,+VLOOKUP($B19,'1v -ostali'!$A$15:$AS$372,P$3,FALSE))</f>
        <v>0</v>
      </c>
      <c r="Q19">
        <f>IF($B19=0,0,+VLOOKUP($B19,'1v -ostali'!$A$15:$AS$372,Q$3,FALSE))</f>
        <v>0</v>
      </c>
      <c r="R19">
        <f>IF($B19=0,0,+VLOOKUP($B19,'1v -ostali'!$A$15:$AS$372,R$3,FALSE))</f>
        <v>0</v>
      </c>
      <c r="S19">
        <f>IF($B19=0,0,+VLOOKUP($B19,'1v -ostali'!$A$15:$AS$372,S$3,FALSE))</f>
        <v>0</v>
      </c>
      <c r="T19">
        <f>IF($B19=0,0,+VLOOKUP($B19,'1v -ostali'!$A$15:$AS$372,T$3,FALSE))</f>
        <v>0</v>
      </c>
      <c r="U19">
        <f>IF($B19=0,0,+VLOOKUP($B19,'1v -ostali'!$A$15:$AS$372,U$3,FALSE))</f>
        <v>0</v>
      </c>
      <c r="V19">
        <f>IF($B19=0,0,+VLOOKUP($B19,'1v -ostali'!$A$15:$AS$372,V$3,FALSE))</f>
        <v>0</v>
      </c>
      <c r="W19">
        <f>IF($B19=0,0,+VLOOKUP($B19,'1v -ostali'!$A$15:$AS$372,W$3,FALSE))</f>
        <v>0</v>
      </c>
      <c r="X19">
        <f>IF($B19=0,0,+VLOOKUP($B19,'1v -ostali'!$A$15:$AS$372,X$3,FALSE))</f>
        <v>0</v>
      </c>
      <c r="Y19">
        <f>IF($B19=0,0,+VLOOKUP($B19,'1v -ostali'!$A$15:$AS$372,Y$3,FALSE))</f>
        <v>0</v>
      </c>
      <c r="Z19">
        <f>IF($B19=0,0,+VLOOKUP($B19,'1v -ostali'!$A$15:$AS$372,Z$3,FALSE))</f>
        <v>0</v>
      </c>
      <c r="AA19">
        <f>IF($B19=0,0,+VLOOKUP($B19,'1v -ostali'!$A$15:$AS$372,AA$3,FALSE))</f>
        <v>0</v>
      </c>
      <c r="AB19">
        <f>IF($B19=0,0,+VLOOKUP($B19,'1v -ostali'!$A$15:$AS$372,AB$3,FALSE))</f>
        <v>0</v>
      </c>
      <c r="AC19">
        <f>IF($B19=0,0,+VLOOKUP($B19,'1v -ostali'!$A$15:$AS$372,AC$3,FALSE))</f>
        <v>0</v>
      </c>
      <c r="AD19">
        <f>IF($B19=0,0,+VLOOKUP($B19,'1v -ostali'!$A$15:$AS$372,AD$3,FALSE))</f>
        <v>0</v>
      </c>
      <c r="AL19">
        <f>IF($B19=0,0,+VLOOKUP($B19,'1v -ostali'!$A$15:$AS$372,AL$3,FALSE))</f>
        <v>0</v>
      </c>
      <c r="AM19">
        <f>IF($B19=0,0,+VLOOKUP($B19,'1v -ostali'!$A$15:$AS$372,AM$3,FALSE))</f>
        <v>0</v>
      </c>
      <c r="AN19" s="40">
        <f>IF($B19=0,0,+VLOOKUP($B19,'1v -ostali'!$A$15:$AS$372,AN$3,FALSE))</f>
        <v>0</v>
      </c>
      <c r="AO19" s="40">
        <f>IF($B19=0,0,+VLOOKUP($B19,'1v -ostali'!$A$15:$AS$372,AO$3,FALSE))</f>
        <v>0</v>
      </c>
      <c r="AP19" s="40">
        <f>IF($B19=0,0,+VLOOKUP($B19,'1v -ostali'!$A$15:$AS$372,AP$3,FALSE))</f>
        <v>0</v>
      </c>
      <c r="AQ19" s="40">
        <f>IF($B19=0,0,+VLOOKUP($B19,'1v -ostali'!$A$15:$AS$372,AQ$3,FALSE))</f>
        <v>0</v>
      </c>
      <c r="AR19" s="40">
        <f>IF($B19=0,0,+VLOOKUP($B19,'1v -ostali'!$A$15:$AS$372,AR$3,FALSE))</f>
        <v>0</v>
      </c>
      <c r="AS19" s="40">
        <f>IF($B19=0,0,+VLOOKUP($B19,'1v -ostali'!$A$15:$AS$372,AS$3,FALSE))</f>
        <v>0</v>
      </c>
      <c r="AT19" s="40">
        <f>IF($B19=0,0,+VLOOKUP($B19,'1v -ostali'!$A$15:$AS$372,AT$3,FALSE))</f>
        <v>0</v>
      </c>
      <c r="AU19" s="40">
        <f>IF($B19=0,0,+VLOOKUP($B19,'1v -ostali'!$A$15:$AS$372,AU$3,FALSE))</f>
        <v>0</v>
      </c>
      <c r="AV19" s="40">
        <f>IF($B19=0,0,+VLOOKUP($B19,'1v -ostali'!$A$15:$AS$372,AV$3,FALSE))</f>
        <v>0</v>
      </c>
      <c r="AW19" s="40">
        <f>IF($B19=0,0,+VLOOKUP($B19,'1v -ostali'!$A$15:$AS$372,AW$3,FALSE))</f>
        <v>0</v>
      </c>
      <c r="AY19" s="40">
        <f>+(AQ19*'1v -ostali'!$C$6)/100</f>
        <v>0</v>
      </c>
      <c r="AZ19" s="40">
        <f>+(AR19*'1v -ostali'!$C$6)/100</f>
        <v>0</v>
      </c>
      <c r="BA19" s="40">
        <f>+(AV19*'1v -ostali'!$C$6)/100</f>
        <v>0</v>
      </c>
      <c r="BB19" s="40">
        <f>+(AW19*'1v -ostali'!$C$6)/100</f>
        <v>0</v>
      </c>
    </row>
    <row r="20" spans="1:54" x14ac:dyDescent="0.25">
      <c r="A20">
        <f t="shared" si="1"/>
        <v>0</v>
      </c>
      <c r="B20">
        <f>+IF(MAX(B$4:B19)+1&lt;=B$1,B19+1,0)</f>
        <v>0</v>
      </c>
      <c r="C20" s="222">
        <f t="shared" si="2"/>
        <v>0</v>
      </c>
      <c r="D20">
        <f t="shared" si="3"/>
        <v>0</v>
      </c>
      <c r="E20" s="368">
        <f t="shared" si="4"/>
        <v>0</v>
      </c>
      <c r="F20" s="222">
        <f t="shared" si="5"/>
        <v>0</v>
      </c>
      <c r="G20">
        <f>IF($B20=0,0,+VLOOKUP($B20,'1v -ostali'!$A$15:C$372,G$3,FALSE))</f>
        <v>0</v>
      </c>
      <c r="I20">
        <f>IF($B20=0,0,+VLOOKUP($B20,'1v -ostali'!$A$15:$AS$372,I$3,FALSE))</f>
        <v>0</v>
      </c>
      <c r="J20">
        <f>IF($B20=0,0,+VLOOKUP($B20,'1v -ostali'!$A$15:$AS$372,J$3,FALSE))</f>
        <v>0</v>
      </c>
      <c r="K20">
        <f>IF($B20=0,0,+VLOOKUP($B20,'1v -ostali'!$A$15:$AS$372,K$3,FALSE))</f>
        <v>0</v>
      </c>
      <c r="L20">
        <f>IF($B20=0,0,+VLOOKUP($B20,'1v -ostali'!$A$15:$AS$372,L$3,FALSE))</f>
        <v>0</v>
      </c>
      <c r="M20">
        <f>IF($B20=0,0,+VLOOKUP($B20,'1v -ostali'!$A$15:$AS$372,M$3,FALSE))</f>
        <v>0</v>
      </c>
      <c r="N20">
        <f>IF($B20=0,0,+VLOOKUP($B20,'1v -ostali'!$A$15:$AS$372,N$3,FALSE))</f>
        <v>0</v>
      </c>
      <c r="O20">
        <f>IF($B20=0,0,+VLOOKUP($B20,'1v -ostali'!$A$15:$AS$372,O$3,FALSE))</f>
        <v>0</v>
      </c>
      <c r="P20">
        <f>IF($B20=0,0,+VLOOKUP($B20,'1v -ostali'!$A$15:$AS$372,P$3,FALSE))</f>
        <v>0</v>
      </c>
      <c r="Q20">
        <f>IF($B20=0,0,+VLOOKUP($B20,'1v -ostali'!$A$15:$AS$372,Q$3,FALSE))</f>
        <v>0</v>
      </c>
      <c r="R20">
        <f>IF($B20=0,0,+VLOOKUP($B20,'1v -ostali'!$A$15:$AS$372,R$3,FALSE))</f>
        <v>0</v>
      </c>
      <c r="S20">
        <f>IF($B20=0,0,+VLOOKUP($B20,'1v -ostali'!$A$15:$AS$372,S$3,FALSE))</f>
        <v>0</v>
      </c>
      <c r="T20">
        <f>IF($B20=0,0,+VLOOKUP($B20,'1v -ostali'!$A$15:$AS$372,T$3,FALSE))</f>
        <v>0</v>
      </c>
      <c r="U20">
        <f>IF($B20=0,0,+VLOOKUP($B20,'1v -ostali'!$A$15:$AS$372,U$3,FALSE))</f>
        <v>0</v>
      </c>
      <c r="V20">
        <f>IF($B20=0,0,+VLOOKUP($B20,'1v -ostali'!$A$15:$AS$372,V$3,FALSE))</f>
        <v>0</v>
      </c>
      <c r="W20">
        <f>IF($B20=0,0,+VLOOKUP($B20,'1v -ostali'!$A$15:$AS$372,W$3,FALSE))</f>
        <v>0</v>
      </c>
      <c r="X20">
        <f>IF($B20=0,0,+VLOOKUP($B20,'1v -ostali'!$A$15:$AS$372,X$3,FALSE))</f>
        <v>0</v>
      </c>
      <c r="Y20">
        <f>IF($B20=0,0,+VLOOKUP($B20,'1v -ostali'!$A$15:$AS$372,Y$3,FALSE))</f>
        <v>0</v>
      </c>
      <c r="Z20">
        <f>IF($B20=0,0,+VLOOKUP($B20,'1v -ostali'!$A$15:$AS$372,Z$3,FALSE))</f>
        <v>0</v>
      </c>
      <c r="AA20">
        <f>IF($B20=0,0,+VLOOKUP($B20,'1v -ostali'!$A$15:$AS$372,AA$3,FALSE))</f>
        <v>0</v>
      </c>
      <c r="AB20">
        <f>IF($B20=0,0,+VLOOKUP($B20,'1v -ostali'!$A$15:$AS$372,AB$3,FALSE))</f>
        <v>0</v>
      </c>
      <c r="AC20">
        <f>IF($B20=0,0,+VLOOKUP($B20,'1v -ostali'!$A$15:$AS$372,AC$3,FALSE))</f>
        <v>0</v>
      </c>
      <c r="AD20">
        <f>IF($B20=0,0,+VLOOKUP($B20,'1v -ostali'!$A$15:$AS$372,AD$3,FALSE))</f>
        <v>0</v>
      </c>
      <c r="AL20">
        <f>IF($B20=0,0,+VLOOKUP($B20,'1v -ostali'!$A$15:$AS$372,AL$3,FALSE))</f>
        <v>0</v>
      </c>
      <c r="AM20">
        <f>IF($B20=0,0,+VLOOKUP($B20,'1v -ostali'!$A$15:$AS$372,AM$3,FALSE))</f>
        <v>0</v>
      </c>
      <c r="AN20" s="40">
        <f>IF($B20=0,0,+VLOOKUP($B20,'1v -ostali'!$A$15:$AS$372,AN$3,FALSE))</f>
        <v>0</v>
      </c>
      <c r="AO20" s="40">
        <f>IF($B20=0,0,+VLOOKUP($B20,'1v -ostali'!$A$15:$AS$372,AO$3,FALSE))</f>
        <v>0</v>
      </c>
      <c r="AP20" s="40">
        <f>IF($B20=0,0,+VLOOKUP($B20,'1v -ostali'!$A$15:$AS$372,AP$3,FALSE))</f>
        <v>0</v>
      </c>
      <c r="AQ20" s="40">
        <f>IF($B20=0,0,+VLOOKUP($B20,'1v -ostali'!$A$15:$AS$372,AQ$3,FALSE))</f>
        <v>0</v>
      </c>
      <c r="AR20" s="40">
        <f>IF($B20=0,0,+VLOOKUP($B20,'1v -ostali'!$A$15:$AS$372,AR$3,FALSE))</f>
        <v>0</v>
      </c>
      <c r="AS20" s="40">
        <f>IF($B20=0,0,+VLOOKUP($B20,'1v -ostali'!$A$15:$AS$372,AS$3,FALSE))</f>
        <v>0</v>
      </c>
      <c r="AT20" s="40">
        <f>IF($B20=0,0,+VLOOKUP($B20,'1v -ostali'!$A$15:$AS$372,AT$3,FALSE))</f>
        <v>0</v>
      </c>
      <c r="AU20" s="40">
        <f>IF($B20=0,0,+VLOOKUP($B20,'1v -ostali'!$A$15:$AS$372,AU$3,FALSE))</f>
        <v>0</v>
      </c>
      <c r="AV20" s="40">
        <f>IF($B20=0,0,+VLOOKUP($B20,'1v -ostali'!$A$15:$AS$372,AV$3,FALSE))</f>
        <v>0</v>
      </c>
      <c r="AW20" s="40">
        <f>IF($B20=0,0,+VLOOKUP($B20,'1v -ostali'!$A$15:$AS$372,AW$3,FALSE))</f>
        <v>0</v>
      </c>
      <c r="AY20" s="40">
        <f>+(AQ20*'1v -ostali'!$C$6)/100</f>
        <v>0</v>
      </c>
      <c r="AZ20" s="40">
        <f>+(AR20*'1v -ostali'!$C$6)/100</f>
        <v>0</v>
      </c>
      <c r="BA20" s="40">
        <f>+(AV20*'1v -ostali'!$C$6)/100</f>
        <v>0</v>
      </c>
      <c r="BB20" s="40">
        <f>+(AW20*'1v -ostali'!$C$6)/100</f>
        <v>0</v>
      </c>
    </row>
    <row r="21" spans="1:54" x14ac:dyDescent="0.25">
      <c r="A21">
        <f t="shared" si="1"/>
        <v>0</v>
      </c>
      <c r="B21">
        <f>+IF(MAX(B$4:B20)+1&lt;=B$1,B20+1,0)</f>
        <v>0</v>
      </c>
      <c r="C21" s="222">
        <f t="shared" si="2"/>
        <v>0</v>
      </c>
      <c r="D21">
        <f t="shared" si="3"/>
        <v>0</v>
      </c>
      <c r="E21" s="368">
        <f t="shared" si="4"/>
        <v>0</v>
      </c>
      <c r="F21" s="222">
        <f t="shared" si="5"/>
        <v>0</v>
      </c>
      <c r="G21">
        <f>IF($B21=0,0,+VLOOKUP($B21,'1v -ostali'!$A$15:C$372,G$3,FALSE))</f>
        <v>0</v>
      </c>
      <c r="I21">
        <f>IF($B21=0,0,+VLOOKUP($B21,'1v -ostali'!$A$15:$AS$372,I$3,FALSE))</f>
        <v>0</v>
      </c>
      <c r="J21">
        <f>IF($B21=0,0,+VLOOKUP($B21,'1v -ostali'!$A$15:$AS$372,J$3,FALSE))</f>
        <v>0</v>
      </c>
      <c r="K21">
        <f>IF($B21=0,0,+VLOOKUP($B21,'1v -ostali'!$A$15:$AS$372,K$3,FALSE))</f>
        <v>0</v>
      </c>
      <c r="L21">
        <f>IF($B21=0,0,+VLOOKUP($B21,'1v -ostali'!$A$15:$AS$372,L$3,FALSE))</f>
        <v>0</v>
      </c>
      <c r="M21">
        <f>IF($B21=0,0,+VLOOKUP($B21,'1v -ostali'!$A$15:$AS$372,M$3,FALSE))</f>
        <v>0</v>
      </c>
      <c r="N21">
        <f>IF($B21=0,0,+VLOOKUP($B21,'1v -ostali'!$A$15:$AS$372,N$3,FALSE))</f>
        <v>0</v>
      </c>
      <c r="O21">
        <f>IF($B21=0,0,+VLOOKUP($B21,'1v -ostali'!$A$15:$AS$372,O$3,FALSE))</f>
        <v>0</v>
      </c>
      <c r="P21">
        <f>IF($B21=0,0,+VLOOKUP($B21,'1v -ostali'!$A$15:$AS$372,P$3,FALSE))</f>
        <v>0</v>
      </c>
      <c r="Q21">
        <f>IF($B21=0,0,+VLOOKUP($B21,'1v -ostali'!$A$15:$AS$372,Q$3,FALSE))</f>
        <v>0</v>
      </c>
      <c r="R21">
        <f>IF($B21=0,0,+VLOOKUP($B21,'1v -ostali'!$A$15:$AS$372,R$3,FALSE))</f>
        <v>0</v>
      </c>
      <c r="S21">
        <f>IF($B21=0,0,+VLOOKUP($B21,'1v -ostali'!$A$15:$AS$372,S$3,FALSE))</f>
        <v>0</v>
      </c>
      <c r="T21">
        <f>IF($B21=0,0,+VLOOKUP($B21,'1v -ostali'!$A$15:$AS$372,T$3,FALSE))</f>
        <v>0</v>
      </c>
      <c r="U21">
        <f>IF($B21=0,0,+VLOOKUP($B21,'1v -ostali'!$A$15:$AS$372,U$3,FALSE))</f>
        <v>0</v>
      </c>
      <c r="V21">
        <f>IF($B21=0,0,+VLOOKUP($B21,'1v -ostali'!$A$15:$AS$372,V$3,FALSE))</f>
        <v>0</v>
      </c>
      <c r="W21">
        <f>IF($B21=0,0,+VLOOKUP($B21,'1v -ostali'!$A$15:$AS$372,W$3,FALSE))</f>
        <v>0</v>
      </c>
      <c r="X21">
        <f>IF($B21=0,0,+VLOOKUP($B21,'1v -ostali'!$A$15:$AS$372,X$3,FALSE))</f>
        <v>0</v>
      </c>
      <c r="Y21">
        <f>IF($B21=0,0,+VLOOKUP($B21,'1v -ostali'!$A$15:$AS$372,Y$3,FALSE))</f>
        <v>0</v>
      </c>
      <c r="Z21">
        <f>IF($B21=0,0,+VLOOKUP($B21,'1v -ostali'!$A$15:$AS$372,Z$3,FALSE))</f>
        <v>0</v>
      </c>
      <c r="AA21">
        <f>IF($B21=0,0,+VLOOKUP($B21,'1v -ostali'!$A$15:$AS$372,AA$3,FALSE))</f>
        <v>0</v>
      </c>
      <c r="AB21">
        <f>IF($B21=0,0,+VLOOKUP($B21,'1v -ostali'!$A$15:$AS$372,AB$3,FALSE))</f>
        <v>0</v>
      </c>
      <c r="AC21">
        <f>IF($B21=0,0,+VLOOKUP($B21,'1v -ostali'!$A$15:$AS$372,AC$3,FALSE))</f>
        <v>0</v>
      </c>
      <c r="AD21">
        <f>IF($B21=0,0,+VLOOKUP($B21,'1v -ostali'!$A$15:$AS$372,AD$3,FALSE))</f>
        <v>0</v>
      </c>
      <c r="AL21">
        <f>IF($B21=0,0,+VLOOKUP($B21,'1v -ostali'!$A$15:$AS$372,AL$3,FALSE))</f>
        <v>0</v>
      </c>
      <c r="AM21">
        <f>IF($B21=0,0,+VLOOKUP($B21,'1v -ostali'!$A$15:$AS$372,AM$3,FALSE))</f>
        <v>0</v>
      </c>
      <c r="AN21" s="40">
        <f>IF($B21=0,0,+VLOOKUP($B21,'1v -ostali'!$A$15:$AS$372,AN$3,FALSE))</f>
        <v>0</v>
      </c>
      <c r="AO21" s="40">
        <f>IF($B21=0,0,+VLOOKUP($B21,'1v -ostali'!$A$15:$AS$372,AO$3,FALSE))</f>
        <v>0</v>
      </c>
      <c r="AP21" s="40">
        <f>IF($B21=0,0,+VLOOKUP($B21,'1v -ostali'!$A$15:$AS$372,AP$3,FALSE))</f>
        <v>0</v>
      </c>
      <c r="AQ21" s="40">
        <f>IF($B21=0,0,+VLOOKUP($B21,'1v -ostali'!$A$15:$AS$372,AQ$3,FALSE))</f>
        <v>0</v>
      </c>
      <c r="AR21" s="40">
        <f>IF($B21=0,0,+VLOOKUP($B21,'1v -ostali'!$A$15:$AS$372,AR$3,FALSE))</f>
        <v>0</v>
      </c>
      <c r="AS21" s="40">
        <f>IF($B21=0,0,+VLOOKUP($B21,'1v -ostali'!$A$15:$AS$372,AS$3,FALSE))</f>
        <v>0</v>
      </c>
      <c r="AT21" s="40">
        <f>IF($B21=0,0,+VLOOKUP($B21,'1v -ostali'!$A$15:$AS$372,AT$3,FALSE))</f>
        <v>0</v>
      </c>
      <c r="AU21" s="40">
        <f>IF($B21=0,0,+VLOOKUP($B21,'1v -ostali'!$A$15:$AS$372,AU$3,FALSE))</f>
        <v>0</v>
      </c>
      <c r="AV21" s="40">
        <f>IF($B21=0,0,+VLOOKUP($B21,'1v -ostali'!$A$15:$AS$372,AV$3,FALSE))</f>
        <v>0</v>
      </c>
      <c r="AW21" s="40">
        <f>IF($B21=0,0,+VLOOKUP($B21,'1v -ostali'!$A$15:$AS$372,AW$3,FALSE))</f>
        <v>0</v>
      </c>
      <c r="AY21" s="40">
        <f>+(AQ21*'1v -ostali'!$C$6)/100</f>
        <v>0</v>
      </c>
      <c r="AZ21" s="40">
        <f>+(AR21*'1v -ostali'!$C$6)/100</f>
        <v>0</v>
      </c>
      <c r="BA21" s="40">
        <f>+(AV21*'1v -ostali'!$C$6)/100</f>
        <v>0</v>
      </c>
      <c r="BB21" s="40">
        <f>+(AW21*'1v -ostali'!$C$6)/100</f>
        <v>0</v>
      </c>
    </row>
    <row r="22" spans="1:54" x14ac:dyDescent="0.25">
      <c r="A22">
        <f t="shared" si="1"/>
        <v>0</v>
      </c>
      <c r="B22">
        <f>+IF(MAX(B$4:B21)+1&lt;=B$1,B21+1,0)</f>
        <v>0</v>
      </c>
      <c r="C22" s="222">
        <f t="shared" si="2"/>
        <v>0</v>
      </c>
      <c r="D22">
        <f t="shared" si="3"/>
        <v>0</v>
      </c>
      <c r="E22" s="368">
        <f t="shared" si="4"/>
        <v>0</v>
      </c>
      <c r="F22" s="222">
        <f t="shared" si="5"/>
        <v>0</v>
      </c>
      <c r="G22">
        <f>IF($B22=0,0,+VLOOKUP($B22,'1v -ostali'!$A$15:C$372,G$3,FALSE))</f>
        <v>0</v>
      </c>
      <c r="I22">
        <f>IF($B22=0,0,+VLOOKUP($B22,'1v -ostali'!$A$15:$AS$372,I$3,FALSE))</f>
        <v>0</v>
      </c>
      <c r="J22">
        <f>IF($B22=0,0,+VLOOKUP($B22,'1v -ostali'!$A$15:$AS$372,J$3,FALSE))</f>
        <v>0</v>
      </c>
      <c r="K22">
        <f>IF($B22=0,0,+VLOOKUP($B22,'1v -ostali'!$A$15:$AS$372,K$3,FALSE))</f>
        <v>0</v>
      </c>
      <c r="L22">
        <f>IF($B22=0,0,+VLOOKUP($B22,'1v -ostali'!$A$15:$AS$372,L$3,FALSE))</f>
        <v>0</v>
      </c>
      <c r="M22">
        <f>IF($B22=0,0,+VLOOKUP($B22,'1v -ostali'!$A$15:$AS$372,M$3,FALSE))</f>
        <v>0</v>
      </c>
      <c r="N22">
        <f>IF($B22=0,0,+VLOOKUP($B22,'1v -ostali'!$A$15:$AS$372,N$3,FALSE))</f>
        <v>0</v>
      </c>
      <c r="O22">
        <f>IF($B22=0,0,+VLOOKUP($B22,'1v -ostali'!$A$15:$AS$372,O$3,FALSE))</f>
        <v>0</v>
      </c>
      <c r="P22">
        <f>IF($B22=0,0,+VLOOKUP($B22,'1v -ostali'!$A$15:$AS$372,P$3,FALSE))</f>
        <v>0</v>
      </c>
      <c r="Q22">
        <f>IF($B22=0,0,+VLOOKUP($B22,'1v -ostali'!$A$15:$AS$372,Q$3,FALSE))</f>
        <v>0</v>
      </c>
      <c r="R22">
        <f>IF($B22=0,0,+VLOOKUP($B22,'1v -ostali'!$A$15:$AS$372,R$3,FALSE))</f>
        <v>0</v>
      </c>
      <c r="S22">
        <f>IF($B22=0,0,+VLOOKUP($B22,'1v -ostali'!$A$15:$AS$372,S$3,FALSE))</f>
        <v>0</v>
      </c>
      <c r="T22">
        <f>IF($B22=0,0,+VLOOKUP($B22,'1v -ostali'!$A$15:$AS$372,T$3,FALSE))</f>
        <v>0</v>
      </c>
      <c r="U22">
        <f>IF($B22=0,0,+VLOOKUP($B22,'1v -ostali'!$A$15:$AS$372,U$3,FALSE))</f>
        <v>0</v>
      </c>
      <c r="V22">
        <f>IF($B22=0,0,+VLOOKUP($B22,'1v -ostali'!$A$15:$AS$372,V$3,FALSE))</f>
        <v>0</v>
      </c>
      <c r="W22">
        <f>IF($B22=0,0,+VLOOKUP($B22,'1v -ostali'!$A$15:$AS$372,W$3,FALSE))</f>
        <v>0</v>
      </c>
      <c r="X22">
        <f>IF($B22=0,0,+VLOOKUP($B22,'1v -ostali'!$A$15:$AS$372,X$3,FALSE))</f>
        <v>0</v>
      </c>
      <c r="Y22">
        <f>IF($B22=0,0,+VLOOKUP($B22,'1v -ostali'!$A$15:$AS$372,Y$3,FALSE))</f>
        <v>0</v>
      </c>
      <c r="Z22">
        <f>IF($B22=0,0,+VLOOKUP($B22,'1v -ostali'!$A$15:$AS$372,Z$3,FALSE))</f>
        <v>0</v>
      </c>
      <c r="AA22">
        <f>IF($B22=0,0,+VLOOKUP($B22,'1v -ostali'!$A$15:$AS$372,AA$3,FALSE))</f>
        <v>0</v>
      </c>
      <c r="AB22">
        <f>IF($B22=0,0,+VLOOKUP($B22,'1v -ostali'!$A$15:$AS$372,AB$3,FALSE))</f>
        <v>0</v>
      </c>
      <c r="AC22">
        <f>IF($B22=0,0,+VLOOKUP($B22,'1v -ostali'!$A$15:$AS$372,AC$3,FALSE))</f>
        <v>0</v>
      </c>
      <c r="AD22">
        <f>IF($B22=0,0,+VLOOKUP($B22,'1v -ostali'!$A$15:$AS$372,AD$3,FALSE))</f>
        <v>0</v>
      </c>
      <c r="AL22">
        <f>IF($B22=0,0,+VLOOKUP($B22,'1v -ostali'!$A$15:$AS$372,AL$3,FALSE))</f>
        <v>0</v>
      </c>
      <c r="AM22">
        <f>IF($B22=0,0,+VLOOKUP($B22,'1v -ostali'!$A$15:$AS$372,AM$3,FALSE))</f>
        <v>0</v>
      </c>
      <c r="AN22" s="40">
        <f>IF($B22=0,0,+VLOOKUP($B22,'1v -ostali'!$A$15:$AS$372,AN$3,FALSE))</f>
        <v>0</v>
      </c>
      <c r="AO22" s="40">
        <f>IF($B22=0,0,+VLOOKUP($B22,'1v -ostali'!$A$15:$AS$372,AO$3,FALSE))</f>
        <v>0</v>
      </c>
      <c r="AP22" s="40">
        <f>IF($B22=0,0,+VLOOKUP($B22,'1v -ostali'!$A$15:$AS$372,AP$3,FALSE))</f>
        <v>0</v>
      </c>
      <c r="AQ22" s="40">
        <f>IF($B22=0,0,+VLOOKUP($B22,'1v -ostali'!$A$15:$AS$372,AQ$3,FALSE))</f>
        <v>0</v>
      </c>
      <c r="AR22" s="40">
        <f>IF($B22=0,0,+VLOOKUP($B22,'1v -ostali'!$A$15:$AS$372,AR$3,FALSE))</f>
        <v>0</v>
      </c>
      <c r="AS22" s="40">
        <f>IF($B22=0,0,+VLOOKUP($B22,'1v -ostali'!$A$15:$AS$372,AS$3,FALSE))</f>
        <v>0</v>
      </c>
      <c r="AT22" s="40">
        <f>IF($B22=0,0,+VLOOKUP($B22,'1v -ostali'!$A$15:$AS$372,AT$3,FALSE))</f>
        <v>0</v>
      </c>
      <c r="AU22" s="40">
        <f>IF($B22=0,0,+VLOOKUP($B22,'1v -ostali'!$A$15:$AS$372,AU$3,FALSE))</f>
        <v>0</v>
      </c>
      <c r="AV22" s="40">
        <f>IF($B22=0,0,+VLOOKUP($B22,'1v -ostali'!$A$15:$AS$372,AV$3,FALSE))</f>
        <v>0</v>
      </c>
      <c r="AW22" s="40">
        <f>IF($B22=0,0,+VLOOKUP($B22,'1v -ostali'!$A$15:$AS$372,AW$3,FALSE))</f>
        <v>0</v>
      </c>
      <c r="AY22" s="40">
        <f>+(AQ22*'1v -ostali'!$C$6)/100</f>
        <v>0</v>
      </c>
      <c r="AZ22" s="40">
        <f>+(AR22*'1v -ostali'!$C$6)/100</f>
        <v>0</v>
      </c>
      <c r="BA22" s="40">
        <f>+(AV22*'1v -ostali'!$C$6)/100</f>
        <v>0</v>
      </c>
      <c r="BB22" s="40">
        <f>+(AW22*'1v -ostali'!$C$6)/100</f>
        <v>0</v>
      </c>
    </row>
    <row r="23" spans="1:54" x14ac:dyDescent="0.25">
      <c r="A23">
        <f t="shared" si="1"/>
        <v>0</v>
      </c>
      <c r="B23">
        <f>+IF(MAX(B$4:B22)+1&lt;=B$1,B22+1,0)</f>
        <v>0</v>
      </c>
      <c r="C23" s="222">
        <f t="shared" si="2"/>
        <v>0</v>
      </c>
      <c r="D23">
        <f t="shared" si="3"/>
        <v>0</v>
      </c>
      <c r="E23" s="368">
        <f t="shared" si="4"/>
        <v>0</v>
      </c>
      <c r="F23" s="222">
        <f t="shared" si="5"/>
        <v>0</v>
      </c>
      <c r="G23">
        <f>IF($B23=0,0,+VLOOKUP($B23,'1v -ostali'!$A$15:C$372,G$3,FALSE))</f>
        <v>0</v>
      </c>
      <c r="I23">
        <f>IF($B23=0,0,+VLOOKUP($B23,'1v -ostali'!$A$15:$AS$372,I$3,FALSE))</f>
        <v>0</v>
      </c>
      <c r="J23">
        <f>IF($B23=0,0,+VLOOKUP($B23,'1v -ostali'!$A$15:$AS$372,J$3,FALSE))</f>
        <v>0</v>
      </c>
      <c r="K23">
        <f>IF($B23=0,0,+VLOOKUP($B23,'1v -ostali'!$A$15:$AS$372,K$3,FALSE))</f>
        <v>0</v>
      </c>
      <c r="L23">
        <f>IF($B23=0,0,+VLOOKUP($B23,'1v -ostali'!$A$15:$AS$372,L$3,FALSE))</f>
        <v>0</v>
      </c>
      <c r="M23">
        <f>IF($B23=0,0,+VLOOKUP($B23,'1v -ostali'!$A$15:$AS$372,M$3,FALSE))</f>
        <v>0</v>
      </c>
      <c r="N23">
        <f>IF($B23=0,0,+VLOOKUP($B23,'1v -ostali'!$A$15:$AS$372,N$3,FALSE))</f>
        <v>0</v>
      </c>
      <c r="O23">
        <f>IF($B23=0,0,+VLOOKUP($B23,'1v -ostali'!$A$15:$AS$372,O$3,FALSE))</f>
        <v>0</v>
      </c>
      <c r="P23">
        <f>IF($B23=0,0,+VLOOKUP($B23,'1v -ostali'!$A$15:$AS$372,P$3,FALSE))</f>
        <v>0</v>
      </c>
      <c r="Q23">
        <f>IF($B23=0,0,+VLOOKUP($B23,'1v -ostali'!$A$15:$AS$372,Q$3,FALSE))</f>
        <v>0</v>
      </c>
      <c r="R23">
        <f>IF($B23=0,0,+VLOOKUP($B23,'1v -ostali'!$A$15:$AS$372,R$3,FALSE))</f>
        <v>0</v>
      </c>
      <c r="S23">
        <f>IF($B23=0,0,+VLOOKUP($B23,'1v -ostali'!$A$15:$AS$372,S$3,FALSE))</f>
        <v>0</v>
      </c>
      <c r="T23">
        <f>IF($B23=0,0,+VLOOKUP($B23,'1v -ostali'!$A$15:$AS$372,T$3,FALSE))</f>
        <v>0</v>
      </c>
      <c r="U23">
        <f>IF($B23=0,0,+VLOOKUP($B23,'1v -ostali'!$A$15:$AS$372,U$3,FALSE))</f>
        <v>0</v>
      </c>
      <c r="V23">
        <f>IF($B23=0,0,+VLOOKUP($B23,'1v -ostali'!$A$15:$AS$372,V$3,FALSE))</f>
        <v>0</v>
      </c>
      <c r="W23">
        <f>IF($B23=0,0,+VLOOKUP($B23,'1v -ostali'!$A$15:$AS$372,W$3,FALSE))</f>
        <v>0</v>
      </c>
      <c r="X23">
        <f>IF($B23=0,0,+VLOOKUP($B23,'1v -ostali'!$A$15:$AS$372,X$3,FALSE))</f>
        <v>0</v>
      </c>
      <c r="Y23">
        <f>IF($B23=0,0,+VLOOKUP($B23,'1v -ostali'!$A$15:$AS$372,Y$3,FALSE))</f>
        <v>0</v>
      </c>
      <c r="Z23">
        <f>IF($B23=0,0,+VLOOKUP($B23,'1v -ostali'!$A$15:$AS$372,Z$3,FALSE))</f>
        <v>0</v>
      </c>
      <c r="AA23">
        <f>IF($B23=0,0,+VLOOKUP($B23,'1v -ostali'!$A$15:$AS$372,AA$3,FALSE))</f>
        <v>0</v>
      </c>
      <c r="AB23">
        <f>IF($B23=0,0,+VLOOKUP($B23,'1v -ostali'!$A$15:$AS$372,AB$3,FALSE))</f>
        <v>0</v>
      </c>
      <c r="AC23">
        <f>IF($B23=0,0,+VLOOKUP($B23,'1v -ostali'!$A$15:$AS$372,AC$3,FALSE))</f>
        <v>0</v>
      </c>
      <c r="AD23">
        <f>IF($B23=0,0,+VLOOKUP($B23,'1v -ostali'!$A$15:$AS$372,AD$3,FALSE))</f>
        <v>0</v>
      </c>
      <c r="AL23">
        <f>IF($B23=0,0,+VLOOKUP($B23,'1v -ostali'!$A$15:$AS$372,AL$3,FALSE))</f>
        <v>0</v>
      </c>
      <c r="AM23">
        <f>IF($B23=0,0,+VLOOKUP($B23,'1v -ostali'!$A$15:$AS$372,AM$3,FALSE))</f>
        <v>0</v>
      </c>
      <c r="AN23" s="40">
        <f>IF($B23=0,0,+VLOOKUP($B23,'1v -ostali'!$A$15:$AS$372,AN$3,FALSE))</f>
        <v>0</v>
      </c>
      <c r="AO23" s="40">
        <f>IF($B23=0,0,+VLOOKUP($B23,'1v -ostali'!$A$15:$AS$372,AO$3,FALSE))</f>
        <v>0</v>
      </c>
      <c r="AP23" s="40">
        <f>IF($B23=0,0,+VLOOKUP($B23,'1v -ostali'!$A$15:$AS$372,AP$3,FALSE))</f>
        <v>0</v>
      </c>
      <c r="AQ23" s="40">
        <f>IF($B23=0,0,+VLOOKUP($B23,'1v -ostali'!$A$15:$AS$372,AQ$3,FALSE))</f>
        <v>0</v>
      </c>
      <c r="AR23" s="40">
        <f>IF($B23=0,0,+VLOOKUP($B23,'1v -ostali'!$A$15:$AS$372,AR$3,FALSE))</f>
        <v>0</v>
      </c>
      <c r="AS23" s="40">
        <f>IF($B23=0,0,+VLOOKUP($B23,'1v -ostali'!$A$15:$AS$372,AS$3,FALSE))</f>
        <v>0</v>
      </c>
      <c r="AT23" s="40">
        <f>IF($B23=0,0,+VLOOKUP($B23,'1v -ostali'!$A$15:$AS$372,AT$3,FALSE))</f>
        <v>0</v>
      </c>
      <c r="AU23" s="40">
        <f>IF($B23=0,0,+VLOOKUP($B23,'1v -ostali'!$A$15:$AS$372,AU$3,FALSE))</f>
        <v>0</v>
      </c>
      <c r="AV23" s="40">
        <f>IF($B23=0,0,+VLOOKUP($B23,'1v -ostali'!$A$15:$AS$372,AV$3,FALSE))</f>
        <v>0</v>
      </c>
      <c r="AW23" s="40">
        <f>IF($B23=0,0,+VLOOKUP($B23,'1v -ostali'!$A$15:$AS$372,AW$3,FALSE))</f>
        <v>0</v>
      </c>
      <c r="AY23" s="40">
        <f>+(AQ23*'1v -ostali'!$C$6)/100</f>
        <v>0</v>
      </c>
      <c r="AZ23" s="40">
        <f>+(AR23*'1v -ostali'!$C$6)/100</f>
        <v>0</v>
      </c>
      <c r="BA23" s="40">
        <f>+(AV23*'1v -ostali'!$C$6)/100</f>
        <v>0</v>
      </c>
      <c r="BB23" s="40">
        <f>+(AW23*'1v -ostali'!$C$6)/100</f>
        <v>0</v>
      </c>
    </row>
    <row r="24" spans="1:54" x14ac:dyDescent="0.25">
      <c r="A24">
        <f t="shared" si="1"/>
        <v>0</v>
      </c>
      <c r="B24">
        <f>+IF(MAX(B$4:B23)+1&lt;=B$1,B23+1,0)</f>
        <v>0</v>
      </c>
      <c r="C24" s="222">
        <f t="shared" si="2"/>
        <v>0</v>
      </c>
      <c r="D24">
        <f t="shared" si="3"/>
        <v>0</v>
      </c>
      <c r="E24" s="368">
        <f t="shared" si="4"/>
        <v>0</v>
      </c>
      <c r="F24" s="222">
        <f t="shared" si="5"/>
        <v>0</v>
      </c>
      <c r="G24">
        <f>IF($B24=0,0,+VLOOKUP($B24,'1v -ostali'!$A$15:C$372,G$3,FALSE))</f>
        <v>0</v>
      </c>
      <c r="I24">
        <f>IF($B24=0,0,+VLOOKUP($B24,'1v -ostali'!$A$15:$AS$372,I$3,FALSE))</f>
        <v>0</v>
      </c>
      <c r="J24">
        <f>IF($B24=0,0,+VLOOKUP($B24,'1v -ostali'!$A$15:$AS$372,J$3,FALSE))</f>
        <v>0</v>
      </c>
      <c r="K24">
        <f>IF($B24=0,0,+VLOOKUP($B24,'1v -ostali'!$A$15:$AS$372,K$3,FALSE))</f>
        <v>0</v>
      </c>
      <c r="L24">
        <f>IF($B24=0,0,+VLOOKUP($B24,'1v -ostali'!$A$15:$AS$372,L$3,FALSE))</f>
        <v>0</v>
      </c>
      <c r="M24">
        <f>IF($B24=0,0,+VLOOKUP($B24,'1v -ostali'!$A$15:$AS$372,M$3,FALSE))</f>
        <v>0</v>
      </c>
      <c r="N24">
        <f>IF($B24=0,0,+VLOOKUP($B24,'1v -ostali'!$A$15:$AS$372,N$3,FALSE))</f>
        <v>0</v>
      </c>
      <c r="O24">
        <f>IF($B24=0,0,+VLOOKUP($B24,'1v -ostali'!$A$15:$AS$372,O$3,FALSE))</f>
        <v>0</v>
      </c>
      <c r="P24">
        <f>IF($B24=0,0,+VLOOKUP($B24,'1v -ostali'!$A$15:$AS$372,P$3,FALSE))</f>
        <v>0</v>
      </c>
      <c r="Q24">
        <f>IF($B24=0,0,+VLOOKUP($B24,'1v -ostali'!$A$15:$AS$372,Q$3,FALSE))</f>
        <v>0</v>
      </c>
      <c r="R24">
        <f>IF($B24=0,0,+VLOOKUP($B24,'1v -ostali'!$A$15:$AS$372,R$3,FALSE))</f>
        <v>0</v>
      </c>
      <c r="S24">
        <f>IF($B24=0,0,+VLOOKUP($B24,'1v -ostali'!$A$15:$AS$372,S$3,FALSE))</f>
        <v>0</v>
      </c>
      <c r="T24">
        <f>IF($B24=0,0,+VLOOKUP($B24,'1v -ostali'!$A$15:$AS$372,T$3,FALSE))</f>
        <v>0</v>
      </c>
      <c r="U24">
        <f>IF($B24=0,0,+VLOOKUP($B24,'1v -ostali'!$A$15:$AS$372,U$3,FALSE))</f>
        <v>0</v>
      </c>
      <c r="V24">
        <f>IF($B24=0,0,+VLOOKUP($B24,'1v -ostali'!$A$15:$AS$372,V$3,FALSE))</f>
        <v>0</v>
      </c>
      <c r="W24">
        <f>IF($B24=0,0,+VLOOKUP($B24,'1v -ostali'!$A$15:$AS$372,W$3,FALSE))</f>
        <v>0</v>
      </c>
      <c r="X24">
        <f>IF($B24=0,0,+VLOOKUP($B24,'1v -ostali'!$A$15:$AS$372,X$3,FALSE))</f>
        <v>0</v>
      </c>
      <c r="Y24">
        <f>IF($B24=0,0,+VLOOKUP($B24,'1v -ostali'!$A$15:$AS$372,Y$3,FALSE))</f>
        <v>0</v>
      </c>
      <c r="Z24">
        <f>IF($B24=0,0,+VLOOKUP($B24,'1v -ostali'!$A$15:$AS$372,Z$3,FALSE))</f>
        <v>0</v>
      </c>
      <c r="AA24">
        <f>IF($B24=0,0,+VLOOKUP($B24,'1v -ostali'!$A$15:$AS$372,AA$3,FALSE))</f>
        <v>0</v>
      </c>
      <c r="AB24">
        <f>IF($B24=0,0,+VLOOKUP($B24,'1v -ostali'!$A$15:$AS$372,AB$3,FALSE))</f>
        <v>0</v>
      </c>
      <c r="AC24">
        <f>IF($B24=0,0,+VLOOKUP($B24,'1v -ostali'!$A$15:$AS$372,AC$3,FALSE))</f>
        <v>0</v>
      </c>
      <c r="AD24">
        <f>IF($B24=0,0,+VLOOKUP($B24,'1v -ostali'!$A$15:$AS$372,AD$3,FALSE))</f>
        <v>0</v>
      </c>
      <c r="AL24">
        <f>IF($B24=0,0,+VLOOKUP($B24,'1v -ostali'!$A$15:$AS$372,AL$3,FALSE))</f>
        <v>0</v>
      </c>
      <c r="AM24">
        <f>IF($B24=0,0,+VLOOKUP($B24,'1v -ostali'!$A$15:$AS$372,AM$3,FALSE))</f>
        <v>0</v>
      </c>
      <c r="AN24" s="40">
        <f>IF($B24=0,0,+VLOOKUP($B24,'1v -ostali'!$A$15:$AS$372,AN$3,FALSE))</f>
        <v>0</v>
      </c>
      <c r="AO24" s="40">
        <f>IF($B24=0,0,+VLOOKUP($B24,'1v -ostali'!$A$15:$AS$372,AO$3,FALSE))</f>
        <v>0</v>
      </c>
      <c r="AP24" s="40">
        <f>IF($B24=0,0,+VLOOKUP($B24,'1v -ostali'!$A$15:$AS$372,AP$3,FALSE))</f>
        <v>0</v>
      </c>
      <c r="AQ24" s="40">
        <f>IF($B24=0,0,+VLOOKUP($B24,'1v -ostali'!$A$15:$AS$372,AQ$3,FALSE))</f>
        <v>0</v>
      </c>
      <c r="AR24" s="40">
        <f>IF($B24=0,0,+VLOOKUP($B24,'1v -ostali'!$A$15:$AS$372,AR$3,FALSE))</f>
        <v>0</v>
      </c>
      <c r="AS24" s="40">
        <f>IF($B24=0,0,+VLOOKUP($B24,'1v -ostali'!$A$15:$AS$372,AS$3,FALSE))</f>
        <v>0</v>
      </c>
      <c r="AT24" s="40">
        <f>IF($B24=0,0,+VLOOKUP($B24,'1v -ostali'!$A$15:$AS$372,AT$3,FALSE))</f>
        <v>0</v>
      </c>
      <c r="AU24" s="40">
        <f>IF($B24=0,0,+VLOOKUP($B24,'1v -ostali'!$A$15:$AS$372,AU$3,FALSE))</f>
        <v>0</v>
      </c>
      <c r="AV24" s="40">
        <f>IF($B24=0,0,+VLOOKUP($B24,'1v -ostali'!$A$15:$AS$372,AV$3,FALSE))</f>
        <v>0</v>
      </c>
      <c r="AW24" s="40">
        <f>IF($B24=0,0,+VLOOKUP($B24,'1v -ostali'!$A$15:$AS$372,AW$3,FALSE))</f>
        <v>0</v>
      </c>
      <c r="AY24" s="40">
        <f>+(AQ24*'1v -ostali'!$C$6)/100</f>
        <v>0</v>
      </c>
      <c r="AZ24" s="40">
        <f>+(AR24*'1v -ostali'!$C$6)/100</f>
        <v>0</v>
      </c>
      <c r="BA24" s="40">
        <f>+(AV24*'1v -ostali'!$C$6)/100</f>
        <v>0</v>
      </c>
      <c r="BB24" s="40">
        <f>+(AW24*'1v -ostali'!$C$6)/100</f>
        <v>0</v>
      </c>
    </row>
    <row r="25" spans="1:54" x14ac:dyDescent="0.25">
      <c r="A25">
        <f t="shared" si="1"/>
        <v>0</v>
      </c>
      <c r="B25">
        <f>+IF(MAX(B$4:B24)+1&lt;=B$1,B24+1,0)</f>
        <v>0</v>
      </c>
      <c r="C25" s="222">
        <f t="shared" si="2"/>
        <v>0</v>
      </c>
      <c r="D25">
        <f t="shared" si="3"/>
        <v>0</v>
      </c>
      <c r="E25" s="368">
        <f t="shared" si="4"/>
        <v>0</v>
      </c>
      <c r="F25" s="222">
        <f t="shared" si="5"/>
        <v>0</v>
      </c>
      <c r="G25">
        <f>IF($B25=0,0,+VLOOKUP($B25,'1v -ostali'!$A$15:C$372,G$3,FALSE))</f>
        <v>0</v>
      </c>
      <c r="I25">
        <f>IF($B25=0,0,+VLOOKUP($B25,'1v -ostali'!$A$15:$AS$372,I$3,FALSE))</f>
        <v>0</v>
      </c>
      <c r="J25">
        <f>IF($B25=0,0,+VLOOKUP($B25,'1v -ostali'!$A$15:$AS$372,J$3,FALSE))</f>
        <v>0</v>
      </c>
      <c r="K25">
        <f>IF($B25=0,0,+VLOOKUP($B25,'1v -ostali'!$A$15:$AS$372,K$3,FALSE))</f>
        <v>0</v>
      </c>
      <c r="L25">
        <f>IF($B25=0,0,+VLOOKUP($B25,'1v -ostali'!$A$15:$AS$372,L$3,FALSE))</f>
        <v>0</v>
      </c>
      <c r="M25">
        <f>IF($B25=0,0,+VLOOKUP($B25,'1v -ostali'!$A$15:$AS$372,M$3,FALSE))</f>
        <v>0</v>
      </c>
      <c r="N25">
        <f>IF($B25=0,0,+VLOOKUP($B25,'1v -ostali'!$A$15:$AS$372,N$3,FALSE))</f>
        <v>0</v>
      </c>
      <c r="O25">
        <f>IF($B25=0,0,+VLOOKUP($B25,'1v -ostali'!$A$15:$AS$372,O$3,FALSE))</f>
        <v>0</v>
      </c>
      <c r="P25">
        <f>IF($B25=0,0,+VLOOKUP($B25,'1v -ostali'!$A$15:$AS$372,P$3,FALSE))</f>
        <v>0</v>
      </c>
      <c r="Q25">
        <f>IF($B25=0,0,+VLOOKUP($B25,'1v -ostali'!$A$15:$AS$372,Q$3,FALSE))</f>
        <v>0</v>
      </c>
      <c r="R25">
        <f>IF($B25=0,0,+VLOOKUP($B25,'1v -ostali'!$A$15:$AS$372,R$3,FALSE))</f>
        <v>0</v>
      </c>
      <c r="S25">
        <f>IF($B25=0,0,+VLOOKUP($B25,'1v -ostali'!$A$15:$AS$372,S$3,FALSE))</f>
        <v>0</v>
      </c>
      <c r="T25">
        <f>IF($B25=0,0,+VLOOKUP($B25,'1v -ostali'!$A$15:$AS$372,T$3,FALSE))</f>
        <v>0</v>
      </c>
      <c r="U25">
        <f>IF($B25=0,0,+VLOOKUP($B25,'1v -ostali'!$A$15:$AS$372,U$3,FALSE))</f>
        <v>0</v>
      </c>
      <c r="V25">
        <f>IF($B25=0,0,+VLOOKUP($B25,'1v -ostali'!$A$15:$AS$372,V$3,FALSE))</f>
        <v>0</v>
      </c>
      <c r="W25">
        <f>IF($B25=0,0,+VLOOKUP($B25,'1v -ostali'!$A$15:$AS$372,W$3,FALSE))</f>
        <v>0</v>
      </c>
      <c r="X25">
        <f>IF($B25=0,0,+VLOOKUP($B25,'1v -ostali'!$A$15:$AS$372,X$3,FALSE))</f>
        <v>0</v>
      </c>
      <c r="Y25">
        <f>IF($B25=0,0,+VLOOKUP($B25,'1v -ostali'!$A$15:$AS$372,Y$3,FALSE))</f>
        <v>0</v>
      </c>
      <c r="Z25">
        <f>IF($B25=0,0,+VLOOKUP($B25,'1v -ostali'!$A$15:$AS$372,Z$3,FALSE))</f>
        <v>0</v>
      </c>
      <c r="AA25">
        <f>IF($B25=0,0,+VLOOKUP($B25,'1v -ostali'!$A$15:$AS$372,AA$3,FALSE))</f>
        <v>0</v>
      </c>
      <c r="AB25">
        <f>IF($B25=0,0,+VLOOKUP($B25,'1v -ostali'!$A$15:$AS$372,AB$3,FALSE))</f>
        <v>0</v>
      </c>
      <c r="AC25">
        <f>IF($B25=0,0,+VLOOKUP($B25,'1v -ostali'!$A$15:$AS$372,AC$3,FALSE))</f>
        <v>0</v>
      </c>
      <c r="AD25">
        <f>IF($B25=0,0,+VLOOKUP($B25,'1v -ostali'!$A$15:$AS$372,AD$3,FALSE))</f>
        <v>0</v>
      </c>
      <c r="AL25">
        <f>IF($B25=0,0,+VLOOKUP($B25,'1v -ostali'!$A$15:$AS$372,AL$3,FALSE))</f>
        <v>0</v>
      </c>
      <c r="AM25">
        <f>IF($B25=0,0,+VLOOKUP($B25,'1v -ostali'!$A$15:$AS$372,AM$3,FALSE))</f>
        <v>0</v>
      </c>
      <c r="AN25" s="40">
        <f>IF($B25=0,0,+VLOOKUP($B25,'1v -ostali'!$A$15:$AS$372,AN$3,FALSE))</f>
        <v>0</v>
      </c>
      <c r="AO25" s="40">
        <f>IF($B25=0,0,+VLOOKUP($B25,'1v -ostali'!$A$15:$AS$372,AO$3,FALSE))</f>
        <v>0</v>
      </c>
      <c r="AP25" s="40">
        <f>IF($B25=0,0,+VLOOKUP($B25,'1v -ostali'!$A$15:$AS$372,AP$3,FALSE))</f>
        <v>0</v>
      </c>
      <c r="AQ25" s="40">
        <f>IF($B25=0,0,+VLOOKUP($B25,'1v -ostali'!$A$15:$AS$372,AQ$3,FALSE))</f>
        <v>0</v>
      </c>
      <c r="AR25" s="40">
        <f>IF($B25=0,0,+VLOOKUP($B25,'1v -ostali'!$A$15:$AS$372,AR$3,FALSE))</f>
        <v>0</v>
      </c>
      <c r="AS25" s="40">
        <f>IF($B25=0,0,+VLOOKUP($B25,'1v -ostali'!$A$15:$AS$372,AS$3,FALSE))</f>
        <v>0</v>
      </c>
      <c r="AT25" s="40">
        <f>IF($B25=0,0,+VLOOKUP($B25,'1v -ostali'!$A$15:$AS$372,AT$3,FALSE))</f>
        <v>0</v>
      </c>
      <c r="AU25" s="40">
        <f>IF($B25=0,0,+VLOOKUP($B25,'1v -ostali'!$A$15:$AS$372,AU$3,FALSE))</f>
        <v>0</v>
      </c>
      <c r="AV25" s="40">
        <f>IF($B25=0,0,+VLOOKUP($B25,'1v -ostali'!$A$15:$AS$372,AV$3,FALSE))</f>
        <v>0</v>
      </c>
      <c r="AW25" s="40">
        <f>IF($B25=0,0,+VLOOKUP($B25,'1v -ostali'!$A$15:$AS$372,AW$3,FALSE))</f>
        <v>0</v>
      </c>
      <c r="AY25" s="40">
        <f>+(AQ25*'1v -ostali'!$C$6)/100</f>
        <v>0</v>
      </c>
      <c r="AZ25" s="40">
        <f>+(AR25*'1v -ostali'!$C$6)/100</f>
        <v>0</v>
      </c>
      <c r="BA25" s="40">
        <f>+(AV25*'1v -ostali'!$C$6)/100</f>
        <v>0</v>
      </c>
      <c r="BB25" s="40">
        <f>+(AW25*'1v -ostali'!$C$6)/100</f>
        <v>0</v>
      </c>
    </row>
    <row r="26" spans="1:54" x14ac:dyDescent="0.25">
      <c r="A26">
        <f t="shared" si="1"/>
        <v>0</v>
      </c>
      <c r="B26">
        <f>+IF(MAX(B$4:B25)+1&lt;=B$1,B25+1,0)</f>
        <v>0</v>
      </c>
      <c r="C26" s="222">
        <f t="shared" si="2"/>
        <v>0</v>
      </c>
      <c r="D26">
        <f t="shared" si="3"/>
        <v>0</v>
      </c>
      <c r="E26" s="368">
        <f t="shared" si="4"/>
        <v>0</v>
      </c>
      <c r="F26" s="222">
        <f t="shared" si="5"/>
        <v>0</v>
      </c>
      <c r="G26">
        <f>IF($B26=0,0,+VLOOKUP($B26,'1v -ostali'!$A$15:C$372,G$3,FALSE))</f>
        <v>0</v>
      </c>
      <c r="I26">
        <f>IF($B26=0,0,+VLOOKUP($B26,'1v -ostali'!$A$15:$AS$372,I$3,FALSE))</f>
        <v>0</v>
      </c>
      <c r="J26">
        <f>IF($B26=0,0,+VLOOKUP($B26,'1v -ostali'!$A$15:$AS$372,J$3,FALSE))</f>
        <v>0</v>
      </c>
      <c r="K26">
        <f>IF($B26=0,0,+VLOOKUP($B26,'1v -ostali'!$A$15:$AS$372,K$3,FALSE))</f>
        <v>0</v>
      </c>
      <c r="L26">
        <f>IF($B26=0,0,+VLOOKUP($B26,'1v -ostali'!$A$15:$AS$372,L$3,FALSE))</f>
        <v>0</v>
      </c>
      <c r="M26">
        <f>IF($B26=0,0,+VLOOKUP($B26,'1v -ostali'!$A$15:$AS$372,M$3,FALSE))</f>
        <v>0</v>
      </c>
      <c r="N26">
        <f>IF($B26=0,0,+VLOOKUP($B26,'1v -ostali'!$A$15:$AS$372,N$3,FALSE))</f>
        <v>0</v>
      </c>
      <c r="O26">
        <f>IF($B26=0,0,+VLOOKUP($B26,'1v -ostali'!$A$15:$AS$372,O$3,FALSE))</f>
        <v>0</v>
      </c>
      <c r="P26">
        <f>IF($B26=0,0,+VLOOKUP($B26,'1v -ostali'!$A$15:$AS$372,P$3,FALSE))</f>
        <v>0</v>
      </c>
      <c r="Q26">
        <f>IF($B26=0,0,+VLOOKUP($B26,'1v -ostali'!$A$15:$AS$372,Q$3,FALSE))</f>
        <v>0</v>
      </c>
      <c r="R26">
        <f>IF($B26=0,0,+VLOOKUP($B26,'1v -ostali'!$A$15:$AS$372,R$3,FALSE))</f>
        <v>0</v>
      </c>
      <c r="S26">
        <f>IF($B26=0,0,+VLOOKUP($B26,'1v -ostali'!$A$15:$AS$372,S$3,FALSE))</f>
        <v>0</v>
      </c>
      <c r="T26">
        <f>IF($B26=0,0,+VLOOKUP($B26,'1v -ostali'!$A$15:$AS$372,T$3,FALSE))</f>
        <v>0</v>
      </c>
      <c r="U26">
        <f>IF($B26=0,0,+VLOOKUP($B26,'1v -ostali'!$A$15:$AS$372,U$3,FALSE))</f>
        <v>0</v>
      </c>
      <c r="V26">
        <f>IF($B26=0,0,+VLOOKUP($B26,'1v -ostali'!$A$15:$AS$372,V$3,FALSE))</f>
        <v>0</v>
      </c>
      <c r="W26">
        <f>IF($B26=0,0,+VLOOKUP($B26,'1v -ostali'!$A$15:$AS$372,W$3,FALSE))</f>
        <v>0</v>
      </c>
      <c r="X26">
        <f>IF($B26=0,0,+VLOOKUP($B26,'1v -ostali'!$A$15:$AS$372,X$3,FALSE))</f>
        <v>0</v>
      </c>
      <c r="Y26">
        <f>IF($B26=0,0,+VLOOKUP($B26,'1v -ostali'!$A$15:$AS$372,Y$3,FALSE))</f>
        <v>0</v>
      </c>
      <c r="Z26">
        <f>IF($B26=0,0,+VLOOKUP($B26,'1v -ostali'!$A$15:$AS$372,Z$3,FALSE))</f>
        <v>0</v>
      </c>
      <c r="AA26">
        <f>IF($B26=0,0,+VLOOKUP($B26,'1v -ostali'!$A$15:$AS$372,AA$3,FALSE))</f>
        <v>0</v>
      </c>
      <c r="AB26">
        <f>IF($B26=0,0,+VLOOKUP($B26,'1v -ostali'!$A$15:$AS$372,AB$3,FALSE))</f>
        <v>0</v>
      </c>
      <c r="AC26">
        <f>IF($B26=0,0,+VLOOKUP($B26,'1v -ostali'!$A$15:$AS$372,AC$3,FALSE))</f>
        <v>0</v>
      </c>
      <c r="AD26">
        <f>IF($B26=0,0,+VLOOKUP($B26,'1v -ostali'!$A$15:$AS$372,AD$3,FALSE))</f>
        <v>0</v>
      </c>
      <c r="AL26">
        <f>IF($B26=0,0,+VLOOKUP($B26,'1v -ostali'!$A$15:$AS$372,AL$3,FALSE))</f>
        <v>0</v>
      </c>
      <c r="AM26">
        <f>IF($B26=0,0,+VLOOKUP($B26,'1v -ostali'!$A$15:$AS$372,AM$3,FALSE))</f>
        <v>0</v>
      </c>
      <c r="AN26" s="40">
        <f>IF($B26=0,0,+VLOOKUP($B26,'1v -ostali'!$A$15:$AS$372,AN$3,FALSE))</f>
        <v>0</v>
      </c>
      <c r="AO26" s="40">
        <f>IF($B26=0,0,+VLOOKUP($B26,'1v -ostali'!$A$15:$AS$372,AO$3,FALSE))</f>
        <v>0</v>
      </c>
      <c r="AP26" s="40">
        <f>IF($B26=0,0,+VLOOKUP($B26,'1v -ostali'!$A$15:$AS$372,AP$3,FALSE))</f>
        <v>0</v>
      </c>
      <c r="AQ26" s="40">
        <f>IF($B26=0,0,+VLOOKUP($B26,'1v -ostali'!$A$15:$AS$372,AQ$3,FALSE))</f>
        <v>0</v>
      </c>
      <c r="AR26" s="40">
        <f>IF($B26=0,0,+VLOOKUP($B26,'1v -ostali'!$A$15:$AS$372,AR$3,FALSE))</f>
        <v>0</v>
      </c>
      <c r="AS26" s="40">
        <f>IF($B26=0,0,+VLOOKUP($B26,'1v -ostali'!$A$15:$AS$372,AS$3,FALSE))</f>
        <v>0</v>
      </c>
      <c r="AT26" s="40">
        <f>IF($B26=0,0,+VLOOKUP($B26,'1v -ostali'!$A$15:$AS$372,AT$3,FALSE))</f>
        <v>0</v>
      </c>
      <c r="AU26" s="40">
        <f>IF($B26=0,0,+VLOOKUP($B26,'1v -ostali'!$A$15:$AS$372,AU$3,FALSE))</f>
        <v>0</v>
      </c>
      <c r="AV26" s="40">
        <f>IF($B26=0,0,+VLOOKUP($B26,'1v -ostali'!$A$15:$AS$372,AV$3,FALSE))</f>
        <v>0</v>
      </c>
      <c r="AW26" s="40">
        <f>IF($B26=0,0,+VLOOKUP($B26,'1v -ostali'!$A$15:$AS$372,AW$3,FALSE))</f>
        <v>0</v>
      </c>
      <c r="AY26" s="40">
        <f>+(AQ26*'1v -ostali'!$C$6)/100</f>
        <v>0</v>
      </c>
      <c r="AZ26" s="40">
        <f>+(AR26*'1v -ostali'!$C$6)/100</f>
        <v>0</v>
      </c>
      <c r="BA26" s="40">
        <f>+(AV26*'1v -ostali'!$C$6)/100</f>
        <v>0</v>
      </c>
      <c r="BB26" s="40">
        <f>+(AW26*'1v -ostali'!$C$6)/100</f>
        <v>0</v>
      </c>
    </row>
    <row r="27" spans="1:54" x14ac:dyDescent="0.25">
      <c r="A27">
        <f t="shared" si="1"/>
        <v>0</v>
      </c>
      <c r="B27">
        <f>+IF(MAX(B$4:B26)+1&lt;=B$1,B26+1,0)</f>
        <v>0</v>
      </c>
      <c r="C27" s="222">
        <f t="shared" si="2"/>
        <v>0</v>
      </c>
      <c r="D27">
        <f t="shared" si="3"/>
        <v>0</v>
      </c>
      <c r="E27" s="368">
        <f t="shared" si="4"/>
        <v>0</v>
      </c>
      <c r="F27" s="222">
        <f t="shared" si="5"/>
        <v>0</v>
      </c>
      <c r="G27">
        <f>IF($B27=0,0,+VLOOKUP($B27,'1v -ostali'!$A$15:C$372,G$3,FALSE))</f>
        <v>0</v>
      </c>
      <c r="I27">
        <f>IF($B27=0,0,+VLOOKUP($B27,'1v -ostali'!$A$15:$AS$372,I$3,FALSE))</f>
        <v>0</v>
      </c>
      <c r="J27">
        <f>IF($B27=0,0,+VLOOKUP($B27,'1v -ostali'!$A$15:$AS$372,J$3,FALSE))</f>
        <v>0</v>
      </c>
      <c r="K27">
        <f>IF($B27=0,0,+VLOOKUP($B27,'1v -ostali'!$A$15:$AS$372,K$3,FALSE))</f>
        <v>0</v>
      </c>
      <c r="L27">
        <f>IF($B27=0,0,+VLOOKUP($B27,'1v -ostali'!$A$15:$AS$372,L$3,FALSE))</f>
        <v>0</v>
      </c>
      <c r="M27">
        <f>IF($B27=0,0,+VLOOKUP($B27,'1v -ostali'!$A$15:$AS$372,M$3,FALSE))</f>
        <v>0</v>
      </c>
      <c r="N27">
        <f>IF($B27=0,0,+VLOOKUP($B27,'1v -ostali'!$A$15:$AS$372,N$3,FALSE))</f>
        <v>0</v>
      </c>
      <c r="O27">
        <f>IF($B27=0,0,+VLOOKUP($B27,'1v -ostali'!$A$15:$AS$372,O$3,FALSE))</f>
        <v>0</v>
      </c>
      <c r="P27">
        <f>IF($B27=0,0,+VLOOKUP($B27,'1v -ostali'!$A$15:$AS$372,P$3,FALSE))</f>
        <v>0</v>
      </c>
      <c r="Q27">
        <f>IF($B27=0,0,+VLOOKUP($B27,'1v -ostali'!$A$15:$AS$372,Q$3,FALSE))</f>
        <v>0</v>
      </c>
      <c r="R27">
        <f>IF($B27=0,0,+VLOOKUP($B27,'1v -ostali'!$A$15:$AS$372,R$3,FALSE))</f>
        <v>0</v>
      </c>
      <c r="S27">
        <f>IF($B27=0,0,+VLOOKUP($B27,'1v -ostali'!$A$15:$AS$372,S$3,FALSE))</f>
        <v>0</v>
      </c>
      <c r="T27">
        <f>IF($B27=0,0,+VLOOKUP($B27,'1v -ostali'!$A$15:$AS$372,T$3,FALSE))</f>
        <v>0</v>
      </c>
      <c r="U27">
        <f>IF($B27=0,0,+VLOOKUP($B27,'1v -ostali'!$A$15:$AS$372,U$3,FALSE))</f>
        <v>0</v>
      </c>
      <c r="V27">
        <f>IF($B27=0,0,+VLOOKUP($B27,'1v -ostali'!$A$15:$AS$372,V$3,FALSE))</f>
        <v>0</v>
      </c>
      <c r="W27">
        <f>IF($B27=0,0,+VLOOKUP($B27,'1v -ostali'!$A$15:$AS$372,W$3,FALSE))</f>
        <v>0</v>
      </c>
      <c r="X27">
        <f>IF($B27=0,0,+VLOOKUP($B27,'1v -ostali'!$A$15:$AS$372,X$3,FALSE))</f>
        <v>0</v>
      </c>
      <c r="Y27">
        <f>IF($B27=0,0,+VLOOKUP($B27,'1v -ostali'!$A$15:$AS$372,Y$3,FALSE))</f>
        <v>0</v>
      </c>
      <c r="Z27">
        <f>IF($B27=0,0,+VLOOKUP($B27,'1v -ostali'!$A$15:$AS$372,Z$3,FALSE))</f>
        <v>0</v>
      </c>
      <c r="AA27">
        <f>IF($B27=0,0,+VLOOKUP($B27,'1v -ostali'!$A$15:$AS$372,AA$3,FALSE))</f>
        <v>0</v>
      </c>
      <c r="AB27">
        <f>IF($B27=0,0,+VLOOKUP($B27,'1v -ostali'!$A$15:$AS$372,AB$3,FALSE))</f>
        <v>0</v>
      </c>
      <c r="AC27">
        <f>IF($B27=0,0,+VLOOKUP($B27,'1v -ostali'!$A$15:$AS$372,AC$3,FALSE))</f>
        <v>0</v>
      </c>
      <c r="AD27">
        <f>IF($B27=0,0,+VLOOKUP($B27,'1v -ostali'!$A$15:$AS$372,AD$3,FALSE))</f>
        <v>0</v>
      </c>
      <c r="AL27">
        <f>IF($B27=0,0,+VLOOKUP($B27,'1v -ostali'!$A$15:$AS$372,AL$3,FALSE))</f>
        <v>0</v>
      </c>
      <c r="AM27">
        <f>IF($B27=0,0,+VLOOKUP($B27,'1v -ostali'!$A$15:$AS$372,AM$3,FALSE))</f>
        <v>0</v>
      </c>
      <c r="AN27" s="40">
        <f>IF($B27=0,0,+VLOOKUP($B27,'1v -ostali'!$A$15:$AS$372,AN$3,FALSE))</f>
        <v>0</v>
      </c>
      <c r="AO27" s="40">
        <f>IF($B27=0,0,+VLOOKUP($B27,'1v -ostali'!$A$15:$AS$372,AO$3,FALSE))</f>
        <v>0</v>
      </c>
      <c r="AP27" s="40">
        <f>IF($B27=0,0,+VLOOKUP($B27,'1v -ostali'!$A$15:$AS$372,AP$3,FALSE))</f>
        <v>0</v>
      </c>
      <c r="AQ27" s="40">
        <f>IF($B27=0,0,+VLOOKUP($B27,'1v -ostali'!$A$15:$AS$372,AQ$3,FALSE))</f>
        <v>0</v>
      </c>
      <c r="AR27" s="40">
        <f>IF($B27=0,0,+VLOOKUP($B27,'1v -ostali'!$A$15:$AS$372,AR$3,FALSE))</f>
        <v>0</v>
      </c>
      <c r="AS27" s="40">
        <f>IF($B27=0,0,+VLOOKUP($B27,'1v -ostali'!$A$15:$AS$372,AS$3,FALSE))</f>
        <v>0</v>
      </c>
      <c r="AT27" s="40">
        <f>IF($B27=0,0,+VLOOKUP($B27,'1v -ostali'!$A$15:$AS$372,AT$3,FALSE))</f>
        <v>0</v>
      </c>
      <c r="AU27" s="40">
        <f>IF($B27=0,0,+VLOOKUP($B27,'1v -ostali'!$A$15:$AS$372,AU$3,FALSE))</f>
        <v>0</v>
      </c>
      <c r="AV27" s="40">
        <f>IF($B27=0,0,+VLOOKUP($B27,'1v -ostali'!$A$15:$AS$372,AV$3,FALSE))</f>
        <v>0</v>
      </c>
      <c r="AW27" s="40">
        <f>IF($B27=0,0,+VLOOKUP($B27,'1v -ostali'!$A$15:$AS$372,AW$3,FALSE))</f>
        <v>0</v>
      </c>
      <c r="AY27" s="40">
        <f>+(AQ27*'1v -ostali'!$C$6)/100</f>
        <v>0</v>
      </c>
      <c r="AZ27" s="40">
        <f>+(AR27*'1v -ostali'!$C$6)/100</f>
        <v>0</v>
      </c>
      <c r="BA27" s="40">
        <f>+(AV27*'1v -ostali'!$C$6)/100</f>
        <v>0</v>
      </c>
      <c r="BB27" s="40">
        <f>+(AW27*'1v -ostali'!$C$6)/100</f>
        <v>0</v>
      </c>
    </row>
    <row r="28" spans="1:54" x14ac:dyDescent="0.25">
      <c r="A28">
        <f t="shared" si="1"/>
        <v>0</v>
      </c>
      <c r="B28">
        <f>+IF(MAX(B$4:B27)+1&lt;=B$1,B27+1,0)</f>
        <v>0</v>
      </c>
      <c r="C28" s="222">
        <f t="shared" si="2"/>
        <v>0</v>
      </c>
      <c r="D28">
        <f t="shared" si="3"/>
        <v>0</v>
      </c>
      <c r="E28" s="368">
        <f t="shared" si="4"/>
        <v>0</v>
      </c>
      <c r="F28" s="222">
        <f t="shared" si="5"/>
        <v>0</v>
      </c>
      <c r="G28">
        <f>IF($B28=0,0,+VLOOKUP($B28,'1v -ostali'!$A$15:C$372,G$3,FALSE))</f>
        <v>0</v>
      </c>
      <c r="I28">
        <f>IF($B28=0,0,+VLOOKUP($B28,'1v -ostali'!$A$15:$AS$372,I$3,FALSE))</f>
        <v>0</v>
      </c>
      <c r="J28">
        <f>IF($B28=0,0,+VLOOKUP($B28,'1v -ostali'!$A$15:$AS$372,J$3,FALSE))</f>
        <v>0</v>
      </c>
      <c r="K28">
        <f>IF($B28=0,0,+VLOOKUP($B28,'1v -ostali'!$A$15:$AS$372,K$3,FALSE))</f>
        <v>0</v>
      </c>
      <c r="L28">
        <f>IF($B28=0,0,+VLOOKUP($B28,'1v -ostali'!$A$15:$AS$372,L$3,FALSE))</f>
        <v>0</v>
      </c>
      <c r="M28">
        <f>IF($B28=0,0,+VLOOKUP($B28,'1v -ostali'!$A$15:$AS$372,M$3,FALSE))</f>
        <v>0</v>
      </c>
      <c r="N28">
        <f>IF($B28=0,0,+VLOOKUP($B28,'1v -ostali'!$A$15:$AS$372,N$3,FALSE))</f>
        <v>0</v>
      </c>
      <c r="O28">
        <f>IF($B28=0,0,+VLOOKUP($B28,'1v -ostali'!$A$15:$AS$372,O$3,FALSE))</f>
        <v>0</v>
      </c>
      <c r="P28">
        <f>IF($B28=0,0,+VLOOKUP($B28,'1v -ostali'!$A$15:$AS$372,P$3,FALSE))</f>
        <v>0</v>
      </c>
      <c r="Q28">
        <f>IF($B28=0,0,+VLOOKUP($B28,'1v -ostali'!$A$15:$AS$372,Q$3,FALSE))</f>
        <v>0</v>
      </c>
      <c r="R28">
        <f>IF($B28=0,0,+VLOOKUP($B28,'1v -ostali'!$A$15:$AS$372,R$3,FALSE))</f>
        <v>0</v>
      </c>
      <c r="S28">
        <f>IF($B28=0,0,+VLOOKUP($B28,'1v -ostali'!$A$15:$AS$372,S$3,FALSE))</f>
        <v>0</v>
      </c>
      <c r="T28">
        <f>IF($B28=0,0,+VLOOKUP($B28,'1v -ostali'!$A$15:$AS$372,T$3,FALSE))</f>
        <v>0</v>
      </c>
      <c r="U28">
        <f>IF($B28=0,0,+VLOOKUP($B28,'1v -ostali'!$A$15:$AS$372,U$3,FALSE))</f>
        <v>0</v>
      </c>
      <c r="V28">
        <f>IF($B28=0,0,+VLOOKUP($B28,'1v -ostali'!$A$15:$AS$372,V$3,FALSE))</f>
        <v>0</v>
      </c>
      <c r="W28">
        <f>IF($B28=0,0,+VLOOKUP($B28,'1v -ostali'!$A$15:$AS$372,W$3,FALSE))</f>
        <v>0</v>
      </c>
      <c r="X28">
        <f>IF($B28=0,0,+VLOOKUP($B28,'1v -ostali'!$A$15:$AS$372,X$3,FALSE))</f>
        <v>0</v>
      </c>
      <c r="Y28">
        <f>IF($B28=0,0,+VLOOKUP($B28,'1v -ostali'!$A$15:$AS$372,Y$3,FALSE))</f>
        <v>0</v>
      </c>
      <c r="Z28">
        <f>IF($B28=0,0,+VLOOKUP($B28,'1v -ostali'!$A$15:$AS$372,Z$3,FALSE))</f>
        <v>0</v>
      </c>
      <c r="AA28">
        <f>IF($B28=0,0,+VLOOKUP($B28,'1v -ostali'!$A$15:$AS$372,AA$3,FALSE))</f>
        <v>0</v>
      </c>
      <c r="AB28">
        <f>IF($B28=0,0,+VLOOKUP($B28,'1v -ostali'!$A$15:$AS$372,AB$3,FALSE))</f>
        <v>0</v>
      </c>
      <c r="AC28">
        <f>IF($B28=0,0,+VLOOKUP($B28,'1v -ostali'!$A$15:$AS$372,AC$3,FALSE))</f>
        <v>0</v>
      </c>
      <c r="AD28">
        <f>IF($B28=0,0,+VLOOKUP($B28,'1v -ostali'!$A$15:$AS$372,AD$3,FALSE))</f>
        <v>0</v>
      </c>
      <c r="AL28">
        <f>IF($B28=0,0,+VLOOKUP($B28,'1v -ostali'!$A$15:$AS$372,AL$3,FALSE))</f>
        <v>0</v>
      </c>
      <c r="AM28">
        <f>IF($B28=0,0,+VLOOKUP($B28,'1v -ostali'!$A$15:$AS$372,AM$3,FALSE))</f>
        <v>0</v>
      </c>
      <c r="AN28" s="40">
        <f>IF($B28=0,0,+VLOOKUP($B28,'1v -ostali'!$A$15:$AS$372,AN$3,FALSE))</f>
        <v>0</v>
      </c>
      <c r="AO28" s="40">
        <f>IF($B28=0,0,+VLOOKUP($B28,'1v -ostali'!$A$15:$AS$372,AO$3,FALSE))</f>
        <v>0</v>
      </c>
      <c r="AP28" s="40">
        <f>IF($B28=0,0,+VLOOKUP($B28,'1v -ostali'!$A$15:$AS$372,AP$3,FALSE))</f>
        <v>0</v>
      </c>
      <c r="AQ28" s="40">
        <f>IF($B28=0,0,+VLOOKUP($B28,'1v -ostali'!$A$15:$AS$372,AQ$3,FALSE))</f>
        <v>0</v>
      </c>
      <c r="AR28" s="40">
        <f>IF($B28=0,0,+VLOOKUP($B28,'1v -ostali'!$A$15:$AS$372,AR$3,FALSE))</f>
        <v>0</v>
      </c>
      <c r="AS28" s="40">
        <f>IF($B28=0,0,+VLOOKUP($B28,'1v -ostali'!$A$15:$AS$372,AS$3,FALSE))</f>
        <v>0</v>
      </c>
      <c r="AT28" s="40">
        <f>IF($B28=0,0,+VLOOKUP($B28,'1v -ostali'!$A$15:$AS$372,AT$3,FALSE))</f>
        <v>0</v>
      </c>
      <c r="AU28" s="40">
        <f>IF($B28=0,0,+VLOOKUP($B28,'1v -ostali'!$A$15:$AS$372,AU$3,FALSE))</f>
        <v>0</v>
      </c>
      <c r="AV28" s="40">
        <f>IF($B28=0,0,+VLOOKUP($B28,'1v -ostali'!$A$15:$AS$372,AV$3,FALSE))</f>
        <v>0</v>
      </c>
      <c r="AW28" s="40">
        <f>IF($B28=0,0,+VLOOKUP($B28,'1v -ostali'!$A$15:$AS$372,AW$3,FALSE))</f>
        <v>0</v>
      </c>
      <c r="AY28" s="40">
        <f>+(AQ28*'1v -ostali'!$C$6)/100</f>
        <v>0</v>
      </c>
      <c r="AZ28" s="40">
        <f>+(AR28*'1v -ostali'!$C$6)/100</f>
        <v>0</v>
      </c>
      <c r="BA28" s="40">
        <f>+(AV28*'1v -ostali'!$C$6)/100</f>
        <v>0</v>
      </c>
      <c r="BB28" s="40">
        <f>+(AW28*'1v -ostali'!$C$6)/100</f>
        <v>0</v>
      </c>
    </row>
    <row r="29" spans="1:54" x14ac:dyDescent="0.25">
      <c r="A29">
        <f t="shared" si="1"/>
        <v>0</v>
      </c>
      <c r="B29">
        <f>+IF(MAX(B$4:B28)+1&lt;=B$1,B28+1,0)</f>
        <v>0</v>
      </c>
      <c r="C29" s="222">
        <f t="shared" si="2"/>
        <v>0</v>
      </c>
      <c r="D29">
        <f t="shared" si="3"/>
        <v>0</v>
      </c>
      <c r="E29" s="368">
        <f t="shared" si="4"/>
        <v>0</v>
      </c>
      <c r="F29" s="222">
        <f t="shared" si="5"/>
        <v>0</v>
      </c>
      <c r="G29">
        <f>IF($B29=0,0,+VLOOKUP($B29,'1v -ostali'!$A$15:C$372,G$3,FALSE))</f>
        <v>0</v>
      </c>
      <c r="I29">
        <f>IF($B29=0,0,+VLOOKUP($B29,'1v -ostali'!$A$15:$AS$372,I$3,FALSE))</f>
        <v>0</v>
      </c>
      <c r="J29">
        <f>IF($B29=0,0,+VLOOKUP($B29,'1v -ostali'!$A$15:$AS$372,J$3,FALSE))</f>
        <v>0</v>
      </c>
      <c r="K29">
        <f>IF($B29=0,0,+VLOOKUP($B29,'1v -ostali'!$A$15:$AS$372,K$3,FALSE))</f>
        <v>0</v>
      </c>
      <c r="L29">
        <f>IF($B29=0,0,+VLOOKUP($B29,'1v -ostali'!$A$15:$AS$372,L$3,FALSE))</f>
        <v>0</v>
      </c>
      <c r="M29">
        <f>IF($B29=0,0,+VLOOKUP($B29,'1v -ostali'!$A$15:$AS$372,M$3,FALSE))</f>
        <v>0</v>
      </c>
      <c r="N29">
        <f>IF($B29=0,0,+VLOOKUP($B29,'1v -ostali'!$A$15:$AS$372,N$3,FALSE))</f>
        <v>0</v>
      </c>
      <c r="O29">
        <f>IF($B29=0,0,+VLOOKUP($B29,'1v -ostali'!$A$15:$AS$372,O$3,FALSE))</f>
        <v>0</v>
      </c>
      <c r="P29">
        <f>IF($B29=0,0,+VLOOKUP($B29,'1v -ostali'!$A$15:$AS$372,P$3,FALSE))</f>
        <v>0</v>
      </c>
      <c r="Q29">
        <f>IF($B29=0,0,+VLOOKUP($B29,'1v -ostali'!$A$15:$AS$372,Q$3,FALSE))</f>
        <v>0</v>
      </c>
      <c r="R29">
        <f>IF($B29=0,0,+VLOOKUP($B29,'1v -ostali'!$A$15:$AS$372,R$3,FALSE))</f>
        <v>0</v>
      </c>
      <c r="S29">
        <f>IF($B29=0,0,+VLOOKUP($B29,'1v -ostali'!$A$15:$AS$372,S$3,FALSE))</f>
        <v>0</v>
      </c>
      <c r="T29">
        <f>IF($B29=0,0,+VLOOKUP($B29,'1v -ostali'!$A$15:$AS$372,T$3,FALSE))</f>
        <v>0</v>
      </c>
      <c r="U29">
        <f>IF($B29=0,0,+VLOOKUP($B29,'1v -ostali'!$A$15:$AS$372,U$3,FALSE))</f>
        <v>0</v>
      </c>
      <c r="V29">
        <f>IF($B29=0,0,+VLOOKUP($B29,'1v -ostali'!$A$15:$AS$372,V$3,FALSE))</f>
        <v>0</v>
      </c>
      <c r="W29">
        <f>IF($B29=0,0,+VLOOKUP($B29,'1v -ostali'!$A$15:$AS$372,W$3,FALSE))</f>
        <v>0</v>
      </c>
      <c r="X29">
        <f>IF($B29=0,0,+VLOOKUP($B29,'1v -ostali'!$A$15:$AS$372,X$3,FALSE))</f>
        <v>0</v>
      </c>
      <c r="Y29">
        <f>IF($B29=0,0,+VLOOKUP($B29,'1v -ostali'!$A$15:$AS$372,Y$3,FALSE))</f>
        <v>0</v>
      </c>
      <c r="Z29">
        <f>IF($B29=0,0,+VLOOKUP($B29,'1v -ostali'!$A$15:$AS$372,Z$3,FALSE))</f>
        <v>0</v>
      </c>
      <c r="AA29">
        <f>IF($B29=0,0,+VLOOKUP($B29,'1v -ostali'!$A$15:$AS$372,AA$3,FALSE))</f>
        <v>0</v>
      </c>
      <c r="AB29">
        <f>IF($B29=0,0,+VLOOKUP($B29,'1v -ostali'!$A$15:$AS$372,AB$3,FALSE))</f>
        <v>0</v>
      </c>
      <c r="AC29">
        <f>IF($B29=0,0,+VLOOKUP($B29,'1v -ostali'!$A$15:$AS$372,AC$3,FALSE))</f>
        <v>0</v>
      </c>
      <c r="AD29">
        <f>IF($B29=0,0,+VLOOKUP($B29,'1v -ostali'!$A$15:$AS$372,AD$3,FALSE))</f>
        <v>0</v>
      </c>
      <c r="AL29">
        <f>IF($B29=0,0,+VLOOKUP($B29,'1v -ostali'!$A$15:$AS$372,AL$3,FALSE))</f>
        <v>0</v>
      </c>
      <c r="AM29">
        <f>IF($B29=0,0,+VLOOKUP($B29,'1v -ostali'!$A$15:$AS$372,AM$3,FALSE))</f>
        <v>0</v>
      </c>
      <c r="AN29" s="40">
        <f>IF($B29=0,0,+VLOOKUP($B29,'1v -ostali'!$A$15:$AS$372,AN$3,FALSE))</f>
        <v>0</v>
      </c>
      <c r="AO29" s="40">
        <f>IF($B29=0,0,+VLOOKUP($B29,'1v -ostali'!$A$15:$AS$372,AO$3,FALSE))</f>
        <v>0</v>
      </c>
      <c r="AP29" s="40">
        <f>IF($B29=0,0,+VLOOKUP($B29,'1v -ostali'!$A$15:$AS$372,AP$3,FALSE))</f>
        <v>0</v>
      </c>
      <c r="AQ29" s="40">
        <f>IF($B29=0,0,+VLOOKUP($B29,'1v -ostali'!$A$15:$AS$372,AQ$3,FALSE))</f>
        <v>0</v>
      </c>
      <c r="AR29" s="40">
        <f>IF($B29=0,0,+VLOOKUP($B29,'1v -ostali'!$A$15:$AS$372,AR$3,FALSE))</f>
        <v>0</v>
      </c>
      <c r="AS29" s="40">
        <f>IF($B29=0,0,+VLOOKUP($B29,'1v -ostali'!$A$15:$AS$372,AS$3,FALSE))</f>
        <v>0</v>
      </c>
      <c r="AT29" s="40">
        <f>IF($B29=0,0,+VLOOKUP($B29,'1v -ostali'!$A$15:$AS$372,AT$3,FALSE))</f>
        <v>0</v>
      </c>
      <c r="AU29" s="40">
        <f>IF($B29=0,0,+VLOOKUP($B29,'1v -ostali'!$A$15:$AS$372,AU$3,FALSE))</f>
        <v>0</v>
      </c>
      <c r="AV29" s="40">
        <f>IF($B29=0,0,+VLOOKUP($B29,'1v -ostali'!$A$15:$AS$372,AV$3,FALSE))</f>
        <v>0</v>
      </c>
      <c r="AW29" s="40">
        <f>IF($B29=0,0,+VLOOKUP($B29,'1v -ostali'!$A$15:$AS$372,AW$3,FALSE))</f>
        <v>0</v>
      </c>
      <c r="AY29" s="40">
        <f>+(AQ29*'1v -ostali'!$C$6)/100</f>
        <v>0</v>
      </c>
      <c r="AZ29" s="40">
        <f>+(AR29*'1v -ostali'!$C$6)/100</f>
        <v>0</v>
      </c>
      <c r="BA29" s="40">
        <f>+(AV29*'1v -ostali'!$C$6)/100</f>
        <v>0</v>
      </c>
      <c r="BB29" s="40">
        <f>+(AW29*'1v -ostali'!$C$6)/100</f>
        <v>0</v>
      </c>
    </row>
    <row r="30" spans="1:54" x14ac:dyDescent="0.25">
      <c r="A30">
        <f t="shared" si="1"/>
        <v>0</v>
      </c>
      <c r="B30">
        <f>+IF(MAX(B$4:B29)+1&lt;=B$1,B29+1,0)</f>
        <v>0</v>
      </c>
      <c r="C30" s="222">
        <f t="shared" si="2"/>
        <v>0</v>
      </c>
      <c r="D30">
        <f t="shared" si="3"/>
        <v>0</v>
      </c>
      <c r="E30" s="368">
        <f t="shared" si="4"/>
        <v>0</v>
      </c>
      <c r="F30" s="222">
        <f t="shared" si="5"/>
        <v>0</v>
      </c>
      <c r="G30">
        <f>IF($B30=0,0,+VLOOKUP($B30,'1v -ostali'!$A$15:C$372,G$3,FALSE))</f>
        <v>0</v>
      </c>
      <c r="I30">
        <f>IF($B30=0,0,+VLOOKUP($B30,'1v -ostali'!$A$15:$AS$372,I$3,FALSE))</f>
        <v>0</v>
      </c>
      <c r="J30">
        <f>IF($B30=0,0,+VLOOKUP($B30,'1v -ostali'!$A$15:$AS$372,J$3,FALSE))</f>
        <v>0</v>
      </c>
      <c r="K30">
        <f>IF($B30=0,0,+VLOOKUP($B30,'1v -ostali'!$A$15:$AS$372,K$3,FALSE))</f>
        <v>0</v>
      </c>
      <c r="L30">
        <f>IF($B30=0,0,+VLOOKUP($B30,'1v -ostali'!$A$15:$AS$372,L$3,FALSE))</f>
        <v>0</v>
      </c>
      <c r="M30">
        <f>IF($B30=0,0,+VLOOKUP($B30,'1v -ostali'!$A$15:$AS$372,M$3,FALSE))</f>
        <v>0</v>
      </c>
      <c r="N30">
        <f>IF($B30=0,0,+VLOOKUP($B30,'1v -ostali'!$A$15:$AS$372,N$3,FALSE))</f>
        <v>0</v>
      </c>
      <c r="O30">
        <f>IF($B30=0,0,+VLOOKUP($B30,'1v -ostali'!$A$15:$AS$372,O$3,FALSE))</f>
        <v>0</v>
      </c>
      <c r="P30">
        <f>IF($B30=0,0,+VLOOKUP($B30,'1v -ostali'!$A$15:$AS$372,P$3,FALSE))</f>
        <v>0</v>
      </c>
      <c r="Q30">
        <f>IF($B30=0,0,+VLOOKUP($B30,'1v -ostali'!$A$15:$AS$372,Q$3,FALSE))</f>
        <v>0</v>
      </c>
      <c r="R30">
        <f>IF($B30=0,0,+VLOOKUP($B30,'1v -ostali'!$A$15:$AS$372,R$3,FALSE))</f>
        <v>0</v>
      </c>
      <c r="S30">
        <f>IF($B30=0,0,+VLOOKUP($B30,'1v -ostali'!$A$15:$AS$372,S$3,FALSE))</f>
        <v>0</v>
      </c>
      <c r="T30">
        <f>IF($B30=0,0,+VLOOKUP($B30,'1v -ostali'!$A$15:$AS$372,T$3,FALSE))</f>
        <v>0</v>
      </c>
      <c r="U30">
        <f>IF($B30=0,0,+VLOOKUP($B30,'1v -ostali'!$A$15:$AS$372,U$3,FALSE))</f>
        <v>0</v>
      </c>
      <c r="V30">
        <f>IF($B30=0,0,+VLOOKUP($B30,'1v -ostali'!$A$15:$AS$372,V$3,FALSE))</f>
        <v>0</v>
      </c>
      <c r="W30">
        <f>IF($B30=0,0,+VLOOKUP($B30,'1v -ostali'!$A$15:$AS$372,W$3,FALSE))</f>
        <v>0</v>
      </c>
      <c r="X30">
        <f>IF($B30=0,0,+VLOOKUP($B30,'1v -ostali'!$A$15:$AS$372,X$3,FALSE))</f>
        <v>0</v>
      </c>
      <c r="Y30">
        <f>IF($B30=0,0,+VLOOKUP($B30,'1v -ostali'!$A$15:$AS$372,Y$3,FALSE))</f>
        <v>0</v>
      </c>
      <c r="Z30">
        <f>IF($B30=0,0,+VLOOKUP($B30,'1v -ostali'!$A$15:$AS$372,Z$3,FALSE))</f>
        <v>0</v>
      </c>
      <c r="AA30">
        <f>IF($B30=0,0,+VLOOKUP($B30,'1v -ostali'!$A$15:$AS$372,AA$3,FALSE))</f>
        <v>0</v>
      </c>
      <c r="AB30">
        <f>IF($B30=0,0,+VLOOKUP($B30,'1v -ostali'!$A$15:$AS$372,AB$3,FALSE))</f>
        <v>0</v>
      </c>
      <c r="AC30">
        <f>IF($B30=0,0,+VLOOKUP($B30,'1v -ostali'!$A$15:$AS$372,AC$3,FALSE))</f>
        <v>0</v>
      </c>
      <c r="AD30">
        <f>IF($B30=0,0,+VLOOKUP($B30,'1v -ostali'!$A$15:$AS$372,AD$3,FALSE))</f>
        <v>0</v>
      </c>
      <c r="AL30">
        <f>IF($B30=0,0,+VLOOKUP($B30,'1v -ostali'!$A$15:$AS$372,AL$3,FALSE))</f>
        <v>0</v>
      </c>
      <c r="AM30">
        <f>IF($B30=0,0,+VLOOKUP($B30,'1v -ostali'!$A$15:$AS$372,AM$3,FALSE))</f>
        <v>0</v>
      </c>
      <c r="AN30" s="40">
        <f>IF($B30=0,0,+VLOOKUP($B30,'1v -ostali'!$A$15:$AS$372,AN$3,FALSE))</f>
        <v>0</v>
      </c>
      <c r="AO30" s="40">
        <f>IF($B30=0,0,+VLOOKUP($B30,'1v -ostali'!$A$15:$AS$372,AO$3,FALSE))</f>
        <v>0</v>
      </c>
      <c r="AP30" s="40">
        <f>IF($B30=0,0,+VLOOKUP($B30,'1v -ostali'!$A$15:$AS$372,AP$3,FALSE))</f>
        <v>0</v>
      </c>
      <c r="AQ30" s="40">
        <f>IF($B30=0,0,+VLOOKUP($B30,'1v -ostali'!$A$15:$AS$372,AQ$3,FALSE))</f>
        <v>0</v>
      </c>
      <c r="AR30" s="40">
        <f>IF($B30=0,0,+VLOOKUP($B30,'1v -ostali'!$A$15:$AS$372,AR$3,FALSE))</f>
        <v>0</v>
      </c>
      <c r="AS30" s="40">
        <f>IF($B30=0,0,+VLOOKUP($B30,'1v -ostali'!$A$15:$AS$372,AS$3,FALSE))</f>
        <v>0</v>
      </c>
      <c r="AT30" s="40">
        <f>IF($B30=0,0,+VLOOKUP($B30,'1v -ostali'!$A$15:$AS$372,AT$3,FALSE))</f>
        <v>0</v>
      </c>
      <c r="AU30" s="40">
        <f>IF($B30=0,0,+VLOOKUP($B30,'1v -ostali'!$A$15:$AS$372,AU$3,FALSE))</f>
        <v>0</v>
      </c>
      <c r="AV30" s="40">
        <f>IF($B30=0,0,+VLOOKUP($B30,'1v -ostali'!$A$15:$AS$372,AV$3,FALSE))</f>
        <v>0</v>
      </c>
      <c r="AW30" s="40">
        <f>IF($B30=0,0,+VLOOKUP($B30,'1v -ostali'!$A$15:$AS$372,AW$3,FALSE))</f>
        <v>0</v>
      </c>
      <c r="AY30" s="40">
        <f>+(AQ30*'1v -ostali'!$C$6)/100</f>
        <v>0</v>
      </c>
      <c r="AZ30" s="40">
        <f>+(AR30*'1v -ostali'!$C$6)/100</f>
        <v>0</v>
      </c>
      <c r="BA30" s="40">
        <f>+(AV30*'1v -ostali'!$C$6)/100</f>
        <v>0</v>
      </c>
      <c r="BB30" s="40">
        <f>+(AW30*'1v -ostali'!$C$6)/100</f>
        <v>0</v>
      </c>
    </row>
    <row r="31" spans="1:54" x14ac:dyDescent="0.25">
      <c r="A31">
        <f t="shared" si="1"/>
        <v>0</v>
      </c>
      <c r="B31">
        <f>+IF(MAX(B$4:B30)+1&lt;=B$1,B30+1,0)</f>
        <v>0</v>
      </c>
      <c r="C31" s="222">
        <f t="shared" si="2"/>
        <v>0</v>
      </c>
      <c r="D31">
        <f t="shared" si="3"/>
        <v>0</v>
      </c>
      <c r="E31" s="368">
        <f t="shared" si="4"/>
        <v>0</v>
      </c>
      <c r="F31" s="222">
        <f t="shared" si="5"/>
        <v>0</v>
      </c>
      <c r="G31">
        <f>IF($B31=0,0,+VLOOKUP($B31,'1v -ostali'!$A$15:C$372,G$3,FALSE))</f>
        <v>0</v>
      </c>
      <c r="I31">
        <f>IF($B31=0,0,+VLOOKUP($B31,'1v -ostali'!$A$15:$AS$372,I$3,FALSE))</f>
        <v>0</v>
      </c>
      <c r="J31">
        <f>IF($B31=0,0,+VLOOKUP($B31,'1v -ostali'!$A$15:$AS$372,J$3,FALSE))</f>
        <v>0</v>
      </c>
      <c r="K31">
        <f>IF($B31=0,0,+VLOOKUP($B31,'1v -ostali'!$A$15:$AS$372,K$3,FALSE))</f>
        <v>0</v>
      </c>
      <c r="L31">
        <f>IF($B31=0,0,+VLOOKUP($B31,'1v -ostali'!$A$15:$AS$372,L$3,FALSE))</f>
        <v>0</v>
      </c>
      <c r="M31">
        <f>IF($B31=0,0,+VLOOKUP($B31,'1v -ostali'!$A$15:$AS$372,M$3,FALSE))</f>
        <v>0</v>
      </c>
      <c r="N31">
        <f>IF($B31=0,0,+VLOOKUP($B31,'1v -ostali'!$A$15:$AS$372,N$3,FALSE))</f>
        <v>0</v>
      </c>
      <c r="O31">
        <f>IF($B31=0,0,+VLOOKUP($B31,'1v -ostali'!$A$15:$AS$372,O$3,FALSE))</f>
        <v>0</v>
      </c>
      <c r="P31">
        <f>IF($B31=0,0,+VLOOKUP($B31,'1v -ostali'!$A$15:$AS$372,P$3,FALSE))</f>
        <v>0</v>
      </c>
      <c r="Q31">
        <f>IF($B31=0,0,+VLOOKUP($B31,'1v -ostali'!$A$15:$AS$372,Q$3,FALSE))</f>
        <v>0</v>
      </c>
      <c r="R31">
        <f>IF($B31=0,0,+VLOOKUP($B31,'1v -ostali'!$A$15:$AS$372,R$3,FALSE))</f>
        <v>0</v>
      </c>
      <c r="S31">
        <f>IF($B31=0,0,+VLOOKUP($B31,'1v -ostali'!$A$15:$AS$372,S$3,FALSE))</f>
        <v>0</v>
      </c>
      <c r="T31">
        <f>IF($B31=0,0,+VLOOKUP($B31,'1v -ostali'!$A$15:$AS$372,T$3,FALSE))</f>
        <v>0</v>
      </c>
      <c r="U31">
        <f>IF($B31=0,0,+VLOOKUP($B31,'1v -ostali'!$A$15:$AS$372,U$3,FALSE))</f>
        <v>0</v>
      </c>
      <c r="V31">
        <f>IF($B31=0,0,+VLOOKUP($B31,'1v -ostali'!$A$15:$AS$372,V$3,FALSE))</f>
        <v>0</v>
      </c>
      <c r="W31">
        <f>IF($B31=0,0,+VLOOKUP($B31,'1v -ostali'!$A$15:$AS$372,W$3,FALSE))</f>
        <v>0</v>
      </c>
      <c r="X31">
        <f>IF($B31=0,0,+VLOOKUP($B31,'1v -ostali'!$A$15:$AS$372,X$3,FALSE))</f>
        <v>0</v>
      </c>
      <c r="Y31">
        <f>IF($B31=0,0,+VLOOKUP($B31,'1v -ostali'!$A$15:$AS$372,Y$3,FALSE))</f>
        <v>0</v>
      </c>
      <c r="Z31">
        <f>IF($B31=0,0,+VLOOKUP($B31,'1v -ostali'!$A$15:$AS$372,Z$3,FALSE))</f>
        <v>0</v>
      </c>
      <c r="AA31">
        <f>IF($B31=0,0,+VLOOKUP($B31,'1v -ostali'!$A$15:$AS$372,AA$3,FALSE))</f>
        <v>0</v>
      </c>
      <c r="AB31">
        <f>IF($B31=0,0,+VLOOKUP($B31,'1v -ostali'!$A$15:$AS$372,AB$3,FALSE))</f>
        <v>0</v>
      </c>
      <c r="AC31">
        <f>IF($B31=0,0,+VLOOKUP($B31,'1v -ostali'!$A$15:$AS$372,AC$3,FALSE))</f>
        <v>0</v>
      </c>
      <c r="AD31">
        <f>IF($B31=0,0,+VLOOKUP($B31,'1v -ostali'!$A$15:$AS$372,AD$3,FALSE))</f>
        <v>0</v>
      </c>
      <c r="AL31">
        <f>IF($B31=0,0,+VLOOKUP($B31,'1v -ostali'!$A$15:$AS$372,AL$3,FALSE))</f>
        <v>0</v>
      </c>
      <c r="AM31">
        <f>IF($B31=0,0,+VLOOKUP($B31,'1v -ostali'!$A$15:$AS$372,AM$3,FALSE))</f>
        <v>0</v>
      </c>
      <c r="AN31" s="40">
        <f>IF($B31=0,0,+VLOOKUP($B31,'1v -ostali'!$A$15:$AS$372,AN$3,FALSE))</f>
        <v>0</v>
      </c>
      <c r="AO31" s="40">
        <f>IF($B31=0,0,+VLOOKUP($B31,'1v -ostali'!$A$15:$AS$372,AO$3,FALSE))</f>
        <v>0</v>
      </c>
      <c r="AP31" s="40">
        <f>IF($B31=0,0,+VLOOKUP($B31,'1v -ostali'!$A$15:$AS$372,AP$3,FALSE))</f>
        <v>0</v>
      </c>
      <c r="AQ31" s="40">
        <f>IF($B31=0,0,+VLOOKUP($B31,'1v -ostali'!$A$15:$AS$372,AQ$3,FALSE))</f>
        <v>0</v>
      </c>
      <c r="AR31" s="40">
        <f>IF($B31=0,0,+VLOOKUP($B31,'1v -ostali'!$A$15:$AS$372,AR$3,FALSE))</f>
        <v>0</v>
      </c>
      <c r="AS31" s="40">
        <f>IF($B31=0,0,+VLOOKUP($B31,'1v -ostali'!$A$15:$AS$372,AS$3,FALSE))</f>
        <v>0</v>
      </c>
      <c r="AT31" s="40">
        <f>IF($B31=0,0,+VLOOKUP($B31,'1v -ostali'!$A$15:$AS$372,AT$3,FALSE))</f>
        <v>0</v>
      </c>
      <c r="AU31" s="40">
        <f>IF($B31=0,0,+VLOOKUP($B31,'1v -ostali'!$A$15:$AS$372,AU$3,FALSE))</f>
        <v>0</v>
      </c>
      <c r="AV31" s="40">
        <f>IF($B31=0,0,+VLOOKUP($B31,'1v -ostali'!$A$15:$AS$372,AV$3,FALSE))</f>
        <v>0</v>
      </c>
      <c r="AW31" s="40">
        <f>IF($B31=0,0,+VLOOKUP($B31,'1v -ostali'!$A$15:$AS$372,AW$3,FALSE))</f>
        <v>0</v>
      </c>
      <c r="AY31" s="40">
        <f>+(AQ31*'1v -ostali'!$C$6)/100</f>
        <v>0</v>
      </c>
      <c r="AZ31" s="40">
        <f>+(AR31*'1v -ostali'!$C$6)/100</f>
        <v>0</v>
      </c>
      <c r="BA31" s="40">
        <f>+(AV31*'1v -ostali'!$C$6)/100</f>
        <v>0</v>
      </c>
      <c r="BB31" s="40">
        <f>+(AW31*'1v -ostali'!$C$6)/100</f>
        <v>0</v>
      </c>
    </row>
    <row r="32" spans="1:54" x14ac:dyDescent="0.25">
      <c r="A32">
        <f t="shared" si="1"/>
        <v>0</v>
      </c>
      <c r="B32">
        <f>+IF(MAX(B$4:B31)+1&lt;=B$1,B31+1,0)</f>
        <v>0</v>
      </c>
      <c r="C32" s="222">
        <f t="shared" si="2"/>
        <v>0</v>
      </c>
      <c r="D32">
        <f t="shared" si="3"/>
        <v>0</v>
      </c>
      <c r="E32" s="368">
        <f t="shared" si="4"/>
        <v>0</v>
      </c>
      <c r="F32" s="222">
        <f t="shared" si="5"/>
        <v>0</v>
      </c>
      <c r="G32">
        <f>IF($B32=0,0,+VLOOKUP($B32,'1v -ostali'!$A$15:C$372,G$3,FALSE))</f>
        <v>0</v>
      </c>
      <c r="I32">
        <f>IF($B32=0,0,+VLOOKUP($B32,'1v -ostali'!$A$15:$AS$372,I$3,FALSE))</f>
        <v>0</v>
      </c>
      <c r="J32">
        <f>IF($B32=0,0,+VLOOKUP($B32,'1v -ostali'!$A$15:$AS$372,J$3,FALSE))</f>
        <v>0</v>
      </c>
      <c r="K32">
        <f>IF($B32=0,0,+VLOOKUP($B32,'1v -ostali'!$A$15:$AS$372,K$3,FALSE))</f>
        <v>0</v>
      </c>
      <c r="L32">
        <f>IF($B32=0,0,+VLOOKUP($B32,'1v -ostali'!$A$15:$AS$372,L$3,FALSE))</f>
        <v>0</v>
      </c>
      <c r="M32">
        <f>IF($B32=0,0,+VLOOKUP($B32,'1v -ostali'!$A$15:$AS$372,M$3,FALSE))</f>
        <v>0</v>
      </c>
      <c r="N32">
        <f>IF($B32=0,0,+VLOOKUP($B32,'1v -ostali'!$A$15:$AS$372,N$3,FALSE))</f>
        <v>0</v>
      </c>
      <c r="O32">
        <f>IF($B32=0,0,+VLOOKUP($B32,'1v -ostali'!$A$15:$AS$372,O$3,FALSE))</f>
        <v>0</v>
      </c>
      <c r="P32">
        <f>IF($B32=0,0,+VLOOKUP($B32,'1v -ostali'!$A$15:$AS$372,P$3,FALSE))</f>
        <v>0</v>
      </c>
      <c r="Q32">
        <f>IF($B32=0,0,+VLOOKUP($B32,'1v -ostali'!$A$15:$AS$372,Q$3,FALSE))</f>
        <v>0</v>
      </c>
      <c r="R32">
        <f>IF($B32=0,0,+VLOOKUP($B32,'1v -ostali'!$A$15:$AS$372,R$3,FALSE))</f>
        <v>0</v>
      </c>
      <c r="S32">
        <f>IF($B32=0,0,+VLOOKUP($B32,'1v -ostali'!$A$15:$AS$372,S$3,FALSE))</f>
        <v>0</v>
      </c>
      <c r="T32">
        <f>IF($B32=0,0,+VLOOKUP($B32,'1v -ostali'!$A$15:$AS$372,T$3,FALSE))</f>
        <v>0</v>
      </c>
      <c r="U32">
        <f>IF($B32=0,0,+VLOOKUP($B32,'1v -ostali'!$A$15:$AS$372,U$3,FALSE))</f>
        <v>0</v>
      </c>
      <c r="V32">
        <f>IF($B32=0,0,+VLOOKUP($B32,'1v -ostali'!$A$15:$AS$372,V$3,FALSE))</f>
        <v>0</v>
      </c>
      <c r="W32">
        <f>IF($B32=0,0,+VLOOKUP($B32,'1v -ostali'!$A$15:$AS$372,W$3,FALSE))</f>
        <v>0</v>
      </c>
      <c r="X32">
        <f>IF($B32=0,0,+VLOOKUP($B32,'1v -ostali'!$A$15:$AS$372,X$3,FALSE))</f>
        <v>0</v>
      </c>
      <c r="Y32">
        <f>IF($B32=0,0,+VLOOKUP($B32,'1v -ostali'!$A$15:$AS$372,Y$3,FALSE))</f>
        <v>0</v>
      </c>
      <c r="Z32">
        <f>IF($B32=0,0,+VLOOKUP($B32,'1v -ostali'!$A$15:$AS$372,Z$3,FALSE))</f>
        <v>0</v>
      </c>
      <c r="AA32">
        <f>IF($B32=0,0,+VLOOKUP($B32,'1v -ostali'!$A$15:$AS$372,AA$3,FALSE))</f>
        <v>0</v>
      </c>
      <c r="AB32">
        <f>IF($B32=0,0,+VLOOKUP($B32,'1v -ostali'!$A$15:$AS$372,AB$3,FALSE))</f>
        <v>0</v>
      </c>
      <c r="AC32">
        <f>IF($B32=0,0,+VLOOKUP($B32,'1v -ostali'!$A$15:$AS$372,AC$3,FALSE))</f>
        <v>0</v>
      </c>
      <c r="AD32">
        <f>IF($B32=0,0,+VLOOKUP($B32,'1v -ostali'!$A$15:$AS$372,AD$3,FALSE))</f>
        <v>0</v>
      </c>
      <c r="AL32">
        <f>IF($B32=0,0,+VLOOKUP($B32,'1v -ostali'!$A$15:$AS$372,AL$3,FALSE))</f>
        <v>0</v>
      </c>
      <c r="AM32">
        <f>IF($B32=0,0,+VLOOKUP($B32,'1v -ostali'!$A$15:$AS$372,AM$3,FALSE))</f>
        <v>0</v>
      </c>
      <c r="AN32" s="40">
        <f>IF($B32=0,0,+VLOOKUP($B32,'1v -ostali'!$A$15:$AS$372,AN$3,FALSE))</f>
        <v>0</v>
      </c>
      <c r="AO32" s="40">
        <f>IF($B32=0,0,+VLOOKUP($B32,'1v -ostali'!$A$15:$AS$372,AO$3,FALSE))</f>
        <v>0</v>
      </c>
      <c r="AP32" s="40">
        <f>IF($B32=0,0,+VLOOKUP($B32,'1v -ostali'!$A$15:$AS$372,AP$3,FALSE))</f>
        <v>0</v>
      </c>
      <c r="AQ32" s="40">
        <f>IF($B32=0,0,+VLOOKUP($B32,'1v -ostali'!$A$15:$AS$372,AQ$3,FALSE))</f>
        <v>0</v>
      </c>
      <c r="AR32" s="40">
        <f>IF($B32=0,0,+VLOOKUP($B32,'1v -ostali'!$A$15:$AS$372,AR$3,FALSE))</f>
        <v>0</v>
      </c>
      <c r="AS32" s="40">
        <f>IF($B32=0,0,+VLOOKUP($B32,'1v -ostali'!$A$15:$AS$372,AS$3,FALSE))</f>
        <v>0</v>
      </c>
      <c r="AT32" s="40">
        <f>IF($B32=0,0,+VLOOKUP($B32,'1v -ostali'!$A$15:$AS$372,AT$3,FALSE))</f>
        <v>0</v>
      </c>
      <c r="AU32" s="40">
        <f>IF($B32=0,0,+VLOOKUP($B32,'1v -ostali'!$A$15:$AS$372,AU$3,FALSE))</f>
        <v>0</v>
      </c>
      <c r="AV32" s="40">
        <f>IF($B32=0,0,+VLOOKUP($B32,'1v -ostali'!$A$15:$AS$372,AV$3,FALSE))</f>
        <v>0</v>
      </c>
      <c r="AW32" s="40">
        <f>IF($B32=0,0,+VLOOKUP($B32,'1v -ostali'!$A$15:$AS$372,AW$3,FALSE))</f>
        <v>0</v>
      </c>
      <c r="AY32" s="40">
        <f>+(AQ32*'1v -ostali'!$C$6)/100</f>
        <v>0</v>
      </c>
      <c r="AZ32" s="40">
        <f>+(AR32*'1v -ostali'!$C$6)/100</f>
        <v>0</v>
      </c>
      <c r="BA32" s="40">
        <f>+(AV32*'1v -ostali'!$C$6)/100</f>
        <v>0</v>
      </c>
      <c r="BB32" s="40">
        <f>+(AW32*'1v -ostali'!$C$6)/100</f>
        <v>0</v>
      </c>
    </row>
    <row r="33" spans="1:54" x14ac:dyDescent="0.25">
      <c r="A33">
        <f t="shared" si="1"/>
        <v>0</v>
      </c>
      <c r="B33">
        <f>+IF(MAX(B$4:B32)+1&lt;=B$1,B32+1,0)</f>
        <v>0</v>
      </c>
      <c r="C33" s="222">
        <f t="shared" si="2"/>
        <v>0</v>
      </c>
      <c r="D33">
        <f t="shared" si="3"/>
        <v>0</v>
      </c>
      <c r="E33" s="368">
        <f t="shared" si="4"/>
        <v>0</v>
      </c>
      <c r="F33" s="222">
        <f t="shared" si="5"/>
        <v>0</v>
      </c>
      <c r="G33">
        <f>IF($B33=0,0,+VLOOKUP($B33,'1v -ostali'!$A$15:C$372,G$3,FALSE))</f>
        <v>0</v>
      </c>
      <c r="I33">
        <f>IF($B33=0,0,+VLOOKUP($B33,'1v -ostali'!$A$15:$AS$372,I$3,FALSE))</f>
        <v>0</v>
      </c>
      <c r="J33">
        <f>IF($B33=0,0,+VLOOKUP($B33,'1v -ostali'!$A$15:$AS$372,J$3,FALSE))</f>
        <v>0</v>
      </c>
      <c r="K33">
        <f>IF($B33=0,0,+VLOOKUP($B33,'1v -ostali'!$A$15:$AS$372,K$3,FALSE))</f>
        <v>0</v>
      </c>
      <c r="L33">
        <f>IF($B33=0,0,+VLOOKUP($B33,'1v -ostali'!$A$15:$AS$372,L$3,FALSE))</f>
        <v>0</v>
      </c>
      <c r="M33">
        <f>IF($B33=0,0,+VLOOKUP($B33,'1v -ostali'!$A$15:$AS$372,M$3,FALSE))</f>
        <v>0</v>
      </c>
      <c r="N33">
        <f>IF($B33=0,0,+VLOOKUP($B33,'1v -ostali'!$A$15:$AS$372,N$3,FALSE))</f>
        <v>0</v>
      </c>
      <c r="O33">
        <f>IF($B33=0,0,+VLOOKUP($B33,'1v -ostali'!$A$15:$AS$372,O$3,FALSE))</f>
        <v>0</v>
      </c>
      <c r="P33">
        <f>IF($B33=0,0,+VLOOKUP($B33,'1v -ostali'!$A$15:$AS$372,P$3,FALSE))</f>
        <v>0</v>
      </c>
      <c r="Q33">
        <f>IF($B33=0,0,+VLOOKUP($B33,'1v -ostali'!$A$15:$AS$372,Q$3,FALSE))</f>
        <v>0</v>
      </c>
      <c r="R33">
        <f>IF($B33=0,0,+VLOOKUP($B33,'1v -ostali'!$A$15:$AS$372,R$3,FALSE))</f>
        <v>0</v>
      </c>
      <c r="S33">
        <f>IF($B33=0,0,+VLOOKUP($B33,'1v -ostali'!$A$15:$AS$372,S$3,FALSE))</f>
        <v>0</v>
      </c>
      <c r="T33">
        <f>IF($B33=0,0,+VLOOKUP($B33,'1v -ostali'!$A$15:$AS$372,T$3,FALSE))</f>
        <v>0</v>
      </c>
      <c r="U33">
        <f>IF($B33=0,0,+VLOOKUP($B33,'1v -ostali'!$A$15:$AS$372,U$3,FALSE))</f>
        <v>0</v>
      </c>
      <c r="V33">
        <f>IF($B33=0,0,+VLOOKUP($B33,'1v -ostali'!$A$15:$AS$372,V$3,FALSE))</f>
        <v>0</v>
      </c>
      <c r="W33">
        <f>IF($B33=0,0,+VLOOKUP($B33,'1v -ostali'!$A$15:$AS$372,W$3,FALSE))</f>
        <v>0</v>
      </c>
      <c r="X33">
        <f>IF($B33=0,0,+VLOOKUP($B33,'1v -ostali'!$A$15:$AS$372,X$3,FALSE))</f>
        <v>0</v>
      </c>
      <c r="Y33">
        <f>IF($B33=0,0,+VLOOKUP($B33,'1v -ostali'!$A$15:$AS$372,Y$3,FALSE))</f>
        <v>0</v>
      </c>
      <c r="Z33">
        <f>IF($B33=0,0,+VLOOKUP($B33,'1v -ostali'!$A$15:$AS$372,Z$3,FALSE))</f>
        <v>0</v>
      </c>
      <c r="AA33">
        <f>IF($B33=0,0,+VLOOKUP($B33,'1v -ostali'!$A$15:$AS$372,AA$3,FALSE))</f>
        <v>0</v>
      </c>
      <c r="AB33">
        <f>IF($B33=0,0,+VLOOKUP($B33,'1v -ostali'!$A$15:$AS$372,AB$3,FALSE))</f>
        <v>0</v>
      </c>
      <c r="AC33">
        <f>IF($B33=0,0,+VLOOKUP($B33,'1v -ostali'!$A$15:$AS$372,AC$3,FALSE))</f>
        <v>0</v>
      </c>
      <c r="AD33">
        <f>IF($B33=0,0,+VLOOKUP($B33,'1v -ostali'!$A$15:$AS$372,AD$3,FALSE))</f>
        <v>0</v>
      </c>
      <c r="AL33">
        <f>IF($B33=0,0,+VLOOKUP($B33,'1v -ostali'!$A$15:$AS$372,AL$3,FALSE))</f>
        <v>0</v>
      </c>
      <c r="AM33">
        <f>IF($B33=0,0,+VLOOKUP($B33,'1v -ostali'!$A$15:$AS$372,AM$3,FALSE))</f>
        <v>0</v>
      </c>
      <c r="AN33" s="40">
        <f>IF($B33=0,0,+VLOOKUP($B33,'1v -ostali'!$A$15:$AS$372,AN$3,FALSE))</f>
        <v>0</v>
      </c>
      <c r="AO33" s="40">
        <f>IF($B33=0,0,+VLOOKUP($B33,'1v -ostali'!$A$15:$AS$372,AO$3,FALSE))</f>
        <v>0</v>
      </c>
      <c r="AP33" s="40">
        <f>IF($B33=0,0,+VLOOKUP($B33,'1v -ostali'!$A$15:$AS$372,AP$3,FALSE))</f>
        <v>0</v>
      </c>
      <c r="AQ33" s="40">
        <f>IF($B33=0,0,+VLOOKUP($B33,'1v -ostali'!$A$15:$AS$372,AQ$3,FALSE))</f>
        <v>0</v>
      </c>
      <c r="AR33" s="40">
        <f>IF($B33=0,0,+VLOOKUP($B33,'1v -ostali'!$A$15:$AS$372,AR$3,FALSE))</f>
        <v>0</v>
      </c>
      <c r="AS33" s="40">
        <f>IF($B33=0,0,+VLOOKUP($B33,'1v -ostali'!$A$15:$AS$372,AS$3,FALSE))</f>
        <v>0</v>
      </c>
      <c r="AT33" s="40">
        <f>IF($B33=0,0,+VLOOKUP($B33,'1v -ostali'!$A$15:$AS$372,AT$3,FALSE))</f>
        <v>0</v>
      </c>
      <c r="AU33" s="40">
        <f>IF($B33=0,0,+VLOOKUP($B33,'1v -ostali'!$A$15:$AS$372,AU$3,FALSE))</f>
        <v>0</v>
      </c>
      <c r="AV33" s="40">
        <f>IF($B33=0,0,+VLOOKUP($B33,'1v -ostali'!$A$15:$AS$372,AV$3,FALSE))</f>
        <v>0</v>
      </c>
      <c r="AW33" s="40">
        <f>IF($B33=0,0,+VLOOKUP($B33,'1v -ostali'!$A$15:$AS$372,AW$3,FALSE))</f>
        <v>0</v>
      </c>
      <c r="AY33" s="40">
        <f>+(AQ33*'1v -ostali'!$C$6)/100</f>
        <v>0</v>
      </c>
      <c r="AZ33" s="40">
        <f>+(AR33*'1v -ostali'!$C$6)/100</f>
        <v>0</v>
      </c>
      <c r="BA33" s="40">
        <f>+(AV33*'1v -ostali'!$C$6)/100</f>
        <v>0</v>
      </c>
      <c r="BB33" s="40">
        <f>+(AW33*'1v -ostali'!$C$6)/100</f>
        <v>0</v>
      </c>
    </row>
    <row r="34" spans="1:54" x14ac:dyDescent="0.25">
      <c r="A34">
        <f t="shared" si="1"/>
        <v>0</v>
      </c>
      <c r="B34">
        <f>+IF(MAX(B$4:B33)+1&lt;=B$1,B33+1,0)</f>
        <v>0</v>
      </c>
      <c r="C34" s="222">
        <f t="shared" si="2"/>
        <v>0</v>
      </c>
      <c r="D34">
        <f t="shared" si="3"/>
        <v>0</v>
      </c>
      <c r="E34" s="368">
        <f t="shared" si="4"/>
        <v>0</v>
      </c>
      <c r="F34" s="222">
        <f t="shared" si="5"/>
        <v>0</v>
      </c>
      <c r="G34">
        <f>IF($B34=0,0,+VLOOKUP($B34,'1v -ostali'!$A$15:C$372,G$3,FALSE))</f>
        <v>0</v>
      </c>
      <c r="I34">
        <f>IF($B34=0,0,+VLOOKUP($B34,'1v -ostali'!$A$15:$AS$372,I$3,FALSE))</f>
        <v>0</v>
      </c>
      <c r="J34">
        <f>IF($B34=0,0,+VLOOKUP($B34,'1v -ostali'!$A$15:$AS$372,J$3,FALSE))</f>
        <v>0</v>
      </c>
      <c r="K34">
        <f>IF($B34=0,0,+VLOOKUP($B34,'1v -ostali'!$A$15:$AS$372,K$3,FALSE))</f>
        <v>0</v>
      </c>
      <c r="L34">
        <f>IF($B34=0,0,+VLOOKUP($B34,'1v -ostali'!$A$15:$AS$372,L$3,FALSE))</f>
        <v>0</v>
      </c>
      <c r="M34">
        <f>IF($B34=0,0,+VLOOKUP($B34,'1v -ostali'!$A$15:$AS$372,M$3,FALSE))</f>
        <v>0</v>
      </c>
      <c r="N34">
        <f>IF($B34=0,0,+VLOOKUP($B34,'1v -ostali'!$A$15:$AS$372,N$3,FALSE))</f>
        <v>0</v>
      </c>
      <c r="O34">
        <f>IF($B34=0,0,+VLOOKUP($B34,'1v -ostali'!$A$15:$AS$372,O$3,FALSE))</f>
        <v>0</v>
      </c>
      <c r="P34">
        <f>IF($B34=0,0,+VLOOKUP($B34,'1v -ostali'!$A$15:$AS$372,P$3,FALSE))</f>
        <v>0</v>
      </c>
      <c r="Q34">
        <f>IF($B34=0,0,+VLOOKUP($B34,'1v -ostali'!$A$15:$AS$372,Q$3,FALSE))</f>
        <v>0</v>
      </c>
      <c r="R34">
        <f>IF($B34=0,0,+VLOOKUP($B34,'1v -ostali'!$A$15:$AS$372,R$3,FALSE))</f>
        <v>0</v>
      </c>
      <c r="S34">
        <f>IF($B34=0,0,+VLOOKUP($B34,'1v -ostali'!$A$15:$AS$372,S$3,FALSE))</f>
        <v>0</v>
      </c>
      <c r="T34">
        <f>IF($B34=0,0,+VLOOKUP($B34,'1v -ostali'!$A$15:$AS$372,T$3,FALSE))</f>
        <v>0</v>
      </c>
      <c r="U34">
        <f>IF($B34=0,0,+VLOOKUP($B34,'1v -ostali'!$A$15:$AS$372,U$3,FALSE))</f>
        <v>0</v>
      </c>
      <c r="V34">
        <f>IF($B34=0,0,+VLOOKUP($B34,'1v -ostali'!$A$15:$AS$372,V$3,FALSE))</f>
        <v>0</v>
      </c>
      <c r="W34">
        <f>IF($B34=0,0,+VLOOKUP($B34,'1v -ostali'!$A$15:$AS$372,W$3,FALSE))</f>
        <v>0</v>
      </c>
      <c r="X34">
        <f>IF($B34=0,0,+VLOOKUP($B34,'1v -ostali'!$A$15:$AS$372,X$3,FALSE))</f>
        <v>0</v>
      </c>
      <c r="Y34">
        <f>IF($B34=0,0,+VLOOKUP($B34,'1v -ostali'!$A$15:$AS$372,Y$3,FALSE))</f>
        <v>0</v>
      </c>
      <c r="Z34">
        <f>IF($B34=0,0,+VLOOKUP($B34,'1v -ostali'!$A$15:$AS$372,Z$3,FALSE))</f>
        <v>0</v>
      </c>
      <c r="AA34">
        <f>IF($B34=0,0,+VLOOKUP($B34,'1v -ostali'!$A$15:$AS$372,AA$3,FALSE))</f>
        <v>0</v>
      </c>
      <c r="AB34">
        <f>IF($B34=0,0,+VLOOKUP($B34,'1v -ostali'!$A$15:$AS$372,AB$3,FALSE))</f>
        <v>0</v>
      </c>
      <c r="AC34">
        <f>IF($B34=0,0,+VLOOKUP($B34,'1v -ostali'!$A$15:$AS$372,AC$3,FALSE))</f>
        <v>0</v>
      </c>
      <c r="AD34">
        <f>IF($B34=0,0,+VLOOKUP($B34,'1v -ostali'!$A$15:$AS$372,AD$3,FALSE))</f>
        <v>0</v>
      </c>
      <c r="AL34">
        <f>IF($B34=0,0,+VLOOKUP($B34,'1v -ostali'!$A$15:$AS$372,AL$3,FALSE))</f>
        <v>0</v>
      </c>
      <c r="AM34">
        <f>IF($B34=0,0,+VLOOKUP($B34,'1v -ostali'!$A$15:$AS$372,AM$3,FALSE))</f>
        <v>0</v>
      </c>
      <c r="AN34" s="40">
        <f>IF($B34=0,0,+VLOOKUP($B34,'1v -ostali'!$A$15:$AS$372,AN$3,FALSE))</f>
        <v>0</v>
      </c>
      <c r="AO34" s="40">
        <f>IF($B34=0,0,+VLOOKUP($B34,'1v -ostali'!$A$15:$AS$372,AO$3,FALSE))</f>
        <v>0</v>
      </c>
      <c r="AP34" s="40">
        <f>IF($B34=0,0,+VLOOKUP($B34,'1v -ostali'!$A$15:$AS$372,AP$3,FALSE))</f>
        <v>0</v>
      </c>
      <c r="AQ34" s="40">
        <f>IF($B34=0,0,+VLOOKUP($B34,'1v -ostali'!$A$15:$AS$372,AQ$3,FALSE))</f>
        <v>0</v>
      </c>
      <c r="AR34" s="40">
        <f>IF($B34=0,0,+VLOOKUP($B34,'1v -ostali'!$A$15:$AS$372,AR$3,FALSE))</f>
        <v>0</v>
      </c>
      <c r="AS34" s="40">
        <f>IF($B34=0,0,+VLOOKUP($B34,'1v -ostali'!$A$15:$AS$372,AS$3,FALSE))</f>
        <v>0</v>
      </c>
      <c r="AT34" s="40">
        <f>IF($B34=0,0,+VLOOKUP($B34,'1v -ostali'!$A$15:$AS$372,AT$3,FALSE))</f>
        <v>0</v>
      </c>
      <c r="AU34" s="40">
        <f>IF($B34=0,0,+VLOOKUP($B34,'1v -ostali'!$A$15:$AS$372,AU$3,FALSE))</f>
        <v>0</v>
      </c>
      <c r="AV34" s="40">
        <f>IF($B34=0,0,+VLOOKUP($B34,'1v -ostali'!$A$15:$AS$372,AV$3,FALSE))</f>
        <v>0</v>
      </c>
      <c r="AW34" s="40">
        <f>IF($B34=0,0,+VLOOKUP($B34,'1v -ostali'!$A$15:$AS$372,AW$3,FALSE))</f>
        <v>0</v>
      </c>
      <c r="AY34" s="40">
        <f>+(AQ34*'1v -ostali'!$C$6)/100</f>
        <v>0</v>
      </c>
      <c r="AZ34" s="40">
        <f>+(AR34*'1v -ostali'!$C$6)/100</f>
        <v>0</v>
      </c>
      <c r="BA34" s="40">
        <f>+(AV34*'1v -ostali'!$C$6)/100</f>
        <v>0</v>
      </c>
      <c r="BB34" s="40">
        <f>+(AW34*'1v -ostali'!$C$6)/100</f>
        <v>0</v>
      </c>
    </row>
    <row r="35" spans="1:54" x14ac:dyDescent="0.25">
      <c r="A35">
        <f t="shared" si="1"/>
        <v>0</v>
      </c>
      <c r="B35">
        <f>+IF(MAX(B$4:B34)+1&lt;=B$1,B34+1,0)</f>
        <v>0</v>
      </c>
      <c r="C35" s="222">
        <f t="shared" si="2"/>
        <v>0</v>
      </c>
      <c r="D35">
        <f t="shared" si="3"/>
        <v>0</v>
      </c>
      <c r="E35" s="368">
        <f t="shared" si="4"/>
        <v>0</v>
      </c>
      <c r="F35" s="222">
        <f t="shared" si="5"/>
        <v>0</v>
      </c>
      <c r="G35">
        <f>IF($B35=0,0,+VLOOKUP($B35,'1v -ostali'!$A$15:C$372,G$3,FALSE))</f>
        <v>0</v>
      </c>
      <c r="I35">
        <f>IF($B35=0,0,+VLOOKUP($B35,'1v -ostali'!$A$15:$AS$372,I$3,FALSE))</f>
        <v>0</v>
      </c>
      <c r="J35">
        <f>IF($B35=0,0,+VLOOKUP($B35,'1v -ostali'!$A$15:$AS$372,J$3,FALSE))</f>
        <v>0</v>
      </c>
      <c r="K35">
        <f>IF($B35=0,0,+VLOOKUP($B35,'1v -ostali'!$A$15:$AS$372,K$3,FALSE))</f>
        <v>0</v>
      </c>
      <c r="L35">
        <f>IF($B35=0,0,+VLOOKUP($B35,'1v -ostali'!$A$15:$AS$372,L$3,FALSE))</f>
        <v>0</v>
      </c>
      <c r="M35">
        <f>IF($B35=0,0,+VLOOKUP($B35,'1v -ostali'!$A$15:$AS$372,M$3,FALSE))</f>
        <v>0</v>
      </c>
      <c r="N35">
        <f>IF($B35=0,0,+VLOOKUP($B35,'1v -ostali'!$A$15:$AS$372,N$3,FALSE))</f>
        <v>0</v>
      </c>
      <c r="O35">
        <f>IF($B35=0,0,+VLOOKUP($B35,'1v -ostali'!$A$15:$AS$372,O$3,FALSE))</f>
        <v>0</v>
      </c>
      <c r="P35">
        <f>IF($B35=0,0,+VLOOKUP($B35,'1v -ostali'!$A$15:$AS$372,P$3,FALSE))</f>
        <v>0</v>
      </c>
      <c r="Q35">
        <f>IF($B35=0,0,+VLOOKUP($B35,'1v -ostali'!$A$15:$AS$372,Q$3,FALSE))</f>
        <v>0</v>
      </c>
      <c r="R35">
        <f>IF($B35=0,0,+VLOOKUP($B35,'1v -ostali'!$A$15:$AS$372,R$3,FALSE))</f>
        <v>0</v>
      </c>
      <c r="S35">
        <f>IF($B35=0,0,+VLOOKUP($B35,'1v -ostali'!$A$15:$AS$372,S$3,FALSE))</f>
        <v>0</v>
      </c>
      <c r="T35">
        <f>IF($B35=0,0,+VLOOKUP($B35,'1v -ostali'!$A$15:$AS$372,T$3,FALSE))</f>
        <v>0</v>
      </c>
      <c r="U35">
        <f>IF($B35=0,0,+VLOOKUP($B35,'1v -ostali'!$A$15:$AS$372,U$3,FALSE))</f>
        <v>0</v>
      </c>
      <c r="V35">
        <f>IF($B35=0,0,+VLOOKUP($B35,'1v -ostali'!$A$15:$AS$372,V$3,FALSE))</f>
        <v>0</v>
      </c>
      <c r="W35">
        <f>IF($B35=0,0,+VLOOKUP($B35,'1v -ostali'!$A$15:$AS$372,W$3,FALSE))</f>
        <v>0</v>
      </c>
      <c r="X35">
        <f>IF($B35=0,0,+VLOOKUP($B35,'1v -ostali'!$A$15:$AS$372,X$3,FALSE))</f>
        <v>0</v>
      </c>
      <c r="Y35">
        <f>IF($B35=0,0,+VLOOKUP($B35,'1v -ostali'!$A$15:$AS$372,Y$3,FALSE))</f>
        <v>0</v>
      </c>
      <c r="Z35">
        <f>IF($B35=0,0,+VLOOKUP($B35,'1v -ostali'!$A$15:$AS$372,Z$3,FALSE))</f>
        <v>0</v>
      </c>
      <c r="AA35">
        <f>IF($B35=0,0,+VLOOKUP($B35,'1v -ostali'!$A$15:$AS$372,AA$3,FALSE))</f>
        <v>0</v>
      </c>
      <c r="AB35">
        <f>IF($B35=0,0,+VLOOKUP($B35,'1v -ostali'!$A$15:$AS$372,AB$3,FALSE))</f>
        <v>0</v>
      </c>
      <c r="AC35">
        <f>IF($B35=0,0,+VLOOKUP($B35,'1v -ostali'!$A$15:$AS$372,AC$3,FALSE))</f>
        <v>0</v>
      </c>
      <c r="AD35">
        <f>IF($B35=0,0,+VLOOKUP($B35,'1v -ostali'!$A$15:$AS$372,AD$3,FALSE))</f>
        <v>0</v>
      </c>
      <c r="AL35">
        <f>IF($B35=0,0,+VLOOKUP($B35,'1v -ostali'!$A$15:$AS$372,AL$3,FALSE))</f>
        <v>0</v>
      </c>
      <c r="AM35">
        <f>IF($B35=0,0,+VLOOKUP($B35,'1v -ostali'!$A$15:$AS$372,AM$3,FALSE))</f>
        <v>0</v>
      </c>
      <c r="AN35" s="40">
        <f>IF($B35=0,0,+VLOOKUP($B35,'1v -ostali'!$A$15:$AS$372,AN$3,FALSE))</f>
        <v>0</v>
      </c>
      <c r="AO35" s="40">
        <f>IF($B35=0,0,+VLOOKUP($B35,'1v -ostali'!$A$15:$AS$372,AO$3,FALSE))</f>
        <v>0</v>
      </c>
      <c r="AP35" s="40">
        <f>IF($B35=0,0,+VLOOKUP($B35,'1v -ostali'!$A$15:$AS$372,AP$3,FALSE))</f>
        <v>0</v>
      </c>
      <c r="AQ35" s="40">
        <f>IF($B35=0,0,+VLOOKUP($B35,'1v -ostali'!$A$15:$AS$372,AQ$3,FALSE))</f>
        <v>0</v>
      </c>
      <c r="AR35" s="40">
        <f>IF($B35=0,0,+VLOOKUP($B35,'1v -ostali'!$A$15:$AS$372,AR$3,FALSE))</f>
        <v>0</v>
      </c>
      <c r="AS35" s="40">
        <f>IF($B35=0,0,+VLOOKUP($B35,'1v -ostali'!$A$15:$AS$372,AS$3,FALSE))</f>
        <v>0</v>
      </c>
      <c r="AT35" s="40">
        <f>IF($B35=0,0,+VLOOKUP($B35,'1v -ostali'!$A$15:$AS$372,AT$3,FALSE))</f>
        <v>0</v>
      </c>
      <c r="AU35" s="40">
        <f>IF($B35=0,0,+VLOOKUP($B35,'1v -ostali'!$A$15:$AS$372,AU$3,FALSE))</f>
        <v>0</v>
      </c>
      <c r="AV35" s="40">
        <f>IF($B35=0,0,+VLOOKUP($B35,'1v -ostali'!$A$15:$AS$372,AV$3,FALSE))</f>
        <v>0</v>
      </c>
      <c r="AW35" s="40">
        <f>IF($B35=0,0,+VLOOKUP($B35,'1v -ostali'!$A$15:$AS$372,AW$3,FALSE))</f>
        <v>0</v>
      </c>
      <c r="AY35" s="40">
        <f>+(AQ35*'1v -ostali'!$C$6)/100</f>
        <v>0</v>
      </c>
      <c r="AZ35" s="40">
        <f>+(AR35*'1v -ostali'!$C$6)/100</f>
        <v>0</v>
      </c>
      <c r="BA35" s="40">
        <f>+(AV35*'1v -ostali'!$C$6)/100</f>
        <v>0</v>
      </c>
      <c r="BB35" s="40">
        <f>+(AW35*'1v -ostali'!$C$6)/100</f>
        <v>0</v>
      </c>
    </row>
    <row r="36" spans="1:54" x14ac:dyDescent="0.25">
      <c r="A36">
        <f t="shared" si="1"/>
        <v>0</v>
      </c>
      <c r="B36">
        <f>+IF(MAX(B$4:B35)+1&lt;=B$1,B35+1,0)</f>
        <v>0</v>
      </c>
      <c r="C36" s="222">
        <f t="shared" si="2"/>
        <v>0</v>
      </c>
      <c r="D36">
        <f t="shared" si="3"/>
        <v>0</v>
      </c>
      <c r="E36" s="368">
        <f t="shared" si="4"/>
        <v>0</v>
      </c>
      <c r="F36" s="222">
        <f t="shared" si="5"/>
        <v>0</v>
      </c>
      <c r="G36">
        <f>IF($B36=0,0,+VLOOKUP($B36,'1v -ostali'!$A$15:C$372,G$3,FALSE))</f>
        <v>0</v>
      </c>
      <c r="I36">
        <f>IF($B36=0,0,+VLOOKUP($B36,'1v -ostali'!$A$15:$AS$372,I$3,FALSE))</f>
        <v>0</v>
      </c>
      <c r="J36">
        <f>IF($B36=0,0,+VLOOKUP($B36,'1v -ostali'!$A$15:$AS$372,J$3,FALSE))</f>
        <v>0</v>
      </c>
      <c r="K36">
        <f>IF($B36=0,0,+VLOOKUP($B36,'1v -ostali'!$A$15:$AS$372,K$3,FALSE))</f>
        <v>0</v>
      </c>
      <c r="L36">
        <f>IF($B36=0,0,+VLOOKUP($B36,'1v -ostali'!$A$15:$AS$372,L$3,FALSE))</f>
        <v>0</v>
      </c>
      <c r="M36">
        <f>IF($B36=0,0,+VLOOKUP($B36,'1v -ostali'!$A$15:$AS$372,M$3,FALSE))</f>
        <v>0</v>
      </c>
      <c r="N36">
        <f>IF($B36=0,0,+VLOOKUP($B36,'1v -ostali'!$A$15:$AS$372,N$3,FALSE))</f>
        <v>0</v>
      </c>
      <c r="O36">
        <f>IF($B36=0,0,+VLOOKUP($B36,'1v -ostali'!$A$15:$AS$372,O$3,FALSE))</f>
        <v>0</v>
      </c>
      <c r="P36">
        <f>IF($B36=0,0,+VLOOKUP($B36,'1v -ostali'!$A$15:$AS$372,P$3,FALSE))</f>
        <v>0</v>
      </c>
      <c r="Q36">
        <f>IF($B36=0,0,+VLOOKUP($B36,'1v -ostali'!$A$15:$AS$372,Q$3,FALSE))</f>
        <v>0</v>
      </c>
      <c r="R36">
        <f>IF($B36=0,0,+VLOOKUP($B36,'1v -ostali'!$A$15:$AS$372,R$3,FALSE))</f>
        <v>0</v>
      </c>
      <c r="S36">
        <f>IF($B36=0,0,+VLOOKUP($B36,'1v -ostali'!$A$15:$AS$372,S$3,FALSE))</f>
        <v>0</v>
      </c>
      <c r="T36">
        <f>IF($B36=0,0,+VLOOKUP($B36,'1v -ostali'!$A$15:$AS$372,T$3,FALSE))</f>
        <v>0</v>
      </c>
      <c r="U36">
        <f>IF($B36=0,0,+VLOOKUP($B36,'1v -ostali'!$A$15:$AS$372,U$3,FALSE))</f>
        <v>0</v>
      </c>
      <c r="V36">
        <f>IF($B36=0,0,+VLOOKUP($B36,'1v -ostali'!$A$15:$AS$372,V$3,FALSE))</f>
        <v>0</v>
      </c>
      <c r="W36">
        <f>IF($B36=0,0,+VLOOKUP($B36,'1v -ostali'!$A$15:$AS$372,W$3,FALSE))</f>
        <v>0</v>
      </c>
      <c r="X36">
        <f>IF($B36=0,0,+VLOOKUP($B36,'1v -ostali'!$A$15:$AS$372,X$3,FALSE))</f>
        <v>0</v>
      </c>
      <c r="Y36">
        <f>IF($B36=0,0,+VLOOKUP($B36,'1v -ostali'!$A$15:$AS$372,Y$3,FALSE))</f>
        <v>0</v>
      </c>
      <c r="Z36">
        <f>IF($B36=0,0,+VLOOKUP($B36,'1v -ostali'!$A$15:$AS$372,Z$3,FALSE))</f>
        <v>0</v>
      </c>
      <c r="AA36">
        <f>IF($B36=0,0,+VLOOKUP($B36,'1v -ostali'!$A$15:$AS$372,AA$3,FALSE))</f>
        <v>0</v>
      </c>
      <c r="AB36">
        <f>IF($B36=0,0,+VLOOKUP($B36,'1v -ostali'!$A$15:$AS$372,AB$3,FALSE))</f>
        <v>0</v>
      </c>
      <c r="AC36">
        <f>IF($B36=0,0,+VLOOKUP($B36,'1v -ostali'!$A$15:$AS$372,AC$3,FALSE))</f>
        <v>0</v>
      </c>
      <c r="AD36">
        <f>IF($B36=0,0,+VLOOKUP($B36,'1v -ostali'!$A$15:$AS$372,AD$3,FALSE))</f>
        <v>0</v>
      </c>
      <c r="AL36">
        <f>IF($B36=0,0,+VLOOKUP($B36,'1v -ostali'!$A$15:$AS$372,AL$3,FALSE))</f>
        <v>0</v>
      </c>
      <c r="AM36">
        <f>IF($B36=0,0,+VLOOKUP($B36,'1v -ostali'!$A$15:$AS$372,AM$3,FALSE))</f>
        <v>0</v>
      </c>
      <c r="AN36" s="40">
        <f>IF($B36=0,0,+VLOOKUP($B36,'1v -ostali'!$A$15:$AS$372,AN$3,FALSE))</f>
        <v>0</v>
      </c>
      <c r="AO36" s="40">
        <f>IF($B36=0,0,+VLOOKUP($B36,'1v -ostali'!$A$15:$AS$372,AO$3,FALSE))</f>
        <v>0</v>
      </c>
      <c r="AP36" s="40">
        <f>IF($B36=0,0,+VLOOKUP($B36,'1v -ostali'!$A$15:$AS$372,AP$3,FALSE))</f>
        <v>0</v>
      </c>
      <c r="AQ36" s="40">
        <f>IF($B36=0,0,+VLOOKUP($B36,'1v -ostali'!$A$15:$AS$372,AQ$3,FALSE))</f>
        <v>0</v>
      </c>
      <c r="AR36" s="40">
        <f>IF($B36=0,0,+VLOOKUP($B36,'1v -ostali'!$A$15:$AS$372,AR$3,FALSE))</f>
        <v>0</v>
      </c>
      <c r="AS36" s="40">
        <f>IF($B36=0,0,+VLOOKUP($B36,'1v -ostali'!$A$15:$AS$372,AS$3,FALSE))</f>
        <v>0</v>
      </c>
      <c r="AT36" s="40">
        <f>IF($B36=0,0,+VLOOKUP($B36,'1v -ostali'!$A$15:$AS$372,AT$3,FALSE))</f>
        <v>0</v>
      </c>
      <c r="AU36" s="40">
        <f>IF($B36=0,0,+VLOOKUP($B36,'1v -ostali'!$A$15:$AS$372,AU$3,FALSE))</f>
        <v>0</v>
      </c>
      <c r="AV36" s="40">
        <f>IF($B36=0,0,+VLOOKUP($B36,'1v -ostali'!$A$15:$AS$372,AV$3,FALSE))</f>
        <v>0</v>
      </c>
      <c r="AW36" s="40">
        <f>IF($B36=0,0,+VLOOKUP($B36,'1v -ostali'!$A$15:$AS$372,AW$3,FALSE))</f>
        <v>0</v>
      </c>
      <c r="AY36" s="40">
        <f>+(AQ36*'1v -ostali'!$C$6)/100</f>
        <v>0</v>
      </c>
      <c r="AZ36" s="40">
        <f>+(AR36*'1v -ostali'!$C$6)/100</f>
        <v>0</v>
      </c>
      <c r="BA36" s="40">
        <f>+(AV36*'1v -ostali'!$C$6)/100</f>
        <v>0</v>
      </c>
      <c r="BB36" s="40">
        <f>+(AW36*'1v -ostali'!$C$6)/100</f>
        <v>0</v>
      </c>
    </row>
    <row r="37" spans="1:54" x14ac:dyDescent="0.25">
      <c r="A37">
        <f t="shared" si="1"/>
        <v>0</v>
      </c>
      <c r="B37">
        <f>+IF(MAX(B$4:B36)+1&lt;=B$1,B36+1,0)</f>
        <v>0</v>
      </c>
      <c r="C37" s="222">
        <f t="shared" si="2"/>
        <v>0</v>
      </c>
      <c r="D37">
        <f t="shared" si="3"/>
        <v>0</v>
      </c>
      <c r="E37" s="368">
        <f t="shared" si="4"/>
        <v>0</v>
      </c>
      <c r="F37" s="222">
        <f t="shared" si="5"/>
        <v>0</v>
      </c>
      <c r="G37">
        <f>IF($B37=0,0,+VLOOKUP($B37,'1v -ostali'!$A$15:C$372,G$3,FALSE))</f>
        <v>0</v>
      </c>
      <c r="I37">
        <f>IF($B37=0,0,+VLOOKUP($B37,'1v -ostali'!$A$15:$AS$372,I$3,FALSE))</f>
        <v>0</v>
      </c>
      <c r="J37">
        <f>IF($B37=0,0,+VLOOKUP($B37,'1v -ostali'!$A$15:$AS$372,J$3,FALSE))</f>
        <v>0</v>
      </c>
      <c r="K37">
        <f>IF($B37=0,0,+VLOOKUP($B37,'1v -ostali'!$A$15:$AS$372,K$3,FALSE))</f>
        <v>0</v>
      </c>
      <c r="L37">
        <f>IF($B37=0,0,+VLOOKUP($B37,'1v -ostali'!$A$15:$AS$372,L$3,FALSE))</f>
        <v>0</v>
      </c>
      <c r="M37">
        <f>IF($B37=0,0,+VLOOKUP($B37,'1v -ostali'!$A$15:$AS$372,M$3,FALSE))</f>
        <v>0</v>
      </c>
      <c r="N37">
        <f>IF($B37=0,0,+VLOOKUP($B37,'1v -ostali'!$A$15:$AS$372,N$3,FALSE))</f>
        <v>0</v>
      </c>
      <c r="O37">
        <f>IF($B37=0,0,+VLOOKUP($B37,'1v -ostali'!$A$15:$AS$372,O$3,FALSE))</f>
        <v>0</v>
      </c>
      <c r="P37">
        <f>IF($B37=0,0,+VLOOKUP($B37,'1v -ostali'!$A$15:$AS$372,P$3,FALSE))</f>
        <v>0</v>
      </c>
      <c r="Q37">
        <f>IF($B37=0,0,+VLOOKUP($B37,'1v -ostali'!$A$15:$AS$372,Q$3,FALSE))</f>
        <v>0</v>
      </c>
      <c r="R37">
        <f>IF($B37=0,0,+VLOOKUP($B37,'1v -ostali'!$A$15:$AS$372,R$3,FALSE))</f>
        <v>0</v>
      </c>
      <c r="S37">
        <f>IF($B37=0,0,+VLOOKUP($B37,'1v -ostali'!$A$15:$AS$372,S$3,FALSE))</f>
        <v>0</v>
      </c>
      <c r="T37">
        <f>IF($B37=0,0,+VLOOKUP($B37,'1v -ostali'!$A$15:$AS$372,T$3,FALSE))</f>
        <v>0</v>
      </c>
      <c r="U37">
        <f>IF($B37=0,0,+VLOOKUP($B37,'1v -ostali'!$A$15:$AS$372,U$3,FALSE))</f>
        <v>0</v>
      </c>
      <c r="V37">
        <f>IF($B37=0,0,+VLOOKUP($B37,'1v -ostali'!$A$15:$AS$372,V$3,FALSE))</f>
        <v>0</v>
      </c>
      <c r="W37">
        <f>IF($B37=0,0,+VLOOKUP($B37,'1v -ostali'!$A$15:$AS$372,W$3,FALSE))</f>
        <v>0</v>
      </c>
      <c r="X37">
        <f>IF($B37=0,0,+VLOOKUP($B37,'1v -ostali'!$A$15:$AS$372,X$3,FALSE))</f>
        <v>0</v>
      </c>
      <c r="Y37">
        <f>IF($B37=0,0,+VLOOKUP($B37,'1v -ostali'!$A$15:$AS$372,Y$3,FALSE))</f>
        <v>0</v>
      </c>
      <c r="Z37">
        <f>IF($B37=0,0,+VLOOKUP($B37,'1v -ostali'!$A$15:$AS$372,Z$3,FALSE))</f>
        <v>0</v>
      </c>
      <c r="AA37">
        <f>IF($B37=0,0,+VLOOKUP($B37,'1v -ostali'!$A$15:$AS$372,AA$3,FALSE))</f>
        <v>0</v>
      </c>
      <c r="AB37">
        <f>IF($B37=0,0,+VLOOKUP($B37,'1v -ostali'!$A$15:$AS$372,AB$3,FALSE))</f>
        <v>0</v>
      </c>
      <c r="AC37">
        <f>IF($B37=0,0,+VLOOKUP($B37,'1v -ostali'!$A$15:$AS$372,AC$3,FALSE))</f>
        <v>0</v>
      </c>
      <c r="AD37">
        <f>IF($B37=0,0,+VLOOKUP($B37,'1v -ostali'!$A$15:$AS$372,AD$3,FALSE))</f>
        <v>0</v>
      </c>
      <c r="AL37">
        <f>IF($B37=0,0,+VLOOKUP($B37,'1v -ostali'!$A$15:$AS$372,AL$3,FALSE))</f>
        <v>0</v>
      </c>
      <c r="AM37">
        <f>IF($B37=0,0,+VLOOKUP($B37,'1v -ostali'!$A$15:$AS$372,AM$3,FALSE))</f>
        <v>0</v>
      </c>
      <c r="AN37" s="40">
        <f>IF($B37=0,0,+VLOOKUP($B37,'1v -ostali'!$A$15:$AS$372,AN$3,FALSE))</f>
        <v>0</v>
      </c>
      <c r="AO37" s="40">
        <f>IF($B37=0,0,+VLOOKUP($B37,'1v -ostali'!$A$15:$AS$372,AO$3,FALSE))</f>
        <v>0</v>
      </c>
      <c r="AP37" s="40">
        <f>IF($B37=0,0,+VLOOKUP($B37,'1v -ostali'!$A$15:$AS$372,AP$3,FALSE))</f>
        <v>0</v>
      </c>
      <c r="AQ37" s="40">
        <f>IF($B37=0,0,+VLOOKUP($B37,'1v -ostali'!$A$15:$AS$372,AQ$3,FALSE))</f>
        <v>0</v>
      </c>
      <c r="AR37" s="40">
        <f>IF($B37=0,0,+VLOOKUP($B37,'1v -ostali'!$A$15:$AS$372,AR$3,FALSE))</f>
        <v>0</v>
      </c>
      <c r="AS37" s="40">
        <f>IF($B37=0,0,+VLOOKUP($B37,'1v -ostali'!$A$15:$AS$372,AS$3,FALSE))</f>
        <v>0</v>
      </c>
      <c r="AT37" s="40">
        <f>IF($B37=0,0,+VLOOKUP($B37,'1v -ostali'!$A$15:$AS$372,AT$3,FALSE))</f>
        <v>0</v>
      </c>
      <c r="AU37" s="40">
        <f>IF($B37=0,0,+VLOOKUP($B37,'1v -ostali'!$A$15:$AS$372,AU$3,FALSE))</f>
        <v>0</v>
      </c>
      <c r="AV37" s="40">
        <f>IF($B37=0,0,+VLOOKUP($B37,'1v -ostali'!$A$15:$AS$372,AV$3,FALSE))</f>
        <v>0</v>
      </c>
      <c r="AW37" s="40">
        <f>IF($B37=0,0,+VLOOKUP($B37,'1v -ostali'!$A$15:$AS$372,AW$3,FALSE))</f>
        <v>0</v>
      </c>
      <c r="AY37" s="40">
        <f>+(AQ37*'1v -ostali'!$C$6)/100</f>
        <v>0</v>
      </c>
      <c r="AZ37" s="40">
        <f>+(AR37*'1v -ostali'!$C$6)/100</f>
        <v>0</v>
      </c>
      <c r="BA37" s="40">
        <f>+(AV37*'1v -ostali'!$C$6)/100</f>
        <v>0</v>
      </c>
      <c r="BB37" s="40">
        <f>+(AW37*'1v -ostali'!$C$6)/100</f>
        <v>0</v>
      </c>
    </row>
    <row r="38" spans="1:54" x14ac:dyDescent="0.25">
      <c r="A38">
        <f t="shared" ref="A38:A69" si="6">+IF(B38=0,0,A37)</f>
        <v>0</v>
      </c>
      <c r="B38">
        <f>+IF(MAX(B$4:B37)+1&lt;=B$1,B37+1,0)</f>
        <v>0</v>
      </c>
      <c r="C38" s="222">
        <f t="shared" si="2"/>
        <v>0</v>
      </c>
      <c r="D38">
        <f t="shared" si="3"/>
        <v>0</v>
      </c>
      <c r="E38" s="368">
        <f t="shared" si="4"/>
        <v>0</v>
      </c>
      <c r="F38" s="222">
        <f t="shared" si="5"/>
        <v>0</v>
      </c>
      <c r="G38">
        <f>IF($B38=0,0,+VLOOKUP($B38,'1v -ostali'!$A$15:C$372,G$3,FALSE))</f>
        <v>0</v>
      </c>
      <c r="I38">
        <f>IF($B38=0,0,+VLOOKUP($B38,'1v -ostali'!$A$15:$AS$372,I$3,FALSE))</f>
        <v>0</v>
      </c>
      <c r="J38">
        <f>IF($B38=0,0,+VLOOKUP($B38,'1v -ostali'!$A$15:$AS$372,J$3,FALSE))</f>
        <v>0</v>
      </c>
      <c r="K38">
        <f>IF($B38=0,0,+VLOOKUP($B38,'1v -ostali'!$A$15:$AS$372,K$3,FALSE))</f>
        <v>0</v>
      </c>
      <c r="L38">
        <f>IF($B38=0,0,+VLOOKUP($B38,'1v -ostali'!$A$15:$AS$372,L$3,FALSE))</f>
        <v>0</v>
      </c>
      <c r="M38">
        <f>IF($B38=0,0,+VLOOKUP($B38,'1v -ostali'!$A$15:$AS$372,M$3,FALSE))</f>
        <v>0</v>
      </c>
      <c r="N38">
        <f>IF($B38=0,0,+VLOOKUP($B38,'1v -ostali'!$A$15:$AS$372,N$3,FALSE))</f>
        <v>0</v>
      </c>
      <c r="O38">
        <f>IF($B38=0,0,+VLOOKUP($B38,'1v -ostali'!$A$15:$AS$372,O$3,FALSE))</f>
        <v>0</v>
      </c>
      <c r="P38">
        <f>IF($B38=0,0,+VLOOKUP($B38,'1v -ostali'!$A$15:$AS$372,P$3,FALSE))</f>
        <v>0</v>
      </c>
      <c r="Q38">
        <f>IF($B38=0,0,+VLOOKUP($B38,'1v -ostali'!$A$15:$AS$372,Q$3,FALSE))</f>
        <v>0</v>
      </c>
      <c r="R38">
        <f>IF($B38=0,0,+VLOOKUP($B38,'1v -ostali'!$A$15:$AS$372,R$3,FALSE))</f>
        <v>0</v>
      </c>
      <c r="S38">
        <f>IF($B38=0,0,+VLOOKUP($B38,'1v -ostali'!$A$15:$AS$372,S$3,FALSE))</f>
        <v>0</v>
      </c>
      <c r="T38">
        <f>IF($B38=0,0,+VLOOKUP($B38,'1v -ostali'!$A$15:$AS$372,T$3,FALSE))</f>
        <v>0</v>
      </c>
      <c r="U38">
        <f>IF($B38=0,0,+VLOOKUP($B38,'1v -ostali'!$A$15:$AS$372,U$3,FALSE))</f>
        <v>0</v>
      </c>
      <c r="V38">
        <f>IF($B38=0,0,+VLOOKUP($B38,'1v -ostali'!$A$15:$AS$372,V$3,FALSE))</f>
        <v>0</v>
      </c>
      <c r="W38">
        <f>IF($B38=0,0,+VLOOKUP($B38,'1v -ostali'!$A$15:$AS$372,W$3,FALSE))</f>
        <v>0</v>
      </c>
      <c r="X38">
        <f>IF($B38=0,0,+VLOOKUP($B38,'1v -ostali'!$A$15:$AS$372,X$3,FALSE))</f>
        <v>0</v>
      </c>
      <c r="Y38">
        <f>IF($B38=0,0,+VLOOKUP($B38,'1v -ostali'!$A$15:$AS$372,Y$3,FALSE))</f>
        <v>0</v>
      </c>
      <c r="Z38">
        <f>IF($B38=0,0,+VLOOKUP($B38,'1v -ostali'!$A$15:$AS$372,Z$3,FALSE))</f>
        <v>0</v>
      </c>
      <c r="AA38">
        <f>IF($B38=0,0,+VLOOKUP($B38,'1v -ostali'!$A$15:$AS$372,AA$3,FALSE))</f>
        <v>0</v>
      </c>
      <c r="AB38">
        <f>IF($B38=0,0,+VLOOKUP($B38,'1v -ostali'!$A$15:$AS$372,AB$3,FALSE))</f>
        <v>0</v>
      </c>
      <c r="AC38">
        <f>IF($B38=0,0,+VLOOKUP($B38,'1v -ostali'!$A$15:$AS$372,AC$3,FALSE))</f>
        <v>0</v>
      </c>
      <c r="AD38">
        <f>IF($B38=0,0,+VLOOKUP($B38,'1v -ostali'!$A$15:$AS$372,AD$3,FALSE))</f>
        <v>0</v>
      </c>
      <c r="AL38">
        <f>IF($B38=0,0,+VLOOKUP($B38,'1v -ostali'!$A$15:$AS$372,AL$3,FALSE))</f>
        <v>0</v>
      </c>
      <c r="AM38">
        <f>IF($B38=0,0,+VLOOKUP($B38,'1v -ostali'!$A$15:$AS$372,AM$3,FALSE))</f>
        <v>0</v>
      </c>
      <c r="AN38" s="40">
        <f>IF($B38=0,0,+VLOOKUP($B38,'1v -ostali'!$A$15:$AS$372,AN$3,FALSE))</f>
        <v>0</v>
      </c>
      <c r="AO38" s="40">
        <f>IF($B38=0,0,+VLOOKUP($B38,'1v -ostali'!$A$15:$AS$372,AO$3,FALSE))</f>
        <v>0</v>
      </c>
      <c r="AP38" s="40">
        <f>IF($B38=0,0,+VLOOKUP($B38,'1v -ostali'!$A$15:$AS$372,AP$3,FALSE))</f>
        <v>0</v>
      </c>
      <c r="AQ38" s="40">
        <f>IF($B38=0,0,+VLOOKUP($B38,'1v -ostali'!$A$15:$AS$372,AQ$3,FALSE))</f>
        <v>0</v>
      </c>
      <c r="AR38" s="40">
        <f>IF($B38=0,0,+VLOOKUP($B38,'1v -ostali'!$A$15:$AS$372,AR$3,FALSE))</f>
        <v>0</v>
      </c>
      <c r="AS38" s="40">
        <f>IF($B38=0,0,+VLOOKUP($B38,'1v -ostali'!$A$15:$AS$372,AS$3,FALSE))</f>
        <v>0</v>
      </c>
      <c r="AT38" s="40">
        <f>IF($B38=0,0,+VLOOKUP($B38,'1v -ostali'!$A$15:$AS$372,AT$3,FALSE))</f>
        <v>0</v>
      </c>
      <c r="AU38" s="40">
        <f>IF($B38=0,0,+VLOOKUP($B38,'1v -ostali'!$A$15:$AS$372,AU$3,FALSE))</f>
        <v>0</v>
      </c>
      <c r="AV38" s="40">
        <f>IF($B38=0,0,+VLOOKUP($B38,'1v -ostali'!$A$15:$AS$372,AV$3,FALSE))</f>
        <v>0</v>
      </c>
      <c r="AW38" s="40">
        <f>IF($B38=0,0,+VLOOKUP($B38,'1v -ostali'!$A$15:$AS$372,AW$3,FALSE))</f>
        <v>0</v>
      </c>
      <c r="AY38" s="40">
        <f>+(AQ38*'1v -ostali'!$C$6)/100</f>
        <v>0</v>
      </c>
      <c r="AZ38" s="40">
        <f>+(AR38*'1v -ostali'!$C$6)/100</f>
        <v>0</v>
      </c>
      <c r="BA38" s="40">
        <f>+(AV38*'1v -ostali'!$C$6)/100</f>
        <v>0</v>
      </c>
      <c r="BB38" s="40">
        <f>+(AW38*'1v -ostali'!$C$6)/100</f>
        <v>0</v>
      </c>
    </row>
    <row r="39" spans="1:54" x14ac:dyDescent="0.25">
      <c r="A39">
        <f t="shared" si="6"/>
        <v>0</v>
      </c>
      <c r="B39">
        <f>+IF(MAX(B$4:B38)+1&lt;=B$1,B38+1,0)</f>
        <v>0</v>
      </c>
      <c r="C39" s="222">
        <f t="shared" si="2"/>
        <v>0</v>
      </c>
      <c r="D39">
        <f t="shared" si="3"/>
        <v>0</v>
      </c>
      <c r="E39" s="368">
        <f t="shared" si="4"/>
        <v>0</v>
      </c>
      <c r="F39" s="222">
        <f t="shared" si="5"/>
        <v>0</v>
      </c>
      <c r="G39">
        <f>IF($B39=0,0,+VLOOKUP($B39,'1v -ostali'!$A$15:C$372,G$3,FALSE))</f>
        <v>0</v>
      </c>
      <c r="I39">
        <f>IF($B39=0,0,+VLOOKUP($B39,'1v -ostali'!$A$15:$AS$372,I$3,FALSE))</f>
        <v>0</v>
      </c>
      <c r="J39">
        <f>IF($B39=0,0,+VLOOKUP($B39,'1v -ostali'!$A$15:$AS$372,J$3,FALSE))</f>
        <v>0</v>
      </c>
      <c r="K39">
        <f>IF($B39=0,0,+VLOOKUP($B39,'1v -ostali'!$A$15:$AS$372,K$3,FALSE))</f>
        <v>0</v>
      </c>
      <c r="L39">
        <f>IF($B39=0,0,+VLOOKUP($B39,'1v -ostali'!$A$15:$AS$372,L$3,FALSE))</f>
        <v>0</v>
      </c>
      <c r="M39">
        <f>IF($B39=0,0,+VLOOKUP($B39,'1v -ostali'!$A$15:$AS$372,M$3,FALSE))</f>
        <v>0</v>
      </c>
      <c r="N39">
        <f>IF($B39=0,0,+VLOOKUP($B39,'1v -ostali'!$A$15:$AS$372,N$3,FALSE))</f>
        <v>0</v>
      </c>
      <c r="O39">
        <f>IF($B39=0,0,+VLOOKUP($B39,'1v -ostali'!$A$15:$AS$372,O$3,FALSE))</f>
        <v>0</v>
      </c>
      <c r="P39">
        <f>IF($B39=0,0,+VLOOKUP($B39,'1v -ostali'!$A$15:$AS$372,P$3,FALSE))</f>
        <v>0</v>
      </c>
      <c r="Q39">
        <f>IF($B39=0,0,+VLOOKUP($B39,'1v -ostali'!$A$15:$AS$372,Q$3,FALSE))</f>
        <v>0</v>
      </c>
      <c r="R39">
        <f>IF($B39=0,0,+VLOOKUP($B39,'1v -ostali'!$A$15:$AS$372,R$3,FALSE))</f>
        <v>0</v>
      </c>
      <c r="S39">
        <f>IF($B39=0,0,+VLOOKUP($B39,'1v -ostali'!$A$15:$AS$372,S$3,FALSE))</f>
        <v>0</v>
      </c>
      <c r="T39">
        <f>IF($B39=0,0,+VLOOKUP($B39,'1v -ostali'!$A$15:$AS$372,T$3,FALSE))</f>
        <v>0</v>
      </c>
      <c r="U39">
        <f>IF($B39=0,0,+VLOOKUP($B39,'1v -ostali'!$A$15:$AS$372,U$3,FALSE))</f>
        <v>0</v>
      </c>
      <c r="V39">
        <f>IF($B39=0,0,+VLOOKUP($B39,'1v -ostali'!$A$15:$AS$372,V$3,FALSE))</f>
        <v>0</v>
      </c>
      <c r="W39">
        <f>IF($B39=0,0,+VLOOKUP($B39,'1v -ostali'!$A$15:$AS$372,W$3,FALSE))</f>
        <v>0</v>
      </c>
      <c r="X39">
        <f>IF($B39=0,0,+VLOOKUP($B39,'1v -ostali'!$A$15:$AS$372,X$3,FALSE))</f>
        <v>0</v>
      </c>
      <c r="Y39">
        <f>IF($B39=0,0,+VLOOKUP($B39,'1v -ostali'!$A$15:$AS$372,Y$3,FALSE))</f>
        <v>0</v>
      </c>
      <c r="Z39">
        <f>IF($B39=0,0,+VLOOKUP($B39,'1v -ostali'!$A$15:$AS$372,Z$3,FALSE))</f>
        <v>0</v>
      </c>
      <c r="AA39">
        <f>IF($B39=0,0,+VLOOKUP($B39,'1v -ostali'!$A$15:$AS$372,AA$3,FALSE))</f>
        <v>0</v>
      </c>
      <c r="AB39">
        <f>IF($B39=0,0,+VLOOKUP($B39,'1v -ostali'!$A$15:$AS$372,AB$3,FALSE))</f>
        <v>0</v>
      </c>
      <c r="AC39">
        <f>IF($B39=0,0,+VLOOKUP($B39,'1v -ostali'!$A$15:$AS$372,AC$3,FALSE))</f>
        <v>0</v>
      </c>
      <c r="AD39">
        <f>IF($B39=0,0,+VLOOKUP($B39,'1v -ostali'!$A$15:$AS$372,AD$3,FALSE))</f>
        <v>0</v>
      </c>
      <c r="AL39">
        <f>IF($B39=0,0,+VLOOKUP($B39,'1v -ostali'!$A$15:$AS$372,AL$3,FALSE))</f>
        <v>0</v>
      </c>
      <c r="AM39">
        <f>IF($B39=0,0,+VLOOKUP($B39,'1v -ostali'!$A$15:$AS$372,AM$3,FALSE))</f>
        <v>0</v>
      </c>
      <c r="AN39" s="40">
        <f>IF($B39=0,0,+VLOOKUP($B39,'1v -ostali'!$A$15:$AS$372,AN$3,FALSE))</f>
        <v>0</v>
      </c>
      <c r="AO39" s="40">
        <f>IF($B39=0,0,+VLOOKUP($B39,'1v -ostali'!$A$15:$AS$372,AO$3,FALSE))</f>
        <v>0</v>
      </c>
      <c r="AP39" s="40">
        <f>IF($B39=0,0,+VLOOKUP($B39,'1v -ostali'!$A$15:$AS$372,AP$3,FALSE))</f>
        <v>0</v>
      </c>
      <c r="AQ39" s="40">
        <f>IF($B39=0,0,+VLOOKUP($B39,'1v -ostali'!$A$15:$AS$372,AQ$3,FALSE))</f>
        <v>0</v>
      </c>
      <c r="AR39" s="40">
        <f>IF($B39=0,0,+VLOOKUP($B39,'1v -ostali'!$A$15:$AS$372,AR$3,FALSE))</f>
        <v>0</v>
      </c>
      <c r="AS39" s="40">
        <f>IF($B39=0,0,+VLOOKUP($B39,'1v -ostali'!$A$15:$AS$372,AS$3,FALSE))</f>
        <v>0</v>
      </c>
      <c r="AT39" s="40">
        <f>IF($B39=0,0,+VLOOKUP($B39,'1v -ostali'!$A$15:$AS$372,AT$3,FALSE))</f>
        <v>0</v>
      </c>
      <c r="AU39" s="40">
        <f>IF($B39=0,0,+VLOOKUP($B39,'1v -ostali'!$A$15:$AS$372,AU$3,FALSE))</f>
        <v>0</v>
      </c>
      <c r="AV39" s="40">
        <f>IF($B39=0,0,+VLOOKUP($B39,'1v -ostali'!$A$15:$AS$372,AV$3,FALSE))</f>
        <v>0</v>
      </c>
      <c r="AW39" s="40">
        <f>IF($B39=0,0,+VLOOKUP($B39,'1v -ostali'!$A$15:$AS$372,AW$3,FALSE))</f>
        <v>0</v>
      </c>
      <c r="AY39" s="40">
        <f>+(AQ39*'1v -ostali'!$C$6)/100</f>
        <v>0</v>
      </c>
      <c r="AZ39" s="40">
        <f>+(AR39*'1v -ostali'!$C$6)/100</f>
        <v>0</v>
      </c>
      <c r="BA39" s="40">
        <f>+(AV39*'1v -ostali'!$C$6)/100</f>
        <v>0</v>
      </c>
      <c r="BB39" s="40">
        <f>+(AW39*'1v -ostali'!$C$6)/100</f>
        <v>0</v>
      </c>
    </row>
    <row r="40" spans="1:54" x14ac:dyDescent="0.25">
      <c r="A40">
        <f t="shared" si="6"/>
        <v>0</v>
      </c>
      <c r="B40">
        <f>+IF(MAX(B$4:B39)+1&lt;=B$1,B39+1,0)</f>
        <v>0</v>
      </c>
      <c r="C40" s="222">
        <f t="shared" si="2"/>
        <v>0</v>
      </c>
      <c r="D40">
        <f t="shared" si="3"/>
        <v>0</v>
      </c>
      <c r="E40" s="368">
        <f t="shared" si="4"/>
        <v>0</v>
      </c>
      <c r="F40" s="222">
        <f t="shared" si="5"/>
        <v>0</v>
      </c>
      <c r="G40">
        <f>IF($B40=0,0,+VLOOKUP($B40,'1v -ostali'!$A$15:C$372,G$3,FALSE))</f>
        <v>0</v>
      </c>
      <c r="I40">
        <f>IF($B40=0,0,+VLOOKUP($B40,'1v -ostali'!$A$15:$AS$372,I$3,FALSE))</f>
        <v>0</v>
      </c>
      <c r="J40">
        <f>IF($B40=0,0,+VLOOKUP($B40,'1v -ostali'!$A$15:$AS$372,J$3,FALSE))</f>
        <v>0</v>
      </c>
      <c r="K40">
        <f>IF($B40=0,0,+VLOOKUP($B40,'1v -ostali'!$A$15:$AS$372,K$3,FALSE))</f>
        <v>0</v>
      </c>
      <c r="L40">
        <f>IF($B40=0,0,+VLOOKUP($B40,'1v -ostali'!$A$15:$AS$372,L$3,FALSE))</f>
        <v>0</v>
      </c>
      <c r="M40">
        <f>IF($B40=0,0,+VLOOKUP($B40,'1v -ostali'!$A$15:$AS$372,M$3,FALSE))</f>
        <v>0</v>
      </c>
      <c r="N40">
        <f>IF($B40=0,0,+VLOOKUP($B40,'1v -ostali'!$A$15:$AS$372,N$3,FALSE))</f>
        <v>0</v>
      </c>
      <c r="O40">
        <f>IF($B40=0,0,+VLOOKUP($B40,'1v -ostali'!$A$15:$AS$372,O$3,FALSE))</f>
        <v>0</v>
      </c>
      <c r="P40">
        <f>IF($B40=0,0,+VLOOKUP($B40,'1v -ostali'!$A$15:$AS$372,P$3,FALSE))</f>
        <v>0</v>
      </c>
      <c r="Q40">
        <f>IF($B40=0,0,+VLOOKUP($B40,'1v -ostali'!$A$15:$AS$372,Q$3,FALSE))</f>
        <v>0</v>
      </c>
      <c r="R40">
        <f>IF($B40=0,0,+VLOOKUP($B40,'1v -ostali'!$A$15:$AS$372,R$3,FALSE))</f>
        <v>0</v>
      </c>
      <c r="S40">
        <f>IF($B40=0,0,+VLOOKUP($B40,'1v -ostali'!$A$15:$AS$372,S$3,FALSE))</f>
        <v>0</v>
      </c>
      <c r="T40">
        <f>IF($B40=0,0,+VLOOKUP($B40,'1v -ostali'!$A$15:$AS$372,T$3,FALSE))</f>
        <v>0</v>
      </c>
      <c r="U40">
        <f>IF($B40=0,0,+VLOOKUP($B40,'1v -ostali'!$A$15:$AS$372,U$3,FALSE))</f>
        <v>0</v>
      </c>
      <c r="V40">
        <f>IF($B40=0,0,+VLOOKUP($B40,'1v -ostali'!$A$15:$AS$372,V$3,FALSE))</f>
        <v>0</v>
      </c>
      <c r="W40">
        <f>IF($B40=0,0,+VLOOKUP($B40,'1v -ostali'!$A$15:$AS$372,W$3,FALSE))</f>
        <v>0</v>
      </c>
      <c r="X40">
        <f>IF($B40=0,0,+VLOOKUP($B40,'1v -ostali'!$A$15:$AS$372,X$3,FALSE))</f>
        <v>0</v>
      </c>
      <c r="Y40">
        <f>IF($B40=0,0,+VLOOKUP($B40,'1v -ostali'!$A$15:$AS$372,Y$3,FALSE))</f>
        <v>0</v>
      </c>
      <c r="Z40">
        <f>IF($B40=0,0,+VLOOKUP($B40,'1v -ostali'!$A$15:$AS$372,Z$3,FALSE))</f>
        <v>0</v>
      </c>
      <c r="AA40">
        <f>IF($B40=0,0,+VLOOKUP($B40,'1v -ostali'!$A$15:$AS$372,AA$3,FALSE))</f>
        <v>0</v>
      </c>
      <c r="AB40">
        <f>IF($B40=0,0,+VLOOKUP($B40,'1v -ostali'!$A$15:$AS$372,AB$3,FALSE))</f>
        <v>0</v>
      </c>
      <c r="AC40">
        <f>IF($B40=0,0,+VLOOKUP($B40,'1v -ostali'!$A$15:$AS$372,AC$3,FALSE))</f>
        <v>0</v>
      </c>
      <c r="AD40">
        <f>IF($B40=0,0,+VLOOKUP($B40,'1v -ostali'!$A$15:$AS$372,AD$3,FALSE))</f>
        <v>0</v>
      </c>
      <c r="AL40">
        <f>IF($B40=0,0,+VLOOKUP($B40,'1v -ostali'!$A$15:$AS$372,AL$3,FALSE))</f>
        <v>0</v>
      </c>
      <c r="AM40">
        <f>IF($B40=0,0,+VLOOKUP($B40,'1v -ostali'!$A$15:$AS$372,AM$3,FALSE))</f>
        <v>0</v>
      </c>
      <c r="AN40" s="40">
        <f>IF($B40=0,0,+VLOOKUP($B40,'1v -ostali'!$A$15:$AS$372,AN$3,FALSE))</f>
        <v>0</v>
      </c>
      <c r="AO40" s="40">
        <f>IF($B40=0,0,+VLOOKUP($B40,'1v -ostali'!$A$15:$AS$372,AO$3,FALSE))</f>
        <v>0</v>
      </c>
      <c r="AP40" s="40">
        <f>IF($B40=0,0,+VLOOKUP($B40,'1v -ostali'!$A$15:$AS$372,AP$3,FALSE))</f>
        <v>0</v>
      </c>
      <c r="AQ40" s="40">
        <f>IF($B40=0,0,+VLOOKUP($B40,'1v -ostali'!$A$15:$AS$372,AQ$3,FALSE))</f>
        <v>0</v>
      </c>
      <c r="AR40" s="40">
        <f>IF($B40=0,0,+VLOOKUP($B40,'1v -ostali'!$A$15:$AS$372,AR$3,FALSE))</f>
        <v>0</v>
      </c>
      <c r="AS40" s="40">
        <f>IF($B40=0,0,+VLOOKUP($B40,'1v -ostali'!$A$15:$AS$372,AS$3,FALSE))</f>
        <v>0</v>
      </c>
      <c r="AT40" s="40">
        <f>IF($B40=0,0,+VLOOKUP($B40,'1v -ostali'!$A$15:$AS$372,AT$3,FALSE))</f>
        <v>0</v>
      </c>
      <c r="AU40" s="40">
        <f>IF($B40=0,0,+VLOOKUP($B40,'1v -ostali'!$A$15:$AS$372,AU$3,FALSE))</f>
        <v>0</v>
      </c>
      <c r="AV40" s="40">
        <f>IF($B40=0,0,+VLOOKUP($B40,'1v -ostali'!$A$15:$AS$372,AV$3,FALSE))</f>
        <v>0</v>
      </c>
      <c r="AW40" s="40">
        <f>IF($B40=0,0,+VLOOKUP($B40,'1v -ostali'!$A$15:$AS$372,AW$3,FALSE))</f>
        <v>0</v>
      </c>
      <c r="AY40" s="40">
        <f>+(AQ40*'1v -ostali'!$C$6)/100</f>
        <v>0</v>
      </c>
      <c r="AZ40" s="40">
        <f>+(AR40*'1v -ostali'!$C$6)/100</f>
        <v>0</v>
      </c>
      <c r="BA40" s="40">
        <f>+(AV40*'1v -ostali'!$C$6)/100</f>
        <v>0</v>
      </c>
      <c r="BB40" s="40">
        <f>+(AW40*'1v -ostali'!$C$6)/100</f>
        <v>0</v>
      </c>
    </row>
    <row r="41" spans="1:54" x14ac:dyDescent="0.25">
      <c r="A41">
        <f t="shared" si="6"/>
        <v>0</v>
      </c>
      <c r="B41">
        <f>+IF(MAX(B$4:B40)+1&lt;=B$1,B40+1,0)</f>
        <v>0</v>
      </c>
      <c r="C41" s="222">
        <f t="shared" si="2"/>
        <v>0</v>
      </c>
      <c r="D41">
        <f t="shared" si="3"/>
        <v>0</v>
      </c>
      <c r="E41" s="368">
        <f t="shared" si="4"/>
        <v>0</v>
      </c>
      <c r="F41" s="222">
        <f t="shared" si="5"/>
        <v>0</v>
      </c>
      <c r="G41">
        <f>IF($B41=0,0,+VLOOKUP($B41,'1v -ostali'!$A$15:C$372,G$3,FALSE))</f>
        <v>0</v>
      </c>
      <c r="I41">
        <f>IF($B41=0,0,+VLOOKUP($B41,'1v -ostali'!$A$15:$AS$372,I$3,FALSE))</f>
        <v>0</v>
      </c>
      <c r="J41">
        <f>IF($B41=0,0,+VLOOKUP($B41,'1v -ostali'!$A$15:$AS$372,J$3,FALSE))</f>
        <v>0</v>
      </c>
      <c r="K41">
        <f>IF($B41=0,0,+VLOOKUP($B41,'1v -ostali'!$A$15:$AS$372,K$3,FALSE))</f>
        <v>0</v>
      </c>
      <c r="L41">
        <f>IF($B41=0,0,+VLOOKUP($B41,'1v -ostali'!$A$15:$AS$372,L$3,FALSE))</f>
        <v>0</v>
      </c>
      <c r="M41">
        <f>IF($B41=0,0,+VLOOKUP($B41,'1v -ostali'!$A$15:$AS$372,M$3,FALSE))</f>
        <v>0</v>
      </c>
      <c r="N41">
        <f>IF($B41=0,0,+VLOOKUP($B41,'1v -ostali'!$A$15:$AS$372,N$3,FALSE))</f>
        <v>0</v>
      </c>
      <c r="O41">
        <f>IF($B41=0,0,+VLOOKUP($B41,'1v -ostali'!$A$15:$AS$372,O$3,FALSE))</f>
        <v>0</v>
      </c>
      <c r="P41">
        <f>IF($B41=0,0,+VLOOKUP($B41,'1v -ostali'!$A$15:$AS$372,P$3,FALSE))</f>
        <v>0</v>
      </c>
      <c r="Q41">
        <f>IF($B41=0,0,+VLOOKUP($B41,'1v -ostali'!$A$15:$AS$372,Q$3,FALSE))</f>
        <v>0</v>
      </c>
      <c r="R41">
        <f>IF($B41=0,0,+VLOOKUP($B41,'1v -ostali'!$A$15:$AS$372,R$3,FALSE))</f>
        <v>0</v>
      </c>
      <c r="S41">
        <f>IF($B41=0,0,+VLOOKUP($B41,'1v -ostali'!$A$15:$AS$372,S$3,FALSE))</f>
        <v>0</v>
      </c>
      <c r="T41">
        <f>IF($B41=0,0,+VLOOKUP($B41,'1v -ostali'!$A$15:$AS$372,T$3,FALSE))</f>
        <v>0</v>
      </c>
      <c r="U41">
        <f>IF($B41=0,0,+VLOOKUP($B41,'1v -ostali'!$A$15:$AS$372,U$3,FALSE))</f>
        <v>0</v>
      </c>
      <c r="V41">
        <f>IF($B41=0,0,+VLOOKUP($B41,'1v -ostali'!$A$15:$AS$372,V$3,FALSE))</f>
        <v>0</v>
      </c>
      <c r="W41">
        <f>IF($B41=0,0,+VLOOKUP($B41,'1v -ostali'!$A$15:$AS$372,W$3,FALSE))</f>
        <v>0</v>
      </c>
      <c r="X41">
        <f>IF($B41=0,0,+VLOOKUP($B41,'1v -ostali'!$A$15:$AS$372,X$3,FALSE))</f>
        <v>0</v>
      </c>
      <c r="Y41">
        <f>IF($B41=0,0,+VLOOKUP($B41,'1v -ostali'!$A$15:$AS$372,Y$3,FALSE))</f>
        <v>0</v>
      </c>
      <c r="Z41">
        <f>IF($B41=0,0,+VLOOKUP($B41,'1v -ostali'!$A$15:$AS$372,Z$3,FALSE))</f>
        <v>0</v>
      </c>
      <c r="AA41">
        <f>IF($B41=0,0,+VLOOKUP($B41,'1v -ostali'!$A$15:$AS$372,AA$3,FALSE))</f>
        <v>0</v>
      </c>
      <c r="AB41">
        <f>IF($B41=0,0,+VLOOKUP($B41,'1v -ostali'!$A$15:$AS$372,AB$3,FALSE))</f>
        <v>0</v>
      </c>
      <c r="AC41">
        <f>IF($B41=0,0,+VLOOKUP($B41,'1v -ostali'!$A$15:$AS$372,AC$3,FALSE))</f>
        <v>0</v>
      </c>
      <c r="AD41">
        <f>IF($B41=0,0,+VLOOKUP($B41,'1v -ostali'!$A$15:$AS$372,AD$3,FALSE))</f>
        <v>0</v>
      </c>
      <c r="AL41">
        <f>IF($B41=0,0,+VLOOKUP($B41,'1v -ostali'!$A$15:$AS$372,AL$3,FALSE))</f>
        <v>0</v>
      </c>
      <c r="AM41">
        <f>IF($B41=0,0,+VLOOKUP($B41,'1v -ostali'!$A$15:$AS$372,AM$3,FALSE))</f>
        <v>0</v>
      </c>
      <c r="AN41" s="40">
        <f>IF($B41=0,0,+VLOOKUP($B41,'1v -ostali'!$A$15:$AS$372,AN$3,FALSE))</f>
        <v>0</v>
      </c>
      <c r="AO41" s="40">
        <f>IF($B41=0,0,+VLOOKUP($B41,'1v -ostali'!$A$15:$AS$372,AO$3,FALSE))</f>
        <v>0</v>
      </c>
      <c r="AP41" s="40">
        <f>IF($B41=0,0,+VLOOKUP($B41,'1v -ostali'!$A$15:$AS$372,AP$3,FALSE))</f>
        <v>0</v>
      </c>
      <c r="AQ41" s="40">
        <f>IF($B41=0,0,+VLOOKUP($B41,'1v -ostali'!$A$15:$AS$372,AQ$3,FALSE))</f>
        <v>0</v>
      </c>
      <c r="AR41" s="40">
        <f>IF($B41=0,0,+VLOOKUP($B41,'1v -ostali'!$A$15:$AS$372,AR$3,FALSE))</f>
        <v>0</v>
      </c>
      <c r="AS41" s="40">
        <f>IF($B41=0,0,+VLOOKUP($B41,'1v -ostali'!$A$15:$AS$372,AS$3,FALSE))</f>
        <v>0</v>
      </c>
      <c r="AT41" s="40">
        <f>IF($B41=0,0,+VLOOKUP($B41,'1v -ostali'!$A$15:$AS$372,AT$3,FALSE))</f>
        <v>0</v>
      </c>
      <c r="AU41" s="40">
        <f>IF($B41=0,0,+VLOOKUP($B41,'1v -ostali'!$A$15:$AS$372,AU$3,FALSE))</f>
        <v>0</v>
      </c>
      <c r="AV41" s="40">
        <f>IF($B41=0,0,+VLOOKUP($B41,'1v -ostali'!$A$15:$AS$372,AV$3,FALSE))</f>
        <v>0</v>
      </c>
      <c r="AW41" s="40">
        <f>IF($B41=0,0,+VLOOKUP($B41,'1v -ostali'!$A$15:$AS$372,AW$3,FALSE))</f>
        <v>0</v>
      </c>
      <c r="AY41" s="40">
        <f>+(AQ41*'1v -ostali'!$C$6)/100</f>
        <v>0</v>
      </c>
      <c r="AZ41" s="40">
        <f>+(AR41*'1v -ostali'!$C$6)/100</f>
        <v>0</v>
      </c>
      <c r="BA41" s="40">
        <f>+(AV41*'1v -ostali'!$C$6)/100</f>
        <v>0</v>
      </c>
      <c r="BB41" s="40">
        <f>+(AW41*'1v -ostali'!$C$6)/100</f>
        <v>0</v>
      </c>
    </row>
    <row r="42" spans="1:54" x14ac:dyDescent="0.25">
      <c r="A42">
        <f t="shared" si="6"/>
        <v>0</v>
      </c>
      <c r="B42">
        <f>+IF(MAX(B$4:B41)+1&lt;=B$1,B41+1,0)</f>
        <v>0</v>
      </c>
      <c r="C42" s="222">
        <f t="shared" si="2"/>
        <v>0</v>
      </c>
      <c r="D42">
        <f t="shared" si="3"/>
        <v>0</v>
      </c>
      <c r="E42" s="368">
        <f t="shared" si="4"/>
        <v>0</v>
      </c>
      <c r="F42" s="222">
        <f t="shared" si="5"/>
        <v>0</v>
      </c>
      <c r="G42">
        <f>IF($B42=0,0,+VLOOKUP($B42,'1v -ostali'!$A$15:C$372,G$3,FALSE))</f>
        <v>0</v>
      </c>
      <c r="I42">
        <f>IF($B42=0,0,+VLOOKUP($B42,'1v -ostali'!$A$15:$AS$372,I$3,FALSE))</f>
        <v>0</v>
      </c>
      <c r="J42">
        <f>IF($B42=0,0,+VLOOKUP($B42,'1v -ostali'!$A$15:$AS$372,J$3,FALSE))</f>
        <v>0</v>
      </c>
      <c r="K42">
        <f>IF($B42=0,0,+VLOOKUP($B42,'1v -ostali'!$A$15:$AS$372,K$3,FALSE))</f>
        <v>0</v>
      </c>
      <c r="L42">
        <f>IF($B42=0,0,+VLOOKUP($B42,'1v -ostali'!$A$15:$AS$372,L$3,FALSE))</f>
        <v>0</v>
      </c>
      <c r="M42">
        <f>IF($B42=0,0,+VLOOKUP($B42,'1v -ostali'!$A$15:$AS$372,M$3,FALSE))</f>
        <v>0</v>
      </c>
      <c r="N42">
        <f>IF($B42=0,0,+VLOOKUP($B42,'1v -ostali'!$A$15:$AS$372,N$3,FALSE))</f>
        <v>0</v>
      </c>
      <c r="O42">
        <f>IF($B42=0,0,+VLOOKUP($B42,'1v -ostali'!$A$15:$AS$372,O$3,FALSE))</f>
        <v>0</v>
      </c>
      <c r="P42">
        <f>IF($B42=0,0,+VLOOKUP($B42,'1v -ostali'!$A$15:$AS$372,P$3,FALSE))</f>
        <v>0</v>
      </c>
      <c r="Q42">
        <f>IF($B42=0,0,+VLOOKUP($B42,'1v -ostali'!$A$15:$AS$372,Q$3,FALSE))</f>
        <v>0</v>
      </c>
      <c r="R42">
        <f>IF($B42=0,0,+VLOOKUP($B42,'1v -ostali'!$A$15:$AS$372,R$3,FALSE))</f>
        <v>0</v>
      </c>
      <c r="S42">
        <f>IF($B42=0,0,+VLOOKUP($B42,'1v -ostali'!$A$15:$AS$372,S$3,FALSE))</f>
        <v>0</v>
      </c>
      <c r="T42">
        <f>IF($B42=0,0,+VLOOKUP($B42,'1v -ostali'!$A$15:$AS$372,T$3,FALSE))</f>
        <v>0</v>
      </c>
      <c r="U42">
        <f>IF($B42=0,0,+VLOOKUP($B42,'1v -ostali'!$A$15:$AS$372,U$3,FALSE))</f>
        <v>0</v>
      </c>
      <c r="V42">
        <f>IF($B42=0,0,+VLOOKUP($B42,'1v -ostali'!$A$15:$AS$372,V$3,FALSE))</f>
        <v>0</v>
      </c>
      <c r="W42">
        <f>IF($B42=0,0,+VLOOKUP($B42,'1v -ostali'!$A$15:$AS$372,W$3,FALSE))</f>
        <v>0</v>
      </c>
      <c r="X42">
        <f>IF($B42=0,0,+VLOOKUP($B42,'1v -ostali'!$A$15:$AS$372,X$3,FALSE))</f>
        <v>0</v>
      </c>
      <c r="Y42">
        <f>IF($B42=0,0,+VLOOKUP($B42,'1v -ostali'!$A$15:$AS$372,Y$3,FALSE))</f>
        <v>0</v>
      </c>
      <c r="Z42">
        <f>IF($B42=0,0,+VLOOKUP($B42,'1v -ostali'!$A$15:$AS$372,Z$3,FALSE))</f>
        <v>0</v>
      </c>
      <c r="AA42">
        <f>IF($B42=0,0,+VLOOKUP($B42,'1v -ostali'!$A$15:$AS$372,AA$3,FALSE))</f>
        <v>0</v>
      </c>
      <c r="AB42">
        <f>IF($B42=0,0,+VLOOKUP($B42,'1v -ostali'!$A$15:$AS$372,AB$3,FALSE))</f>
        <v>0</v>
      </c>
      <c r="AC42">
        <f>IF($B42=0,0,+VLOOKUP($B42,'1v -ostali'!$A$15:$AS$372,AC$3,FALSE))</f>
        <v>0</v>
      </c>
      <c r="AD42">
        <f>IF($B42=0,0,+VLOOKUP($B42,'1v -ostali'!$A$15:$AS$372,AD$3,FALSE))</f>
        <v>0</v>
      </c>
      <c r="AL42">
        <f>IF($B42=0,0,+VLOOKUP($B42,'1v -ostali'!$A$15:$AS$372,AL$3,FALSE))</f>
        <v>0</v>
      </c>
      <c r="AM42">
        <f>IF($B42=0,0,+VLOOKUP($B42,'1v -ostali'!$A$15:$AS$372,AM$3,FALSE))</f>
        <v>0</v>
      </c>
      <c r="AN42" s="40">
        <f>IF($B42=0,0,+VLOOKUP($B42,'1v -ostali'!$A$15:$AS$372,AN$3,FALSE))</f>
        <v>0</v>
      </c>
      <c r="AO42" s="40">
        <f>IF($B42=0,0,+VLOOKUP($B42,'1v -ostali'!$A$15:$AS$372,AO$3,FALSE))</f>
        <v>0</v>
      </c>
      <c r="AP42" s="40">
        <f>IF($B42=0,0,+VLOOKUP($B42,'1v -ostali'!$A$15:$AS$372,AP$3,FALSE))</f>
        <v>0</v>
      </c>
      <c r="AQ42" s="40">
        <f>IF($B42=0,0,+VLOOKUP($B42,'1v -ostali'!$A$15:$AS$372,AQ$3,FALSE))</f>
        <v>0</v>
      </c>
      <c r="AR42" s="40">
        <f>IF($B42=0,0,+VLOOKUP($B42,'1v -ostali'!$A$15:$AS$372,AR$3,FALSE))</f>
        <v>0</v>
      </c>
      <c r="AS42" s="40">
        <f>IF($B42=0,0,+VLOOKUP($B42,'1v -ostali'!$A$15:$AS$372,AS$3,FALSE))</f>
        <v>0</v>
      </c>
      <c r="AT42" s="40">
        <f>IF($B42=0,0,+VLOOKUP($B42,'1v -ostali'!$A$15:$AS$372,AT$3,FALSE))</f>
        <v>0</v>
      </c>
      <c r="AU42" s="40">
        <f>IF($B42=0,0,+VLOOKUP($B42,'1v -ostali'!$A$15:$AS$372,AU$3,FALSE))</f>
        <v>0</v>
      </c>
      <c r="AV42" s="40">
        <f>IF($B42=0,0,+VLOOKUP($B42,'1v -ostali'!$A$15:$AS$372,AV$3,FALSE))</f>
        <v>0</v>
      </c>
      <c r="AW42" s="40">
        <f>IF($B42=0,0,+VLOOKUP($B42,'1v -ostali'!$A$15:$AS$372,AW$3,FALSE))</f>
        <v>0</v>
      </c>
      <c r="AY42" s="40">
        <f>+(AQ42*'1v -ostali'!$C$6)/100</f>
        <v>0</v>
      </c>
      <c r="AZ42" s="40">
        <f>+(AR42*'1v -ostali'!$C$6)/100</f>
        <v>0</v>
      </c>
      <c r="BA42" s="40">
        <f>+(AV42*'1v -ostali'!$C$6)/100</f>
        <v>0</v>
      </c>
      <c r="BB42" s="40">
        <f>+(AW42*'1v -ostali'!$C$6)/100</f>
        <v>0</v>
      </c>
    </row>
    <row r="43" spans="1:54" x14ac:dyDescent="0.25">
      <c r="A43">
        <f t="shared" si="6"/>
        <v>0</v>
      </c>
      <c r="B43">
        <f>+IF(MAX(B$4:B42)+1&lt;=B$1,B42+1,0)</f>
        <v>0</v>
      </c>
      <c r="C43" s="222">
        <f t="shared" si="2"/>
        <v>0</v>
      </c>
      <c r="D43">
        <f t="shared" si="3"/>
        <v>0</v>
      </c>
      <c r="E43" s="368">
        <f t="shared" si="4"/>
        <v>0</v>
      </c>
      <c r="F43" s="222">
        <f t="shared" si="5"/>
        <v>0</v>
      </c>
      <c r="G43">
        <f>IF($B43=0,0,+VLOOKUP($B43,'1v -ostali'!$A$15:C$372,G$3,FALSE))</f>
        <v>0</v>
      </c>
      <c r="I43">
        <f>IF($B43=0,0,+VLOOKUP($B43,'1v -ostali'!$A$15:$AS$372,I$3,FALSE))</f>
        <v>0</v>
      </c>
      <c r="J43">
        <f>IF($B43=0,0,+VLOOKUP($B43,'1v -ostali'!$A$15:$AS$372,J$3,FALSE))</f>
        <v>0</v>
      </c>
      <c r="K43">
        <f>IF($B43=0,0,+VLOOKUP($B43,'1v -ostali'!$A$15:$AS$372,K$3,FALSE))</f>
        <v>0</v>
      </c>
      <c r="L43">
        <f>IF($B43=0,0,+VLOOKUP($B43,'1v -ostali'!$A$15:$AS$372,L$3,FALSE))</f>
        <v>0</v>
      </c>
      <c r="M43">
        <f>IF($B43=0,0,+VLOOKUP($B43,'1v -ostali'!$A$15:$AS$372,M$3,FALSE))</f>
        <v>0</v>
      </c>
      <c r="N43">
        <f>IF($B43=0,0,+VLOOKUP($B43,'1v -ostali'!$A$15:$AS$372,N$3,FALSE))</f>
        <v>0</v>
      </c>
      <c r="O43">
        <f>IF($B43=0,0,+VLOOKUP($B43,'1v -ostali'!$A$15:$AS$372,O$3,FALSE))</f>
        <v>0</v>
      </c>
      <c r="P43">
        <f>IF($B43=0,0,+VLOOKUP($B43,'1v -ostali'!$A$15:$AS$372,P$3,FALSE))</f>
        <v>0</v>
      </c>
      <c r="Q43">
        <f>IF($B43=0,0,+VLOOKUP($B43,'1v -ostali'!$A$15:$AS$372,Q$3,FALSE))</f>
        <v>0</v>
      </c>
      <c r="R43">
        <f>IF($B43=0,0,+VLOOKUP($B43,'1v -ostali'!$A$15:$AS$372,R$3,FALSE))</f>
        <v>0</v>
      </c>
      <c r="S43">
        <f>IF($B43=0,0,+VLOOKUP($B43,'1v -ostali'!$A$15:$AS$372,S$3,FALSE))</f>
        <v>0</v>
      </c>
      <c r="T43">
        <f>IF($B43=0,0,+VLOOKUP($B43,'1v -ostali'!$A$15:$AS$372,T$3,FALSE))</f>
        <v>0</v>
      </c>
      <c r="U43">
        <f>IF($B43=0,0,+VLOOKUP($B43,'1v -ostali'!$A$15:$AS$372,U$3,FALSE))</f>
        <v>0</v>
      </c>
      <c r="V43">
        <f>IF($B43=0,0,+VLOOKUP($B43,'1v -ostali'!$A$15:$AS$372,V$3,FALSE))</f>
        <v>0</v>
      </c>
      <c r="W43">
        <f>IF($B43=0,0,+VLOOKUP($B43,'1v -ostali'!$A$15:$AS$372,W$3,FALSE))</f>
        <v>0</v>
      </c>
      <c r="X43">
        <f>IF($B43=0,0,+VLOOKUP($B43,'1v -ostali'!$A$15:$AS$372,X$3,FALSE))</f>
        <v>0</v>
      </c>
      <c r="Y43">
        <f>IF($B43=0,0,+VLOOKUP($B43,'1v -ostali'!$A$15:$AS$372,Y$3,FALSE))</f>
        <v>0</v>
      </c>
      <c r="Z43">
        <f>IF($B43=0,0,+VLOOKUP($B43,'1v -ostali'!$A$15:$AS$372,Z$3,FALSE))</f>
        <v>0</v>
      </c>
      <c r="AA43">
        <f>IF($B43=0,0,+VLOOKUP($B43,'1v -ostali'!$A$15:$AS$372,AA$3,FALSE))</f>
        <v>0</v>
      </c>
      <c r="AB43">
        <f>IF($B43=0,0,+VLOOKUP($B43,'1v -ostali'!$A$15:$AS$372,AB$3,FALSE))</f>
        <v>0</v>
      </c>
      <c r="AC43">
        <f>IF($B43=0,0,+VLOOKUP($B43,'1v -ostali'!$A$15:$AS$372,AC$3,FALSE))</f>
        <v>0</v>
      </c>
      <c r="AD43">
        <f>IF($B43=0,0,+VLOOKUP($B43,'1v -ostali'!$A$15:$AS$372,AD$3,FALSE))</f>
        <v>0</v>
      </c>
      <c r="AL43">
        <f>IF($B43=0,0,+VLOOKUP($B43,'1v -ostali'!$A$15:$AS$372,AL$3,FALSE))</f>
        <v>0</v>
      </c>
      <c r="AM43">
        <f>IF($B43=0,0,+VLOOKUP($B43,'1v -ostali'!$A$15:$AS$372,AM$3,FALSE))</f>
        <v>0</v>
      </c>
      <c r="AN43" s="40">
        <f>IF($B43=0,0,+VLOOKUP($B43,'1v -ostali'!$A$15:$AS$372,AN$3,FALSE))</f>
        <v>0</v>
      </c>
      <c r="AO43" s="40">
        <f>IF($B43=0,0,+VLOOKUP($B43,'1v -ostali'!$A$15:$AS$372,AO$3,FALSE))</f>
        <v>0</v>
      </c>
      <c r="AP43" s="40">
        <f>IF($B43=0,0,+VLOOKUP($B43,'1v -ostali'!$A$15:$AS$372,AP$3,FALSE))</f>
        <v>0</v>
      </c>
      <c r="AQ43" s="40">
        <f>IF($B43=0,0,+VLOOKUP($B43,'1v -ostali'!$A$15:$AS$372,AQ$3,FALSE))</f>
        <v>0</v>
      </c>
      <c r="AR43" s="40">
        <f>IF($B43=0,0,+VLOOKUP($B43,'1v -ostali'!$A$15:$AS$372,AR$3,FALSE))</f>
        <v>0</v>
      </c>
      <c r="AS43" s="40">
        <f>IF($B43=0,0,+VLOOKUP($B43,'1v -ostali'!$A$15:$AS$372,AS$3,FALSE))</f>
        <v>0</v>
      </c>
      <c r="AT43" s="40">
        <f>IF($B43=0,0,+VLOOKUP($B43,'1v -ostali'!$A$15:$AS$372,AT$3,FALSE))</f>
        <v>0</v>
      </c>
      <c r="AU43" s="40">
        <f>IF($B43=0,0,+VLOOKUP($B43,'1v -ostali'!$A$15:$AS$372,AU$3,FALSE))</f>
        <v>0</v>
      </c>
      <c r="AV43" s="40">
        <f>IF($B43=0,0,+VLOOKUP($B43,'1v -ostali'!$A$15:$AS$372,AV$3,FALSE))</f>
        <v>0</v>
      </c>
      <c r="AW43" s="40">
        <f>IF($B43=0,0,+VLOOKUP($B43,'1v -ostali'!$A$15:$AS$372,AW$3,FALSE))</f>
        <v>0</v>
      </c>
      <c r="AY43" s="40">
        <f>+(AQ43*'1v -ostali'!$C$6)/100</f>
        <v>0</v>
      </c>
      <c r="AZ43" s="40">
        <f>+(AR43*'1v -ostali'!$C$6)/100</f>
        <v>0</v>
      </c>
      <c r="BA43" s="40">
        <f>+(AV43*'1v -ostali'!$C$6)/100</f>
        <v>0</v>
      </c>
      <c r="BB43" s="40">
        <f>+(AW43*'1v -ostali'!$C$6)/100</f>
        <v>0</v>
      </c>
    </row>
    <row r="44" spans="1:54" x14ac:dyDescent="0.25">
      <c r="A44">
        <f t="shared" si="6"/>
        <v>0</v>
      </c>
      <c r="B44">
        <f>+IF(MAX(B$4:B43)+1&lt;=B$1,B43+1,0)</f>
        <v>0</v>
      </c>
      <c r="C44" s="222">
        <f t="shared" si="2"/>
        <v>0</v>
      </c>
      <c r="D44">
        <f t="shared" si="3"/>
        <v>0</v>
      </c>
      <c r="E44" s="368">
        <f t="shared" si="4"/>
        <v>0</v>
      </c>
      <c r="F44" s="222">
        <f t="shared" si="5"/>
        <v>0</v>
      </c>
      <c r="G44">
        <f>IF($B44=0,0,+VLOOKUP($B44,'1v -ostali'!$A$15:C$372,G$3,FALSE))</f>
        <v>0</v>
      </c>
      <c r="I44">
        <f>IF($B44=0,0,+VLOOKUP($B44,'1v -ostali'!$A$15:$AS$372,I$3,FALSE))</f>
        <v>0</v>
      </c>
      <c r="J44">
        <f>IF($B44=0,0,+VLOOKUP($B44,'1v -ostali'!$A$15:$AS$372,J$3,FALSE))</f>
        <v>0</v>
      </c>
      <c r="K44">
        <f>IF($B44=0,0,+VLOOKUP($B44,'1v -ostali'!$A$15:$AS$372,K$3,FALSE))</f>
        <v>0</v>
      </c>
      <c r="L44">
        <f>IF($B44=0,0,+VLOOKUP($B44,'1v -ostali'!$A$15:$AS$372,L$3,FALSE))</f>
        <v>0</v>
      </c>
      <c r="M44">
        <f>IF($B44=0,0,+VLOOKUP($B44,'1v -ostali'!$A$15:$AS$372,M$3,FALSE))</f>
        <v>0</v>
      </c>
      <c r="N44">
        <f>IF($B44=0,0,+VLOOKUP($B44,'1v -ostali'!$A$15:$AS$372,N$3,FALSE))</f>
        <v>0</v>
      </c>
      <c r="O44">
        <f>IF($B44=0,0,+VLOOKUP($B44,'1v -ostali'!$A$15:$AS$372,O$3,FALSE))</f>
        <v>0</v>
      </c>
      <c r="P44">
        <f>IF($B44=0,0,+VLOOKUP($B44,'1v -ostali'!$A$15:$AS$372,P$3,FALSE))</f>
        <v>0</v>
      </c>
      <c r="Q44">
        <f>IF($B44=0,0,+VLOOKUP($B44,'1v -ostali'!$A$15:$AS$372,Q$3,FALSE))</f>
        <v>0</v>
      </c>
      <c r="R44">
        <f>IF($B44=0,0,+VLOOKUP($B44,'1v -ostali'!$A$15:$AS$372,R$3,FALSE))</f>
        <v>0</v>
      </c>
      <c r="S44">
        <f>IF($B44=0,0,+VLOOKUP($B44,'1v -ostali'!$A$15:$AS$372,S$3,FALSE))</f>
        <v>0</v>
      </c>
      <c r="T44">
        <f>IF($B44=0,0,+VLOOKUP($B44,'1v -ostali'!$A$15:$AS$372,T$3,FALSE))</f>
        <v>0</v>
      </c>
      <c r="U44">
        <f>IF($B44=0,0,+VLOOKUP($B44,'1v -ostali'!$A$15:$AS$372,U$3,FALSE))</f>
        <v>0</v>
      </c>
      <c r="V44">
        <f>IF($B44=0,0,+VLOOKUP($B44,'1v -ostali'!$A$15:$AS$372,V$3,FALSE))</f>
        <v>0</v>
      </c>
      <c r="W44">
        <f>IF($B44=0,0,+VLOOKUP($B44,'1v -ostali'!$A$15:$AS$372,W$3,FALSE))</f>
        <v>0</v>
      </c>
      <c r="X44">
        <f>IF($B44=0,0,+VLOOKUP($B44,'1v -ostali'!$A$15:$AS$372,X$3,FALSE))</f>
        <v>0</v>
      </c>
      <c r="Y44">
        <f>IF($B44=0,0,+VLOOKUP($B44,'1v -ostali'!$A$15:$AS$372,Y$3,FALSE))</f>
        <v>0</v>
      </c>
      <c r="Z44">
        <f>IF($B44=0,0,+VLOOKUP($B44,'1v -ostali'!$A$15:$AS$372,Z$3,FALSE))</f>
        <v>0</v>
      </c>
      <c r="AA44">
        <f>IF($B44=0,0,+VLOOKUP($B44,'1v -ostali'!$A$15:$AS$372,AA$3,FALSE))</f>
        <v>0</v>
      </c>
      <c r="AB44">
        <f>IF($B44=0,0,+VLOOKUP($B44,'1v -ostali'!$A$15:$AS$372,AB$3,FALSE))</f>
        <v>0</v>
      </c>
      <c r="AC44">
        <f>IF($B44=0,0,+VLOOKUP($B44,'1v -ostali'!$A$15:$AS$372,AC$3,FALSE))</f>
        <v>0</v>
      </c>
      <c r="AD44">
        <f>IF($B44=0,0,+VLOOKUP($B44,'1v -ostali'!$A$15:$AS$372,AD$3,FALSE))</f>
        <v>0</v>
      </c>
      <c r="AL44">
        <f>IF($B44=0,0,+VLOOKUP($B44,'1v -ostali'!$A$15:$AS$372,AL$3,FALSE))</f>
        <v>0</v>
      </c>
      <c r="AM44">
        <f>IF($B44=0,0,+VLOOKUP($B44,'1v -ostali'!$A$15:$AS$372,AM$3,FALSE))</f>
        <v>0</v>
      </c>
      <c r="AN44" s="40">
        <f>IF($B44=0,0,+VLOOKUP($B44,'1v -ostali'!$A$15:$AS$372,AN$3,FALSE))</f>
        <v>0</v>
      </c>
      <c r="AO44" s="40">
        <f>IF($B44=0,0,+VLOOKUP($B44,'1v -ostali'!$A$15:$AS$372,AO$3,FALSE))</f>
        <v>0</v>
      </c>
      <c r="AP44" s="40">
        <f>IF($B44=0,0,+VLOOKUP($B44,'1v -ostali'!$A$15:$AS$372,AP$3,FALSE))</f>
        <v>0</v>
      </c>
      <c r="AQ44" s="40">
        <f>IF($B44=0,0,+VLOOKUP($B44,'1v -ostali'!$A$15:$AS$372,AQ$3,FALSE))</f>
        <v>0</v>
      </c>
      <c r="AR44" s="40">
        <f>IF($B44=0,0,+VLOOKUP($B44,'1v -ostali'!$A$15:$AS$372,AR$3,FALSE))</f>
        <v>0</v>
      </c>
      <c r="AS44" s="40">
        <f>IF($B44=0,0,+VLOOKUP($B44,'1v -ostali'!$A$15:$AS$372,AS$3,FALSE))</f>
        <v>0</v>
      </c>
      <c r="AT44" s="40">
        <f>IF($B44=0,0,+VLOOKUP($B44,'1v -ostali'!$A$15:$AS$372,AT$3,FALSE))</f>
        <v>0</v>
      </c>
      <c r="AU44" s="40">
        <f>IF($B44=0,0,+VLOOKUP($B44,'1v -ostali'!$A$15:$AS$372,AU$3,FALSE))</f>
        <v>0</v>
      </c>
      <c r="AV44" s="40">
        <f>IF($B44=0,0,+VLOOKUP($B44,'1v -ostali'!$A$15:$AS$372,AV$3,FALSE))</f>
        <v>0</v>
      </c>
      <c r="AW44" s="40">
        <f>IF($B44=0,0,+VLOOKUP($B44,'1v -ostali'!$A$15:$AS$372,AW$3,FALSE))</f>
        <v>0</v>
      </c>
      <c r="AY44" s="40">
        <f>+(AQ44*'1v -ostali'!$C$6)/100</f>
        <v>0</v>
      </c>
      <c r="AZ44" s="40">
        <f>+(AR44*'1v -ostali'!$C$6)/100</f>
        <v>0</v>
      </c>
      <c r="BA44" s="40">
        <f>+(AV44*'1v -ostali'!$C$6)/100</f>
        <v>0</v>
      </c>
      <c r="BB44" s="40">
        <f>+(AW44*'1v -ostali'!$C$6)/100</f>
        <v>0</v>
      </c>
    </row>
    <row r="45" spans="1:54" x14ac:dyDescent="0.25">
      <c r="A45">
        <f t="shared" si="6"/>
        <v>0</v>
      </c>
      <c r="B45">
        <f>+IF(MAX(B$4:B44)+1&lt;=B$1,B44+1,0)</f>
        <v>0</v>
      </c>
      <c r="C45" s="222">
        <f t="shared" si="2"/>
        <v>0</v>
      </c>
      <c r="D45">
        <f t="shared" si="3"/>
        <v>0</v>
      </c>
      <c r="E45" s="368">
        <f t="shared" si="4"/>
        <v>0</v>
      </c>
      <c r="F45" s="222">
        <f t="shared" si="5"/>
        <v>0</v>
      </c>
      <c r="G45">
        <f>IF($B45=0,0,+VLOOKUP($B45,'1v -ostali'!$A$15:C$372,G$3,FALSE))</f>
        <v>0</v>
      </c>
      <c r="I45">
        <f>IF($B45=0,0,+VLOOKUP($B45,'1v -ostali'!$A$15:$AS$372,I$3,FALSE))</f>
        <v>0</v>
      </c>
      <c r="J45">
        <f>IF($B45=0,0,+VLOOKUP($B45,'1v -ostali'!$A$15:$AS$372,J$3,FALSE))</f>
        <v>0</v>
      </c>
      <c r="K45">
        <f>IF($B45=0,0,+VLOOKUP($B45,'1v -ostali'!$A$15:$AS$372,K$3,FALSE))</f>
        <v>0</v>
      </c>
      <c r="L45">
        <f>IF($B45=0,0,+VLOOKUP($B45,'1v -ostali'!$A$15:$AS$372,L$3,FALSE))</f>
        <v>0</v>
      </c>
      <c r="M45">
        <f>IF($B45=0,0,+VLOOKUP($B45,'1v -ostali'!$A$15:$AS$372,M$3,FALSE))</f>
        <v>0</v>
      </c>
      <c r="N45">
        <f>IF($B45=0,0,+VLOOKUP($B45,'1v -ostali'!$A$15:$AS$372,N$3,FALSE))</f>
        <v>0</v>
      </c>
      <c r="O45">
        <f>IF($B45=0,0,+VLOOKUP($B45,'1v -ostali'!$A$15:$AS$372,O$3,FALSE))</f>
        <v>0</v>
      </c>
      <c r="P45">
        <f>IF($B45=0,0,+VLOOKUP($B45,'1v -ostali'!$A$15:$AS$372,P$3,FALSE))</f>
        <v>0</v>
      </c>
      <c r="Q45">
        <f>IF($B45=0,0,+VLOOKUP($B45,'1v -ostali'!$A$15:$AS$372,Q$3,FALSE))</f>
        <v>0</v>
      </c>
      <c r="R45">
        <f>IF($B45=0,0,+VLOOKUP($B45,'1v -ostali'!$A$15:$AS$372,R$3,FALSE))</f>
        <v>0</v>
      </c>
      <c r="S45">
        <f>IF($B45=0,0,+VLOOKUP($B45,'1v -ostali'!$A$15:$AS$372,S$3,FALSE))</f>
        <v>0</v>
      </c>
      <c r="T45">
        <f>IF($B45=0,0,+VLOOKUP($B45,'1v -ostali'!$A$15:$AS$372,T$3,FALSE))</f>
        <v>0</v>
      </c>
      <c r="U45">
        <f>IF($B45=0,0,+VLOOKUP($B45,'1v -ostali'!$A$15:$AS$372,U$3,FALSE))</f>
        <v>0</v>
      </c>
      <c r="V45">
        <f>IF($B45=0,0,+VLOOKUP($B45,'1v -ostali'!$A$15:$AS$372,V$3,FALSE))</f>
        <v>0</v>
      </c>
      <c r="W45">
        <f>IF($B45=0,0,+VLOOKUP($B45,'1v -ostali'!$A$15:$AS$372,W$3,FALSE))</f>
        <v>0</v>
      </c>
      <c r="X45">
        <f>IF($B45=0,0,+VLOOKUP($B45,'1v -ostali'!$A$15:$AS$372,X$3,FALSE))</f>
        <v>0</v>
      </c>
      <c r="Y45">
        <f>IF($B45=0,0,+VLOOKUP($B45,'1v -ostali'!$A$15:$AS$372,Y$3,FALSE))</f>
        <v>0</v>
      </c>
      <c r="Z45">
        <f>IF($B45=0,0,+VLOOKUP($B45,'1v -ostali'!$A$15:$AS$372,Z$3,FALSE))</f>
        <v>0</v>
      </c>
      <c r="AA45">
        <f>IF($B45=0,0,+VLOOKUP($B45,'1v -ostali'!$A$15:$AS$372,AA$3,FALSE))</f>
        <v>0</v>
      </c>
      <c r="AB45">
        <f>IF($B45=0,0,+VLOOKUP($B45,'1v -ostali'!$A$15:$AS$372,AB$3,FALSE))</f>
        <v>0</v>
      </c>
      <c r="AC45">
        <f>IF($B45=0,0,+VLOOKUP($B45,'1v -ostali'!$A$15:$AS$372,AC$3,FALSE))</f>
        <v>0</v>
      </c>
      <c r="AD45">
        <f>IF($B45=0,0,+VLOOKUP($B45,'1v -ostali'!$A$15:$AS$372,AD$3,FALSE))</f>
        <v>0</v>
      </c>
      <c r="AL45">
        <f>IF($B45=0,0,+VLOOKUP($B45,'1v -ostali'!$A$15:$AS$372,AL$3,FALSE))</f>
        <v>0</v>
      </c>
      <c r="AM45">
        <f>IF($B45=0,0,+VLOOKUP($B45,'1v -ostali'!$A$15:$AS$372,AM$3,FALSE))</f>
        <v>0</v>
      </c>
      <c r="AN45" s="40">
        <f>IF($B45=0,0,+VLOOKUP($B45,'1v -ostali'!$A$15:$AS$372,AN$3,FALSE))</f>
        <v>0</v>
      </c>
      <c r="AO45" s="40">
        <f>IF($B45=0,0,+VLOOKUP($B45,'1v -ostali'!$A$15:$AS$372,AO$3,FALSE))</f>
        <v>0</v>
      </c>
      <c r="AP45" s="40">
        <f>IF($B45=0,0,+VLOOKUP($B45,'1v -ostali'!$A$15:$AS$372,AP$3,FALSE))</f>
        <v>0</v>
      </c>
      <c r="AQ45" s="40">
        <f>IF($B45=0,0,+VLOOKUP($B45,'1v -ostali'!$A$15:$AS$372,AQ$3,FALSE))</f>
        <v>0</v>
      </c>
      <c r="AR45" s="40">
        <f>IF($B45=0,0,+VLOOKUP($B45,'1v -ostali'!$A$15:$AS$372,AR$3,FALSE))</f>
        <v>0</v>
      </c>
      <c r="AS45" s="40">
        <f>IF($B45=0,0,+VLOOKUP($B45,'1v -ostali'!$A$15:$AS$372,AS$3,FALSE))</f>
        <v>0</v>
      </c>
      <c r="AT45" s="40">
        <f>IF($B45=0,0,+VLOOKUP($B45,'1v -ostali'!$A$15:$AS$372,AT$3,FALSE))</f>
        <v>0</v>
      </c>
      <c r="AU45" s="40">
        <f>IF($B45=0,0,+VLOOKUP($B45,'1v -ostali'!$A$15:$AS$372,AU$3,FALSE))</f>
        <v>0</v>
      </c>
      <c r="AV45" s="40">
        <f>IF($B45=0,0,+VLOOKUP($B45,'1v -ostali'!$A$15:$AS$372,AV$3,FALSE))</f>
        <v>0</v>
      </c>
      <c r="AW45" s="40">
        <f>IF($B45=0,0,+VLOOKUP($B45,'1v -ostali'!$A$15:$AS$372,AW$3,FALSE))</f>
        <v>0</v>
      </c>
      <c r="AY45" s="40">
        <f>+(AQ45*'1v -ostali'!$C$6)/100</f>
        <v>0</v>
      </c>
      <c r="AZ45" s="40">
        <f>+(AR45*'1v -ostali'!$C$6)/100</f>
        <v>0</v>
      </c>
      <c r="BA45" s="40">
        <f>+(AV45*'1v -ostali'!$C$6)/100</f>
        <v>0</v>
      </c>
      <c r="BB45" s="40">
        <f>+(AW45*'1v -ostali'!$C$6)/100</f>
        <v>0</v>
      </c>
    </row>
    <row r="46" spans="1:54" x14ac:dyDescent="0.25">
      <c r="A46">
        <f t="shared" si="6"/>
        <v>0</v>
      </c>
      <c r="B46">
        <f>+IF(MAX(B$4:B45)+1&lt;=B$1,B45+1,0)</f>
        <v>0</v>
      </c>
      <c r="C46" s="222">
        <f t="shared" si="2"/>
        <v>0</v>
      </c>
      <c r="D46">
        <f t="shared" si="3"/>
        <v>0</v>
      </c>
      <c r="E46" s="368">
        <f t="shared" si="4"/>
        <v>0</v>
      </c>
      <c r="F46" s="222">
        <f t="shared" si="5"/>
        <v>0</v>
      </c>
      <c r="G46">
        <f>IF($B46=0,0,+VLOOKUP($B46,'1v -ostali'!$A$15:C$372,G$3,FALSE))</f>
        <v>0</v>
      </c>
      <c r="I46">
        <f>IF($B46=0,0,+VLOOKUP($B46,'1v -ostali'!$A$15:$AS$372,I$3,FALSE))</f>
        <v>0</v>
      </c>
      <c r="J46">
        <f>IF($B46=0,0,+VLOOKUP($B46,'1v -ostali'!$A$15:$AS$372,J$3,FALSE))</f>
        <v>0</v>
      </c>
      <c r="K46">
        <f>IF($B46=0,0,+VLOOKUP($B46,'1v -ostali'!$A$15:$AS$372,K$3,FALSE))</f>
        <v>0</v>
      </c>
      <c r="L46">
        <f>IF($B46=0,0,+VLOOKUP($B46,'1v -ostali'!$A$15:$AS$372,L$3,FALSE))</f>
        <v>0</v>
      </c>
      <c r="M46">
        <f>IF($B46=0,0,+VLOOKUP($B46,'1v -ostali'!$A$15:$AS$372,M$3,FALSE))</f>
        <v>0</v>
      </c>
      <c r="N46">
        <f>IF($B46=0,0,+VLOOKUP($B46,'1v -ostali'!$A$15:$AS$372,N$3,FALSE))</f>
        <v>0</v>
      </c>
      <c r="O46">
        <f>IF($B46=0,0,+VLOOKUP($B46,'1v -ostali'!$A$15:$AS$372,O$3,FALSE))</f>
        <v>0</v>
      </c>
      <c r="P46">
        <f>IF($B46=0,0,+VLOOKUP($B46,'1v -ostali'!$A$15:$AS$372,P$3,FALSE))</f>
        <v>0</v>
      </c>
      <c r="Q46">
        <f>IF($B46=0,0,+VLOOKUP($B46,'1v -ostali'!$A$15:$AS$372,Q$3,FALSE))</f>
        <v>0</v>
      </c>
      <c r="R46">
        <f>IF($B46=0,0,+VLOOKUP($B46,'1v -ostali'!$A$15:$AS$372,R$3,FALSE))</f>
        <v>0</v>
      </c>
      <c r="S46">
        <f>IF($B46=0,0,+VLOOKUP($B46,'1v -ostali'!$A$15:$AS$372,S$3,FALSE))</f>
        <v>0</v>
      </c>
      <c r="T46">
        <f>IF($B46=0,0,+VLOOKUP($B46,'1v -ostali'!$A$15:$AS$372,T$3,FALSE))</f>
        <v>0</v>
      </c>
      <c r="U46">
        <f>IF($B46=0,0,+VLOOKUP($B46,'1v -ostali'!$A$15:$AS$372,U$3,FALSE))</f>
        <v>0</v>
      </c>
      <c r="V46">
        <f>IF($B46=0,0,+VLOOKUP($B46,'1v -ostali'!$A$15:$AS$372,V$3,FALSE))</f>
        <v>0</v>
      </c>
      <c r="W46">
        <f>IF($B46=0,0,+VLOOKUP($B46,'1v -ostali'!$A$15:$AS$372,W$3,FALSE))</f>
        <v>0</v>
      </c>
      <c r="X46">
        <f>IF($B46=0,0,+VLOOKUP($B46,'1v -ostali'!$A$15:$AS$372,X$3,FALSE))</f>
        <v>0</v>
      </c>
      <c r="Y46">
        <f>IF($B46=0,0,+VLOOKUP($B46,'1v -ostali'!$A$15:$AS$372,Y$3,FALSE))</f>
        <v>0</v>
      </c>
      <c r="Z46">
        <f>IF($B46=0,0,+VLOOKUP($B46,'1v -ostali'!$A$15:$AS$372,Z$3,FALSE))</f>
        <v>0</v>
      </c>
      <c r="AA46">
        <f>IF($B46=0,0,+VLOOKUP($B46,'1v -ostali'!$A$15:$AS$372,AA$3,FALSE))</f>
        <v>0</v>
      </c>
      <c r="AB46">
        <f>IF($B46=0,0,+VLOOKUP($B46,'1v -ostali'!$A$15:$AS$372,AB$3,FALSE))</f>
        <v>0</v>
      </c>
      <c r="AC46">
        <f>IF($B46=0,0,+VLOOKUP($B46,'1v -ostali'!$A$15:$AS$372,AC$3,FALSE))</f>
        <v>0</v>
      </c>
      <c r="AD46">
        <f>IF($B46=0,0,+VLOOKUP($B46,'1v -ostali'!$A$15:$AS$372,AD$3,FALSE))</f>
        <v>0</v>
      </c>
      <c r="AL46">
        <f>IF($B46=0,0,+VLOOKUP($B46,'1v -ostali'!$A$15:$AS$372,AL$3,FALSE))</f>
        <v>0</v>
      </c>
      <c r="AM46">
        <f>IF($B46=0,0,+VLOOKUP($B46,'1v -ostali'!$A$15:$AS$372,AM$3,FALSE))</f>
        <v>0</v>
      </c>
      <c r="AN46" s="40">
        <f>IF($B46=0,0,+VLOOKUP($B46,'1v -ostali'!$A$15:$AS$372,AN$3,FALSE))</f>
        <v>0</v>
      </c>
      <c r="AO46" s="40">
        <f>IF($B46=0,0,+VLOOKUP($B46,'1v -ostali'!$A$15:$AS$372,AO$3,FALSE))</f>
        <v>0</v>
      </c>
      <c r="AP46" s="40">
        <f>IF($B46=0,0,+VLOOKUP($B46,'1v -ostali'!$A$15:$AS$372,AP$3,FALSE))</f>
        <v>0</v>
      </c>
      <c r="AQ46" s="40">
        <f>IF($B46=0,0,+VLOOKUP($B46,'1v -ostali'!$A$15:$AS$372,AQ$3,FALSE))</f>
        <v>0</v>
      </c>
      <c r="AR46" s="40">
        <f>IF($B46=0,0,+VLOOKUP($B46,'1v -ostali'!$A$15:$AS$372,AR$3,FALSE))</f>
        <v>0</v>
      </c>
      <c r="AS46" s="40">
        <f>IF($B46=0,0,+VLOOKUP($B46,'1v -ostali'!$A$15:$AS$372,AS$3,FALSE))</f>
        <v>0</v>
      </c>
      <c r="AT46" s="40">
        <f>IF($B46=0,0,+VLOOKUP($B46,'1v -ostali'!$A$15:$AS$372,AT$3,FALSE))</f>
        <v>0</v>
      </c>
      <c r="AU46" s="40">
        <f>IF($B46=0,0,+VLOOKUP($B46,'1v -ostali'!$A$15:$AS$372,AU$3,FALSE))</f>
        <v>0</v>
      </c>
      <c r="AV46" s="40">
        <f>IF($B46=0,0,+VLOOKUP($B46,'1v -ostali'!$A$15:$AS$372,AV$3,FALSE))</f>
        <v>0</v>
      </c>
      <c r="AW46" s="40">
        <f>IF($B46=0,0,+VLOOKUP($B46,'1v -ostali'!$A$15:$AS$372,AW$3,FALSE))</f>
        <v>0</v>
      </c>
      <c r="AY46" s="40">
        <f>+(AQ46*'1v -ostali'!$C$6)/100</f>
        <v>0</v>
      </c>
      <c r="AZ46" s="40">
        <f>+(AR46*'1v -ostali'!$C$6)/100</f>
        <v>0</v>
      </c>
      <c r="BA46" s="40">
        <f>+(AV46*'1v -ostali'!$C$6)/100</f>
        <v>0</v>
      </c>
      <c r="BB46" s="40">
        <f>+(AW46*'1v -ostali'!$C$6)/100</f>
        <v>0</v>
      </c>
    </row>
    <row r="47" spans="1:54" x14ac:dyDescent="0.25">
      <c r="A47">
        <f t="shared" si="6"/>
        <v>0</v>
      </c>
      <c r="B47">
        <f>+IF(MAX(B$4:B46)+1&lt;=B$1,B46+1,0)</f>
        <v>0</v>
      </c>
      <c r="C47" s="222">
        <f t="shared" si="2"/>
        <v>0</v>
      </c>
      <c r="D47">
        <f t="shared" si="3"/>
        <v>0</v>
      </c>
      <c r="E47" s="368">
        <f t="shared" si="4"/>
        <v>0</v>
      </c>
      <c r="F47" s="222">
        <f t="shared" si="5"/>
        <v>0</v>
      </c>
      <c r="G47">
        <f>IF($B47=0,0,+VLOOKUP($B47,'1v -ostali'!$A$15:C$372,G$3,FALSE))</f>
        <v>0</v>
      </c>
      <c r="I47">
        <f>IF($B47=0,0,+VLOOKUP($B47,'1v -ostali'!$A$15:$AS$372,I$3,FALSE))</f>
        <v>0</v>
      </c>
      <c r="J47">
        <f>IF($B47=0,0,+VLOOKUP($B47,'1v -ostali'!$A$15:$AS$372,J$3,FALSE))</f>
        <v>0</v>
      </c>
      <c r="K47">
        <f>IF($B47=0,0,+VLOOKUP($B47,'1v -ostali'!$A$15:$AS$372,K$3,FALSE))</f>
        <v>0</v>
      </c>
      <c r="L47">
        <f>IF($B47=0,0,+VLOOKUP($B47,'1v -ostali'!$A$15:$AS$372,L$3,FALSE))</f>
        <v>0</v>
      </c>
      <c r="M47">
        <f>IF($B47=0,0,+VLOOKUP($B47,'1v -ostali'!$A$15:$AS$372,M$3,FALSE))</f>
        <v>0</v>
      </c>
      <c r="N47">
        <f>IF($B47=0,0,+VLOOKUP($B47,'1v -ostali'!$A$15:$AS$372,N$3,FALSE))</f>
        <v>0</v>
      </c>
      <c r="O47">
        <f>IF($B47=0,0,+VLOOKUP($B47,'1v -ostali'!$A$15:$AS$372,O$3,FALSE))</f>
        <v>0</v>
      </c>
      <c r="P47">
        <f>IF($B47=0,0,+VLOOKUP($B47,'1v -ostali'!$A$15:$AS$372,P$3,FALSE))</f>
        <v>0</v>
      </c>
      <c r="Q47">
        <f>IF($B47=0,0,+VLOOKUP($B47,'1v -ostali'!$A$15:$AS$372,Q$3,FALSE))</f>
        <v>0</v>
      </c>
      <c r="R47">
        <f>IF($B47=0,0,+VLOOKUP($B47,'1v -ostali'!$A$15:$AS$372,R$3,FALSE))</f>
        <v>0</v>
      </c>
      <c r="S47">
        <f>IF($B47=0,0,+VLOOKUP($B47,'1v -ostali'!$A$15:$AS$372,S$3,FALSE))</f>
        <v>0</v>
      </c>
      <c r="T47">
        <f>IF($B47=0,0,+VLOOKUP($B47,'1v -ostali'!$A$15:$AS$372,T$3,FALSE))</f>
        <v>0</v>
      </c>
      <c r="U47">
        <f>IF($B47=0,0,+VLOOKUP($B47,'1v -ostali'!$A$15:$AS$372,U$3,FALSE))</f>
        <v>0</v>
      </c>
      <c r="V47">
        <f>IF($B47=0,0,+VLOOKUP($B47,'1v -ostali'!$A$15:$AS$372,V$3,FALSE))</f>
        <v>0</v>
      </c>
      <c r="W47">
        <f>IF($B47=0,0,+VLOOKUP($B47,'1v -ostali'!$A$15:$AS$372,W$3,FALSE))</f>
        <v>0</v>
      </c>
      <c r="X47">
        <f>IF($B47=0,0,+VLOOKUP($B47,'1v -ostali'!$A$15:$AS$372,X$3,FALSE))</f>
        <v>0</v>
      </c>
      <c r="Y47">
        <f>IF($B47=0,0,+VLOOKUP($B47,'1v -ostali'!$A$15:$AS$372,Y$3,FALSE))</f>
        <v>0</v>
      </c>
      <c r="Z47">
        <f>IF($B47=0,0,+VLOOKUP($B47,'1v -ostali'!$A$15:$AS$372,Z$3,FALSE))</f>
        <v>0</v>
      </c>
      <c r="AA47">
        <f>IF($B47=0,0,+VLOOKUP($B47,'1v -ostali'!$A$15:$AS$372,AA$3,FALSE))</f>
        <v>0</v>
      </c>
      <c r="AB47">
        <f>IF($B47=0,0,+VLOOKUP($B47,'1v -ostali'!$A$15:$AS$372,AB$3,FALSE))</f>
        <v>0</v>
      </c>
      <c r="AC47">
        <f>IF($B47=0,0,+VLOOKUP($B47,'1v -ostali'!$A$15:$AS$372,AC$3,FALSE))</f>
        <v>0</v>
      </c>
      <c r="AD47">
        <f>IF($B47=0,0,+VLOOKUP($B47,'1v -ostali'!$A$15:$AS$372,AD$3,FALSE))</f>
        <v>0</v>
      </c>
      <c r="AL47">
        <f>IF($B47=0,0,+VLOOKUP($B47,'1v -ostali'!$A$15:$AS$372,AL$3,FALSE))</f>
        <v>0</v>
      </c>
      <c r="AM47">
        <f>IF($B47=0,0,+VLOOKUP($B47,'1v -ostali'!$A$15:$AS$372,AM$3,FALSE))</f>
        <v>0</v>
      </c>
      <c r="AN47" s="40">
        <f>IF($B47=0,0,+VLOOKUP($B47,'1v -ostali'!$A$15:$AS$372,AN$3,FALSE))</f>
        <v>0</v>
      </c>
      <c r="AO47" s="40">
        <f>IF($B47=0,0,+VLOOKUP($B47,'1v -ostali'!$A$15:$AS$372,AO$3,FALSE))</f>
        <v>0</v>
      </c>
      <c r="AP47" s="40">
        <f>IF($B47=0,0,+VLOOKUP($B47,'1v -ostali'!$A$15:$AS$372,AP$3,FALSE))</f>
        <v>0</v>
      </c>
      <c r="AQ47" s="40">
        <f>IF($B47=0,0,+VLOOKUP($B47,'1v -ostali'!$A$15:$AS$372,AQ$3,FALSE))</f>
        <v>0</v>
      </c>
      <c r="AR47" s="40">
        <f>IF($B47=0,0,+VLOOKUP($B47,'1v -ostali'!$A$15:$AS$372,AR$3,FALSE))</f>
        <v>0</v>
      </c>
      <c r="AS47" s="40">
        <f>IF($B47=0,0,+VLOOKUP($B47,'1v -ostali'!$A$15:$AS$372,AS$3,FALSE))</f>
        <v>0</v>
      </c>
      <c r="AT47" s="40">
        <f>IF($B47=0,0,+VLOOKUP($B47,'1v -ostali'!$A$15:$AS$372,AT$3,FALSE))</f>
        <v>0</v>
      </c>
      <c r="AU47" s="40">
        <f>IF($B47=0,0,+VLOOKUP($B47,'1v -ostali'!$A$15:$AS$372,AU$3,FALSE))</f>
        <v>0</v>
      </c>
      <c r="AV47" s="40">
        <f>IF($B47=0,0,+VLOOKUP($B47,'1v -ostali'!$A$15:$AS$372,AV$3,FALSE))</f>
        <v>0</v>
      </c>
      <c r="AW47" s="40">
        <f>IF($B47=0,0,+VLOOKUP($B47,'1v -ostali'!$A$15:$AS$372,AW$3,FALSE))</f>
        <v>0</v>
      </c>
      <c r="AY47" s="40">
        <f>+(AQ47*'1v -ostali'!$C$6)/100</f>
        <v>0</v>
      </c>
      <c r="AZ47" s="40">
        <f>+(AR47*'1v -ostali'!$C$6)/100</f>
        <v>0</v>
      </c>
      <c r="BA47" s="40">
        <f>+(AV47*'1v -ostali'!$C$6)/100</f>
        <v>0</v>
      </c>
      <c r="BB47" s="40">
        <f>+(AW47*'1v -ostali'!$C$6)/100</f>
        <v>0</v>
      </c>
    </row>
    <row r="48" spans="1:54" x14ac:dyDescent="0.25">
      <c r="A48">
        <f t="shared" si="6"/>
        <v>0</v>
      </c>
      <c r="B48">
        <f>+IF(MAX(B$4:B47)+1&lt;=B$1,B47+1,0)</f>
        <v>0</v>
      </c>
      <c r="C48" s="222">
        <f t="shared" si="2"/>
        <v>0</v>
      </c>
      <c r="D48">
        <f t="shared" si="3"/>
        <v>0</v>
      </c>
      <c r="E48" s="368">
        <f t="shared" si="4"/>
        <v>0</v>
      </c>
      <c r="F48" s="222">
        <f t="shared" si="5"/>
        <v>0</v>
      </c>
      <c r="G48">
        <f>IF($B48=0,0,+VLOOKUP($B48,'1v -ostali'!$A$15:C$372,G$3,FALSE))</f>
        <v>0</v>
      </c>
      <c r="I48">
        <f>IF($B48=0,0,+VLOOKUP($B48,'1v -ostali'!$A$15:$AS$372,I$3,FALSE))</f>
        <v>0</v>
      </c>
      <c r="J48">
        <f>IF($B48=0,0,+VLOOKUP($B48,'1v -ostali'!$A$15:$AS$372,J$3,FALSE))</f>
        <v>0</v>
      </c>
      <c r="K48">
        <f>IF($B48=0,0,+VLOOKUP($B48,'1v -ostali'!$A$15:$AS$372,K$3,FALSE))</f>
        <v>0</v>
      </c>
      <c r="L48">
        <f>IF($B48=0,0,+VLOOKUP($B48,'1v -ostali'!$A$15:$AS$372,L$3,FALSE))</f>
        <v>0</v>
      </c>
      <c r="M48">
        <f>IF($B48=0,0,+VLOOKUP($B48,'1v -ostali'!$A$15:$AS$372,M$3,FALSE))</f>
        <v>0</v>
      </c>
      <c r="N48">
        <f>IF($B48=0,0,+VLOOKUP($B48,'1v -ostali'!$A$15:$AS$372,N$3,FALSE))</f>
        <v>0</v>
      </c>
      <c r="O48">
        <f>IF($B48=0,0,+VLOOKUP($B48,'1v -ostali'!$A$15:$AS$372,O$3,FALSE))</f>
        <v>0</v>
      </c>
      <c r="P48">
        <f>IF($B48=0,0,+VLOOKUP($B48,'1v -ostali'!$A$15:$AS$372,P$3,FALSE))</f>
        <v>0</v>
      </c>
      <c r="Q48">
        <f>IF($B48=0,0,+VLOOKUP($B48,'1v -ostali'!$A$15:$AS$372,Q$3,FALSE))</f>
        <v>0</v>
      </c>
      <c r="R48">
        <f>IF($B48=0,0,+VLOOKUP($B48,'1v -ostali'!$A$15:$AS$372,R$3,FALSE))</f>
        <v>0</v>
      </c>
      <c r="S48">
        <f>IF($B48=0,0,+VLOOKUP($B48,'1v -ostali'!$A$15:$AS$372,S$3,FALSE))</f>
        <v>0</v>
      </c>
      <c r="T48">
        <f>IF($B48=0,0,+VLOOKUP($B48,'1v -ostali'!$A$15:$AS$372,T$3,FALSE))</f>
        <v>0</v>
      </c>
      <c r="U48">
        <f>IF($B48=0,0,+VLOOKUP($B48,'1v -ostali'!$A$15:$AS$372,U$3,FALSE))</f>
        <v>0</v>
      </c>
      <c r="V48">
        <f>IF($B48=0,0,+VLOOKUP($B48,'1v -ostali'!$A$15:$AS$372,V$3,FALSE))</f>
        <v>0</v>
      </c>
      <c r="W48">
        <f>IF($B48=0,0,+VLOOKUP($B48,'1v -ostali'!$A$15:$AS$372,W$3,FALSE))</f>
        <v>0</v>
      </c>
      <c r="X48">
        <f>IF($B48=0,0,+VLOOKUP($B48,'1v -ostali'!$A$15:$AS$372,X$3,FALSE))</f>
        <v>0</v>
      </c>
      <c r="Y48">
        <f>IF($B48=0,0,+VLOOKUP($B48,'1v -ostali'!$A$15:$AS$372,Y$3,FALSE))</f>
        <v>0</v>
      </c>
      <c r="Z48">
        <f>IF($B48=0,0,+VLOOKUP($B48,'1v -ostali'!$A$15:$AS$372,Z$3,FALSE))</f>
        <v>0</v>
      </c>
      <c r="AA48">
        <f>IF($B48=0,0,+VLOOKUP($B48,'1v -ostali'!$A$15:$AS$372,AA$3,FALSE))</f>
        <v>0</v>
      </c>
      <c r="AB48">
        <f>IF($B48=0,0,+VLOOKUP($B48,'1v -ostali'!$A$15:$AS$372,AB$3,FALSE))</f>
        <v>0</v>
      </c>
      <c r="AC48">
        <f>IF($B48=0,0,+VLOOKUP($B48,'1v -ostali'!$A$15:$AS$372,AC$3,FALSE))</f>
        <v>0</v>
      </c>
      <c r="AD48">
        <f>IF($B48=0,0,+VLOOKUP($B48,'1v -ostali'!$A$15:$AS$372,AD$3,FALSE))</f>
        <v>0</v>
      </c>
      <c r="AL48">
        <f>IF($B48=0,0,+VLOOKUP($B48,'1v -ostali'!$A$15:$AS$372,AL$3,FALSE))</f>
        <v>0</v>
      </c>
      <c r="AM48">
        <f>IF($B48=0,0,+VLOOKUP($B48,'1v -ostali'!$A$15:$AS$372,AM$3,FALSE))</f>
        <v>0</v>
      </c>
      <c r="AN48" s="40">
        <f>IF($B48=0,0,+VLOOKUP($B48,'1v -ostali'!$A$15:$AS$372,AN$3,FALSE))</f>
        <v>0</v>
      </c>
      <c r="AO48" s="40">
        <f>IF($B48=0,0,+VLOOKUP($B48,'1v -ostali'!$A$15:$AS$372,AO$3,FALSE))</f>
        <v>0</v>
      </c>
      <c r="AP48" s="40">
        <f>IF($B48=0,0,+VLOOKUP($B48,'1v -ostali'!$A$15:$AS$372,AP$3,FALSE))</f>
        <v>0</v>
      </c>
      <c r="AQ48" s="40">
        <f>IF($B48=0,0,+VLOOKUP($B48,'1v -ostali'!$A$15:$AS$372,AQ$3,FALSE))</f>
        <v>0</v>
      </c>
      <c r="AR48" s="40">
        <f>IF($B48=0,0,+VLOOKUP($B48,'1v -ostali'!$A$15:$AS$372,AR$3,FALSE))</f>
        <v>0</v>
      </c>
      <c r="AS48" s="40">
        <f>IF($B48=0,0,+VLOOKUP($B48,'1v -ostali'!$A$15:$AS$372,AS$3,FALSE))</f>
        <v>0</v>
      </c>
      <c r="AT48" s="40">
        <f>IF($B48=0,0,+VLOOKUP($B48,'1v -ostali'!$A$15:$AS$372,AT$3,FALSE))</f>
        <v>0</v>
      </c>
      <c r="AU48" s="40">
        <f>IF($B48=0,0,+VLOOKUP($B48,'1v -ostali'!$A$15:$AS$372,AU$3,FALSE))</f>
        <v>0</v>
      </c>
      <c r="AV48" s="40">
        <f>IF($B48=0,0,+VLOOKUP($B48,'1v -ostali'!$A$15:$AS$372,AV$3,FALSE))</f>
        <v>0</v>
      </c>
      <c r="AW48" s="40">
        <f>IF($B48=0,0,+VLOOKUP($B48,'1v -ostali'!$A$15:$AS$372,AW$3,FALSE))</f>
        <v>0</v>
      </c>
      <c r="AY48" s="40">
        <f>+(AQ48*'1v -ostali'!$C$6)/100</f>
        <v>0</v>
      </c>
      <c r="AZ48" s="40">
        <f>+(AR48*'1v -ostali'!$C$6)/100</f>
        <v>0</v>
      </c>
      <c r="BA48" s="40">
        <f>+(AV48*'1v -ostali'!$C$6)/100</f>
        <v>0</v>
      </c>
      <c r="BB48" s="40">
        <f>+(AW48*'1v -ostali'!$C$6)/100</f>
        <v>0</v>
      </c>
    </row>
    <row r="49" spans="1:54" x14ac:dyDescent="0.25">
      <c r="A49">
        <f t="shared" si="6"/>
        <v>0</v>
      </c>
      <c r="B49">
        <f>+IF(MAX(B$4:B48)+1&lt;=B$1,B48+1,0)</f>
        <v>0</v>
      </c>
      <c r="C49" s="222">
        <f t="shared" si="2"/>
        <v>0</v>
      </c>
      <c r="D49">
        <f t="shared" si="3"/>
        <v>0</v>
      </c>
      <c r="E49" s="368">
        <f t="shared" si="4"/>
        <v>0</v>
      </c>
      <c r="F49" s="222">
        <f t="shared" si="5"/>
        <v>0</v>
      </c>
      <c r="G49">
        <f>IF($B49=0,0,+VLOOKUP($B49,'1v -ostali'!$A$15:C$372,G$3,FALSE))</f>
        <v>0</v>
      </c>
      <c r="I49">
        <f>IF($B49=0,0,+VLOOKUP($B49,'1v -ostali'!$A$15:$AS$372,I$3,FALSE))</f>
        <v>0</v>
      </c>
      <c r="J49">
        <f>IF($B49=0,0,+VLOOKUP($B49,'1v -ostali'!$A$15:$AS$372,J$3,FALSE))</f>
        <v>0</v>
      </c>
      <c r="K49">
        <f>IF($B49=0,0,+VLOOKUP($B49,'1v -ostali'!$A$15:$AS$372,K$3,FALSE))</f>
        <v>0</v>
      </c>
      <c r="L49">
        <f>IF($B49=0,0,+VLOOKUP($B49,'1v -ostali'!$A$15:$AS$372,L$3,FALSE))</f>
        <v>0</v>
      </c>
      <c r="M49">
        <f>IF($B49=0,0,+VLOOKUP($B49,'1v -ostali'!$A$15:$AS$372,M$3,FALSE))</f>
        <v>0</v>
      </c>
      <c r="N49">
        <f>IF($B49=0,0,+VLOOKUP($B49,'1v -ostali'!$A$15:$AS$372,N$3,FALSE))</f>
        <v>0</v>
      </c>
      <c r="O49">
        <f>IF($B49=0,0,+VLOOKUP($B49,'1v -ostali'!$A$15:$AS$372,O$3,FALSE))</f>
        <v>0</v>
      </c>
      <c r="P49">
        <f>IF($B49=0,0,+VLOOKUP($B49,'1v -ostali'!$A$15:$AS$372,P$3,FALSE))</f>
        <v>0</v>
      </c>
      <c r="Q49">
        <f>IF($B49=0,0,+VLOOKUP($B49,'1v -ostali'!$A$15:$AS$372,Q$3,FALSE))</f>
        <v>0</v>
      </c>
      <c r="R49">
        <f>IF($B49=0,0,+VLOOKUP($B49,'1v -ostali'!$A$15:$AS$372,R$3,FALSE))</f>
        <v>0</v>
      </c>
      <c r="S49">
        <f>IF($B49=0,0,+VLOOKUP($B49,'1v -ostali'!$A$15:$AS$372,S$3,FALSE))</f>
        <v>0</v>
      </c>
      <c r="T49">
        <f>IF($B49=0,0,+VLOOKUP($B49,'1v -ostali'!$A$15:$AS$372,T$3,FALSE))</f>
        <v>0</v>
      </c>
      <c r="U49">
        <f>IF($B49=0,0,+VLOOKUP($B49,'1v -ostali'!$A$15:$AS$372,U$3,FALSE))</f>
        <v>0</v>
      </c>
      <c r="V49">
        <f>IF($B49=0,0,+VLOOKUP($B49,'1v -ostali'!$A$15:$AS$372,V$3,FALSE))</f>
        <v>0</v>
      </c>
      <c r="W49">
        <f>IF($B49=0,0,+VLOOKUP($B49,'1v -ostali'!$A$15:$AS$372,W$3,FALSE))</f>
        <v>0</v>
      </c>
      <c r="X49">
        <f>IF($B49=0,0,+VLOOKUP($B49,'1v -ostali'!$A$15:$AS$372,X$3,FALSE))</f>
        <v>0</v>
      </c>
      <c r="Y49">
        <f>IF($B49=0,0,+VLOOKUP($B49,'1v -ostali'!$A$15:$AS$372,Y$3,FALSE))</f>
        <v>0</v>
      </c>
      <c r="Z49">
        <f>IF($B49=0,0,+VLOOKUP($B49,'1v -ostali'!$A$15:$AS$372,Z$3,FALSE))</f>
        <v>0</v>
      </c>
      <c r="AA49">
        <f>IF($B49=0,0,+VLOOKUP($B49,'1v -ostali'!$A$15:$AS$372,AA$3,FALSE))</f>
        <v>0</v>
      </c>
      <c r="AB49">
        <f>IF($B49=0,0,+VLOOKUP($B49,'1v -ostali'!$A$15:$AS$372,AB$3,FALSE))</f>
        <v>0</v>
      </c>
      <c r="AC49">
        <f>IF($B49=0,0,+VLOOKUP($B49,'1v -ostali'!$A$15:$AS$372,AC$3,FALSE))</f>
        <v>0</v>
      </c>
      <c r="AD49">
        <f>IF($B49=0,0,+VLOOKUP($B49,'1v -ostali'!$A$15:$AS$372,AD$3,FALSE))</f>
        <v>0</v>
      </c>
      <c r="AL49">
        <f>IF($B49=0,0,+VLOOKUP($B49,'1v -ostali'!$A$15:$AS$372,AL$3,FALSE))</f>
        <v>0</v>
      </c>
      <c r="AM49">
        <f>IF($B49=0,0,+VLOOKUP($B49,'1v -ostali'!$A$15:$AS$372,AM$3,FALSE))</f>
        <v>0</v>
      </c>
      <c r="AN49" s="40">
        <f>IF($B49=0,0,+VLOOKUP($B49,'1v -ostali'!$A$15:$AS$372,AN$3,FALSE))</f>
        <v>0</v>
      </c>
      <c r="AO49" s="40">
        <f>IF($B49=0,0,+VLOOKUP($B49,'1v -ostali'!$A$15:$AS$372,AO$3,FALSE))</f>
        <v>0</v>
      </c>
      <c r="AP49" s="40">
        <f>IF($B49=0,0,+VLOOKUP($B49,'1v -ostali'!$A$15:$AS$372,AP$3,FALSE))</f>
        <v>0</v>
      </c>
      <c r="AQ49" s="40">
        <f>IF($B49=0,0,+VLOOKUP($B49,'1v -ostali'!$A$15:$AS$372,AQ$3,FALSE))</f>
        <v>0</v>
      </c>
      <c r="AR49" s="40">
        <f>IF($B49=0,0,+VLOOKUP($B49,'1v -ostali'!$A$15:$AS$372,AR$3,FALSE))</f>
        <v>0</v>
      </c>
      <c r="AS49" s="40">
        <f>IF($B49=0,0,+VLOOKUP($B49,'1v -ostali'!$A$15:$AS$372,AS$3,FALSE))</f>
        <v>0</v>
      </c>
      <c r="AT49" s="40">
        <f>IF($B49=0,0,+VLOOKUP($B49,'1v -ostali'!$A$15:$AS$372,AT$3,FALSE))</f>
        <v>0</v>
      </c>
      <c r="AU49" s="40">
        <f>IF($B49=0,0,+VLOOKUP($B49,'1v -ostali'!$A$15:$AS$372,AU$3,FALSE))</f>
        <v>0</v>
      </c>
      <c r="AV49" s="40">
        <f>IF($B49=0,0,+VLOOKUP($B49,'1v -ostali'!$A$15:$AS$372,AV$3,FALSE))</f>
        <v>0</v>
      </c>
      <c r="AW49" s="40">
        <f>IF($B49=0,0,+VLOOKUP($B49,'1v -ostali'!$A$15:$AS$372,AW$3,FALSE))</f>
        <v>0</v>
      </c>
      <c r="AY49" s="40">
        <f>+(AQ49*'1v -ostali'!$C$6)/100</f>
        <v>0</v>
      </c>
      <c r="AZ49" s="40">
        <f>+(AR49*'1v -ostali'!$C$6)/100</f>
        <v>0</v>
      </c>
      <c r="BA49" s="40">
        <f>+(AV49*'1v -ostali'!$C$6)/100</f>
        <v>0</v>
      </c>
      <c r="BB49" s="40">
        <f>+(AW49*'1v -ostali'!$C$6)/100</f>
        <v>0</v>
      </c>
    </row>
    <row r="50" spans="1:54" x14ac:dyDescent="0.25">
      <c r="A50">
        <f t="shared" si="6"/>
        <v>0</v>
      </c>
      <c r="B50">
        <f>+IF(MAX(B$4:B49)+1&lt;=B$1,B49+1,0)</f>
        <v>0</v>
      </c>
      <c r="C50" s="222">
        <f t="shared" si="2"/>
        <v>0</v>
      </c>
      <c r="D50">
        <f t="shared" si="3"/>
        <v>0</v>
      </c>
      <c r="E50" s="368">
        <f t="shared" si="4"/>
        <v>0</v>
      </c>
      <c r="F50" s="222">
        <f t="shared" si="5"/>
        <v>0</v>
      </c>
      <c r="G50">
        <f>IF($B50=0,0,+VLOOKUP($B50,'1v -ostali'!$A$15:C$372,G$3,FALSE))</f>
        <v>0</v>
      </c>
      <c r="I50">
        <f>IF($B50=0,0,+VLOOKUP($B50,'1v -ostali'!$A$15:$AS$372,I$3,FALSE))</f>
        <v>0</v>
      </c>
      <c r="J50">
        <f>IF($B50=0,0,+VLOOKUP($B50,'1v -ostali'!$A$15:$AS$372,J$3,FALSE))</f>
        <v>0</v>
      </c>
      <c r="K50">
        <f>IF($B50=0,0,+VLOOKUP($B50,'1v -ostali'!$A$15:$AS$372,K$3,FALSE))</f>
        <v>0</v>
      </c>
      <c r="L50">
        <f>IF($B50=0,0,+VLOOKUP($B50,'1v -ostali'!$A$15:$AS$372,L$3,FALSE))</f>
        <v>0</v>
      </c>
      <c r="M50">
        <f>IF($B50=0,0,+VLOOKUP($B50,'1v -ostali'!$A$15:$AS$372,M$3,FALSE))</f>
        <v>0</v>
      </c>
      <c r="N50">
        <f>IF($B50=0,0,+VLOOKUP($B50,'1v -ostali'!$A$15:$AS$372,N$3,FALSE))</f>
        <v>0</v>
      </c>
      <c r="O50">
        <f>IF($B50=0,0,+VLOOKUP($B50,'1v -ostali'!$A$15:$AS$372,O$3,FALSE))</f>
        <v>0</v>
      </c>
      <c r="P50">
        <f>IF($B50=0,0,+VLOOKUP($B50,'1v -ostali'!$A$15:$AS$372,P$3,FALSE))</f>
        <v>0</v>
      </c>
      <c r="Q50">
        <f>IF($B50=0,0,+VLOOKUP($B50,'1v -ostali'!$A$15:$AS$372,Q$3,FALSE))</f>
        <v>0</v>
      </c>
      <c r="R50">
        <f>IF($B50=0,0,+VLOOKUP($B50,'1v -ostali'!$A$15:$AS$372,R$3,FALSE))</f>
        <v>0</v>
      </c>
      <c r="S50">
        <f>IF($B50=0,0,+VLOOKUP($B50,'1v -ostali'!$A$15:$AS$372,S$3,FALSE))</f>
        <v>0</v>
      </c>
      <c r="T50">
        <f>IF($B50=0,0,+VLOOKUP($B50,'1v -ostali'!$A$15:$AS$372,T$3,FALSE))</f>
        <v>0</v>
      </c>
      <c r="U50">
        <f>IF($B50=0,0,+VLOOKUP($B50,'1v -ostali'!$A$15:$AS$372,U$3,FALSE))</f>
        <v>0</v>
      </c>
      <c r="V50">
        <f>IF($B50=0,0,+VLOOKUP($B50,'1v -ostali'!$A$15:$AS$372,V$3,FALSE))</f>
        <v>0</v>
      </c>
      <c r="W50">
        <f>IF($B50=0,0,+VLOOKUP($B50,'1v -ostali'!$A$15:$AS$372,W$3,FALSE))</f>
        <v>0</v>
      </c>
      <c r="X50">
        <f>IF($B50=0,0,+VLOOKUP($B50,'1v -ostali'!$A$15:$AS$372,X$3,FALSE))</f>
        <v>0</v>
      </c>
      <c r="Y50">
        <f>IF($B50=0,0,+VLOOKUP($B50,'1v -ostali'!$A$15:$AS$372,Y$3,FALSE))</f>
        <v>0</v>
      </c>
      <c r="Z50">
        <f>IF($B50=0,0,+VLOOKUP($B50,'1v -ostali'!$A$15:$AS$372,Z$3,FALSE))</f>
        <v>0</v>
      </c>
      <c r="AA50">
        <f>IF($B50=0,0,+VLOOKUP($B50,'1v -ostali'!$A$15:$AS$372,AA$3,FALSE))</f>
        <v>0</v>
      </c>
      <c r="AB50">
        <f>IF($B50=0,0,+VLOOKUP($B50,'1v -ostali'!$A$15:$AS$372,AB$3,FALSE))</f>
        <v>0</v>
      </c>
      <c r="AC50">
        <f>IF($B50=0,0,+VLOOKUP($B50,'1v -ostali'!$A$15:$AS$372,AC$3,FALSE))</f>
        <v>0</v>
      </c>
      <c r="AD50">
        <f>IF($B50=0,0,+VLOOKUP($B50,'1v -ostali'!$A$15:$AS$372,AD$3,FALSE))</f>
        <v>0</v>
      </c>
      <c r="AL50">
        <f>IF($B50=0,0,+VLOOKUP($B50,'1v -ostali'!$A$15:$AS$372,AL$3,FALSE))</f>
        <v>0</v>
      </c>
      <c r="AM50">
        <f>IF($B50=0,0,+VLOOKUP($B50,'1v -ostali'!$A$15:$AS$372,AM$3,FALSE))</f>
        <v>0</v>
      </c>
      <c r="AN50" s="40">
        <f>IF($B50=0,0,+VLOOKUP($B50,'1v -ostali'!$A$15:$AS$372,AN$3,FALSE))</f>
        <v>0</v>
      </c>
      <c r="AO50" s="40">
        <f>IF($B50=0,0,+VLOOKUP($B50,'1v -ostali'!$A$15:$AS$372,AO$3,FALSE))</f>
        <v>0</v>
      </c>
      <c r="AP50" s="40">
        <f>IF($B50=0,0,+VLOOKUP($B50,'1v -ostali'!$A$15:$AS$372,AP$3,FALSE))</f>
        <v>0</v>
      </c>
      <c r="AQ50" s="40">
        <f>IF($B50=0,0,+VLOOKUP($B50,'1v -ostali'!$A$15:$AS$372,AQ$3,FALSE))</f>
        <v>0</v>
      </c>
      <c r="AR50" s="40">
        <f>IF($B50=0,0,+VLOOKUP($B50,'1v -ostali'!$A$15:$AS$372,AR$3,FALSE))</f>
        <v>0</v>
      </c>
      <c r="AS50" s="40">
        <f>IF($B50=0,0,+VLOOKUP($B50,'1v -ostali'!$A$15:$AS$372,AS$3,FALSE))</f>
        <v>0</v>
      </c>
      <c r="AT50" s="40">
        <f>IF($B50=0,0,+VLOOKUP($B50,'1v -ostali'!$A$15:$AS$372,AT$3,FALSE))</f>
        <v>0</v>
      </c>
      <c r="AU50" s="40">
        <f>IF($B50=0,0,+VLOOKUP($B50,'1v -ostali'!$A$15:$AS$372,AU$3,FALSE))</f>
        <v>0</v>
      </c>
      <c r="AV50" s="40">
        <f>IF($B50=0,0,+VLOOKUP($B50,'1v -ostali'!$A$15:$AS$372,AV$3,FALSE))</f>
        <v>0</v>
      </c>
      <c r="AW50" s="40">
        <f>IF($B50=0,0,+VLOOKUP($B50,'1v -ostali'!$A$15:$AS$372,AW$3,FALSE))</f>
        <v>0</v>
      </c>
      <c r="AY50" s="40">
        <f>+(AQ50*'1v -ostali'!$C$6)/100</f>
        <v>0</v>
      </c>
      <c r="AZ50" s="40">
        <f>+(AR50*'1v -ostali'!$C$6)/100</f>
        <v>0</v>
      </c>
      <c r="BA50" s="40">
        <f>+(AV50*'1v -ostali'!$C$6)/100</f>
        <v>0</v>
      </c>
      <c r="BB50" s="40">
        <f>+(AW50*'1v -ostali'!$C$6)/100</f>
        <v>0</v>
      </c>
    </row>
    <row r="51" spans="1:54" x14ac:dyDescent="0.25">
      <c r="A51">
        <f t="shared" si="6"/>
        <v>0</v>
      </c>
      <c r="B51">
        <f>+IF(MAX(B$4:B50)+1&lt;=B$1,B50+1,0)</f>
        <v>0</v>
      </c>
      <c r="C51" s="222">
        <f t="shared" si="2"/>
        <v>0</v>
      </c>
      <c r="D51">
        <f t="shared" si="3"/>
        <v>0</v>
      </c>
      <c r="E51" s="368">
        <f t="shared" si="4"/>
        <v>0</v>
      </c>
      <c r="F51" s="222">
        <f t="shared" si="5"/>
        <v>0</v>
      </c>
      <c r="G51">
        <f>IF($B51=0,0,+VLOOKUP($B51,'1v -ostali'!$A$15:C$372,G$3,FALSE))</f>
        <v>0</v>
      </c>
      <c r="I51">
        <f>IF($B51=0,0,+VLOOKUP($B51,'1v -ostali'!$A$15:$AS$372,I$3,FALSE))</f>
        <v>0</v>
      </c>
      <c r="J51">
        <f>IF($B51=0,0,+VLOOKUP($B51,'1v -ostali'!$A$15:$AS$372,J$3,FALSE))</f>
        <v>0</v>
      </c>
      <c r="K51">
        <f>IF($B51=0,0,+VLOOKUP($B51,'1v -ostali'!$A$15:$AS$372,K$3,FALSE))</f>
        <v>0</v>
      </c>
      <c r="L51">
        <f>IF($B51=0,0,+VLOOKUP($B51,'1v -ostali'!$A$15:$AS$372,L$3,FALSE))</f>
        <v>0</v>
      </c>
      <c r="M51">
        <f>IF($B51=0,0,+VLOOKUP($B51,'1v -ostali'!$A$15:$AS$372,M$3,FALSE))</f>
        <v>0</v>
      </c>
      <c r="N51">
        <f>IF($B51=0,0,+VLOOKUP($B51,'1v -ostali'!$A$15:$AS$372,N$3,FALSE))</f>
        <v>0</v>
      </c>
      <c r="O51">
        <f>IF($B51=0,0,+VLOOKUP($B51,'1v -ostali'!$A$15:$AS$372,O$3,FALSE))</f>
        <v>0</v>
      </c>
      <c r="P51">
        <f>IF($B51=0,0,+VLOOKUP($B51,'1v -ostali'!$A$15:$AS$372,P$3,FALSE))</f>
        <v>0</v>
      </c>
      <c r="Q51">
        <f>IF($B51=0,0,+VLOOKUP($B51,'1v -ostali'!$A$15:$AS$372,Q$3,FALSE))</f>
        <v>0</v>
      </c>
      <c r="R51">
        <f>IF($B51=0,0,+VLOOKUP($B51,'1v -ostali'!$A$15:$AS$372,R$3,FALSE))</f>
        <v>0</v>
      </c>
      <c r="S51">
        <f>IF($B51=0,0,+VLOOKUP($B51,'1v -ostali'!$A$15:$AS$372,S$3,FALSE))</f>
        <v>0</v>
      </c>
      <c r="T51">
        <f>IF($B51=0,0,+VLOOKUP($B51,'1v -ostali'!$A$15:$AS$372,T$3,FALSE))</f>
        <v>0</v>
      </c>
      <c r="U51">
        <f>IF($B51=0,0,+VLOOKUP($B51,'1v -ostali'!$A$15:$AS$372,U$3,FALSE))</f>
        <v>0</v>
      </c>
      <c r="V51">
        <f>IF($B51=0,0,+VLOOKUP($B51,'1v -ostali'!$A$15:$AS$372,V$3,FALSE))</f>
        <v>0</v>
      </c>
      <c r="W51">
        <f>IF($B51=0,0,+VLOOKUP($B51,'1v -ostali'!$A$15:$AS$372,W$3,FALSE))</f>
        <v>0</v>
      </c>
      <c r="X51">
        <f>IF($B51=0,0,+VLOOKUP($B51,'1v -ostali'!$A$15:$AS$372,X$3,FALSE))</f>
        <v>0</v>
      </c>
      <c r="Y51">
        <f>IF($B51=0,0,+VLOOKUP($B51,'1v -ostali'!$A$15:$AS$372,Y$3,FALSE))</f>
        <v>0</v>
      </c>
      <c r="Z51">
        <f>IF($B51=0,0,+VLOOKUP($B51,'1v -ostali'!$A$15:$AS$372,Z$3,FALSE))</f>
        <v>0</v>
      </c>
      <c r="AA51">
        <f>IF($B51=0,0,+VLOOKUP($B51,'1v -ostali'!$A$15:$AS$372,AA$3,FALSE))</f>
        <v>0</v>
      </c>
      <c r="AB51">
        <f>IF($B51=0,0,+VLOOKUP($B51,'1v -ostali'!$A$15:$AS$372,AB$3,FALSE))</f>
        <v>0</v>
      </c>
      <c r="AC51">
        <f>IF($B51=0,0,+VLOOKUP($B51,'1v -ostali'!$A$15:$AS$372,AC$3,FALSE))</f>
        <v>0</v>
      </c>
      <c r="AD51">
        <f>IF($B51=0,0,+VLOOKUP($B51,'1v -ostali'!$A$15:$AS$372,AD$3,FALSE))</f>
        <v>0</v>
      </c>
      <c r="AL51">
        <f>IF($B51=0,0,+VLOOKUP($B51,'1v -ostali'!$A$15:$AS$372,AL$3,FALSE))</f>
        <v>0</v>
      </c>
      <c r="AM51">
        <f>IF($B51=0,0,+VLOOKUP($B51,'1v -ostali'!$A$15:$AS$372,AM$3,FALSE))</f>
        <v>0</v>
      </c>
      <c r="AN51" s="40">
        <f>IF($B51=0,0,+VLOOKUP($B51,'1v -ostali'!$A$15:$AS$372,AN$3,FALSE))</f>
        <v>0</v>
      </c>
      <c r="AO51" s="40">
        <f>IF($B51=0,0,+VLOOKUP($B51,'1v -ostali'!$A$15:$AS$372,AO$3,FALSE))</f>
        <v>0</v>
      </c>
      <c r="AP51" s="40">
        <f>IF($B51=0,0,+VLOOKUP($B51,'1v -ostali'!$A$15:$AS$372,AP$3,FALSE))</f>
        <v>0</v>
      </c>
      <c r="AQ51" s="40">
        <f>IF($B51=0,0,+VLOOKUP($B51,'1v -ostali'!$A$15:$AS$372,AQ$3,FALSE))</f>
        <v>0</v>
      </c>
      <c r="AR51" s="40">
        <f>IF($B51=0,0,+VLOOKUP($B51,'1v -ostali'!$A$15:$AS$372,AR$3,FALSE))</f>
        <v>0</v>
      </c>
      <c r="AS51" s="40">
        <f>IF($B51=0,0,+VLOOKUP($B51,'1v -ostali'!$A$15:$AS$372,AS$3,FALSE))</f>
        <v>0</v>
      </c>
      <c r="AT51" s="40">
        <f>IF($B51=0,0,+VLOOKUP($B51,'1v -ostali'!$A$15:$AS$372,AT$3,FALSE))</f>
        <v>0</v>
      </c>
      <c r="AU51" s="40">
        <f>IF($B51=0,0,+VLOOKUP($B51,'1v -ostali'!$A$15:$AS$372,AU$3,FALSE))</f>
        <v>0</v>
      </c>
      <c r="AV51" s="40">
        <f>IF($B51=0,0,+VLOOKUP($B51,'1v -ostali'!$A$15:$AS$372,AV$3,FALSE))</f>
        <v>0</v>
      </c>
      <c r="AW51" s="40">
        <f>IF($B51=0,0,+VLOOKUP($B51,'1v -ostali'!$A$15:$AS$372,AW$3,FALSE))</f>
        <v>0</v>
      </c>
      <c r="AY51" s="40">
        <f>+(AQ51*'1v -ostali'!$C$6)/100</f>
        <v>0</v>
      </c>
      <c r="AZ51" s="40">
        <f>+(AR51*'1v -ostali'!$C$6)/100</f>
        <v>0</v>
      </c>
      <c r="BA51" s="40">
        <f>+(AV51*'1v -ostali'!$C$6)/100</f>
        <v>0</v>
      </c>
      <c r="BB51" s="40">
        <f>+(AW51*'1v -ostali'!$C$6)/100</f>
        <v>0</v>
      </c>
    </row>
    <row r="52" spans="1:54" x14ac:dyDescent="0.25">
      <c r="A52">
        <f t="shared" si="6"/>
        <v>0</v>
      </c>
      <c r="B52">
        <f>+IF(MAX(B$4:B51)+1&lt;=B$1,B51+1,0)</f>
        <v>0</v>
      </c>
      <c r="C52" s="222">
        <f t="shared" si="2"/>
        <v>0</v>
      </c>
      <c r="D52">
        <f t="shared" si="3"/>
        <v>0</v>
      </c>
      <c r="E52" s="368">
        <f t="shared" si="4"/>
        <v>0</v>
      </c>
      <c r="F52" s="222">
        <f t="shared" si="5"/>
        <v>0</v>
      </c>
      <c r="G52">
        <f>IF($B52=0,0,+VLOOKUP($B52,'1v -ostali'!$A$15:C$372,G$3,FALSE))</f>
        <v>0</v>
      </c>
      <c r="I52">
        <f>IF($B52=0,0,+VLOOKUP($B52,'1v -ostali'!$A$15:$AS$372,I$3,FALSE))</f>
        <v>0</v>
      </c>
      <c r="J52">
        <f>IF($B52=0,0,+VLOOKUP($B52,'1v -ostali'!$A$15:$AS$372,J$3,FALSE))</f>
        <v>0</v>
      </c>
      <c r="K52">
        <f>IF($B52=0,0,+VLOOKUP($B52,'1v -ostali'!$A$15:$AS$372,K$3,FALSE))</f>
        <v>0</v>
      </c>
      <c r="L52">
        <f>IF($B52=0,0,+VLOOKUP($B52,'1v -ostali'!$A$15:$AS$372,L$3,FALSE))</f>
        <v>0</v>
      </c>
      <c r="M52">
        <f>IF($B52=0,0,+VLOOKUP($B52,'1v -ostali'!$A$15:$AS$372,M$3,FALSE))</f>
        <v>0</v>
      </c>
      <c r="N52">
        <f>IF($B52=0,0,+VLOOKUP($B52,'1v -ostali'!$A$15:$AS$372,N$3,FALSE))</f>
        <v>0</v>
      </c>
      <c r="O52">
        <f>IF($B52=0,0,+VLOOKUP($B52,'1v -ostali'!$A$15:$AS$372,O$3,FALSE))</f>
        <v>0</v>
      </c>
      <c r="P52">
        <f>IF($B52=0,0,+VLOOKUP($B52,'1v -ostali'!$A$15:$AS$372,P$3,FALSE))</f>
        <v>0</v>
      </c>
      <c r="Q52">
        <f>IF($B52=0,0,+VLOOKUP($B52,'1v -ostali'!$A$15:$AS$372,Q$3,FALSE))</f>
        <v>0</v>
      </c>
      <c r="R52">
        <f>IF($B52=0,0,+VLOOKUP($B52,'1v -ostali'!$A$15:$AS$372,R$3,FALSE))</f>
        <v>0</v>
      </c>
      <c r="S52">
        <f>IF($B52=0,0,+VLOOKUP($B52,'1v -ostali'!$A$15:$AS$372,S$3,FALSE))</f>
        <v>0</v>
      </c>
      <c r="T52">
        <f>IF($B52=0,0,+VLOOKUP($B52,'1v -ostali'!$A$15:$AS$372,T$3,FALSE))</f>
        <v>0</v>
      </c>
      <c r="U52">
        <f>IF($B52=0,0,+VLOOKUP($B52,'1v -ostali'!$A$15:$AS$372,U$3,FALSE))</f>
        <v>0</v>
      </c>
      <c r="V52">
        <f>IF($B52=0,0,+VLOOKUP($B52,'1v -ostali'!$A$15:$AS$372,V$3,FALSE))</f>
        <v>0</v>
      </c>
      <c r="W52">
        <f>IF($B52=0,0,+VLOOKUP($B52,'1v -ostali'!$A$15:$AS$372,W$3,FALSE))</f>
        <v>0</v>
      </c>
      <c r="X52">
        <f>IF($B52=0,0,+VLOOKUP($B52,'1v -ostali'!$A$15:$AS$372,X$3,FALSE))</f>
        <v>0</v>
      </c>
      <c r="Y52">
        <f>IF($B52=0,0,+VLOOKUP($B52,'1v -ostali'!$A$15:$AS$372,Y$3,FALSE))</f>
        <v>0</v>
      </c>
      <c r="Z52">
        <f>IF($B52=0,0,+VLOOKUP($B52,'1v -ostali'!$A$15:$AS$372,Z$3,FALSE))</f>
        <v>0</v>
      </c>
      <c r="AA52">
        <f>IF($B52=0,0,+VLOOKUP($B52,'1v -ostali'!$A$15:$AS$372,AA$3,FALSE))</f>
        <v>0</v>
      </c>
      <c r="AB52">
        <f>IF($B52=0,0,+VLOOKUP($B52,'1v -ostali'!$A$15:$AS$372,AB$3,FALSE))</f>
        <v>0</v>
      </c>
      <c r="AC52">
        <f>IF($B52=0,0,+VLOOKUP($B52,'1v -ostali'!$A$15:$AS$372,AC$3,FALSE))</f>
        <v>0</v>
      </c>
      <c r="AD52">
        <f>IF($B52=0,0,+VLOOKUP($B52,'1v -ostali'!$A$15:$AS$372,AD$3,FALSE))</f>
        <v>0</v>
      </c>
      <c r="AL52">
        <f>IF($B52=0,0,+VLOOKUP($B52,'1v -ostali'!$A$15:$AS$372,AL$3,FALSE))</f>
        <v>0</v>
      </c>
      <c r="AM52">
        <f>IF($B52=0,0,+VLOOKUP($B52,'1v -ostali'!$A$15:$AS$372,AM$3,FALSE))</f>
        <v>0</v>
      </c>
      <c r="AN52" s="40">
        <f>IF($B52=0,0,+VLOOKUP($B52,'1v -ostali'!$A$15:$AS$372,AN$3,FALSE))</f>
        <v>0</v>
      </c>
      <c r="AO52" s="40">
        <f>IF($B52=0,0,+VLOOKUP($B52,'1v -ostali'!$A$15:$AS$372,AO$3,FALSE))</f>
        <v>0</v>
      </c>
      <c r="AP52" s="40">
        <f>IF($B52=0,0,+VLOOKUP($B52,'1v -ostali'!$A$15:$AS$372,AP$3,FALSE))</f>
        <v>0</v>
      </c>
      <c r="AQ52" s="40">
        <f>IF($B52=0,0,+VLOOKUP($B52,'1v -ostali'!$A$15:$AS$372,AQ$3,FALSE))</f>
        <v>0</v>
      </c>
      <c r="AR52" s="40">
        <f>IF($B52=0,0,+VLOOKUP($B52,'1v -ostali'!$A$15:$AS$372,AR$3,FALSE))</f>
        <v>0</v>
      </c>
      <c r="AS52" s="40">
        <f>IF($B52=0,0,+VLOOKUP($B52,'1v -ostali'!$A$15:$AS$372,AS$3,FALSE))</f>
        <v>0</v>
      </c>
      <c r="AT52" s="40">
        <f>IF($B52=0,0,+VLOOKUP($B52,'1v -ostali'!$A$15:$AS$372,AT$3,FALSE))</f>
        <v>0</v>
      </c>
      <c r="AU52" s="40">
        <f>IF($B52=0,0,+VLOOKUP($B52,'1v -ostali'!$A$15:$AS$372,AU$3,FALSE))</f>
        <v>0</v>
      </c>
      <c r="AV52" s="40">
        <f>IF($B52=0,0,+VLOOKUP($B52,'1v -ostali'!$A$15:$AS$372,AV$3,FALSE))</f>
        <v>0</v>
      </c>
      <c r="AW52" s="40">
        <f>IF($B52=0,0,+VLOOKUP($B52,'1v -ostali'!$A$15:$AS$372,AW$3,FALSE))</f>
        <v>0</v>
      </c>
      <c r="AY52" s="40">
        <f>+(AQ52*'1v -ostali'!$C$6)/100</f>
        <v>0</v>
      </c>
      <c r="AZ52" s="40">
        <f>+(AR52*'1v -ostali'!$C$6)/100</f>
        <v>0</v>
      </c>
      <c r="BA52" s="40">
        <f>+(AV52*'1v -ostali'!$C$6)/100</f>
        <v>0</v>
      </c>
      <c r="BB52" s="40">
        <f>+(AW52*'1v -ostali'!$C$6)/100</f>
        <v>0</v>
      </c>
    </row>
    <row r="53" spans="1:54" x14ac:dyDescent="0.25">
      <c r="A53">
        <f t="shared" si="6"/>
        <v>0</v>
      </c>
      <c r="B53">
        <f>+IF(MAX(B$4:B52)+1&lt;=B$1,B52+1,0)</f>
        <v>0</v>
      </c>
      <c r="C53" s="222">
        <f t="shared" si="2"/>
        <v>0</v>
      </c>
      <c r="D53">
        <f t="shared" si="3"/>
        <v>0</v>
      </c>
      <c r="E53" s="368">
        <f t="shared" si="4"/>
        <v>0</v>
      </c>
      <c r="F53" s="222">
        <f t="shared" si="5"/>
        <v>0</v>
      </c>
      <c r="G53">
        <f>IF($B53=0,0,+VLOOKUP($B53,'1v -ostali'!$A$15:C$372,G$3,FALSE))</f>
        <v>0</v>
      </c>
      <c r="I53">
        <f>IF($B53=0,0,+VLOOKUP($B53,'1v -ostali'!$A$15:$AS$372,I$3,FALSE))</f>
        <v>0</v>
      </c>
      <c r="J53">
        <f>IF($B53=0,0,+VLOOKUP($B53,'1v -ostali'!$A$15:$AS$372,J$3,FALSE))</f>
        <v>0</v>
      </c>
      <c r="K53">
        <f>IF($B53=0,0,+VLOOKUP($B53,'1v -ostali'!$A$15:$AS$372,K$3,FALSE))</f>
        <v>0</v>
      </c>
      <c r="L53">
        <f>IF($B53=0,0,+VLOOKUP($B53,'1v -ostali'!$A$15:$AS$372,L$3,FALSE))</f>
        <v>0</v>
      </c>
      <c r="M53">
        <f>IF($B53=0,0,+VLOOKUP($B53,'1v -ostali'!$A$15:$AS$372,M$3,FALSE))</f>
        <v>0</v>
      </c>
      <c r="N53">
        <f>IF($B53=0,0,+VLOOKUP($B53,'1v -ostali'!$A$15:$AS$372,N$3,FALSE))</f>
        <v>0</v>
      </c>
      <c r="O53">
        <f>IF($B53=0,0,+VLOOKUP($B53,'1v -ostali'!$A$15:$AS$372,O$3,FALSE))</f>
        <v>0</v>
      </c>
      <c r="P53">
        <f>IF($B53=0,0,+VLOOKUP($B53,'1v -ostali'!$A$15:$AS$372,P$3,FALSE))</f>
        <v>0</v>
      </c>
      <c r="Q53">
        <f>IF($B53=0,0,+VLOOKUP($B53,'1v -ostali'!$A$15:$AS$372,Q$3,FALSE))</f>
        <v>0</v>
      </c>
      <c r="R53">
        <f>IF($B53=0,0,+VLOOKUP($B53,'1v -ostali'!$A$15:$AS$372,R$3,FALSE))</f>
        <v>0</v>
      </c>
      <c r="S53">
        <f>IF($B53=0,0,+VLOOKUP($B53,'1v -ostali'!$A$15:$AS$372,S$3,FALSE))</f>
        <v>0</v>
      </c>
      <c r="T53">
        <f>IF($B53=0,0,+VLOOKUP($B53,'1v -ostali'!$A$15:$AS$372,T$3,FALSE))</f>
        <v>0</v>
      </c>
      <c r="U53">
        <f>IF($B53=0,0,+VLOOKUP($B53,'1v -ostali'!$A$15:$AS$372,U$3,FALSE))</f>
        <v>0</v>
      </c>
      <c r="V53">
        <f>IF($B53=0,0,+VLOOKUP($B53,'1v -ostali'!$A$15:$AS$372,V$3,FALSE))</f>
        <v>0</v>
      </c>
      <c r="W53">
        <f>IF($B53=0,0,+VLOOKUP($B53,'1v -ostali'!$A$15:$AS$372,W$3,FALSE))</f>
        <v>0</v>
      </c>
      <c r="X53">
        <f>IF($B53=0,0,+VLOOKUP($B53,'1v -ostali'!$A$15:$AS$372,X$3,FALSE))</f>
        <v>0</v>
      </c>
      <c r="Y53">
        <f>IF($B53=0,0,+VLOOKUP($B53,'1v -ostali'!$A$15:$AS$372,Y$3,FALSE))</f>
        <v>0</v>
      </c>
      <c r="Z53">
        <f>IF($B53=0,0,+VLOOKUP($B53,'1v -ostali'!$A$15:$AS$372,Z$3,FALSE))</f>
        <v>0</v>
      </c>
      <c r="AA53">
        <f>IF($B53=0,0,+VLOOKUP($B53,'1v -ostali'!$A$15:$AS$372,AA$3,FALSE))</f>
        <v>0</v>
      </c>
      <c r="AB53">
        <f>IF($B53=0,0,+VLOOKUP($B53,'1v -ostali'!$A$15:$AS$372,AB$3,FALSE))</f>
        <v>0</v>
      </c>
      <c r="AC53">
        <f>IF($B53=0,0,+VLOOKUP($B53,'1v -ostali'!$A$15:$AS$372,AC$3,FALSE))</f>
        <v>0</v>
      </c>
      <c r="AD53">
        <f>IF($B53=0,0,+VLOOKUP($B53,'1v -ostali'!$A$15:$AS$372,AD$3,FALSE))</f>
        <v>0</v>
      </c>
      <c r="AL53">
        <f>IF($B53=0,0,+VLOOKUP($B53,'1v -ostali'!$A$15:$AS$372,AL$3,FALSE))</f>
        <v>0</v>
      </c>
      <c r="AM53">
        <f>IF($B53=0,0,+VLOOKUP($B53,'1v -ostali'!$A$15:$AS$372,AM$3,FALSE))</f>
        <v>0</v>
      </c>
      <c r="AN53" s="40">
        <f>IF($B53=0,0,+VLOOKUP($B53,'1v -ostali'!$A$15:$AS$372,AN$3,FALSE))</f>
        <v>0</v>
      </c>
      <c r="AO53" s="40">
        <f>IF($B53=0,0,+VLOOKUP($B53,'1v -ostali'!$A$15:$AS$372,AO$3,FALSE))</f>
        <v>0</v>
      </c>
      <c r="AP53" s="40">
        <f>IF($B53=0,0,+VLOOKUP($B53,'1v -ostali'!$A$15:$AS$372,AP$3,FALSE))</f>
        <v>0</v>
      </c>
      <c r="AQ53" s="40">
        <f>IF($B53=0,0,+VLOOKUP($B53,'1v -ostali'!$A$15:$AS$372,AQ$3,FALSE))</f>
        <v>0</v>
      </c>
      <c r="AR53" s="40">
        <f>IF($B53=0,0,+VLOOKUP($B53,'1v -ostali'!$A$15:$AS$372,AR$3,FALSE))</f>
        <v>0</v>
      </c>
      <c r="AS53" s="40">
        <f>IF($B53=0,0,+VLOOKUP($B53,'1v -ostali'!$A$15:$AS$372,AS$3,FALSE))</f>
        <v>0</v>
      </c>
      <c r="AT53" s="40">
        <f>IF($B53=0,0,+VLOOKUP($B53,'1v -ostali'!$A$15:$AS$372,AT$3,FALSE))</f>
        <v>0</v>
      </c>
      <c r="AU53" s="40">
        <f>IF($B53=0,0,+VLOOKUP($B53,'1v -ostali'!$A$15:$AS$372,AU$3,FALSE))</f>
        <v>0</v>
      </c>
      <c r="AV53" s="40">
        <f>IF($B53=0,0,+VLOOKUP($B53,'1v -ostali'!$A$15:$AS$372,AV$3,FALSE))</f>
        <v>0</v>
      </c>
      <c r="AW53" s="40">
        <f>IF($B53=0,0,+VLOOKUP($B53,'1v -ostali'!$A$15:$AS$372,AW$3,FALSE))</f>
        <v>0</v>
      </c>
      <c r="AY53" s="40">
        <f>+(AQ53*'1v -ostali'!$C$6)/100</f>
        <v>0</v>
      </c>
      <c r="AZ53" s="40">
        <f>+(AR53*'1v -ostali'!$C$6)/100</f>
        <v>0</v>
      </c>
      <c r="BA53" s="40">
        <f>+(AV53*'1v -ostali'!$C$6)/100</f>
        <v>0</v>
      </c>
      <c r="BB53" s="40">
        <f>+(AW53*'1v -ostali'!$C$6)/100</f>
        <v>0</v>
      </c>
    </row>
    <row r="54" spans="1:54" x14ac:dyDescent="0.25">
      <c r="A54">
        <f t="shared" si="6"/>
        <v>0</v>
      </c>
      <c r="B54">
        <f>+IF(MAX(B$4:B53)+1&lt;=B$1,B53+1,0)</f>
        <v>0</v>
      </c>
      <c r="C54" s="222">
        <f t="shared" si="2"/>
        <v>0</v>
      </c>
      <c r="D54">
        <f t="shared" si="3"/>
        <v>0</v>
      </c>
      <c r="E54" s="368">
        <f t="shared" si="4"/>
        <v>0</v>
      </c>
      <c r="F54" s="222">
        <f t="shared" si="5"/>
        <v>0</v>
      </c>
      <c r="G54">
        <f>IF($B54=0,0,+VLOOKUP($B54,'1v -ostali'!$A$15:C$372,G$3,FALSE))</f>
        <v>0</v>
      </c>
      <c r="I54">
        <f>IF($B54=0,0,+VLOOKUP($B54,'1v -ostali'!$A$15:$AS$372,I$3,FALSE))</f>
        <v>0</v>
      </c>
      <c r="J54">
        <f>IF($B54=0,0,+VLOOKUP($B54,'1v -ostali'!$A$15:$AS$372,J$3,FALSE))</f>
        <v>0</v>
      </c>
      <c r="K54">
        <f>IF($B54=0,0,+VLOOKUP($B54,'1v -ostali'!$A$15:$AS$372,K$3,FALSE))</f>
        <v>0</v>
      </c>
      <c r="L54">
        <f>IF($B54=0,0,+VLOOKUP($B54,'1v -ostali'!$A$15:$AS$372,L$3,FALSE))</f>
        <v>0</v>
      </c>
      <c r="M54">
        <f>IF($B54=0,0,+VLOOKUP($B54,'1v -ostali'!$A$15:$AS$372,M$3,FALSE))</f>
        <v>0</v>
      </c>
      <c r="N54">
        <f>IF($B54=0,0,+VLOOKUP($B54,'1v -ostali'!$A$15:$AS$372,N$3,FALSE))</f>
        <v>0</v>
      </c>
      <c r="O54">
        <f>IF($B54=0,0,+VLOOKUP($B54,'1v -ostali'!$A$15:$AS$372,O$3,FALSE))</f>
        <v>0</v>
      </c>
      <c r="P54">
        <f>IF($B54=0,0,+VLOOKUP($B54,'1v -ostali'!$A$15:$AS$372,P$3,FALSE))</f>
        <v>0</v>
      </c>
      <c r="Q54">
        <f>IF($B54=0,0,+VLOOKUP($B54,'1v -ostali'!$A$15:$AS$372,Q$3,FALSE))</f>
        <v>0</v>
      </c>
      <c r="R54">
        <f>IF($B54=0,0,+VLOOKUP($B54,'1v -ostali'!$A$15:$AS$372,R$3,FALSE))</f>
        <v>0</v>
      </c>
      <c r="S54">
        <f>IF($B54=0,0,+VLOOKUP($B54,'1v -ostali'!$A$15:$AS$372,S$3,FALSE))</f>
        <v>0</v>
      </c>
      <c r="T54">
        <f>IF($B54=0,0,+VLOOKUP($B54,'1v -ostali'!$A$15:$AS$372,T$3,FALSE))</f>
        <v>0</v>
      </c>
      <c r="U54">
        <f>IF($B54=0,0,+VLOOKUP($B54,'1v -ostali'!$A$15:$AS$372,U$3,FALSE))</f>
        <v>0</v>
      </c>
      <c r="V54">
        <f>IF($B54=0,0,+VLOOKUP($B54,'1v -ostali'!$A$15:$AS$372,V$3,FALSE))</f>
        <v>0</v>
      </c>
      <c r="W54">
        <f>IF($B54=0,0,+VLOOKUP($B54,'1v -ostali'!$A$15:$AS$372,W$3,FALSE))</f>
        <v>0</v>
      </c>
      <c r="X54">
        <f>IF($B54=0,0,+VLOOKUP($B54,'1v -ostali'!$A$15:$AS$372,X$3,FALSE))</f>
        <v>0</v>
      </c>
      <c r="Y54">
        <f>IF($B54=0,0,+VLOOKUP($B54,'1v -ostali'!$A$15:$AS$372,Y$3,FALSE))</f>
        <v>0</v>
      </c>
      <c r="Z54">
        <f>IF($B54=0,0,+VLOOKUP($B54,'1v -ostali'!$A$15:$AS$372,Z$3,FALSE))</f>
        <v>0</v>
      </c>
      <c r="AA54">
        <f>IF($B54=0,0,+VLOOKUP($B54,'1v -ostali'!$A$15:$AS$372,AA$3,FALSE))</f>
        <v>0</v>
      </c>
      <c r="AB54">
        <f>IF($B54=0,0,+VLOOKUP($B54,'1v -ostali'!$A$15:$AS$372,AB$3,FALSE))</f>
        <v>0</v>
      </c>
      <c r="AC54">
        <f>IF($B54=0,0,+VLOOKUP($B54,'1v -ostali'!$A$15:$AS$372,AC$3,FALSE))</f>
        <v>0</v>
      </c>
      <c r="AD54">
        <f>IF($B54=0,0,+VLOOKUP($B54,'1v -ostali'!$A$15:$AS$372,AD$3,FALSE))</f>
        <v>0</v>
      </c>
      <c r="AL54">
        <f>IF($B54=0,0,+VLOOKUP($B54,'1v -ostali'!$A$15:$AS$372,AL$3,FALSE))</f>
        <v>0</v>
      </c>
      <c r="AM54">
        <f>IF($B54=0,0,+VLOOKUP($B54,'1v -ostali'!$A$15:$AS$372,AM$3,FALSE))</f>
        <v>0</v>
      </c>
      <c r="AN54" s="40">
        <f>IF($B54=0,0,+VLOOKUP($B54,'1v -ostali'!$A$15:$AS$372,AN$3,FALSE))</f>
        <v>0</v>
      </c>
      <c r="AO54" s="40">
        <f>IF($B54=0,0,+VLOOKUP($B54,'1v -ostali'!$A$15:$AS$372,AO$3,FALSE))</f>
        <v>0</v>
      </c>
      <c r="AP54" s="40">
        <f>IF($B54=0,0,+VLOOKUP($B54,'1v -ostali'!$A$15:$AS$372,AP$3,FALSE))</f>
        <v>0</v>
      </c>
      <c r="AQ54" s="40">
        <f>IF($B54=0,0,+VLOOKUP($B54,'1v -ostali'!$A$15:$AS$372,AQ$3,FALSE))</f>
        <v>0</v>
      </c>
      <c r="AR54" s="40">
        <f>IF($B54=0,0,+VLOOKUP($B54,'1v -ostali'!$A$15:$AS$372,AR$3,FALSE))</f>
        <v>0</v>
      </c>
      <c r="AS54" s="40">
        <f>IF($B54=0,0,+VLOOKUP($B54,'1v -ostali'!$A$15:$AS$372,AS$3,FALSE))</f>
        <v>0</v>
      </c>
      <c r="AT54" s="40">
        <f>IF($B54=0,0,+VLOOKUP($B54,'1v -ostali'!$A$15:$AS$372,AT$3,FALSE))</f>
        <v>0</v>
      </c>
      <c r="AU54" s="40">
        <f>IF($B54=0,0,+VLOOKUP($B54,'1v -ostali'!$A$15:$AS$372,AU$3,FALSE))</f>
        <v>0</v>
      </c>
      <c r="AV54" s="40">
        <f>IF($B54=0,0,+VLOOKUP($B54,'1v -ostali'!$A$15:$AS$372,AV$3,FALSE))</f>
        <v>0</v>
      </c>
      <c r="AW54" s="40">
        <f>IF($B54=0,0,+VLOOKUP($B54,'1v -ostali'!$A$15:$AS$372,AW$3,FALSE))</f>
        <v>0</v>
      </c>
      <c r="AY54" s="40">
        <f>+(AQ54*'1v -ostali'!$C$6)/100</f>
        <v>0</v>
      </c>
      <c r="AZ54" s="40">
        <f>+(AR54*'1v -ostali'!$C$6)/100</f>
        <v>0</v>
      </c>
      <c r="BA54" s="40">
        <f>+(AV54*'1v -ostali'!$C$6)/100</f>
        <v>0</v>
      </c>
      <c r="BB54" s="40">
        <f>+(AW54*'1v -ostali'!$C$6)/100</f>
        <v>0</v>
      </c>
    </row>
    <row r="55" spans="1:54" x14ac:dyDescent="0.25">
      <c r="A55">
        <f t="shared" si="6"/>
        <v>0</v>
      </c>
      <c r="B55">
        <f>+IF(MAX(B$4:B54)+1&lt;=B$1,B54+1,0)</f>
        <v>0</v>
      </c>
      <c r="C55" s="222">
        <f t="shared" si="2"/>
        <v>0</v>
      </c>
      <c r="D55">
        <f t="shared" si="3"/>
        <v>0</v>
      </c>
      <c r="E55" s="368">
        <f t="shared" si="4"/>
        <v>0</v>
      </c>
      <c r="F55" s="222">
        <f t="shared" si="5"/>
        <v>0</v>
      </c>
      <c r="G55">
        <f>IF($B55=0,0,+VLOOKUP($B55,'1v -ostali'!$A$15:C$372,G$3,FALSE))</f>
        <v>0</v>
      </c>
      <c r="I55">
        <f>IF($B55=0,0,+VLOOKUP($B55,'1v -ostali'!$A$15:$AS$372,I$3,FALSE))</f>
        <v>0</v>
      </c>
      <c r="J55">
        <f>IF($B55=0,0,+VLOOKUP($B55,'1v -ostali'!$A$15:$AS$372,J$3,FALSE))</f>
        <v>0</v>
      </c>
      <c r="K55">
        <f>IF($B55=0,0,+VLOOKUP($B55,'1v -ostali'!$A$15:$AS$372,K$3,FALSE))</f>
        <v>0</v>
      </c>
      <c r="L55">
        <f>IF($B55=0,0,+VLOOKUP($B55,'1v -ostali'!$A$15:$AS$372,L$3,FALSE))</f>
        <v>0</v>
      </c>
      <c r="M55">
        <f>IF($B55=0,0,+VLOOKUP($B55,'1v -ostali'!$A$15:$AS$372,M$3,FALSE))</f>
        <v>0</v>
      </c>
      <c r="N55">
        <f>IF($B55=0,0,+VLOOKUP($B55,'1v -ostali'!$A$15:$AS$372,N$3,FALSE))</f>
        <v>0</v>
      </c>
      <c r="O55">
        <f>IF($B55=0,0,+VLOOKUP($B55,'1v -ostali'!$A$15:$AS$372,O$3,FALSE))</f>
        <v>0</v>
      </c>
      <c r="P55">
        <f>IF($B55=0,0,+VLOOKUP($B55,'1v -ostali'!$A$15:$AS$372,P$3,FALSE))</f>
        <v>0</v>
      </c>
      <c r="Q55">
        <f>IF($B55=0,0,+VLOOKUP($B55,'1v -ostali'!$A$15:$AS$372,Q$3,FALSE))</f>
        <v>0</v>
      </c>
      <c r="R55">
        <f>IF($B55=0,0,+VLOOKUP($B55,'1v -ostali'!$A$15:$AS$372,R$3,FALSE))</f>
        <v>0</v>
      </c>
      <c r="S55">
        <f>IF($B55=0,0,+VLOOKUP($B55,'1v -ostali'!$A$15:$AS$372,S$3,FALSE))</f>
        <v>0</v>
      </c>
      <c r="T55">
        <f>IF($B55=0,0,+VLOOKUP($B55,'1v -ostali'!$A$15:$AS$372,T$3,FALSE))</f>
        <v>0</v>
      </c>
      <c r="U55">
        <f>IF($B55=0,0,+VLOOKUP($B55,'1v -ostali'!$A$15:$AS$372,U$3,FALSE))</f>
        <v>0</v>
      </c>
      <c r="V55">
        <f>IF($B55=0,0,+VLOOKUP($B55,'1v -ostali'!$A$15:$AS$372,V$3,FALSE))</f>
        <v>0</v>
      </c>
      <c r="W55">
        <f>IF($B55=0,0,+VLOOKUP($B55,'1v -ostali'!$A$15:$AS$372,W$3,FALSE))</f>
        <v>0</v>
      </c>
      <c r="X55">
        <f>IF($B55=0,0,+VLOOKUP($B55,'1v -ostali'!$A$15:$AS$372,X$3,FALSE))</f>
        <v>0</v>
      </c>
      <c r="Y55">
        <f>IF($B55=0,0,+VLOOKUP($B55,'1v -ostali'!$A$15:$AS$372,Y$3,FALSE))</f>
        <v>0</v>
      </c>
      <c r="Z55">
        <f>IF($B55=0,0,+VLOOKUP($B55,'1v -ostali'!$A$15:$AS$372,Z$3,FALSE))</f>
        <v>0</v>
      </c>
      <c r="AA55">
        <f>IF($B55=0,0,+VLOOKUP($B55,'1v -ostali'!$A$15:$AS$372,AA$3,FALSE))</f>
        <v>0</v>
      </c>
      <c r="AB55">
        <f>IF($B55=0,0,+VLOOKUP($B55,'1v -ostali'!$A$15:$AS$372,AB$3,FALSE))</f>
        <v>0</v>
      </c>
      <c r="AC55">
        <f>IF($B55=0,0,+VLOOKUP($B55,'1v -ostali'!$A$15:$AS$372,AC$3,FALSE))</f>
        <v>0</v>
      </c>
      <c r="AD55">
        <f>IF($B55=0,0,+VLOOKUP($B55,'1v -ostali'!$A$15:$AS$372,AD$3,FALSE))</f>
        <v>0</v>
      </c>
      <c r="AL55">
        <f>IF($B55=0,0,+VLOOKUP($B55,'1v -ostali'!$A$15:$AS$372,AL$3,FALSE))</f>
        <v>0</v>
      </c>
      <c r="AM55">
        <f>IF($B55=0,0,+VLOOKUP($B55,'1v -ostali'!$A$15:$AS$372,AM$3,FALSE))</f>
        <v>0</v>
      </c>
      <c r="AN55" s="40">
        <f>IF($B55=0,0,+VLOOKUP($B55,'1v -ostali'!$A$15:$AS$372,AN$3,FALSE))</f>
        <v>0</v>
      </c>
      <c r="AO55" s="40">
        <f>IF($B55=0,0,+VLOOKUP($B55,'1v -ostali'!$A$15:$AS$372,AO$3,FALSE))</f>
        <v>0</v>
      </c>
      <c r="AP55" s="40">
        <f>IF($B55=0,0,+VLOOKUP($B55,'1v -ostali'!$A$15:$AS$372,AP$3,FALSE))</f>
        <v>0</v>
      </c>
      <c r="AQ55" s="40">
        <f>IF($B55=0,0,+VLOOKUP($B55,'1v -ostali'!$A$15:$AS$372,AQ$3,FALSE))</f>
        <v>0</v>
      </c>
      <c r="AR55" s="40">
        <f>IF($B55=0,0,+VLOOKUP($B55,'1v -ostali'!$A$15:$AS$372,AR$3,FALSE))</f>
        <v>0</v>
      </c>
      <c r="AS55" s="40">
        <f>IF($B55=0,0,+VLOOKUP($B55,'1v -ostali'!$A$15:$AS$372,AS$3,FALSE))</f>
        <v>0</v>
      </c>
      <c r="AT55" s="40">
        <f>IF($B55=0,0,+VLOOKUP($B55,'1v -ostali'!$A$15:$AS$372,AT$3,FALSE))</f>
        <v>0</v>
      </c>
      <c r="AU55" s="40">
        <f>IF($B55=0,0,+VLOOKUP($B55,'1v -ostali'!$A$15:$AS$372,AU$3,FALSE))</f>
        <v>0</v>
      </c>
      <c r="AV55" s="40">
        <f>IF($B55=0,0,+VLOOKUP($B55,'1v -ostali'!$A$15:$AS$372,AV$3,FALSE))</f>
        <v>0</v>
      </c>
      <c r="AW55" s="40">
        <f>IF($B55=0,0,+VLOOKUP($B55,'1v -ostali'!$A$15:$AS$372,AW$3,FALSE))</f>
        <v>0</v>
      </c>
      <c r="AY55" s="40">
        <f>+(AQ55*'1v -ostali'!$C$6)/100</f>
        <v>0</v>
      </c>
      <c r="AZ55" s="40">
        <f>+(AR55*'1v -ostali'!$C$6)/100</f>
        <v>0</v>
      </c>
      <c r="BA55" s="40">
        <f>+(AV55*'1v -ostali'!$C$6)/100</f>
        <v>0</v>
      </c>
      <c r="BB55" s="40">
        <f>+(AW55*'1v -ostali'!$C$6)/100</f>
        <v>0</v>
      </c>
    </row>
    <row r="56" spans="1:54" x14ac:dyDescent="0.25">
      <c r="A56">
        <f t="shared" si="6"/>
        <v>0</v>
      </c>
      <c r="B56">
        <f>+IF(MAX(B$4:B55)+1&lt;=B$1,B55+1,0)</f>
        <v>0</v>
      </c>
      <c r="C56" s="222">
        <f t="shared" si="2"/>
        <v>0</v>
      </c>
      <c r="D56">
        <f t="shared" si="3"/>
        <v>0</v>
      </c>
      <c r="E56" s="368">
        <f t="shared" si="4"/>
        <v>0</v>
      </c>
      <c r="F56" s="222">
        <f t="shared" si="5"/>
        <v>0</v>
      </c>
      <c r="G56">
        <f>IF($B56=0,0,+VLOOKUP($B56,'1v -ostali'!$A$15:C$372,G$3,FALSE))</f>
        <v>0</v>
      </c>
      <c r="I56">
        <f>IF($B56=0,0,+VLOOKUP($B56,'1v -ostali'!$A$15:$AS$372,I$3,FALSE))</f>
        <v>0</v>
      </c>
      <c r="J56">
        <f>IF($B56=0,0,+VLOOKUP($B56,'1v -ostali'!$A$15:$AS$372,J$3,FALSE))</f>
        <v>0</v>
      </c>
      <c r="K56">
        <f>IF($B56=0,0,+VLOOKUP($B56,'1v -ostali'!$A$15:$AS$372,K$3,FALSE))</f>
        <v>0</v>
      </c>
      <c r="L56">
        <f>IF($B56=0,0,+VLOOKUP($B56,'1v -ostali'!$A$15:$AS$372,L$3,FALSE))</f>
        <v>0</v>
      </c>
      <c r="M56">
        <f>IF($B56=0,0,+VLOOKUP($B56,'1v -ostali'!$A$15:$AS$372,M$3,FALSE))</f>
        <v>0</v>
      </c>
      <c r="N56">
        <f>IF($B56=0,0,+VLOOKUP($B56,'1v -ostali'!$A$15:$AS$372,N$3,FALSE))</f>
        <v>0</v>
      </c>
      <c r="O56">
        <f>IF($B56=0,0,+VLOOKUP($B56,'1v -ostali'!$A$15:$AS$372,O$3,FALSE))</f>
        <v>0</v>
      </c>
      <c r="P56">
        <f>IF($B56=0,0,+VLOOKUP($B56,'1v -ostali'!$A$15:$AS$372,P$3,FALSE))</f>
        <v>0</v>
      </c>
      <c r="Q56">
        <f>IF($B56=0,0,+VLOOKUP($B56,'1v -ostali'!$A$15:$AS$372,Q$3,FALSE))</f>
        <v>0</v>
      </c>
      <c r="R56">
        <f>IF($B56=0,0,+VLOOKUP($B56,'1v -ostali'!$A$15:$AS$372,R$3,FALSE))</f>
        <v>0</v>
      </c>
      <c r="S56">
        <f>IF($B56=0,0,+VLOOKUP($B56,'1v -ostali'!$A$15:$AS$372,S$3,FALSE))</f>
        <v>0</v>
      </c>
      <c r="T56">
        <f>IF($B56=0,0,+VLOOKUP($B56,'1v -ostali'!$A$15:$AS$372,T$3,FALSE))</f>
        <v>0</v>
      </c>
      <c r="U56">
        <f>IF($B56=0,0,+VLOOKUP($B56,'1v -ostali'!$A$15:$AS$372,U$3,FALSE))</f>
        <v>0</v>
      </c>
      <c r="V56">
        <f>IF($B56=0,0,+VLOOKUP($B56,'1v -ostali'!$A$15:$AS$372,V$3,FALSE))</f>
        <v>0</v>
      </c>
      <c r="W56">
        <f>IF($B56=0,0,+VLOOKUP($B56,'1v -ostali'!$A$15:$AS$372,W$3,FALSE))</f>
        <v>0</v>
      </c>
      <c r="X56">
        <f>IF($B56=0,0,+VLOOKUP($B56,'1v -ostali'!$A$15:$AS$372,X$3,FALSE))</f>
        <v>0</v>
      </c>
      <c r="Y56">
        <f>IF($B56=0,0,+VLOOKUP($B56,'1v -ostali'!$A$15:$AS$372,Y$3,FALSE))</f>
        <v>0</v>
      </c>
      <c r="Z56">
        <f>IF($B56=0,0,+VLOOKUP($B56,'1v -ostali'!$A$15:$AS$372,Z$3,FALSE))</f>
        <v>0</v>
      </c>
      <c r="AA56">
        <f>IF($B56=0,0,+VLOOKUP($B56,'1v -ostali'!$A$15:$AS$372,AA$3,FALSE))</f>
        <v>0</v>
      </c>
      <c r="AB56">
        <f>IF($B56=0,0,+VLOOKUP($B56,'1v -ostali'!$A$15:$AS$372,AB$3,FALSE))</f>
        <v>0</v>
      </c>
      <c r="AC56">
        <f>IF($B56=0,0,+VLOOKUP($B56,'1v -ostali'!$A$15:$AS$372,AC$3,FALSE))</f>
        <v>0</v>
      </c>
      <c r="AD56">
        <f>IF($B56=0,0,+VLOOKUP($B56,'1v -ostali'!$A$15:$AS$372,AD$3,FALSE))</f>
        <v>0</v>
      </c>
      <c r="AL56">
        <f>IF($B56=0,0,+VLOOKUP($B56,'1v -ostali'!$A$15:$AS$372,AL$3,FALSE))</f>
        <v>0</v>
      </c>
      <c r="AM56">
        <f>IF($B56=0,0,+VLOOKUP($B56,'1v -ostali'!$A$15:$AS$372,AM$3,FALSE))</f>
        <v>0</v>
      </c>
      <c r="AN56" s="40">
        <f>IF($B56=0,0,+VLOOKUP($B56,'1v -ostali'!$A$15:$AS$372,AN$3,FALSE))</f>
        <v>0</v>
      </c>
      <c r="AO56" s="40">
        <f>IF($B56=0,0,+VLOOKUP($B56,'1v -ostali'!$A$15:$AS$372,AO$3,FALSE))</f>
        <v>0</v>
      </c>
      <c r="AP56" s="40">
        <f>IF($B56=0,0,+VLOOKUP($B56,'1v -ostali'!$A$15:$AS$372,AP$3,FALSE))</f>
        <v>0</v>
      </c>
      <c r="AQ56" s="40">
        <f>IF($B56=0,0,+VLOOKUP($B56,'1v -ostali'!$A$15:$AS$372,AQ$3,FALSE))</f>
        <v>0</v>
      </c>
      <c r="AR56" s="40">
        <f>IF($B56=0,0,+VLOOKUP($B56,'1v -ostali'!$A$15:$AS$372,AR$3,FALSE))</f>
        <v>0</v>
      </c>
      <c r="AS56" s="40">
        <f>IF($B56=0,0,+VLOOKUP($B56,'1v -ostali'!$A$15:$AS$372,AS$3,FALSE))</f>
        <v>0</v>
      </c>
      <c r="AT56" s="40">
        <f>IF($B56=0,0,+VLOOKUP($B56,'1v -ostali'!$A$15:$AS$372,AT$3,FALSE))</f>
        <v>0</v>
      </c>
      <c r="AU56" s="40">
        <f>IF($B56=0,0,+VLOOKUP($B56,'1v -ostali'!$A$15:$AS$372,AU$3,FALSE))</f>
        <v>0</v>
      </c>
      <c r="AV56" s="40">
        <f>IF($B56=0,0,+VLOOKUP($B56,'1v -ostali'!$A$15:$AS$372,AV$3,FALSE))</f>
        <v>0</v>
      </c>
      <c r="AW56" s="40">
        <f>IF($B56=0,0,+VLOOKUP($B56,'1v -ostali'!$A$15:$AS$372,AW$3,FALSE))</f>
        <v>0</v>
      </c>
      <c r="AY56" s="40">
        <f>+(AQ56*'1v -ostali'!$C$6)/100</f>
        <v>0</v>
      </c>
      <c r="AZ56" s="40">
        <f>+(AR56*'1v -ostali'!$C$6)/100</f>
        <v>0</v>
      </c>
      <c r="BA56" s="40">
        <f>+(AV56*'1v -ostali'!$C$6)/100</f>
        <v>0</v>
      </c>
      <c r="BB56" s="40">
        <f>+(AW56*'1v -ostali'!$C$6)/100</f>
        <v>0</v>
      </c>
    </row>
    <row r="57" spans="1:54" x14ac:dyDescent="0.25">
      <c r="A57">
        <f t="shared" si="6"/>
        <v>0</v>
      </c>
      <c r="B57">
        <f>+IF(MAX(B$4:B56)+1&lt;=B$1,B56+1,0)</f>
        <v>0</v>
      </c>
      <c r="C57" s="222">
        <f t="shared" si="2"/>
        <v>0</v>
      </c>
      <c r="D57">
        <f t="shared" si="3"/>
        <v>0</v>
      </c>
      <c r="E57" s="368">
        <f t="shared" si="4"/>
        <v>0</v>
      </c>
      <c r="F57" s="222">
        <f t="shared" si="5"/>
        <v>0</v>
      </c>
      <c r="G57">
        <f>IF($B57=0,0,+VLOOKUP($B57,'1v -ostali'!$A$15:C$372,G$3,FALSE))</f>
        <v>0</v>
      </c>
      <c r="I57">
        <f>IF($B57=0,0,+VLOOKUP($B57,'1v -ostali'!$A$15:$AS$372,I$3,FALSE))</f>
        <v>0</v>
      </c>
      <c r="J57">
        <f>IF($B57=0,0,+VLOOKUP($B57,'1v -ostali'!$A$15:$AS$372,J$3,FALSE))</f>
        <v>0</v>
      </c>
      <c r="K57">
        <f>IF($B57=0,0,+VLOOKUP($B57,'1v -ostali'!$A$15:$AS$372,K$3,FALSE))</f>
        <v>0</v>
      </c>
      <c r="L57">
        <f>IF($B57=0,0,+VLOOKUP($B57,'1v -ostali'!$A$15:$AS$372,L$3,FALSE))</f>
        <v>0</v>
      </c>
      <c r="M57">
        <f>IF($B57=0,0,+VLOOKUP($B57,'1v -ostali'!$A$15:$AS$372,M$3,FALSE))</f>
        <v>0</v>
      </c>
      <c r="N57">
        <f>IF($B57=0,0,+VLOOKUP($B57,'1v -ostali'!$A$15:$AS$372,N$3,FALSE))</f>
        <v>0</v>
      </c>
      <c r="O57">
        <f>IF($B57=0,0,+VLOOKUP($B57,'1v -ostali'!$A$15:$AS$372,O$3,FALSE))</f>
        <v>0</v>
      </c>
      <c r="P57">
        <f>IF($B57=0,0,+VLOOKUP($B57,'1v -ostali'!$A$15:$AS$372,P$3,FALSE))</f>
        <v>0</v>
      </c>
      <c r="Q57">
        <f>IF($B57=0,0,+VLOOKUP($B57,'1v -ostali'!$A$15:$AS$372,Q$3,FALSE))</f>
        <v>0</v>
      </c>
      <c r="R57">
        <f>IF($B57=0,0,+VLOOKUP($B57,'1v -ostali'!$A$15:$AS$372,R$3,FALSE))</f>
        <v>0</v>
      </c>
      <c r="S57">
        <f>IF($B57=0,0,+VLOOKUP($B57,'1v -ostali'!$A$15:$AS$372,S$3,FALSE))</f>
        <v>0</v>
      </c>
      <c r="T57">
        <f>IF($B57=0,0,+VLOOKUP($B57,'1v -ostali'!$A$15:$AS$372,T$3,FALSE))</f>
        <v>0</v>
      </c>
      <c r="U57">
        <f>IF($B57=0,0,+VLOOKUP($B57,'1v -ostali'!$A$15:$AS$372,U$3,FALSE))</f>
        <v>0</v>
      </c>
      <c r="V57">
        <f>IF($B57=0,0,+VLOOKUP($B57,'1v -ostali'!$A$15:$AS$372,V$3,FALSE))</f>
        <v>0</v>
      </c>
      <c r="W57">
        <f>IF($B57=0,0,+VLOOKUP($B57,'1v -ostali'!$A$15:$AS$372,W$3,FALSE))</f>
        <v>0</v>
      </c>
      <c r="X57">
        <f>IF($B57=0,0,+VLOOKUP($B57,'1v -ostali'!$A$15:$AS$372,X$3,FALSE))</f>
        <v>0</v>
      </c>
      <c r="Y57">
        <f>IF($B57=0,0,+VLOOKUP($B57,'1v -ostali'!$A$15:$AS$372,Y$3,FALSE))</f>
        <v>0</v>
      </c>
      <c r="Z57">
        <f>IF($B57=0,0,+VLOOKUP($B57,'1v -ostali'!$A$15:$AS$372,Z$3,FALSE))</f>
        <v>0</v>
      </c>
      <c r="AA57">
        <f>IF($B57=0,0,+VLOOKUP($B57,'1v -ostali'!$A$15:$AS$372,AA$3,FALSE))</f>
        <v>0</v>
      </c>
      <c r="AB57">
        <f>IF($B57=0,0,+VLOOKUP($B57,'1v -ostali'!$A$15:$AS$372,AB$3,FALSE))</f>
        <v>0</v>
      </c>
      <c r="AC57">
        <f>IF($B57=0,0,+VLOOKUP($B57,'1v -ostali'!$A$15:$AS$372,AC$3,FALSE))</f>
        <v>0</v>
      </c>
      <c r="AD57">
        <f>IF($B57=0,0,+VLOOKUP($B57,'1v -ostali'!$A$15:$AS$372,AD$3,FALSE))</f>
        <v>0</v>
      </c>
      <c r="AL57">
        <f>IF($B57=0,0,+VLOOKUP($B57,'1v -ostali'!$A$15:$AS$372,AL$3,FALSE))</f>
        <v>0</v>
      </c>
      <c r="AM57">
        <f>IF($B57=0,0,+VLOOKUP($B57,'1v -ostali'!$A$15:$AS$372,AM$3,FALSE))</f>
        <v>0</v>
      </c>
      <c r="AN57" s="40">
        <f>IF($B57=0,0,+VLOOKUP($B57,'1v -ostali'!$A$15:$AS$372,AN$3,FALSE))</f>
        <v>0</v>
      </c>
      <c r="AO57" s="40">
        <f>IF($B57=0,0,+VLOOKUP($B57,'1v -ostali'!$A$15:$AS$372,AO$3,FALSE))</f>
        <v>0</v>
      </c>
      <c r="AP57" s="40">
        <f>IF($B57=0,0,+VLOOKUP($B57,'1v -ostali'!$A$15:$AS$372,AP$3,FALSE))</f>
        <v>0</v>
      </c>
      <c r="AQ57" s="40">
        <f>IF($B57=0,0,+VLOOKUP($B57,'1v -ostali'!$A$15:$AS$372,AQ$3,FALSE))</f>
        <v>0</v>
      </c>
      <c r="AR57" s="40">
        <f>IF($B57=0,0,+VLOOKUP($B57,'1v -ostali'!$A$15:$AS$372,AR$3,FALSE))</f>
        <v>0</v>
      </c>
      <c r="AS57" s="40">
        <f>IF($B57=0,0,+VLOOKUP($B57,'1v -ostali'!$A$15:$AS$372,AS$3,FALSE))</f>
        <v>0</v>
      </c>
      <c r="AT57" s="40">
        <f>IF($B57=0,0,+VLOOKUP($B57,'1v -ostali'!$A$15:$AS$372,AT$3,FALSE))</f>
        <v>0</v>
      </c>
      <c r="AU57" s="40">
        <f>IF($B57=0,0,+VLOOKUP($B57,'1v -ostali'!$A$15:$AS$372,AU$3,FALSE))</f>
        <v>0</v>
      </c>
      <c r="AV57" s="40">
        <f>IF($B57=0,0,+VLOOKUP($B57,'1v -ostali'!$A$15:$AS$372,AV$3,FALSE))</f>
        <v>0</v>
      </c>
      <c r="AW57" s="40">
        <f>IF($B57=0,0,+VLOOKUP($B57,'1v -ostali'!$A$15:$AS$372,AW$3,FALSE))</f>
        <v>0</v>
      </c>
      <c r="AY57" s="40">
        <f>+(AQ57*'1v -ostali'!$C$6)/100</f>
        <v>0</v>
      </c>
      <c r="AZ57" s="40">
        <f>+(AR57*'1v -ostali'!$C$6)/100</f>
        <v>0</v>
      </c>
      <c r="BA57" s="40">
        <f>+(AV57*'1v -ostali'!$C$6)/100</f>
        <v>0</v>
      </c>
      <c r="BB57" s="40">
        <f>+(AW57*'1v -ostali'!$C$6)/100</f>
        <v>0</v>
      </c>
    </row>
    <row r="58" spans="1:54" x14ac:dyDescent="0.25">
      <c r="A58">
        <f t="shared" si="6"/>
        <v>0</v>
      </c>
      <c r="B58">
        <f>+IF(MAX(B$4:B57)+1&lt;=B$1,B57+1,0)</f>
        <v>0</v>
      </c>
      <c r="C58" s="222">
        <f t="shared" si="2"/>
        <v>0</v>
      </c>
      <c r="D58">
        <f t="shared" si="3"/>
        <v>0</v>
      </c>
      <c r="E58" s="368">
        <f t="shared" si="4"/>
        <v>0</v>
      </c>
      <c r="F58" s="222">
        <f t="shared" si="5"/>
        <v>0</v>
      </c>
      <c r="G58">
        <f>IF($B58=0,0,+VLOOKUP($B58,'1v -ostali'!$A$15:C$372,G$3,FALSE))</f>
        <v>0</v>
      </c>
      <c r="I58">
        <f>IF($B58=0,0,+VLOOKUP($B58,'1v -ostali'!$A$15:$AS$372,I$3,FALSE))</f>
        <v>0</v>
      </c>
      <c r="J58">
        <f>IF($B58=0,0,+VLOOKUP($B58,'1v -ostali'!$A$15:$AS$372,J$3,FALSE))</f>
        <v>0</v>
      </c>
      <c r="K58">
        <f>IF($B58=0,0,+VLOOKUP($B58,'1v -ostali'!$A$15:$AS$372,K$3,FALSE))</f>
        <v>0</v>
      </c>
      <c r="L58">
        <f>IF($B58=0,0,+VLOOKUP($B58,'1v -ostali'!$A$15:$AS$372,L$3,FALSE))</f>
        <v>0</v>
      </c>
      <c r="M58">
        <f>IF($B58=0,0,+VLOOKUP($B58,'1v -ostali'!$A$15:$AS$372,M$3,FALSE))</f>
        <v>0</v>
      </c>
      <c r="N58">
        <f>IF($B58=0,0,+VLOOKUP($B58,'1v -ostali'!$A$15:$AS$372,N$3,FALSE))</f>
        <v>0</v>
      </c>
      <c r="O58">
        <f>IF($B58=0,0,+VLOOKUP($B58,'1v -ostali'!$A$15:$AS$372,O$3,FALSE))</f>
        <v>0</v>
      </c>
      <c r="P58">
        <f>IF($B58=0,0,+VLOOKUP($B58,'1v -ostali'!$A$15:$AS$372,P$3,FALSE))</f>
        <v>0</v>
      </c>
      <c r="Q58">
        <f>IF($B58=0,0,+VLOOKUP($B58,'1v -ostali'!$A$15:$AS$372,Q$3,FALSE))</f>
        <v>0</v>
      </c>
      <c r="R58">
        <f>IF($B58=0,0,+VLOOKUP($B58,'1v -ostali'!$A$15:$AS$372,R$3,FALSE))</f>
        <v>0</v>
      </c>
      <c r="S58">
        <f>IF($B58=0,0,+VLOOKUP($B58,'1v -ostali'!$A$15:$AS$372,S$3,FALSE))</f>
        <v>0</v>
      </c>
      <c r="T58">
        <f>IF($B58=0,0,+VLOOKUP($B58,'1v -ostali'!$A$15:$AS$372,T$3,FALSE))</f>
        <v>0</v>
      </c>
      <c r="U58">
        <f>IF($B58=0,0,+VLOOKUP($B58,'1v -ostali'!$A$15:$AS$372,U$3,FALSE))</f>
        <v>0</v>
      </c>
      <c r="V58">
        <f>IF($B58=0,0,+VLOOKUP($B58,'1v -ostali'!$A$15:$AS$372,V$3,FALSE))</f>
        <v>0</v>
      </c>
      <c r="W58">
        <f>IF($B58=0,0,+VLOOKUP($B58,'1v -ostali'!$A$15:$AS$372,W$3,FALSE))</f>
        <v>0</v>
      </c>
      <c r="X58">
        <f>IF($B58=0,0,+VLOOKUP($B58,'1v -ostali'!$A$15:$AS$372,X$3,FALSE))</f>
        <v>0</v>
      </c>
      <c r="Y58">
        <f>IF($B58=0,0,+VLOOKUP($B58,'1v -ostali'!$A$15:$AS$372,Y$3,FALSE))</f>
        <v>0</v>
      </c>
      <c r="Z58">
        <f>IF($B58=0,0,+VLOOKUP($B58,'1v -ostali'!$A$15:$AS$372,Z$3,FALSE))</f>
        <v>0</v>
      </c>
      <c r="AA58">
        <f>IF($B58=0,0,+VLOOKUP($B58,'1v -ostali'!$A$15:$AS$372,AA$3,FALSE))</f>
        <v>0</v>
      </c>
      <c r="AB58">
        <f>IF($B58=0,0,+VLOOKUP($B58,'1v -ostali'!$A$15:$AS$372,AB$3,FALSE))</f>
        <v>0</v>
      </c>
      <c r="AC58">
        <f>IF($B58=0,0,+VLOOKUP($B58,'1v -ostali'!$A$15:$AS$372,AC$3,FALSE))</f>
        <v>0</v>
      </c>
      <c r="AD58">
        <f>IF($B58=0,0,+VLOOKUP($B58,'1v -ostali'!$A$15:$AS$372,AD$3,FALSE))</f>
        <v>0</v>
      </c>
      <c r="AL58">
        <f>IF($B58=0,0,+VLOOKUP($B58,'1v -ostali'!$A$15:$AS$372,AL$3,FALSE))</f>
        <v>0</v>
      </c>
      <c r="AM58">
        <f>IF($B58=0,0,+VLOOKUP($B58,'1v -ostali'!$A$15:$AS$372,AM$3,FALSE))</f>
        <v>0</v>
      </c>
      <c r="AN58" s="40">
        <f>IF($B58=0,0,+VLOOKUP($B58,'1v -ostali'!$A$15:$AS$372,AN$3,FALSE))</f>
        <v>0</v>
      </c>
      <c r="AO58" s="40">
        <f>IF($B58=0,0,+VLOOKUP($B58,'1v -ostali'!$A$15:$AS$372,AO$3,FALSE))</f>
        <v>0</v>
      </c>
      <c r="AP58" s="40">
        <f>IF($B58=0,0,+VLOOKUP($B58,'1v -ostali'!$A$15:$AS$372,AP$3,FALSE))</f>
        <v>0</v>
      </c>
      <c r="AQ58" s="40">
        <f>IF($B58=0,0,+VLOOKUP($B58,'1v -ostali'!$A$15:$AS$372,AQ$3,FALSE))</f>
        <v>0</v>
      </c>
      <c r="AR58" s="40">
        <f>IF($B58=0,0,+VLOOKUP($B58,'1v -ostali'!$A$15:$AS$372,AR$3,FALSE))</f>
        <v>0</v>
      </c>
      <c r="AS58" s="40">
        <f>IF($B58=0,0,+VLOOKUP($B58,'1v -ostali'!$A$15:$AS$372,AS$3,FALSE))</f>
        <v>0</v>
      </c>
      <c r="AT58" s="40">
        <f>IF($B58=0,0,+VLOOKUP($B58,'1v -ostali'!$A$15:$AS$372,AT$3,FALSE))</f>
        <v>0</v>
      </c>
      <c r="AU58" s="40">
        <f>IF($B58=0,0,+VLOOKUP($B58,'1v -ostali'!$A$15:$AS$372,AU$3,FALSE))</f>
        <v>0</v>
      </c>
      <c r="AV58" s="40">
        <f>IF($B58=0,0,+VLOOKUP($B58,'1v -ostali'!$A$15:$AS$372,AV$3,FALSE))</f>
        <v>0</v>
      </c>
      <c r="AW58" s="40">
        <f>IF($B58=0,0,+VLOOKUP($B58,'1v -ostali'!$A$15:$AS$372,AW$3,FALSE))</f>
        <v>0</v>
      </c>
      <c r="AY58" s="40">
        <f>+(AQ58*'1v -ostali'!$C$6)/100</f>
        <v>0</v>
      </c>
      <c r="AZ58" s="40">
        <f>+(AR58*'1v -ostali'!$C$6)/100</f>
        <v>0</v>
      </c>
      <c r="BA58" s="40">
        <f>+(AV58*'1v -ostali'!$C$6)/100</f>
        <v>0</v>
      </c>
      <c r="BB58" s="40">
        <f>+(AW58*'1v -ostali'!$C$6)/100</f>
        <v>0</v>
      </c>
    </row>
    <row r="59" spans="1:54" x14ac:dyDescent="0.25">
      <c r="A59">
        <f t="shared" si="6"/>
        <v>0</v>
      </c>
      <c r="B59">
        <f>+IF(MAX(B$4:B58)+1&lt;=B$1,B58+1,0)</f>
        <v>0</v>
      </c>
      <c r="C59" s="222">
        <f t="shared" si="2"/>
        <v>0</v>
      </c>
      <c r="D59">
        <f t="shared" si="3"/>
        <v>0</v>
      </c>
      <c r="E59" s="368">
        <f t="shared" si="4"/>
        <v>0</v>
      </c>
      <c r="F59" s="222">
        <f t="shared" si="5"/>
        <v>0</v>
      </c>
      <c r="G59">
        <f>IF($B59=0,0,+VLOOKUP($B59,'1v -ostali'!$A$15:C$372,G$3,FALSE))</f>
        <v>0</v>
      </c>
      <c r="I59">
        <f>IF($B59=0,0,+VLOOKUP($B59,'1v -ostali'!$A$15:$AS$372,I$3,FALSE))</f>
        <v>0</v>
      </c>
      <c r="J59">
        <f>IF($B59=0,0,+VLOOKUP($B59,'1v -ostali'!$A$15:$AS$372,J$3,FALSE))</f>
        <v>0</v>
      </c>
      <c r="K59">
        <f>IF($B59=0,0,+VLOOKUP($B59,'1v -ostali'!$A$15:$AS$372,K$3,FALSE))</f>
        <v>0</v>
      </c>
      <c r="L59">
        <f>IF($B59=0,0,+VLOOKUP($B59,'1v -ostali'!$A$15:$AS$372,L$3,FALSE))</f>
        <v>0</v>
      </c>
      <c r="M59">
        <f>IF($B59=0,0,+VLOOKUP($B59,'1v -ostali'!$A$15:$AS$372,M$3,FALSE))</f>
        <v>0</v>
      </c>
      <c r="N59">
        <f>IF($B59=0,0,+VLOOKUP($B59,'1v -ostali'!$A$15:$AS$372,N$3,FALSE))</f>
        <v>0</v>
      </c>
      <c r="O59">
        <f>IF($B59=0,0,+VLOOKUP($B59,'1v -ostali'!$A$15:$AS$372,O$3,FALSE))</f>
        <v>0</v>
      </c>
      <c r="P59">
        <f>IF($B59=0,0,+VLOOKUP($B59,'1v -ostali'!$A$15:$AS$372,P$3,FALSE))</f>
        <v>0</v>
      </c>
      <c r="Q59">
        <f>IF($B59=0,0,+VLOOKUP($B59,'1v -ostali'!$A$15:$AS$372,Q$3,FALSE))</f>
        <v>0</v>
      </c>
      <c r="R59">
        <f>IF($B59=0,0,+VLOOKUP($B59,'1v -ostali'!$A$15:$AS$372,R$3,FALSE))</f>
        <v>0</v>
      </c>
      <c r="S59">
        <f>IF($B59=0,0,+VLOOKUP($B59,'1v -ostali'!$A$15:$AS$372,S$3,FALSE))</f>
        <v>0</v>
      </c>
      <c r="T59">
        <f>IF($B59=0,0,+VLOOKUP($B59,'1v -ostali'!$A$15:$AS$372,T$3,FALSE))</f>
        <v>0</v>
      </c>
      <c r="U59">
        <f>IF($B59=0,0,+VLOOKUP($B59,'1v -ostali'!$A$15:$AS$372,U$3,FALSE))</f>
        <v>0</v>
      </c>
      <c r="V59">
        <f>IF($B59=0,0,+VLOOKUP($B59,'1v -ostali'!$A$15:$AS$372,V$3,FALSE))</f>
        <v>0</v>
      </c>
      <c r="W59">
        <f>IF($B59=0,0,+VLOOKUP($B59,'1v -ostali'!$A$15:$AS$372,W$3,FALSE))</f>
        <v>0</v>
      </c>
      <c r="X59">
        <f>IF($B59=0,0,+VLOOKUP($B59,'1v -ostali'!$A$15:$AS$372,X$3,FALSE))</f>
        <v>0</v>
      </c>
      <c r="Y59">
        <f>IF($B59=0,0,+VLOOKUP($B59,'1v -ostali'!$A$15:$AS$372,Y$3,FALSE))</f>
        <v>0</v>
      </c>
      <c r="Z59">
        <f>IF($B59=0,0,+VLOOKUP($B59,'1v -ostali'!$A$15:$AS$372,Z$3,FALSE))</f>
        <v>0</v>
      </c>
      <c r="AA59">
        <f>IF($B59=0,0,+VLOOKUP($B59,'1v -ostali'!$A$15:$AS$372,AA$3,FALSE))</f>
        <v>0</v>
      </c>
      <c r="AB59">
        <f>IF($B59=0,0,+VLOOKUP($B59,'1v -ostali'!$A$15:$AS$372,AB$3,FALSE))</f>
        <v>0</v>
      </c>
      <c r="AC59">
        <f>IF($B59=0,0,+VLOOKUP($B59,'1v -ostali'!$A$15:$AS$372,AC$3,FALSE))</f>
        <v>0</v>
      </c>
      <c r="AD59">
        <f>IF($B59=0,0,+VLOOKUP($B59,'1v -ostali'!$A$15:$AS$372,AD$3,FALSE))</f>
        <v>0</v>
      </c>
      <c r="AL59">
        <f>IF($B59=0,0,+VLOOKUP($B59,'1v -ostali'!$A$15:$AS$372,AL$3,FALSE))</f>
        <v>0</v>
      </c>
      <c r="AM59">
        <f>IF($B59=0,0,+VLOOKUP($B59,'1v -ostali'!$A$15:$AS$372,AM$3,FALSE))</f>
        <v>0</v>
      </c>
      <c r="AN59" s="40">
        <f>IF($B59=0,0,+VLOOKUP($B59,'1v -ostali'!$A$15:$AS$372,AN$3,FALSE))</f>
        <v>0</v>
      </c>
      <c r="AO59" s="40">
        <f>IF($B59=0,0,+VLOOKUP($B59,'1v -ostali'!$A$15:$AS$372,AO$3,FALSE))</f>
        <v>0</v>
      </c>
      <c r="AP59" s="40">
        <f>IF($B59=0,0,+VLOOKUP($B59,'1v -ostali'!$A$15:$AS$372,AP$3,FALSE))</f>
        <v>0</v>
      </c>
      <c r="AQ59" s="40">
        <f>IF($B59=0,0,+VLOOKUP($B59,'1v -ostali'!$A$15:$AS$372,AQ$3,FALSE))</f>
        <v>0</v>
      </c>
      <c r="AR59" s="40">
        <f>IF($B59=0,0,+VLOOKUP($B59,'1v -ostali'!$A$15:$AS$372,AR$3,FALSE))</f>
        <v>0</v>
      </c>
      <c r="AS59" s="40">
        <f>IF($B59=0,0,+VLOOKUP($B59,'1v -ostali'!$A$15:$AS$372,AS$3,FALSE))</f>
        <v>0</v>
      </c>
      <c r="AT59" s="40">
        <f>IF($B59=0,0,+VLOOKUP($B59,'1v -ostali'!$A$15:$AS$372,AT$3,FALSE))</f>
        <v>0</v>
      </c>
      <c r="AU59" s="40">
        <f>IF($B59=0,0,+VLOOKUP($B59,'1v -ostali'!$A$15:$AS$372,AU$3,FALSE))</f>
        <v>0</v>
      </c>
      <c r="AV59" s="40">
        <f>IF($B59=0,0,+VLOOKUP($B59,'1v -ostali'!$A$15:$AS$372,AV$3,FALSE))</f>
        <v>0</v>
      </c>
      <c r="AW59" s="40">
        <f>IF($B59=0,0,+VLOOKUP($B59,'1v -ostali'!$A$15:$AS$372,AW$3,FALSE))</f>
        <v>0</v>
      </c>
      <c r="AY59" s="40">
        <f>+(AQ59*'1v -ostali'!$C$6)/100</f>
        <v>0</v>
      </c>
      <c r="AZ59" s="40">
        <f>+(AR59*'1v -ostali'!$C$6)/100</f>
        <v>0</v>
      </c>
      <c r="BA59" s="40">
        <f>+(AV59*'1v -ostali'!$C$6)/100</f>
        <v>0</v>
      </c>
      <c r="BB59" s="40">
        <f>+(AW59*'1v -ostali'!$C$6)/100</f>
        <v>0</v>
      </c>
    </row>
    <row r="60" spans="1:54" x14ac:dyDescent="0.25">
      <c r="A60">
        <f t="shared" si="6"/>
        <v>0</v>
      </c>
      <c r="B60">
        <f>+IF(MAX(B$4:B59)+1&lt;=B$1,B59+1,0)</f>
        <v>0</v>
      </c>
      <c r="C60" s="222">
        <f t="shared" si="2"/>
        <v>0</v>
      </c>
      <c r="D60">
        <f t="shared" si="3"/>
        <v>0</v>
      </c>
      <c r="E60" s="368">
        <f t="shared" si="4"/>
        <v>0</v>
      </c>
      <c r="F60" s="222">
        <f t="shared" si="5"/>
        <v>0</v>
      </c>
      <c r="G60">
        <f>IF($B60=0,0,+VLOOKUP($B60,'1v -ostali'!$A$15:C$372,G$3,FALSE))</f>
        <v>0</v>
      </c>
      <c r="I60">
        <f>IF($B60=0,0,+VLOOKUP($B60,'1v -ostali'!$A$15:$AS$372,I$3,FALSE))</f>
        <v>0</v>
      </c>
      <c r="J60">
        <f>IF($B60=0,0,+VLOOKUP($B60,'1v -ostali'!$A$15:$AS$372,J$3,FALSE))</f>
        <v>0</v>
      </c>
      <c r="K60">
        <f>IF($B60=0,0,+VLOOKUP($B60,'1v -ostali'!$A$15:$AS$372,K$3,FALSE))</f>
        <v>0</v>
      </c>
      <c r="L60">
        <f>IF($B60=0,0,+VLOOKUP($B60,'1v -ostali'!$A$15:$AS$372,L$3,FALSE))</f>
        <v>0</v>
      </c>
      <c r="M60">
        <f>IF($B60=0,0,+VLOOKUP($B60,'1v -ostali'!$A$15:$AS$372,M$3,FALSE))</f>
        <v>0</v>
      </c>
      <c r="N60">
        <f>IF($B60=0,0,+VLOOKUP($B60,'1v -ostali'!$A$15:$AS$372,N$3,FALSE))</f>
        <v>0</v>
      </c>
      <c r="O60">
        <f>IF($B60=0,0,+VLOOKUP($B60,'1v -ostali'!$A$15:$AS$372,O$3,FALSE))</f>
        <v>0</v>
      </c>
      <c r="P60">
        <f>IF($B60=0,0,+VLOOKUP($B60,'1v -ostali'!$A$15:$AS$372,P$3,FALSE))</f>
        <v>0</v>
      </c>
      <c r="Q60">
        <f>IF($B60=0,0,+VLOOKUP($B60,'1v -ostali'!$A$15:$AS$372,Q$3,FALSE))</f>
        <v>0</v>
      </c>
      <c r="R60">
        <f>IF($B60=0,0,+VLOOKUP($B60,'1v -ostali'!$A$15:$AS$372,R$3,FALSE))</f>
        <v>0</v>
      </c>
      <c r="S60">
        <f>IF($B60=0,0,+VLOOKUP($B60,'1v -ostali'!$A$15:$AS$372,S$3,FALSE))</f>
        <v>0</v>
      </c>
      <c r="T60">
        <f>IF($B60=0,0,+VLOOKUP($B60,'1v -ostali'!$A$15:$AS$372,T$3,FALSE))</f>
        <v>0</v>
      </c>
      <c r="U60">
        <f>IF($B60=0,0,+VLOOKUP($B60,'1v -ostali'!$A$15:$AS$372,U$3,FALSE))</f>
        <v>0</v>
      </c>
      <c r="V60">
        <f>IF($B60=0,0,+VLOOKUP($B60,'1v -ostali'!$A$15:$AS$372,V$3,FALSE))</f>
        <v>0</v>
      </c>
      <c r="W60">
        <f>IF($B60=0,0,+VLOOKUP($B60,'1v -ostali'!$A$15:$AS$372,W$3,FALSE))</f>
        <v>0</v>
      </c>
      <c r="X60">
        <f>IF($B60=0,0,+VLOOKUP($B60,'1v -ostali'!$A$15:$AS$372,X$3,FALSE))</f>
        <v>0</v>
      </c>
      <c r="Y60">
        <f>IF($B60=0,0,+VLOOKUP($B60,'1v -ostali'!$A$15:$AS$372,Y$3,FALSE))</f>
        <v>0</v>
      </c>
      <c r="Z60">
        <f>IF($B60=0,0,+VLOOKUP($B60,'1v -ostali'!$A$15:$AS$372,Z$3,FALSE))</f>
        <v>0</v>
      </c>
      <c r="AA60">
        <f>IF($B60=0,0,+VLOOKUP($B60,'1v -ostali'!$A$15:$AS$372,AA$3,FALSE))</f>
        <v>0</v>
      </c>
      <c r="AB60">
        <f>IF($B60=0,0,+VLOOKUP($B60,'1v -ostali'!$A$15:$AS$372,AB$3,FALSE))</f>
        <v>0</v>
      </c>
      <c r="AC60">
        <f>IF($B60=0,0,+VLOOKUP($B60,'1v -ostali'!$A$15:$AS$372,AC$3,FALSE))</f>
        <v>0</v>
      </c>
      <c r="AD60">
        <f>IF($B60=0,0,+VLOOKUP($B60,'1v -ostali'!$A$15:$AS$372,AD$3,FALSE))</f>
        <v>0</v>
      </c>
      <c r="AL60">
        <f>IF($B60=0,0,+VLOOKUP($B60,'1v -ostali'!$A$15:$AS$372,AL$3,FALSE))</f>
        <v>0</v>
      </c>
      <c r="AM60">
        <f>IF($B60=0,0,+VLOOKUP($B60,'1v -ostali'!$A$15:$AS$372,AM$3,FALSE))</f>
        <v>0</v>
      </c>
      <c r="AN60" s="40">
        <f>IF($B60=0,0,+VLOOKUP($B60,'1v -ostali'!$A$15:$AS$372,AN$3,FALSE))</f>
        <v>0</v>
      </c>
      <c r="AO60" s="40">
        <f>IF($B60=0,0,+VLOOKUP($B60,'1v -ostali'!$A$15:$AS$372,AO$3,FALSE))</f>
        <v>0</v>
      </c>
      <c r="AP60" s="40">
        <f>IF($B60=0,0,+VLOOKUP($B60,'1v -ostali'!$A$15:$AS$372,AP$3,FALSE))</f>
        <v>0</v>
      </c>
      <c r="AQ60" s="40">
        <f>IF($B60=0,0,+VLOOKUP($B60,'1v -ostali'!$A$15:$AS$372,AQ$3,FALSE))</f>
        <v>0</v>
      </c>
      <c r="AR60" s="40">
        <f>IF($B60=0,0,+VLOOKUP($B60,'1v -ostali'!$A$15:$AS$372,AR$3,FALSE))</f>
        <v>0</v>
      </c>
      <c r="AS60" s="40">
        <f>IF($B60=0,0,+VLOOKUP($B60,'1v -ostali'!$A$15:$AS$372,AS$3,FALSE))</f>
        <v>0</v>
      </c>
      <c r="AT60" s="40">
        <f>IF($B60=0,0,+VLOOKUP($B60,'1v -ostali'!$A$15:$AS$372,AT$3,FALSE))</f>
        <v>0</v>
      </c>
      <c r="AU60" s="40">
        <f>IF($B60=0,0,+VLOOKUP($B60,'1v -ostali'!$A$15:$AS$372,AU$3,FALSE))</f>
        <v>0</v>
      </c>
      <c r="AV60" s="40">
        <f>IF($B60=0,0,+VLOOKUP($B60,'1v -ostali'!$A$15:$AS$372,AV$3,FALSE))</f>
        <v>0</v>
      </c>
      <c r="AW60" s="40">
        <f>IF($B60=0,0,+VLOOKUP($B60,'1v -ostali'!$A$15:$AS$372,AW$3,FALSE))</f>
        <v>0</v>
      </c>
      <c r="AY60" s="40">
        <f>+(AQ60*'1v -ostali'!$C$6)/100</f>
        <v>0</v>
      </c>
      <c r="AZ60" s="40">
        <f>+(AR60*'1v -ostali'!$C$6)/100</f>
        <v>0</v>
      </c>
      <c r="BA60" s="40">
        <f>+(AV60*'1v -ostali'!$C$6)/100</f>
        <v>0</v>
      </c>
      <c r="BB60" s="40">
        <f>+(AW60*'1v -ostali'!$C$6)/100</f>
        <v>0</v>
      </c>
    </row>
    <row r="61" spans="1:54" x14ac:dyDescent="0.25">
      <c r="A61">
        <f t="shared" si="6"/>
        <v>0</v>
      </c>
      <c r="B61">
        <f>+IF(MAX(B$4:B60)+1&lt;=B$1,B60+1,0)</f>
        <v>0</v>
      </c>
      <c r="C61" s="222">
        <f t="shared" si="2"/>
        <v>0</v>
      </c>
      <c r="D61">
        <f t="shared" si="3"/>
        <v>0</v>
      </c>
      <c r="E61" s="368">
        <f t="shared" si="4"/>
        <v>0</v>
      </c>
      <c r="F61" s="222">
        <f t="shared" si="5"/>
        <v>0</v>
      </c>
      <c r="G61">
        <f>IF($B61=0,0,+VLOOKUP($B61,'1v -ostali'!$A$15:C$372,G$3,FALSE))</f>
        <v>0</v>
      </c>
      <c r="I61">
        <f>IF($B61=0,0,+VLOOKUP($B61,'1v -ostali'!$A$15:$AS$372,I$3,FALSE))</f>
        <v>0</v>
      </c>
      <c r="J61">
        <f>IF($B61=0,0,+VLOOKUP($B61,'1v -ostali'!$A$15:$AS$372,J$3,FALSE))</f>
        <v>0</v>
      </c>
      <c r="K61">
        <f>IF($B61=0,0,+VLOOKUP($B61,'1v -ostali'!$A$15:$AS$372,K$3,FALSE))</f>
        <v>0</v>
      </c>
      <c r="L61">
        <f>IF($B61=0,0,+VLOOKUP($B61,'1v -ostali'!$A$15:$AS$372,L$3,FALSE))</f>
        <v>0</v>
      </c>
      <c r="M61">
        <f>IF($B61=0,0,+VLOOKUP($B61,'1v -ostali'!$A$15:$AS$372,M$3,FALSE))</f>
        <v>0</v>
      </c>
      <c r="N61">
        <f>IF($B61=0,0,+VLOOKUP($B61,'1v -ostali'!$A$15:$AS$372,N$3,FALSE))</f>
        <v>0</v>
      </c>
      <c r="O61">
        <f>IF($B61=0,0,+VLOOKUP($B61,'1v -ostali'!$A$15:$AS$372,O$3,FALSE))</f>
        <v>0</v>
      </c>
      <c r="P61">
        <f>IF($B61=0,0,+VLOOKUP($B61,'1v -ostali'!$A$15:$AS$372,P$3,FALSE))</f>
        <v>0</v>
      </c>
      <c r="Q61">
        <f>IF($B61=0,0,+VLOOKUP($B61,'1v -ostali'!$A$15:$AS$372,Q$3,FALSE))</f>
        <v>0</v>
      </c>
      <c r="R61">
        <f>IF($B61=0,0,+VLOOKUP($B61,'1v -ostali'!$A$15:$AS$372,R$3,FALSE))</f>
        <v>0</v>
      </c>
      <c r="S61">
        <f>IF($B61=0,0,+VLOOKUP($B61,'1v -ostali'!$A$15:$AS$372,S$3,FALSE))</f>
        <v>0</v>
      </c>
      <c r="T61">
        <f>IF($B61=0,0,+VLOOKUP($B61,'1v -ostali'!$A$15:$AS$372,T$3,FALSE))</f>
        <v>0</v>
      </c>
      <c r="U61">
        <f>IF($B61=0,0,+VLOOKUP($B61,'1v -ostali'!$A$15:$AS$372,U$3,FALSE))</f>
        <v>0</v>
      </c>
      <c r="V61">
        <f>IF($B61=0,0,+VLOOKUP($B61,'1v -ostali'!$A$15:$AS$372,V$3,FALSE))</f>
        <v>0</v>
      </c>
      <c r="W61">
        <f>IF($B61=0,0,+VLOOKUP($B61,'1v -ostali'!$A$15:$AS$372,W$3,FALSE))</f>
        <v>0</v>
      </c>
      <c r="X61">
        <f>IF($B61=0,0,+VLOOKUP($B61,'1v -ostali'!$A$15:$AS$372,X$3,FALSE))</f>
        <v>0</v>
      </c>
      <c r="Y61">
        <f>IF($B61=0,0,+VLOOKUP($B61,'1v -ostali'!$A$15:$AS$372,Y$3,FALSE))</f>
        <v>0</v>
      </c>
      <c r="Z61">
        <f>IF($B61=0,0,+VLOOKUP($B61,'1v -ostali'!$A$15:$AS$372,Z$3,FALSE))</f>
        <v>0</v>
      </c>
      <c r="AA61">
        <f>IF($B61=0,0,+VLOOKUP($B61,'1v -ostali'!$A$15:$AS$372,AA$3,FALSE))</f>
        <v>0</v>
      </c>
      <c r="AB61">
        <f>IF($B61=0,0,+VLOOKUP($B61,'1v -ostali'!$A$15:$AS$372,AB$3,FALSE))</f>
        <v>0</v>
      </c>
      <c r="AC61">
        <f>IF($B61=0,0,+VLOOKUP($B61,'1v -ostali'!$A$15:$AS$372,AC$3,FALSE))</f>
        <v>0</v>
      </c>
      <c r="AD61">
        <f>IF($B61=0,0,+VLOOKUP($B61,'1v -ostali'!$A$15:$AS$372,AD$3,FALSE))</f>
        <v>0</v>
      </c>
      <c r="AL61">
        <f>IF($B61=0,0,+VLOOKUP($B61,'1v -ostali'!$A$15:$AS$372,AL$3,FALSE))</f>
        <v>0</v>
      </c>
      <c r="AM61">
        <f>IF($B61=0,0,+VLOOKUP($B61,'1v -ostali'!$A$15:$AS$372,AM$3,FALSE))</f>
        <v>0</v>
      </c>
      <c r="AN61" s="40">
        <f>IF($B61=0,0,+VLOOKUP($B61,'1v -ostali'!$A$15:$AS$372,AN$3,FALSE))</f>
        <v>0</v>
      </c>
      <c r="AO61" s="40">
        <f>IF($B61=0,0,+VLOOKUP($B61,'1v -ostali'!$A$15:$AS$372,AO$3,FALSE))</f>
        <v>0</v>
      </c>
      <c r="AP61" s="40">
        <f>IF($B61=0,0,+VLOOKUP($B61,'1v -ostali'!$A$15:$AS$372,AP$3,FALSE))</f>
        <v>0</v>
      </c>
      <c r="AQ61" s="40">
        <f>IF($B61=0,0,+VLOOKUP($B61,'1v -ostali'!$A$15:$AS$372,AQ$3,FALSE))</f>
        <v>0</v>
      </c>
      <c r="AR61" s="40">
        <f>IF($B61=0,0,+VLOOKUP($B61,'1v -ostali'!$A$15:$AS$372,AR$3,FALSE))</f>
        <v>0</v>
      </c>
      <c r="AS61" s="40">
        <f>IF($B61=0,0,+VLOOKUP($B61,'1v -ostali'!$A$15:$AS$372,AS$3,FALSE))</f>
        <v>0</v>
      </c>
      <c r="AT61" s="40">
        <f>IF($B61=0,0,+VLOOKUP($B61,'1v -ostali'!$A$15:$AS$372,AT$3,FALSE))</f>
        <v>0</v>
      </c>
      <c r="AU61" s="40">
        <f>IF($B61=0,0,+VLOOKUP($B61,'1v -ostali'!$A$15:$AS$372,AU$3,FALSE))</f>
        <v>0</v>
      </c>
      <c r="AV61" s="40">
        <f>IF($B61=0,0,+VLOOKUP($B61,'1v -ostali'!$A$15:$AS$372,AV$3,FALSE))</f>
        <v>0</v>
      </c>
      <c r="AW61" s="40">
        <f>IF($B61=0,0,+VLOOKUP($B61,'1v -ostali'!$A$15:$AS$372,AW$3,FALSE))</f>
        <v>0</v>
      </c>
      <c r="AY61" s="40">
        <f>+(AQ61*'1v -ostali'!$C$6)/100</f>
        <v>0</v>
      </c>
      <c r="AZ61" s="40">
        <f>+(AR61*'1v -ostali'!$C$6)/100</f>
        <v>0</v>
      </c>
      <c r="BA61" s="40">
        <f>+(AV61*'1v -ostali'!$C$6)/100</f>
        <v>0</v>
      </c>
      <c r="BB61" s="40">
        <f>+(AW61*'1v -ostali'!$C$6)/100</f>
        <v>0</v>
      </c>
    </row>
    <row r="62" spans="1:54" x14ac:dyDescent="0.25">
      <c r="A62">
        <f t="shared" si="6"/>
        <v>0</v>
      </c>
      <c r="B62">
        <f>+IF(MAX(B$4:B61)+1&lt;=B$1,B61+1,0)</f>
        <v>0</v>
      </c>
      <c r="C62" s="222">
        <f t="shared" si="2"/>
        <v>0</v>
      </c>
      <c r="D62">
        <f t="shared" si="3"/>
        <v>0</v>
      </c>
      <c r="E62" s="368">
        <f t="shared" si="4"/>
        <v>0</v>
      </c>
      <c r="F62" s="222">
        <f t="shared" si="5"/>
        <v>0</v>
      </c>
      <c r="G62">
        <f>IF($B62=0,0,+VLOOKUP($B62,'1v -ostali'!$A$15:C$372,G$3,FALSE))</f>
        <v>0</v>
      </c>
      <c r="I62">
        <f>IF($B62=0,0,+VLOOKUP($B62,'1v -ostali'!$A$15:$AS$372,I$3,FALSE))</f>
        <v>0</v>
      </c>
      <c r="J62">
        <f>IF($B62=0,0,+VLOOKUP($B62,'1v -ostali'!$A$15:$AS$372,J$3,FALSE))</f>
        <v>0</v>
      </c>
      <c r="K62">
        <f>IF($B62=0,0,+VLOOKUP($B62,'1v -ostali'!$A$15:$AS$372,K$3,FALSE))</f>
        <v>0</v>
      </c>
      <c r="L62">
        <f>IF($B62=0,0,+VLOOKUP($B62,'1v -ostali'!$A$15:$AS$372,L$3,FALSE))</f>
        <v>0</v>
      </c>
      <c r="M62">
        <f>IF($B62=0,0,+VLOOKUP($B62,'1v -ostali'!$A$15:$AS$372,M$3,FALSE))</f>
        <v>0</v>
      </c>
      <c r="N62">
        <f>IF($B62=0,0,+VLOOKUP($B62,'1v -ostali'!$A$15:$AS$372,N$3,FALSE))</f>
        <v>0</v>
      </c>
      <c r="O62">
        <f>IF($B62=0,0,+VLOOKUP($B62,'1v -ostali'!$A$15:$AS$372,O$3,FALSE))</f>
        <v>0</v>
      </c>
      <c r="P62">
        <f>IF($B62=0,0,+VLOOKUP($B62,'1v -ostali'!$A$15:$AS$372,P$3,FALSE))</f>
        <v>0</v>
      </c>
      <c r="Q62">
        <f>IF($B62=0,0,+VLOOKUP($B62,'1v -ostali'!$A$15:$AS$372,Q$3,FALSE))</f>
        <v>0</v>
      </c>
      <c r="R62">
        <f>IF($B62=0,0,+VLOOKUP($B62,'1v -ostali'!$A$15:$AS$372,R$3,FALSE))</f>
        <v>0</v>
      </c>
      <c r="S62">
        <f>IF($B62=0,0,+VLOOKUP($B62,'1v -ostali'!$A$15:$AS$372,S$3,FALSE))</f>
        <v>0</v>
      </c>
      <c r="T62">
        <f>IF($B62=0,0,+VLOOKUP($B62,'1v -ostali'!$A$15:$AS$372,T$3,FALSE))</f>
        <v>0</v>
      </c>
      <c r="U62">
        <f>IF($B62=0,0,+VLOOKUP($B62,'1v -ostali'!$A$15:$AS$372,U$3,FALSE))</f>
        <v>0</v>
      </c>
      <c r="V62">
        <f>IF($B62=0,0,+VLOOKUP($B62,'1v -ostali'!$A$15:$AS$372,V$3,FALSE))</f>
        <v>0</v>
      </c>
      <c r="W62">
        <f>IF($B62=0,0,+VLOOKUP($B62,'1v -ostali'!$A$15:$AS$372,W$3,FALSE))</f>
        <v>0</v>
      </c>
      <c r="X62">
        <f>IF($B62=0,0,+VLOOKUP($B62,'1v -ostali'!$A$15:$AS$372,X$3,FALSE))</f>
        <v>0</v>
      </c>
      <c r="Y62">
        <f>IF($B62=0,0,+VLOOKUP($B62,'1v -ostali'!$A$15:$AS$372,Y$3,FALSE))</f>
        <v>0</v>
      </c>
      <c r="Z62">
        <f>IF($B62=0,0,+VLOOKUP($B62,'1v -ostali'!$A$15:$AS$372,Z$3,FALSE))</f>
        <v>0</v>
      </c>
      <c r="AA62">
        <f>IF($B62=0,0,+VLOOKUP($B62,'1v -ostali'!$A$15:$AS$372,AA$3,FALSE))</f>
        <v>0</v>
      </c>
      <c r="AB62">
        <f>IF($B62=0,0,+VLOOKUP($B62,'1v -ostali'!$A$15:$AS$372,AB$3,FALSE))</f>
        <v>0</v>
      </c>
      <c r="AC62">
        <f>IF($B62=0,0,+VLOOKUP($B62,'1v -ostali'!$A$15:$AS$372,AC$3,FALSE))</f>
        <v>0</v>
      </c>
      <c r="AD62">
        <f>IF($B62=0,0,+VLOOKUP($B62,'1v -ostali'!$A$15:$AS$372,AD$3,FALSE))</f>
        <v>0</v>
      </c>
      <c r="AL62">
        <f>IF($B62=0,0,+VLOOKUP($B62,'1v -ostali'!$A$15:$AS$372,AL$3,FALSE))</f>
        <v>0</v>
      </c>
      <c r="AM62">
        <f>IF($B62=0,0,+VLOOKUP($B62,'1v -ostali'!$A$15:$AS$372,AM$3,FALSE))</f>
        <v>0</v>
      </c>
      <c r="AN62" s="40">
        <f>IF($B62=0,0,+VLOOKUP($B62,'1v -ostali'!$A$15:$AS$372,AN$3,FALSE))</f>
        <v>0</v>
      </c>
      <c r="AO62" s="40">
        <f>IF($B62=0,0,+VLOOKUP($B62,'1v -ostali'!$A$15:$AS$372,AO$3,FALSE))</f>
        <v>0</v>
      </c>
      <c r="AP62" s="40">
        <f>IF($B62=0,0,+VLOOKUP($B62,'1v -ostali'!$A$15:$AS$372,AP$3,FALSE))</f>
        <v>0</v>
      </c>
      <c r="AQ62" s="40">
        <f>IF($B62=0,0,+VLOOKUP($B62,'1v -ostali'!$A$15:$AS$372,AQ$3,FALSE))</f>
        <v>0</v>
      </c>
      <c r="AR62" s="40">
        <f>IF($B62=0,0,+VLOOKUP($B62,'1v -ostali'!$A$15:$AS$372,AR$3,FALSE))</f>
        <v>0</v>
      </c>
      <c r="AS62" s="40">
        <f>IF($B62=0,0,+VLOOKUP($B62,'1v -ostali'!$A$15:$AS$372,AS$3,FALSE))</f>
        <v>0</v>
      </c>
      <c r="AT62" s="40">
        <f>IF($B62=0,0,+VLOOKUP($B62,'1v -ostali'!$A$15:$AS$372,AT$3,FALSE))</f>
        <v>0</v>
      </c>
      <c r="AU62" s="40">
        <f>IF($B62=0,0,+VLOOKUP($B62,'1v -ostali'!$A$15:$AS$372,AU$3,FALSE))</f>
        <v>0</v>
      </c>
      <c r="AV62" s="40">
        <f>IF($B62=0,0,+VLOOKUP($B62,'1v -ostali'!$A$15:$AS$372,AV$3,FALSE))</f>
        <v>0</v>
      </c>
      <c r="AW62" s="40">
        <f>IF($B62=0,0,+VLOOKUP($B62,'1v -ostali'!$A$15:$AS$372,AW$3,FALSE))</f>
        <v>0</v>
      </c>
      <c r="AY62" s="40">
        <f>+(AQ62*'1v -ostali'!$C$6)/100</f>
        <v>0</v>
      </c>
      <c r="AZ62" s="40">
        <f>+(AR62*'1v -ostali'!$C$6)/100</f>
        <v>0</v>
      </c>
      <c r="BA62" s="40">
        <f>+(AV62*'1v -ostali'!$C$6)/100</f>
        <v>0</v>
      </c>
      <c r="BB62" s="40">
        <f>+(AW62*'1v -ostali'!$C$6)/100</f>
        <v>0</v>
      </c>
    </row>
    <row r="63" spans="1:54" x14ac:dyDescent="0.25">
      <c r="A63">
        <f t="shared" si="6"/>
        <v>0</v>
      </c>
      <c r="B63">
        <f>+IF(MAX(B$4:B62)+1&lt;=B$1,B62+1,0)</f>
        <v>0</v>
      </c>
      <c r="C63" s="222">
        <f t="shared" si="2"/>
        <v>0</v>
      </c>
      <c r="D63">
        <f t="shared" si="3"/>
        <v>0</v>
      </c>
      <c r="E63" s="368">
        <f t="shared" si="4"/>
        <v>0</v>
      </c>
      <c r="F63" s="222">
        <f t="shared" si="5"/>
        <v>0</v>
      </c>
      <c r="G63">
        <f>IF($B63=0,0,+VLOOKUP($B63,'1v -ostali'!$A$15:C$372,G$3,FALSE))</f>
        <v>0</v>
      </c>
      <c r="I63">
        <f>IF($B63=0,0,+VLOOKUP($B63,'1v -ostali'!$A$15:$AS$372,I$3,FALSE))</f>
        <v>0</v>
      </c>
      <c r="J63">
        <f>IF($B63=0,0,+VLOOKUP($B63,'1v -ostali'!$A$15:$AS$372,J$3,FALSE))</f>
        <v>0</v>
      </c>
      <c r="K63">
        <f>IF($B63=0,0,+VLOOKUP($B63,'1v -ostali'!$A$15:$AS$372,K$3,FALSE))</f>
        <v>0</v>
      </c>
      <c r="L63">
        <f>IF($B63=0,0,+VLOOKUP($B63,'1v -ostali'!$A$15:$AS$372,L$3,FALSE))</f>
        <v>0</v>
      </c>
      <c r="M63">
        <f>IF($B63=0,0,+VLOOKUP($B63,'1v -ostali'!$A$15:$AS$372,M$3,FALSE))</f>
        <v>0</v>
      </c>
      <c r="N63">
        <f>IF($B63=0,0,+VLOOKUP($B63,'1v -ostali'!$A$15:$AS$372,N$3,FALSE))</f>
        <v>0</v>
      </c>
      <c r="O63">
        <f>IF($B63=0,0,+VLOOKUP($B63,'1v -ostali'!$A$15:$AS$372,O$3,FALSE))</f>
        <v>0</v>
      </c>
      <c r="P63">
        <f>IF($B63=0,0,+VLOOKUP($B63,'1v -ostali'!$A$15:$AS$372,P$3,FALSE))</f>
        <v>0</v>
      </c>
      <c r="Q63">
        <f>IF($B63=0,0,+VLOOKUP($B63,'1v -ostali'!$A$15:$AS$372,Q$3,FALSE))</f>
        <v>0</v>
      </c>
      <c r="R63">
        <f>IF($B63=0,0,+VLOOKUP($B63,'1v -ostali'!$A$15:$AS$372,R$3,FALSE))</f>
        <v>0</v>
      </c>
      <c r="S63">
        <f>IF($B63=0,0,+VLOOKUP($B63,'1v -ostali'!$A$15:$AS$372,S$3,FALSE))</f>
        <v>0</v>
      </c>
      <c r="T63">
        <f>IF($B63=0,0,+VLOOKUP($B63,'1v -ostali'!$A$15:$AS$372,T$3,FALSE))</f>
        <v>0</v>
      </c>
      <c r="U63">
        <f>IF($B63=0,0,+VLOOKUP($B63,'1v -ostali'!$A$15:$AS$372,U$3,FALSE))</f>
        <v>0</v>
      </c>
      <c r="V63">
        <f>IF($B63=0,0,+VLOOKUP($B63,'1v -ostali'!$A$15:$AS$372,V$3,FALSE))</f>
        <v>0</v>
      </c>
      <c r="W63">
        <f>IF($B63=0,0,+VLOOKUP($B63,'1v -ostali'!$A$15:$AS$372,W$3,FALSE))</f>
        <v>0</v>
      </c>
      <c r="X63">
        <f>IF($B63=0,0,+VLOOKUP($B63,'1v -ostali'!$A$15:$AS$372,X$3,FALSE))</f>
        <v>0</v>
      </c>
      <c r="Y63">
        <f>IF($B63=0,0,+VLOOKUP($B63,'1v -ostali'!$A$15:$AS$372,Y$3,FALSE))</f>
        <v>0</v>
      </c>
      <c r="Z63">
        <f>IF($B63=0,0,+VLOOKUP($B63,'1v -ostali'!$A$15:$AS$372,Z$3,FALSE))</f>
        <v>0</v>
      </c>
      <c r="AA63">
        <f>IF($B63=0,0,+VLOOKUP($B63,'1v -ostali'!$A$15:$AS$372,AA$3,FALSE))</f>
        <v>0</v>
      </c>
      <c r="AB63">
        <f>IF($B63=0,0,+VLOOKUP($B63,'1v -ostali'!$A$15:$AS$372,AB$3,FALSE))</f>
        <v>0</v>
      </c>
      <c r="AC63">
        <f>IF($B63=0,0,+VLOOKUP($B63,'1v -ostali'!$A$15:$AS$372,AC$3,FALSE))</f>
        <v>0</v>
      </c>
      <c r="AD63">
        <f>IF($B63=0,0,+VLOOKUP($B63,'1v -ostali'!$A$15:$AS$372,AD$3,FALSE))</f>
        <v>0</v>
      </c>
      <c r="AL63">
        <f>IF($B63=0,0,+VLOOKUP($B63,'1v -ostali'!$A$15:$AS$372,AL$3,FALSE))</f>
        <v>0</v>
      </c>
      <c r="AM63">
        <f>IF($B63=0,0,+VLOOKUP($B63,'1v -ostali'!$A$15:$AS$372,AM$3,FALSE))</f>
        <v>0</v>
      </c>
      <c r="AN63" s="40">
        <f>IF($B63=0,0,+VLOOKUP($B63,'1v -ostali'!$A$15:$AS$372,AN$3,FALSE))</f>
        <v>0</v>
      </c>
      <c r="AO63" s="40">
        <f>IF($B63=0,0,+VLOOKUP($B63,'1v -ostali'!$A$15:$AS$372,AO$3,FALSE))</f>
        <v>0</v>
      </c>
      <c r="AP63" s="40">
        <f>IF($B63=0,0,+VLOOKUP($B63,'1v -ostali'!$A$15:$AS$372,AP$3,FALSE))</f>
        <v>0</v>
      </c>
      <c r="AQ63" s="40">
        <f>IF($B63=0,0,+VLOOKUP($B63,'1v -ostali'!$A$15:$AS$372,AQ$3,FALSE))</f>
        <v>0</v>
      </c>
      <c r="AR63" s="40">
        <f>IF($B63=0,0,+VLOOKUP($B63,'1v -ostali'!$A$15:$AS$372,AR$3,FALSE))</f>
        <v>0</v>
      </c>
      <c r="AS63" s="40">
        <f>IF($B63=0,0,+VLOOKUP($B63,'1v -ostali'!$A$15:$AS$372,AS$3,FALSE))</f>
        <v>0</v>
      </c>
      <c r="AT63" s="40">
        <f>IF($B63=0,0,+VLOOKUP($B63,'1v -ostali'!$A$15:$AS$372,AT$3,FALSE))</f>
        <v>0</v>
      </c>
      <c r="AU63" s="40">
        <f>IF($B63=0,0,+VLOOKUP($B63,'1v -ostali'!$A$15:$AS$372,AU$3,FALSE))</f>
        <v>0</v>
      </c>
      <c r="AV63" s="40">
        <f>IF($B63=0,0,+VLOOKUP($B63,'1v -ostali'!$A$15:$AS$372,AV$3,FALSE))</f>
        <v>0</v>
      </c>
      <c r="AW63" s="40">
        <f>IF($B63=0,0,+VLOOKUP($B63,'1v -ostali'!$A$15:$AS$372,AW$3,FALSE))</f>
        <v>0</v>
      </c>
      <c r="AY63" s="40">
        <f>+(AQ63*'1v -ostali'!$C$6)/100</f>
        <v>0</v>
      </c>
      <c r="AZ63" s="40">
        <f>+(AR63*'1v -ostali'!$C$6)/100</f>
        <v>0</v>
      </c>
      <c r="BA63" s="40">
        <f>+(AV63*'1v -ostali'!$C$6)/100</f>
        <v>0</v>
      </c>
      <c r="BB63" s="40">
        <f>+(AW63*'1v -ostali'!$C$6)/100</f>
        <v>0</v>
      </c>
    </row>
    <row r="64" spans="1:54" x14ac:dyDescent="0.25">
      <c r="A64">
        <f t="shared" si="6"/>
        <v>0</v>
      </c>
      <c r="B64">
        <f>+IF(MAX(B$4:B63)+1&lt;=B$1,B63+1,0)</f>
        <v>0</v>
      </c>
      <c r="C64" s="222">
        <f t="shared" si="2"/>
        <v>0</v>
      </c>
      <c r="D64">
        <f t="shared" si="3"/>
        <v>0</v>
      </c>
      <c r="E64" s="368">
        <f t="shared" si="4"/>
        <v>0</v>
      </c>
      <c r="F64" s="222">
        <f t="shared" si="5"/>
        <v>0</v>
      </c>
      <c r="G64">
        <f>IF($B64=0,0,+VLOOKUP($B64,'1v -ostali'!$A$15:C$372,G$3,FALSE))</f>
        <v>0</v>
      </c>
      <c r="I64">
        <f>IF($B64=0,0,+VLOOKUP($B64,'1v -ostali'!$A$15:$AS$372,I$3,FALSE))</f>
        <v>0</v>
      </c>
      <c r="J64">
        <f>IF($B64=0,0,+VLOOKUP($B64,'1v -ostali'!$A$15:$AS$372,J$3,FALSE))</f>
        <v>0</v>
      </c>
      <c r="K64">
        <f>IF($B64=0,0,+VLOOKUP($B64,'1v -ostali'!$A$15:$AS$372,K$3,FALSE))</f>
        <v>0</v>
      </c>
      <c r="L64">
        <f>IF($B64=0,0,+VLOOKUP($B64,'1v -ostali'!$A$15:$AS$372,L$3,FALSE))</f>
        <v>0</v>
      </c>
      <c r="M64">
        <f>IF($B64=0,0,+VLOOKUP($B64,'1v -ostali'!$A$15:$AS$372,M$3,FALSE))</f>
        <v>0</v>
      </c>
      <c r="N64">
        <f>IF($B64=0,0,+VLOOKUP($B64,'1v -ostali'!$A$15:$AS$372,N$3,FALSE))</f>
        <v>0</v>
      </c>
      <c r="O64">
        <f>IF($B64=0,0,+VLOOKUP($B64,'1v -ostali'!$A$15:$AS$372,O$3,FALSE))</f>
        <v>0</v>
      </c>
      <c r="P64">
        <f>IF($B64=0,0,+VLOOKUP($B64,'1v -ostali'!$A$15:$AS$372,P$3,FALSE))</f>
        <v>0</v>
      </c>
      <c r="Q64">
        <f>IF($B64=0,0,+VLOOKUP($B64,'1v -ostali'!$A$15:$AS$372,Q$3,FALSE))</f>
        <v>0</v>
      </c>
      <c r="R64">
        <f>IF($B64=0,0,+VLOOKUP($B64,'1v -ostali'!$A$15:$AS$372,R$3,FALSE))</f>
        <v>0</v>
      </c>
      <c r="S64">
        <f>IF($B64=0,0,+VLOOKUP($B64,'1v -ostali'!$A$15:$AS$372,S$3,FALSE))</f>
        <v>0</v>
      </c>
      <c r="T64">
        <f>IF($B64=0,0,+VLOOKUP($B64,'1v -ostali'!$A$15:$AS$372,T$3,FALSE))</f>
        <v>0</v>
      </c>
      <c r="U64">
        <f>IF($B64=0,0,+VLOOKUP($B64,'1v -ostali'!$A$15:$AS$372,U$3,FALSE))</f>
        <v>0</v>
      </c>
      <c r="V64">
        <f>IF($B64=0,0,+VLOOKUP($B64,'1v -ostali'!$A$15:$AS$372,V$3,FALSE))</f>
        <v>0</v>
      </c>
      <c r="W64">
        <f>IF($B64=0,0,+VLOOKUP($B64,'1v -ostali'!$A$15:$AS$372,W$3,FALSE))</f>
        <v>0</v>
      </c>
      <c r="X64">
        <f>IF($B64=0,0,+VLOOKUP($B64,'1v -ostali'!$A$15:$AS$372,X$3,FALSE))</f>
        <v>0</v>
      </c>
      <c r="Y64">
        <f>IF($B64=0,0,+VLOOKUP($B64,'1v -ostali'!$A$15:$AS$372,Y$3,FALSE))</f>
        <v>0</v>
      </c>
      <c r="Z64">
        <f>IF($B64=0,0,+VLOOKUP($B64,'1v -ostali'!$A$15:$AS$372,Z$3,FALSE))</f>
        <v>0</v>
      </c>
      <c r="AA64">
        <f>IF($B64=0,0,+VLOOKUP($B64,'1v -ostali'!$A$15:$AS$372,AA$3,FALSE))</f>
        <v>0</v>
      </c>
      <c r="AB64">
        <f>IF($B64=0,0,+VLOOKUP($B64,'1v -ostali'!$A$15:$AS$372,AB$3,FALSE))</f>
        <v>0</v>
      </c>
      <c r="AC64">
        <f>IF($B64=0,0,+VLOOKUP($B64,'1v -ostali'!$A$15:$AS$372,AC$3,FALSE))</f>
        <v>0</v>
      </c>
      <c r="AD64">
        <f>IF($B64=0,0,+VLOOKUP($B64,'1v -ostali'!$A$15:$AS$372,AD$3,FALSE))</f>
        <v>0</v>
      </c>
      <c r="AL64">
        <f>IF($B64=0,0,+VLOOKUP($B64,'1v -ostali'!$A$15:$AS$372,AL$3,FALSE))</f>
        <v>0</v>
      </c>
      <c r="AM64">
        <f>IF($B64=0,0,+VLOOKUP($B64,'1v -ostali'!$A$15:$AS$372,AM$3,FALSE))</f>
        <v>0</v>
      </c>
      <c r="AN64" s="40">
        <f>IF($B64=0,0,+VLOOKUP($B64,'1v -ostali'!$A$15:$AS$372,AN$3,FALSE))</f>
        <v>0</v>
      </c>
      <c r="AO64" s="40">
        <f>IF($B64=0,0,+VLOOKUP($B64,'1v -ostali'!$A$15:$AS$372,AO$3,FALSE))</f>
        <v>0</v>
      </c>
      <c r="AP64" s="40">
        <f>IF($B64=0,0,+VLOOKUP($B64,'1v -ostali'!$A$15:$AS$372,AP$3,FALSE))</f>
        <v>0</v>
      </c>
      <c r="AQ64" s="40">
        <f>IF($B64=0,0,+VLOOKUP($B64,'1v -ostali'!$A$15:$AS$372,AQ$3,FALSE))</f>
        <v>0</v>
      </c>
      <c r="AR64" s="40">
        <f>IF($B64=0,0,+VLOOKUP($B64,'1v -ostali'!$A$15:$AS$372,AR$3,FALSE))</f>
        <v>0</v>
      </c>
      <c r="AS64" s="40">
        <f>IF($B64=0,0,+VLOOKUP($B64,'1v -ostali'!$A$15:$AS$372,AS$3,FALSE))</f>
        <v>0</v>
      </c>
      <c r="AT64" s="40">
        <f>IF($B64=0,0,+VLOOKUP($B64,'1v -ostali'!$A$15:$AS$372,AT$3,FALSE))</f>
        <v>0</v>
      </c>
      <c r="AU64" s="40">
        <f>IF($B64=0,0,+VLOOKUP($B64,'1v -ostali'!$A$15:$AS$372,AU$3,FALSE))</f>
        <v>0</v>
      </c>
      <c r="AV64" s="40">
        <f>IF($B64=0,0,+VLOOKUP($B64,'1v -ostali'!$A$15:$AS$372,AV$3,FALSE))</f>
        <v>0</v>
      </c>
      <c r="AW64" s="40">
        <f>IF($B64=0,0,+VLOOKUP($B64,'1v -ostali'!$A$15:$AS$372,AW$3,FALSE))</f>
        <v>0</v>
      </c>
      <c r="AY64" s="40">
        <f>+(AQ64*'1v -ostali'!$C$6)/100</f>
        <v>0</v>
      </c>
      <c r="AZ64" s="40">
        <f>+(AR64*'1v -ostali'!$C$6)/100</f>
        <v>0</v>
      </c>
      <c r="BA64" s="40">
        <f>+(AV64*'1v -ostali'!$C$6)/100</f>
        <v>0</v>
      </c>
      <c r="BB64" s="40">
        <f>+(AW64*'1v -ostali'!$C$6)/100</f>
        <v>0</v>
      </c>
    </row>
    <row r="65" spans="1:54" x14ac:dyDescent="0.25">
      <c r="A65">
        <f t="shared" si="6"/>
        <v>0</v>
      </c>
      <c r="B65">
        <f>+IF(MAX(B$4:B64)+1&lt;=B$1,B64+1,0)</f>
        <v>0</v>
      </c>
      <c r="C65" s="222">
        <f t="shared" si="2"/>
        <v>0</v>
      </c>
      <c r="D65">
        <f t="shared" si="3"/>
        <v>0</v>
      </c>
      <c r="E65" s="368">
        <f t="shared" si="4"/>
        <v>0</v>
      </c>
      <c r="F65" s="222">
        <f t="shared" si="5"/>
        <v>0</v>
      </c>
      <c r="G65">
        <f>IF($B65=0,0,+VLOOKUP($B65,'1v -ostali'!$A$15:C$372,G$3,FALSE))</f>
        <v>0</v>
      </c>
      <c r="I65">
        <f>IF($B65=0,0,+VLOOKUP($B65,'1v -ostali'!$A$15:$AS$372,I$3,FALSE))</f>
        <v>0</v>
      </c>
      <c r="J65">
        <f>IF($B65=0,0,+VLOOKUP($B65,'1v -ostali'!$A$15:$AS$372,J$3,FALSE))</f>
        <v>0</v>
      </c>
      <c r="K65">
        <f>IF($B65=0,0,+VLOOKUP($B65,'1v -ostali'!$A$15:$AS$372,K$3,FALSE))</f>
        <v>0</v>
      </c>
      <c r="L65">
        <f>IF($B65=0,0,+VLOOKUP($B65,'1v -ostali'!$A$15:$AS$372,L$3,FALSE))</f>
        <v>0</v>
      </c>
      <c r="M65">
        <f>IF($B65=0,0,+VLOOKUP($B65,'1v -ostali'!$A$15:$AS$372,M$3,FALSE))</f>
        <v>0</v>
      </c>
      <c r="N65">
        <f>IF($B65=0,0,+VLOOKUP($B65,'1v -ostali'!$A$15:$AS$372,N$3,FALSE))</f>
        <v>0</v>
      </c>
      <c r="O65">
        <f>IF($B65=0,0,+VLOOKUP($B65,'1v -ostali'!$A$15:$AS$372,O$3,FALSE))</f>
        <v>0</v>
      </c>
      <c r="P65">
        <f>IF($B65=0,0,+VLOOKUP($B65,'1v -ostali'!$A$15:$AS$372,P$3,FALSE))</f>
        <v>0</v>
      </c>
      <c r="Q65">
        <f>IF($B65=0,0,+VLOOKUP($B65,'1v -ostali'!$A$15:$AS$372,Q$3,FALSE))</f>
        <v>0</v>
      </c>
      <c r="R65">
        <f>IF($B65=0,0,+VLOOKUP($B65,'1v -ostali'!$A$15:$AS$372,R$3,FALSE))</f>
        <v>0</v>
      </c>
      <c r="S65">
        <f>IF($B65=0,0,+VLOOKUP($B65,'1v -ostali'!$A$15:$AS$372,S$3,FALSE))</f>
        <v>0</v>
      </c>
      <c r="T65">
        <f>IF($B65=0,0,+VLOOKUP($B65,'1v -ostali'!$A$15:$AS$372,T$3,FALSE))</f>
        <v>0</v>
      </c>
      <c r="U65">
        <f>IF($B65=0,0,+VLOOKUP($B65,'1v -ostali'!$A$15:$AS$372,U$3,FALSE))</f>
        <v>0</v>
      </c>
      <c r="V65">
        <f>IF($B65=0,0,+VLOOKUP($B65,'1v -ostali'!$A$15:$AS$372,V$3,FALSE))</f>
        <v>0</v>
      </c>
      <c r="W65">
        <f>IF($B65=0,0,+VLOOKUP($B65,'1v -ostali'!$A$15:$AS$372,W$3,FALSE))</f>
        <v>0</v>
      </c>
      <c r="X65">
        <f>IF($B65=0,0,+VLOOKUP($B65,'1v -ostali'!$A$15:$AS$372,X$3,FALSE))</f>
        <v>0</v>
      </c>
      <c r="Y65">
        <f>IF($B65=0,0,+VLOOKUP($B65,'1v -ostali'!$A$15:$AS$372,Y$3,FALSE))</f>
        <v>0</v>
      </c>
      <c r="Z65">
        <f>IF($B65=0,0,+VLOOKUP($B65,'1v -ostali'!$A$15:$AS$372,Z$3,FALSE))</f>
        <v>0</v>
      </c>
      <c r="AA65">
        <f>IF($B65=0,0,+VLOOKUP($B65,'1v -ostali'!$A$15:$AS$372,AA$3,FALSE))</f>
        <v>0</v>
      </c>
      <c r="AB65">
        <f>IF($B65=0,0,+VLOOKUP($B65,'1v -ostali'!$A$15:$AS$372,AB$3,FALSE))</f>
        <v>0</v>
      </c>
      <c r="AC65">
        <f>IF($B65=0,0,+VLOOKUP($B65,'1v -ostali'!$A$15:$AS$372,AC$3,FALSE))</f>
        <v>0</v>
      </c>
      <c r="AD65">
        <f>IF($B65=0,0,+VLOOKUP($B65,'1v -ostali'!$A$15:$AS$372,AD$3,FALSE))</f>
        <v>0</v>
      </c>
      <c r="AL65">
        <f>IF($B65=0,0,+VLOOKUP($B65,'1v -ostali'!$A$15:$AS$372,AL$3,FALSE))</f>
        <v>0</v>
      </c>
      <c r="AM65">
        <f>IF($B65=0,0,+VLOOKUP($B65,'1v -ostali'!$A$15:$AS$372,AM$3,FALSE))</f>
        <v>0</v>
      </c>
      <c r="AN65" s="40">
        <f>IF($B65=0,0,+VLOOKUP($B65,'1v -ostali'!$A$15:$AS$372,AN$3,FALSE))</f>
        <v>0</v>
      </c>
      <c r="AO65" s="40">
        <f>IF($B65=0,0,+VLOOKUP($B65,'1v -ostali'!$A$15:$AS$372,AO$3,FALSE))</f>
        <v>0</v>
      </c>
      <c r="AP65" s="40">
        <f>IF($B65=0,0,+VLOOKUP($B65,'1v -ostali'!$A$15:$AS$372,AP$3,FALSE))</f>
        <v>0</v>
      </c>
      <c r="AQ65" s="40">
        <f>IF($B65=0,0,+VLOOKUP($B65,'1v -ostali'!$A$15:$AS$372,AQ$3,FALSE))</f>
        <v>0</v>
      </c>
      <c r="AR65" s="40">
        <f>IF($B65=0,0,+VLOOKUP($B65,'1v -ostali'!$A$15:$AS$372,AR$3,FALSE))</f>
        <v>0</v>
      </c>
      <c r="AS65" s="40">
        <f>IF($B65=0,0,+VLOOKUP($B65,'1v -ostali'!$A$15:$AS$372,AS$3,FALSE))</f>
        <v>0</v>
      </c>
      <c r="AT65" s="40">
        <f>IF($B65=0,0,+VLOOKUP($B65,'1v -ostali'!$A$15:$AS$372,AT$3,FALSE))</f>
        <v>0</v>
      </c>
      <c r="AU65" s="40">
        <f>IF($B65=0,0,+VLOOKUP($B65,'1v -ostali'!$A$15:$AS$372,AU$3,FALSE))</f>
        <v>0</v>
      </c>
      <c r="AV65" s="40">
        <f>IF($B65=0,0,+VLOOKUP($B65,'1v -ostali'!$A$15:$AS$372,AV$3,FALSE))</f>
        <v>0</v>
      </c>
      <c r="AW65" s="40">
        <f>IF($B65=0,0,+VLOOKUP($B65,'1v -ostali'!$A$15:$AS$372,AW$3,FALSE))</f>
        <v>0</v>
      </c>
      <c r="AY65" s="40">
        <f>+(AQ65*'1v -ostali'!$C$6)/100</f>
        <v>0</v>
      </c>
      <c r="AZ65" s="40">
        <f>+(AR65*'1v -ostali'!$C$6)/100</f>
        <v>0</v>
      </c>
      <c r="BA65" s="40">
        <f>+(AV65*'1v -ostali'!$C$6)/100</f>
        <v>0</v>
      </c>
      <c r="BB65" s="40">
        <f>+(AW65*'1v -ostali'!$C$6)/100</f>
        <v>0</v>
      </c>
    </row>
    <row r="66" spans="1:54" x14ac:dyDescent="0.25">
      <c r="A66">
        <f t="shared" si="6"/>
        <v>0</v>
      </c>
      <c r="B66">
        <f>+IF(MAX(B$4:B65)+1&lt;=B$1,B65+1,0)</f>
        <v>0</v>
      </c>
      <c r="C66" s="222">
        <f t="shared" si="2"/>
        <v>0</v>
      </c>
      <c r="D66">
        <f t="shared" si="3"/>
        <v>0</v>
      </c>
      <c r="E66" s="368">
        <f t="shared" si="4"/>
        <v>0</v>
      </c>
      <c r="F66" s="222">
        <f t="shared" si="5"/>
        <v>0</v>
      </c>
      <c r="G66">
        <f>IF($B66=0,0,+VLOOKUP($B66,'1v -ostali'!$A$15:C$372,G$3,FALSE))</f>
        <v>0</v>
      </c>
      <c r="I66">
        <f>IF($B66=0,0,+VLOOKUP($B66,'1v -ostali'!$A$15:$AS$372,I$3,FALSE))</f>
        <v>0</v>
      </c>
      <c r="J66">
        <f>IF($B66=0,0,+VLOOKUP($B66,'1v -ostali'!$A$15:$AS$372,J$3,FALSE))</f>
        <v>0</v>
      </c>
      <c r="K66">
        <f>IF($B66=0,0,+VLOOKUP($B66,'1v -ostali'!$A$15:$AS$372,K$3,FALSE))</f>
        <v>0</v>
      </c>
      <c r="L66">
        <f>IF($B66=0,0,+VLOOKUP($B66,'1v -ostali'!$A$15:$AS$372,L$3,FALSE))</f>
        <v>0</v>
      </c>
      <c r="M66">
        <f>IF($B66=0,0,+VLOOKUP($B66,'1v -ostali'!$A$15:$AS$372,M$3,FALSE))</f>
        <v>0</v>
      </c>
      <c r="N66">
        <f>IF($B66=0,0,+VLOOKUP($B66,'1v -ostali'!$A$15:$AS$372,N$3,FALSE))</f>
        <v>0</v>
      </c>
      <c r="O66">
        <f>IF($B66=0,0,+VLOOKUP($B66,'1v -ostali'!$A$15:$AS$372,O$3,FALSE))</f>
        <v>0</v>
      </c>
      <c r="P66">
        <f>IF($B66=0,0,+VLOOKUP($B66,'1v -ostali'!$A$15:$AS$372,P$3,FALSE))</f>
        <v>0</v>
      </c>
      <c r="Q66">
        <f>IF($B66=0,0,+VLOOKUP($B66,'1v -ostali'!$A$15:$AS$372,Q$3,FALSE))</f>
        <v>0</v>
      </c>
      <c r="R66">
        <f>IF($B66=0,0,+VLOOKUP($B66,'1v -ostali'!$A$15:$AS$372,R$3,FALSE))</f>
        <v>0</v>
      </c>
      <c r="S66">
        <f>IF($B66=0,0,+VLOOKUP($B66,'1v -ostali'!$A$15:$AS$372,S$3,FALSE))</f>
        <v>0</v>
      </c>
      <c r="T66">
        <f>IF($B66=0,0,+VLOOKUP($B66,'1v -ostali'!$A$15:$AS$372,T$3,FALSE))</f>
        <v>0</v>
      </c>
      <c r="U66">
        <f>IF($B66=0,0,+VLOOKUP($B66,'1v -ostali'!$A$15:$AS$372,U$3,FALSE))</f>
        <v>0</v>
      </c>
      <c r="V66">
        <f>IF($B66=0,0,+VLOOKUP($B66,'1v -ostali'!$A$15:$AS$372,V$3,FALSE))</f>
        <v>0</v>
      </c>
      <c r="W66">
        <f>IF($B66=0,0,+VLOOKUP($B66,'1v -ostali'!$A$15:$AS$372,W$3,FALSE))</f>
        <v>0</v>
      </c>
      <c r="X66">
        <f>IF($B66=0,0,+VLOOKUP($B66,'1v -ostali'!$A$15:$AS$372,X$3,FALSE))</f>
        <v>0</v>
      </c>
      <c r="Y66">
        <f>IF($B66=0,0,+VLOOKUP($B66,'1v -ostali'!$A$15:$AS$372,Y$3,FALSE))</f>
        <v>0</v>
      </c>
      <c r="Z66">
        <f>IF($B66=0,0,+VLOOKUP($B66,'1v -ostali'!$A$15:$AS$372,Z$3,FALSE))</f>
        <v>0</v>
      </c>
      <c r="AA66">
        <f>IF($B66=0,0,+VLOOKUP($B66,'1v -ostali'!$A$15:$AS$372,AA$3,FALSE))</f>
        <v>0</v>
      </c>
      <c r="AB66">
        <f>IF($B66=0,0,+VLOOKUP($B66,'1v -ostali'!$A$15:$AS$372,AB$3,FALSE))</f>
        <v>0</v>
      </c>
      <c r="AC66">
        <f>IF($B66=0,0,+VLOOKUP($B66,'1v -ostali'!$A$15:$AS$372,AC$3,FALSE))</f>
        <v>0</v>
      </c>
      <c r="AD66">
        <f>IF($B66=0,0,+VLOOKUP($B66,'1v -ostali'!$A$15:$AS$372,AD$3,FALSE))</f>
        <v>0</v>
      </c>
      <c r="AL66">
        <f>IF($B66=0,0,+VLOOKUP($B66,'1v -ostali'!$A$15:$AS$372,AL$3,FALSE))</f>
        <v>0</v>
      </c>
      <c r="AM66">
        <f>IF($B66=0,0,+VLOOKUP($B66,'1v -ostali'!$A$15:$AS$372,AM$3,FALSE))</f>
        <v>0</v>
      </c>
      <c r="AN66" s="40">
        <f>IF($B66=0,0,+VLOOKUP($B66,'1v -ostali'!$A$15:$AS$372,AN$3,FALSE))</f>
        <v>0</v>
      </c>
      <c r="AO66" s="40">
        <f>IF($B66=0,0,+VLOOKUP($B66,'1v -ostali'!$A$15:$AS$372,AO$3,FALSE))</f>
        <v>0</v>
      </c>
      <c r="AP66" s="40">
        <f>IF($B66=0,0,+VLOOKUP($B66,'1v -ostali'!$A$15:$AS$372,AP$3,FALSE))</f>
        <v>0</v>
      </c>
      <c r="AQ66" s="40">
        <f>IF($B66=0,0,+VLOOKUP($B66,'1v -ostali'!$A$15:$AS$372,AQ$3,FALSE))</f>
        <v>0</v>
      </c>
      <c r="AR66" s="40">
        <f>IF($B66=0,0,+VLOOKUP($B66,'1v -ostali'!$A$15:$AS$372,AR$3,FALSE))</f>
        <v>0</v>
      </c>
      <c r="AS66" s="40">
        <f>IF($B66=0,0,+VLOOKUP($B66,'1v -ostali'!$A$15:$AS$372,AS$3,FALSE))</f>
        <v>0</v>
      </c>
      <c r="AT66" s="40">
        <f>IF($B66=0,0,+VLOOKUP($B66,'1v -ostali'!$A$15:$AS$372,AT$3,FALSE))</f>
        <v>0</v>
      </c>
      <c r="AU66" s="40">
        <f>IF($B66=0,0,+VLOOKUP($B66,'1v -ostali'!$A$15:$AS$372,AU$3,FALSE))</f>
        <v>0</v>
      </c>
      <c r="AV66" s="40">
        <f>IF($B66=0,0,+VLOOKUP($B66,'1v -ostali'!$A$15:$AS$372,AV$3,FALSE))</f>
        <v>0</v>
      </c>
      <c r="AW66" s="40">
        <f>IF($B66=0,0,+VLOOKUP($B66,'1v -ostali'!$A$15:$AS$372,AW$3,FALSE))</f>
        <v>0</v>
      </c>
      <c r="AY66" s="40">
        <f>+(AQ66*'1v -ostali'!$C$6)/100</f>
        <v>0</v>
      </c>
      <c r="AZ66" s="40">
        <f>+(AR66*'1v -ostali'!$C$6)/100</f>
        <v>0</v>
      </c>
      <c r="BA66" s="40">
        <f>+(AV66*'1v -ostali'!$C$6)/100</f>
        <v>0</v>
      </c>
      <c r="BB66" s="40">
        <f>+(AW66*'1v -ostali'!$C$6)/100</f>
        <v>0</v>
      </c>
    </row>
    <row r="67" spans="1:54" x14ac:dyDescent="0.25">
      <c r="A67">
        <f t="shared" si="6"/>
        <v>0</v>
      </c>
      <c r="B67">
        <f>+IF(MAX(B$4:B66)+1&lt;=B$1,B66+1,0)</f>
        <v>0</v>
      </c>
      <c r="C67" s="222">
        <f t="shared" si="2"/>
        <v>0</v>
      </c>
      <c r="D67">
        <f t="shared" si="3"/>
        <v>0</v>
      </c>
      <c r="E67" s="368">
        <f t="shared" si="4"/>
        <v>0</v>
      </c>
      <c r="F67" s="222">
        <f t="shared" si="5"/>
        <v>0</v>
      </c>
      <c r="G67">
        <f>IF($B67=0,0,+VLOOKUP($B67,'1v -ostali'!$A$15:C$372,G$3,FALSE))</f>
        <v>0</v>
      </c>
      <c r="I67">
        <f>IF($B67=0,0,+VLOOKUP($B67,'1v -ostali'!$A$15:$AS$372,I$3,FALSE))</f>
        <v>0</v>
      </c>
      <c r="J67">
        <f>IF($B67=0,0,+VLOOKUP($B67,'1v -ostali'!$A$15:$AS$372,J$3,FALSE))</f>
        <v>0</v>
      </c>
      <c r="K67">
        <f>IF($B67=0,0,+VLOOKUP($B67,'1v -ostali'!$A$15:$AS$372,K$3,FALSE))</f>
        <v>0</v>
      </c>
      <c r="L67">
        <f>IF($B67=0,0,+VLOOKUP($B67,'1v -ostali'!$A$15:$AS$372,L$3,FALSE))</f>
        <v>0</v>
      </c>
      <c r="M67">
        <f>IF($B67=0,0,+VLOOKUP($B67,'1v -ostali'!$A$15:$AS$372,M$3,FALSE))</f>
        <v>0</v>
      </c>
      <c r="N67">
        <f>IF($B67=0,0,+VLOOKUP($B67,'1v -ostali'!$A$15:$AS$372,N$3,FALSE))</f>
        <v>0</v>
      </c>
      <c r="O67">
        <f>IF($B67=0,0,+VLOOKUP($B67,'1v -ostali'!$A$15:$AS$372,O$3,FALSE))</f>
        <v>0</v>
      </c>
      <c r="P67">
        <f>IF($B67=0,0,+VLOOKUP($B67,'1v -ostali'!$A$15:$AS$372,P$3,FALSE))</f>
        <v>0</v>
      </c>
      <c r="Q67">
        <f>IF($B67=0,0,+VLOOKUP($B67,'1v -ostali'!$A$15:$AS$372,Q$3,FALSE))</f>
        <v>0</v>
      </c>
      <c r="R67">
        <f>IF($B67=0,0,+VLOOKUP($B67,'1v -ostali'!$A$15:$AS$372,R$3,FALSE))</f>
        <v>0</v>
      </c>
      <c r="S67">
        <f>IF($B67=0,0,+VLOOKUP($B67,'1v -ostali'!$A$15:$AS$372,S$3,FALSE))</f>
        <v>0</v>
      </c>
      <c r="T67">
        <f>IF($B67=0,0,+VLOOKUP($B67,'1v -ostali'!$A$15:$AS$372,T$3,FALSE))</f>
        <v>0</v>
      </c>
      <c r="U67">
        <f>IF($B67=0,0,+VLOOKUP($B67,'1v -ostali'!$A$15:$AS$372,U$3,FALSE))</f>
        <v>0</v>
      </c>
      <c r="V67">
        <f>IF($B67=0,0,+VLOOKUP($B67,'1v -ostali'!$A$15:$AS$372,V$3,FALSE))</f>
        <v>0</v>
      </c>
      <c r="W67">
        <f>IF($B67=0,0,+VLOOKUP($B67,'1v -ostali'!$A$15:$AS$372,W$3,FALSE))</f>
        <v>0</v>
      </c>
      <c r="X67">
        <f>IF($B67=0,0,+VLOOKUP($B67,'1v -ostali'!$A$15:$AS$372,X$3,FALSE))</f>
        <v>0</v>
      </c>
      <c r="Y67">
        <f>IF($B67=0,0,+VLOOKUP($B67,'1v -ostali'!$A$15:$AS$372,Y$3,FALSE))</f>
        <v>0</v>
      </c>
      <c r="Z67">
        <f>IF($B67=0,0,+VLOOKUP($B67,'1v -ostali'!$A$15:$AS$372,Z$3,FALSE))</f>
        <v>0</v>
      </c>
      <c r="AA67">
        <f>IF($B67=0,0,+VLOOKUP($B67,'1v -ostali'!$A$15:$AS$372,AA$3,FALSE))</f>
        <v>0</v>
      </c>
      <c r="AB67">
        <f>IF($B67=0,0,+VLOOKUP($B67,'1v -ostali'!$A$15:$AS$372,AB$3,FALSE))</f>
        <v>0</v>
      </c>
      <c r="AC67">
        <f>IF($B67=0,0,+VLOOKUP($B67,'1v -ostali'!$A$15:$AS$372,AC$3,FALSE))</f>
        <v>0</v>
      </c>
      <c r="AD67">
        <f>IF($B67=0,0,+VLOOKUP($B67,'1v -ostali'!$A$15:$AS$372,AD$3,FALSE))</f>
        <v>0</v>
      </c>
      <c r="AL67">
        <f>IF($B67=0,0,+VLOOKUP($B67,'1v -ostali'!$A$15:$AS$372,AL$3,FALSE))</f>
        <v>0</v>
      </c>
      <c r="AM67">
        <f>IF($B67=0,0,+VLOOKUP($B67,'1v -ostali'!$A$15:$AS$372,AM$3,FALSE))</f>
        <v>0</v>
      </c>
      <c r="AN67" s="40">
        <f>IF($B67=0,0,+VLOOKUP($B67,'1v -ostali'!$A$15:$AS$372,AN$3,FALSE))</f>
        <v>0</v>
      </c>
      <c r="AO67" s="40">
        <f>IF($B67=0,0,+VLOOKUP($B67,'1v -ostali'!$A$15:$AS$372,AO$3,FALSE))</f>
        <v>0</v>
      </c>
      <c r="AP67" s="40">
        <f>IF($B67=0,0,+VLOOKUP($B67,'1v -ostali'!$A$15:$AS$372,AP$3,FALSE))</f>
        <v>0</v>
      </c>
      <c r="AQ67" s="40">
        <f>IF($B67=0,0,+VLOOKUP($B67,'1v -ostali'!$A$15:$AS$372,AQ$3,FALSE))</f>
        <v>0</v>
      </c>
      <c r="AR67" s="40">
        <f>IF($B67=0,0,+VLOOKUP($B67,'1v -ostali'!$A$15:$AS$372,AR$3,FALSE))</f>
        <v>0</v>
      </c>
      <c r="AS67" s="40">
        <f>IF($B67=0,0,+VLOOKUP($B67,'1v -ostali'!$A$15:$AS$372,AS$3,FALSE))</f>
        <v>0</v>
      </c>
      <c r="AT67" s="40">
        <f>IF($B67=0,0,+VLOOKUP($B67,'1v -ostali'!$A$15:$AS$372,AT$3,FALSE))</f>
        <v>0</v>
      </c>
      <c r="AU67" s="40">
        <f>IF($B67=0,0,+VLOOKUP($B67,'1v -ostali'!$A$15:$AS$372,AU$3,FALSE))</f>
        <v>0</v>
      </c>
      <c r="AV67" s="40">
        <f>IF($B67=0,0,+VLOOKUP($B67,'1v -ostali'!$A$15:$AS$372,AV$3,FALSE))</f>
        <v>0</v>
      </c>
      <c r="AW67" s="40">
        <f>IF($B67=0,0,+VLOOKUP($B67,'1v -ostali'!$A$15:$AS$372,AW$3,FALSE))</f>
        <v>0</v>
      </c>
      <c r="AY67" s="40">
        <f>+(AQ67*'1v -ostali'!$C$6)/100</f>
        <v>0</v>
      </c>
      <c r="AZ67" s="40">
        <f>+(AR67*'1v -ostali'!$C$6)/100</f>
        <v>0</v>
      </c>
      <c r="BA67" s="40">
        <f>+(AV67*'1v -ostali'!$C$6)/100</f>
        <v>0</v>
      </c>
      <c r="BB67" s="40">
        <f>+(AW67*'1v -ostali'!$C$6)/100</f>
        <v>0</v>
      </c>
    </row>
    <row r="68" spans="1:54" x14ac:dyDescent="0.25">
      <c r="A68">
        <f t="shared" si="6"/>
        <v>0</v>
      </c>
      <c r="B68">
        <f>+IF(MAX(B$4:B67)+1&lt;=B$1,B67+1,0)</f>
        <v>0</v>
      </c>
      <c r="C68" s="222">
        <f t="shared" si="2"/>
        <v>0</v>
      </c>
      <c r="D68">
        <f t="shared" si="3"/>
        <v>0</v>
      </c>
      <c r="E68" s="368">
        <f t="shared" si="4"/>
        <v>0</v>
      </c>
      <c r="F68" s="222">
        <f t="shared" si="5"/>
        <v>0</v>
      </c>
      <c r="G68">
        <f>IF($B68=0,0,+VLOOKUP($B68,'1v -ostali'!$A$15:C$372,G$3,FALSE))</f>
        <v>0</v>
      </c>
      <c r="I68">
        <f>IF($B68=0,0,+VLOOKUP($B68,'1v -ostali'!$A$15:$AS$372,I$3,FALSE))</f>
        <v>0</v>
      </c>
      <c r="J68">
        <f>IF($B68=0,0,+VLOOKUP($B68,'1v -ostali'!$A$15:$AS$372,J$3,FALSE))</f>
        <v>0</v>
      </c>
      <c r="K68">
        <f>IF($B68=0,0,+VLOOKUP($B68,'1v -ostali'!$A$15:$AS$372,K$3,FALSE))</f>
        <v>0</v>
      </c>
      <c r="L68">
        <f>IF($B68=0,0,+VLOOKUP($B68,'1v -ostali'!$A$15:$AS$372,L$3,FALSE))</f>
        <v>0</v>
      </c>
      <c r="M68">
        <f>IF($B68=0,0,+VLOOKUP($B68,'1v -ostali'!$A$15:$AS$372,M$3,FALSE))</f>
        <v>0</v>
      </c>
      <c r="N68">
        <f>IF($B68=0,0,+VLOOKUP($B68,'1v -ostali'!$A$15:$AS$372,N$3,FALSE))</f>
        <v>0</v>
      </c>
      <c r="O68">
        <f>IF($B68=0,0,+VLOOKUP($B68,'1v -ostali'!$A$15:$AS$372,O$3,FALSE))</f>
        <v>0</v>
      </c>
      <c r="P68">
        <f>IF($B68=0,0,+VLOOKUP($B68,'1v -ostali'!$A$15:$AS$372,P$3,FALSE))</f>
        <v>0</v>
      </c>
      <c r="Q68">
        <f>IF($B68=0,0,+VLOOKUP($B68,'1v -ostali'!$A$15:$AS$372,Q$3,FALSE))</f>
        <v>0</v>
      </c>
      <c r="R68">
        <f>IF($B68=0,0,+VLOOKUP($B68,'1v -ostali'!$A$15:$AS$372,R$3,FALSE))</f>
        <v>0</v>
      </c>
      <c r="S68">
        <f>IF($B68=0,0,+VLOOKUP($B68,'1v -ostali'!$A$15:$AS$372,S$3,FALSE))</f>
        <v>0</v>
      </c>
      <c r="T68">
        <f>IF($B68=0,0,+VLOOKUP($B68,'1v -ostali'!$A$15:$AS$372,T$3,FALSE))</f>
        <v>0</v>
      </c>
      <c r="U68">
        <f>IF($B68=0,0,+VLOOKUP($B68,'1v -ostali'!$A$15:$AS$372,U$3,FALSE))</f>
        <v>0</v>
      </c>
      <c r="V68">
        <f>IF($B68=0,0,+VLOOKUP($B68,'1v -ostali'!$A$15:$AS$372,V$3,FALSE))</f>
        <v>0</v>
      </c>
      <c r="W68">
        <f>IF($B68=0,0,+VLOOKUP($B68,'1v -ostali'!$A$15:$AS$372,W$3,FALSE))</f>
        <v>0</v>
      </c>
      <c r="X68">
        <f>IF($B68=0,0,+VLOOKUP($B68,'1v -ostali'!$A$15:$AS$372,X$3,FALSE))</f>
        <v>0</v>
      </c>
      <c r="Y68">
        <f>IF($B68=0,0,+VLOOKUP($B68,'1v -ostali'!$A$15:$AS$372,Y$3,FALSE))</f>
        <v>0</v>
      </c>
      <c r="Z68">
        <f>IF($B68=0,0,+VLOOKUP($B68,'1v -ostali'!$A$15:$AS$372,Z$3,FALSE))</f>
        <v>0</v>
      </c>
      <c r="AA68">
        <f>IF($B68=0,0,+VLOOKUP($B68,'1v -ostali'!$A$15:$AS$372,AA$3,FALSE))</f>
        <v>0</v>
      </c>
      <c r="AB68">
        <f>IF($B68=0,0,+VLOOKUP($B68,'1v -ostali'!$A$15:$AS$372,AB$3,FALSE))</f>
        <v>0</v>
      </c>
      <c r="AC68">
        <f>IF($B68=0,0,+VLOOKUP($B68,'1v -ostali'!$A$15:$AS$372,AC$3,FALSE))</f>
        <v>0</v>
      </c>
      <c r="AD68">
        <f>IF($B68=0,0,+VLOOKUP($B68,'1v -ostali'!$A$15:$AS$372,AD$3,FALSE))</f>
        <v>0</v>
      </c>
      <c r="AL68">
        <f>IF($B68=0,0,+VLOOKUP($B68,'1v -ostali'!$A$15:$AS$372,AL$3,FALSE))</f>
        <v>0</v>
      </c>
      <c r="AM68">
        <f>IF($B68=0,0,+VLOOKUP($B68,'1v -ostali'!$A$15:$AS$372,AM$3,FALSE))</f>
        <v>0</v>
      </c>
      <c r="AN68" s="40">
        <f>IF($B68=0,0,+VLOOKUP($B68,'1v -ostali'!$A$15:$AS$372,AN$3,FALSE))</f>
        <v>0</v>
      </c>
      <c r="AO68" s="40">
        <f>IF($B68=0,0,+VLOOKUP($B68,'1v -ostali'!$A$15:$AS$372,AO$3,FALSE))</f>
        <v>0</v>
      </c>
      <c r="AP68" s="40">
        <f>IF($B68=0,0,+VLOOKUP($B68,'1v -ostali'!$A$15:$AS$372,AP$3,FALSE))</f>
        <v>0</v>
      </c>
      <c r="AQ68" s="40">
        <f>IF($B68=0,0,+VLOOKUP($B68,'1v -ostali'!$A$15:$AS$372,AQ$3,FALSE))</f>
        <v>0</v>
      </c>
      <c r="AR68" s="40">
        <f>IF($B68=0,0,+VLOOKUP($B68,'1v -ostali'!$A$15:$AS$372,AR$3,FALSE))</f>
        <v>0</v>
      </c>
      <c r="AS68" s="40">
        <f>IF($B68=0,0,+VLOOKUP($B68,'1v -ostali'!$A$15:$AS$372,AS$3,FALSE))</f>
        <v>0</v>
      </c>
      <c r="AT68" s="40">
        <f>IF($B68=0,0,+VLOOKUP($B68,'1v -ostali'!$A$15:$AS$372,AT$3,FALSE))</f>
        <v>0</v>
      </c>
      <c r="AU68" s="40">
        <f>IF($B68=0,0,+VLOOKUP($B68,'1v -ostali'!$A$15:$AS$372,AU$3,FALSE))</f>
        <v>0</v>
      </c>
      <c r="AV68" s="40">
        <f>IF($B68=0,0,+VLOOKUP($B68,'1v -ostali'!$A$15:$AS$372,AV$3,FALSE))</f>
        <v>0</v>
      </c>
      <c r="AW68" s="40">
        <f>IF($B68=0,0,+VLOOKUP($B68,'1v -ostali'!$A$15:$AS$372,AW$3,FALSE))</f>
        <v>0</v>
      </c>
      <c r="AY68" s="40">
        <f>+(AQ68*'1v -ostali'!$C$6)/100</f>
        <v>0</v>
      </c>
      <c r="AZ68" s="40">
        <f>+(AR68*'1v -ostali'!$C$6)/100</f>
        <v>0</v>
      </c>
      <c r="BA68" s="40">
        <f>+(AV68*'1v -ostali'!$C$6)/100</f>
        <v>0</v>
      </c>
      <c r="BB68" s="40">
        <f>+(AW68*'1v -ostali'!$C$6)/100</f>
        <v>0</v>
      </c>
    </row>
    <row r="69" spans="1:54" x14ac:dyDescent="0.25">
      <c r="A69">
        <f t="shared" si="6"/>
        <v>0</v>
      </c>
      <c r="B69">
        <f>+IF(MAX(B$4:B68)+1&lt;=B$1,B68+1,0)</f>
        <v>0</v>
      </c>
      <c r="C69" s="222">
        <f t="shared" si="2"/>
        <v>0</v>
      </c>
      <c r="D69">
        <f t="shared" si="3"/>
        <v>0</v>
      </c>
      <c r="E69" s="368">
        <f t="shared" si="4"/>
        <v>0</v>
      </c>
      <c r="F69" s="222">
        <f t="shared" si="5"/>
        <v>0</v>
      </c>
      <c r="G69">
        <f>IF($B69=0,0,+VLOOKUP($B69,'1v -ostali'!$A$15:C$372,G$3,FALSE))</f>
        <v>0</v>
      </c>
      <c r="I69">
        <f>IF($B69=0,0,+VLOOKUP($B69,'1v -ostali'!$A$15:$AS$372,I$3,FALSE))</f>
        <v>0</v>
      </c>
      <c r="J69">
        <f>IF($B69=0,0,+VLOOKUP($B69,'1v -ostali'!$A$15:$AS$372,J$3,FALSE))</f>
        <v>0</v>
      </c>
      <c r="K69">
        <f>IF($B69=0,0,+VLOOKUP($B69,'1v -ostali'!$A$15:$AS$372,K$3,FALSE))</f>
        <v>0</v>
      </c>
      <c r="L69">
        <f>IF($B69=0,0,+VLOOKUP($B69,'1v -ostali'!$A$15:$AS$372,L$3,FALSE))</f>
        <v>0</v>
      </c>
      <c r="M69">
        <f>IF($B69=0,0,+VLOOKUP($B69,'1v -ostali'!$A$15:$AS$372,M$3,FALSE))</f>
        <v>0</v>
      </c>
      <c r="N69">
        <f>IF($B69=0,0,+VLOOKUP($B69,'1v -ostali'!$A$15:$AS$372,N$3,FALSE))</f>
        <v>0</v>
      </c>
      <c r="O69">
        <f>IF($B69=0,0,+VLOOKUP($B69,'1v -ostali'!$A$15:$AS$372,O$3,FALSE))</f>
        <v>0</v>
      </c>
      <c r="P69">
        <f>IF($B69=0,0,+VLOOKUP($B69,'1v -ostali'!$A$15:$AS$372,P$3,FALSE))</f>
        <v>0</v>
      </c>
      <c r="Q69">
        <f>IF($B69=0,0,+VLOOKUP($B69,'1v -ostali'!$A$15:$AS$372,Q$3,FALSE))</f>
        <v>0</v>
      </c>
      <c r="R69">
        <f>IF($B69=0,0,+VLOOKUP($B69,'1v -ostali'!$A$15:$AS$372,R$3,FALSE))</f>
        <v>0</v>
      </c>
      <c r="S69">
        <f>IF($B69=0,0,+VLOOKUP($B69,'1v -ostali'!$A$15:$AS$372,S$3,FALSE))</f>
        <v>0</v>
      </c>
      <c r="T69">
        <f>IF($B69=0,0,+VLOOKUP($B69,'1v -ostali'!$A$15:$AS$372,T$3,FALSE))</f>
        <v>0</v>
      </c>
      <c r="U69">
        <f>IF($B69=0,0,+VLOOKUP($B69,'1v -ostali'!$A$15:$AS$372,U$3,FALSE))</f>
        <v>0</v>
      </c>
      <c r="V69">
        <f>IF($B69=0,0,+VLOOKUP($B69,'1v -ostali'!$A$15:$AS$372,V$3,FALSE))</f>
        <v>0</v>
      </c>
      <c r="W69">
        <f>IF($B69=0,0,+VLOOKUP($B69,'1v -ostali'!$A$15:$AS$372,W$3,FALSE))</f>
        <v>0</v>
      </c>
      <c r="X69">
        <f>IF($B69=0,0,+VLOOKUP($B69,'1v -ostali'!$A$15:$AS$372,X$3,FALSE))</f>
        <v>0</v>
      </c>
      <c r="Y69">
        <f>IF($B69=0,0,+VLOOKUP($B69,'1v -ostali'!$A$15:$AS$372,Y$3,FALSE))</f>
        <v>0</v>
      </c>
      <c r="Z69">
        <f>IF($B69=0,0,+VLOOKUP($B69,'1v -ostali'!$A$15:$AS$372,Z$3,FALSE))</f>
        <v>0</v>
      </c>
      <c r="AA69">
        <f>IF($B69=0,0,+VLOOKUP($B69,'1v -ostali'!$A$15:$AS$372,AA$3,FALSE))</f>
        <v>0</v>
      </c>
      <c r="AB69">
        <f>IF($B69=0,0,+VLOOKUP($B69,'1v -ostali'!$A$15:$AS$372,AB$3,FALSE))</f>
        <v>0</v>
      </c>
      <c r="AC69">
        <f>IF($B69=0,0,+VLOOKUP($B69,'1v -ostali'!$A$15:$AS$372,AC$3,FALSE))</f>
        <v>0</v>
      </c>
      <c r="AD69">
        <f>IF($B69=0,0,+VLOOKUP($B69,'1v -ostali'!$A$15:$AS$372,AD$3,FALSE))</f>
        <v>0</v>
      </c>
      <c r="AL69">
        <f>IF($B69=0,0,+VLOOKUP($B69,'1v -ostali'!$A$15:$AS$372,AL$3,FALSE))</f>
        <v>0</v>
      </c>
      <c r="AM69">
        <f>IF($B69=0,0,+VLOOKUP($B69,'1v -ostali'!$A$15:$AS$372,AM$3,FALSE))</f>
        <v>0</v>
      </c>
      <c r="AN69" s="40">
        <f>IF($B69=0,0,+VLOOKUP($B69,'1v -ostali'!$A$15:$AS$372,AN$3,FALSE))</f>
        <v>0</v>
      </c>
      <c r="AO69" s="40">
        <f>IF($B69=0,0,+VLOOKUP($B69,'1v -ostali'!$A$15:$AS$372,AO$3,FALSE))</f>
        <v>0</v>
      </c>
      <c r="AP69" s="40">
        <f>IF($B69=0,0,+VLOOKUP($B69,'1v -ostali'!$A$15:$AS$372,AP$3,FALSE))</f>
        <v>0</v>
      </c>
      <c r="AQ69" s="40">
        <f>IF($B69=0,0,+VLOOKUP($B69,'1v -ostali'!$A$15:$AS$372,AQ$3,FALSE))</f>
        <v>0</v>
      </c>
      <c r="AR69" s="40">
        <f>IF($B69=0,0,+VLOOKUP($B69,'1v -ostali'!$A$15:$AS$372,AR$3,FALSE))</f>
        <v>0</v>
      </c>
      <c r="AS69" s="40">
        <f>IF($B69=0,0,+VLOOKUP($B69,'1v -ostali'!$A$15:$AS$372,AS$3,FALSE))</f>
        <v>0</v>
      </c>
      <c r="AT69" s="40">
        <f>IF($B69=0,0,+VLOOKUP($B69,'1v -ostali'!$A$15:$AS$372,AT$3,FALSE))</f>
        <v>0</v>
      </c>
      <c r="AU69" s="40">
        <f>IF($B69=0,0,+VLOOKUP($B69,'1v -ostali'!$A$15:$AS$372,AU$3,FALSE))</f>
        <v>0</v>
      </c>
      <c r="AV69" s="40">
        <f>IF($B69=0,0,+VLOOKUP($B69,'1v -ostali'!$A$15:$AS$372,AV$3,FALSE))</f>
        <v>0</v>
      </c>
      <c r="AW69" s="40">
        <f>IF($B69=0,0,+VLOOKUP($B69,'1v -ostali'!$A$15:$AS$372,AW$3,FALSE))</f>
        <v>0</v>
      </c>
      <c r="AY69" s="40">
        <f>+(AQ69*'1v -ostali'!$C$6)/100</f>
        <v>0</v>
      </c>
      <c r="AZ69" s="40">
        <f>+(AR69*'1v -ostali'!$C$6)/100</f>
        <v>0</v>
      </c>
      <c r="BA69" s="40">
        <f>+(AV69*'1v -ostali'!$C$6)/100</f>
        <v>0</v>
      </c>
      <c r="BB69" s="40">
        <f>+(AW69*'1v -ostali'!$C$6)/100</f>
        <v>0</v>
      </c>
    </row>
    <row r="70" spans="1:54" x14ac:dyDescent="0.25">
      <c r="A70">
        <f t="shared" ref="A70:A101" si="7">+IF(B70=0,0,A69)</f>
        <v>0</v>
      </c>
      <c r="B70">
        <f>+IF(MAX(B$4:B69)+1&lt;=B$1,B69+1,0)</f>
        <v>0</v>
      </c>
      <c r="C70" s="222">
        <f t="shared" si="2"/>
        <v>0</v>
      </c>
      <c r="D70">
        <f t="shared" si="3"/>
        <v>0</v>
      </c>
      <c r="E70" s="368">
        <f t="shared" si="4"/>
        <v>0</v>
      </c>
      <c r="F70" s="222">
        <f t="shared" si="5"/>
        <v>0</v>
      </c>
      <c r="G70">
        <f>IF($B70=0,0,+VLOOKUP($B70,'1v -ostali'!$A$15:C$372,G$3,FALSE))</f>
        <v>0</v>
      </c>
      <c r="I70">
        <f>IF($B70=0,0,+VLOOKUP($B70,'1v -ostali'!$A$15:$AS$372,I$3,FALSE))</f>
        <v>0</v>
      </c>
      <c r="J70">
        <f>IF($B70=0,0,+VLOOKUP($B70,'1v -ostali'!$A$15:$AS$372,J$3,FALSE))</f>
        <v>0</v>
      </c>
      <c r="K70">
        <f>IF($B70=0,0,+VLOOKUP($B70,'1v -ostali'!$A$15:$AS$372,K$3,FALSE))</f>
        <v>0</v>
      </c>
      <c r="L70">
        <f>IF($B70=0,0,+VLOOKUP($B70,'1v -ostali'!$A$15:$AS$372,L$3,FALSE))</f>
        <v>0</v>
      </c>
      <c r="M70">
        <f>IF($B70=0,0,+VLOOKUP($B70,'1v -ostali'!$A$15:$AS$372,M$3,FALSE))</f>
        <v>0</v>
      </c>
      <c r="N70">
        <f>IF($B70=0,0,+VLOOKUP($B70,'1v -ostali'!$A$15:$AS$372,N$3,FALSE))</f>
        <v>0</v>
      </c>
      <c r="O70">
        <f>IF($B70=0,0,+VLOOKUP($B70,'1v -ostali'!$A$15:$AS$372,O$3,FALSE))</f>
        <v>0</v>
      </c>
      <c r="P70">
        <f>IF($B70=0,0,+VLOOKUP($B70,'1v -ostali'!$A$15:$AS$372,P$3,FALSE))</f>
        <v>0</v>
      </c>
      <c r="Q70">
        <f>IF($B70=0,0,+VLOOKUP($B70,'1v -ostali'!$A$15:$AS$372,Q$3,FALSE))</f>
        <v>0</v>
      </c>
      <c r="R70">
        <f>IF($B70=0,0,+VLOOKUP($B70,'1v -ostali'!$A$15:$AS$372,R$3,FALSE))</f>
        <v>0</v>
      </c>
      <c r="S70">
        <f>IF($B70=0,0,+VLOOKUP($B70,'1v -ostali'!$A$15:$AS$372,S$3,FALSE))</f>
        <v>0</v>
      </c>
      <c r="T70">
        <f>IF($B70=0,0,+VLOOKUP($B70,'1v -ostali'!$A$15:$AS$372,T$3,FALSE))</f>
        <v>0</v>
      </c>
      <c r="U70">
        <f>IF($B70=0,0,+VLOOKUP($B70,'1v -ostali'!$A$15:$AS$372,U$3,FALSE))</f>
        <v>0</v>
      </c>
      <c r="V70">
        <f>IF($B70=0,0,+VLOOKUP($B70,'1v -ostali'!$A$15:$AS$372,V$3,FALSE))</f>
        <v>0</v>
      </c>
      <c r="W70">
        <f>IF($B70=0,0,+VLOOKUP($B70,'1v -ostali'!$A$15:$AS$372,W$3,FALSE))</f>
        <v>0</v>
      </c>
      <c r="X70">
        <f>IF($B70=0,0,+VLOOKUP($B70,'1v -ostali'!$A$15:$AS$372,X$3,FALSE))</f>
        <v>0</v>
      </c>
      <c r="Y70">
        <f>IF($B70=0,0,+VLOOKUP($B70,'1v -ostali'!$A$15:$AS$372,Y$3,FALSE))</f>
        <v>0</v>
      </c>
      <c r="Z70">
        <f>IF($B70=0,0,+VLOOKUP($B70,'1v -ostali'!$A$15:$AS$372,Z$3,FALSE))</f>
        <v>0</v>
      </c>
      <c r="AA70">
        <f>IF($B70=0,0,+VLOOKUP($B70,'1v -ostali'!$A$15:$AS$372,AA$3,FALSE))</f>
        <v>0</v>
      </c>
      <c r="AB70">
        <f>IF($B70=0,0,+VLOOKUP($B70,'1v -ostali'!$A$15:$AS$372,AB$3,FALSE))</f>
        <v>0</v>
      </c>
      <c r="AC70">
        <f>IF($B70=0,0,+VLOOKUP($B70,'1v -ostali'!$A$15:$AS$372,AC$3,FALSE))</f>
        <v>0</v>
      </c>
      <c r="AD70">
        <f>IF($B70=0,0,+VLOOKUP($B70,'1v -ostali'!$A$15:$AS$372,AD$3,FALSE))</f>
        <v>0</v>
      </c>
      <c r="AL70">
        <f>IF($B70=0,0,+VLOOKUP($B70,'1v -ostali'!$A$15:$AS$372,AL$3,FALSE))</f>
        <v>0</v>
      </c>
      <c r="AM70">
        <f>IF($B70=0,0,+VLOOKUP($B70,'1v -ostali'!$A$15:$AS$372,AM$3,FALSE))</f>
        <v>0</v>
      </c>
      <c r="AN70" s="40">
        <f>IF($B70=0,0,+VLOOKUP($B70,'1v -ostali'!$A$15:$AS$372,AN$3,FALSE))</f>
        <v>0</v>
      </c>
      <c r="AO70" s="40">
        <f>IF($B70=0,0,+VLOOKUP($B70,'1v -ostali'!$A$15:$AS$372,AO$3,FALSE))</f>
        <v>0</v>
      </c>
      <c r="AP70" s="40">
        <f>IF($B70=0,0,+VLOOKUP($B70,'1v -ostali'!$A$15:$AS$372,AP$3,FALSE))</f>
        <v>0</v>
      </c>
      <c r="AQ70" s="40">
        <f>IF($B70=0,0,+VLOOKUP($B70,'1v -ostali'!$A$15:$AS$372,AQ$3,FALSE))</f>
        <v>0</v>
      </c>
      <c r="AR70" s="40">
        <f>IF($B70=0,0,+VLOOKUP($B70,'1v -ostali'!$A$15:$AS$372,AR$3,FALSE))</f>
        <v>0</v>
      </c>
      <c r="AS70" s="40">
        <f>IF($B70=0,0,+VLOOKUP($B70,'1v -ostali'!$A$15:$AS$372,AS$3,FALSE))</f>
        <v>0</v>
      </c>
      <c r="AT70" s="40">
        <f>IF($B70=0,0,+VLOOKUP($B70,'1v -ostali'!$A$15:$AS$372,AT$3,FALSE))</f>
        <v>0</v>
      </c>
      <c r="AU70" s="40">
        <f>IF($B70=0,0,+VLOOKUP($B70,'1v -ostali'!$A$15:$AS$372,AU$3,FALSE))</f>
        <v>0</v>
      </c>
      <c r="AV70" s="40">
        <f>IF($B70=0,0,+VLOOKUP($B70,'1v -ostali'!$A$15:$AS$372,AV$3,FALSE))</f>
        <v>0</v>
      </c>
      <c r="AW70" s="40">
        <f>IF($B70=0,0,+VLOOKUP($B70,'1v -ostali'!$A$15:$AS$372,AW$3,FALSE))</f>
        <v>0</v>
      </c>
      <c r="AY70" s="40">
        <f>+(AQ70*'1v -ostali'!$C$6)/100</f>
        <v>0</v>
      </c>
      <c r="AZ70" s="40">
        <f>+(AR70*'1v -ostali'!$C$6)/100</f>
        <v>0</v>
      </c>
      <c r="BA70" s="40">
        <f>+(AV70*'1v -ostali'!$C$6)/100</f>
        <v>0</v>
      </c>
      <c r="BB70" s="40">
        <f>+(AW70*'1v -ostali'!$C$6)/100</f>
        <v>0</v>
      </c>
    </row>
    <row r="71" spans="1:54" x14ac:dyDescent="0.25">
      <c r="A71">
        <f t="shared" si="7"/>
        <v>0</v>
      </c>
      <c r="B71">
        <f>+IF(MAX(B$4:B70)+1&lt;=B$1,B70+1,0)</f>
        <v>0</v>
      </c>
      <c r="C71" s="222">
        <f t="shared" ref="C71:C83" si="8">+IF(B71&gt;0,C70,0)</f>
        <v>0</v>
      </c>
      <c r="D71">
        <f t="shared" ref="D71:D83" si="9">+IF(C71&gt;0,D70,0)</f>
        <v>0</v>
      </c>
      <c r="E71" s="368">
        <f t="shared" ref="E71:E83" si="10">+IF(D71&gt;0,E70,0)</f>
        <v>0</v>
      </c>
      <c r="F71" s="222">
        <f t="shared" ref="F71:F134" si="11">+IF(B71=0,0,F70)</f>
        <v>0</v>
      </c>
      <c r="G71">
        <f>IF($B71=0,0,+VLOOKUP($B71,'1v -ostali'!$A$15:C$372,G$3,FALSE))</f>
        <v>0</v>
      </c>
      <c r="I71">
        <f>IF($B71=0,0,+VLOOKUP($B71,'1v -ostali'!$A$15:$AS$372,I$3,FALSE))</f>
        <v>0</v>
      </c>
      <c r="J71">
        <f>IF($B71=0,0,+VLOOKUP($B71,'1v -ostali'!$A$15:$AS$372,J$3,FALSE))</f>
        <v>0</v>
      </c>
      <c r="K71">
        <f>IF($B71=0,0,+VLOOKUP($B71,'1v -ostali'!$A$15:$AS$372,K$3,FALSE))</f>
        <v>0</v>
      </c>
      <c r="L71">
        <f>IF($B71=0,0,+VLOOKUP($B71,'1v -ostali'!$A$15:$AS$372,L$3,FALSE))</f>
        <v>0</v>
      </c>
      <c r="M71">
        <f>IF($B71=0,0,+VLOOKUP($B71,'1v -ostali'!$A$15:$AS$372,M$3,FALSE))</f>
        <v>0</v>
      </c>
      <c r="N71">
        <f>IF($B71=0,0,+VLOOKUP($B71,'1v -ostali'!$A$15:$AS$372,N$3,FALSE))</f>
        <v>0</v>
      </c>
      <c r="O71">
        <f>IF($B71=0,0,+VLOOKUP($B71,'1v -ostali'!$A$15:$AS$372,O$3,FALSE))</f>
        <v>0</v>
      </c>
      <c r="P71">
        <f>IF($B71=0,0,+VLOOKUP($B71,'1v -ostali'!$A$15:$AS$372,P$3,FALSE))</f>
        <v>0</v>
      </c>
      <c r="Q71">
        <f>IF($B71=0,0,+VLOOKUP($B71,'1v -ostali'!$A$15:$AS$372,Q$3,FALSE))</f>
        <v>0</v>
      </c>
      <c r="R71">
        <f>IF($B71=0,0,+VLOOKUP($B71,'1v -ostali'!$A$15:$AS$372,R$3,FALSE))</f>
        <v>0</v>
      </c>
      <c r="S71">
        <f>IF($B71=0,0,+VLOOKUP($B71,'1v -ostali'!$A$15:$AS$372,S$3,FALSE))</f>
        <v>0</v>
      </c>
      <c r="T71">
        <f>IF($B71=0,0,+VLOOKUP($B71,'1v -ostali'!$A$15:$AS$372,T$3,FALSE))</f>
        <v>0</v>
      </c>
      <c r="U71">
        <f>IF($B71=0,0,+VLOOKUP($B71,'1v -ostali'!$A$15:$AS$372,U$3,FALSE))</f>
        <v>0</v>
      </c>
      <c r="V71">
        <f>IF($B71=0,0,+VLOOKUP($B71,'1v -ostali'!$A$15:$AS$372,V$3,FALSE))</f>
        <v>0</v>
      </c>
      <c r="W71">
        <f>IF($B71=0,0,+VLOOKUP($B71,'1v -ostali'!$A$15:$AS$372,W$3,FALSE))</f>
        <v>0</v>
      </c>
      <c r="X71">
        <f>IF($B71=0,0,+VLOOKUP($B71,'1v -ostali'!$A$15:$AS$372,X$3,FALSE))</f>
        <v>0</v>
      </c>
      <c r="Y71">
        <f>IF($B71=0,0,+VLOOKUP($B71,'1v -ostali'!$A$15:$AS$372,Y$3,FALSE))</f>
        <v>0</v>
      </c>
      <c r="Z71">
        <f>IF($B71=0,0,+VLOOKUP($B71,'1v -ostali'!$A$15:$AS$372,Z$3,FALSE))</f>
        <v>0</v>
      </c>
      <c r="AA71">
        <f>IF($B71=0,0,+VLOOKUP($B71,'1v -ostali'!$A$15:$AS$372,AA$3,FALSE))</f>
        <v>0</v>
      </c>
      <c r="AB71">
        <f>IF($B71=0,0,+VLOOKUP($B71,'1v -ostali'!$A$15:$AS$372,AB$3,FALSE))</f>
        <v>0</v>
      </c>
      <c r="AC71">
        <f>IF($B71=0,0,+VLOOKUP($B71,'1v -ostali'!$A$15:$AS$372,AC$3,FALSE))</f>
        <v>0</v>
      </c>
      <c r="AD71">
        <f>IF($B71=0,0,+VLOOKUP($B71,'1v -ostali'!$A$15:$AS$372,AD$3,FALSE))</f>
        <v>0</v>
      </c>
      <c r="AL71">
        <f>IF($B71=0,0,+VLOOKUP($B71,'1v -ostali'!$A$15:$AS$372,AL$3,FALSE))</f>
        <v>0</v>
      </c>
      <c r="AM71">
        <f>IF($B71=0,0,+VLOOKUP($B71,'1v -ostali'!$A$15:$AS$372,AM$3,FALSE))</f>
        <v>0</v>
      </c>
      <c r="AN71" s="40">
        <f>IF($B71=0,0,+VLOOKUP($B71,'1v -ostali'!$A$15:$AS$372,AN$3,FALSE))</f>
        <v>0</v>
      </c>
      <c r="AO71" s="40">
        <f>IF($B71=0,0,+VLOOKUP($B71,'1v -ostali'!$A$15:$AS$372,AO$3,FALSE))</f>
        <v>0</v>
      </c>
      <c r="AP71" s="40">
        <f>IF($B71=0,0,+VLOOKUP($B71,'1v -ostali'!$A$15:$AS$372,AP$3,FALSE))</f>
        <v>0</v>
      </c>
      <c r="AQ71" s="40">
        <f>IF($B71=0,0,+VLOOKUP($B71,'1v -ostali'!$A$15:$AS$372,AQ$3,FALSE))</f>
        <v>0</v>
      </c>
      <c r="AR71" s="40">
        <f>IF($B71=0,0,+VLOOKUP($B71,'1v -ostali'!$A$15:$AS$372,AR$3,FALSE))</f>
        <v>0</v>
      </c>
      <c r="AS71" s="40">
        <f>IF($B71=0,0,+VLOOKUP($B71,'1v -ostali'!$A$15:$AS$372,AS$3,FALSE))</f>
        <v>0</v>
      </c>
      <c r="AT71" s="40">
        <f>IF($B71=0,0,+VLOOKUP($B71,'1v -ostali'!$A$15:$AS$372,AT$3,FALSE))</f>
        <v>0</v>
      </c>
      <c r="AU71" s="40">
        <f>IF($B71=0,0,+VLOOKUP($B71,'1v -ostali'!$A$15:$AS$372,AU$3,FALSE))</f>
        <v>0</v>
      </c>
      <c r="AV71" s="40">
        <f>IF($B71=0,0,+VLOOKUP($B71,'1v -ostali'!$A$15:$AS$372,AV$3,FALSE))</f>
        <v>0</v>
      </c>
      <c r="AW71" s="40">
        <f>IF($B71=0,0,+VLOOKUP($B71,'1v -ostali'!$A$15:$AS$372,AW$3,FALSE))</f>
        <v>0</v>
      </c>
      <c r="AY71" s="40">
        <f>+(AQ71*'1v -ostali'!$C$6)/100</f>
        <v>0</v>
      </c>
      <c r="AZ71" s="40">
        <f>+(AR71*'1v -ostali'!$C$6)/100</f>
        <v>0</v>
      </c>
      <c r="BA71" s="40">
        <f>+(AV71*'1v -ostali'!$C$6)/100</f>
        <v>0</v>
      </c>
      <c r="BB71" s="40">
        <f>+(AW71*'1v -ostali'!$C$6)/100</f>
        <v>0</v>
      </c>
    </row>
    <row r="72" spans="1:54" x14ac:dyDescent="0.25">
      <c r="A72">
        <f t="shared" si="7"/>
        <v>0</v>
      </c>
      <c r="B72">
        <f>+IF(MAX(B$4:B71)+1&lt;=B$1,B71+1,0)</f>
        <v>0</v>
      </c>
      <c r="C72" s="222">
        <f t="shared" si="8"/>
        <v>0</v>
      </c>
      <c r="D72">
        <f t="shared" si="9"/>
        <v>0</v>
      </c>
      <c r="E72" s="368">
        <f t="shared" si="10"/>
        <v>0</v>
      </c>
      <c r="F72" s="222">
        <f t="shared" si="11"/>
        <v>0</v>
      </c>
      <c r="G72">
        <f>IF($B72=0,0,+VLOOKUP($B72,'1v -ostali'!$A$15:C$372,G$3,FALSE))</f>
        <v>0</v>
      </c>
      <c r="I72">
        <f>IF($B72=0,0,+VLOOKUP($B72,'1v -ostali'!$A$15:$AS$372,I$3,FALSE))</f>
        <v>0</v>
      </c>
      <c r="J72">
        <f>IF($B72=0,0,+VLOOKUP($B72,'1v -ostali'!$A$15:$AS$372,J$3,FALSE))</f>
        <v>0</v>
      </c>
      <c r="K72">
        <f>IF($B72=0,0,+VLOOKUP($B72,'1v -ostali'!$A$15:$AS$372,K$3,FALSE))</f>
        <v>0</v>
      </c>
      <c r="L72">
        <f>IF($B72=0,0,+VLOOKUP($B72,'1v -ostali'!$A$15:$AS$372,L$3,FALSE))</f>
        <v>0</v>
      </c>
      <c r="M72">
        <f>IF($B72=0,0,+VLOOKUP($B72,'1v -ostali'!$A$15:$AS$372,M$3,FALSE))</f>
        <v>0</v>
      </c>
      <c r="N72">
        <f>IF($B72=0,0,+VLOOKUP($B72,'1v -ostali'!$A$15:$AS$372,N$3,FALSE))</f>
        <v>0</v>
      </c>
      <c r="O72">
        <f>IF($B72=0,0,+VLOOKUP($B72,'1v -ostali'!$A$15:$AS$372,O$3,FALSE))</f>
        <v>0</v>
      </c>
      <c r="P72">
        <f>IF($B72=0,0,+VLOOKUP($B72,'1v -ostali'!$A$15:$AS$372,P$3,FALSE))</f>
        <v>0</v>
      </c>
      <c r="Q72">
        <f>IF($B72=0,0,+VLOOKUP($B72,'1v -ostali'!$A$15:$AS$372,Q$3,FALSE))</f>
        <v>0</v>
      </c>
      <c r="R72">
        <f>IF($B72=0,0,+VLOOKUP($B72,'1v -ostali'!$A$15:$AS$372,R$3,FALSE))</f>
        <v>0</v>
      </c>
      <c r="S72">
        <f>IF($B72=0,0,+VLOOKUP($B72,'1v -ostali'!$A$15:$AS$372,S$3,FALSE))</f>
        <v>0</v>
      </c>
      <c r="T72">
        <f>IF($B72=0,0,+VLOOKUP($B72,'1v -ostali'!$A$15:$AS$372,T$3,FALSE))</f>
        <v>0</v>
      </c>
      <c r="U72">
        <f>IF($B72=0,0,+VLOOKUP($B72,'1v -ostali'!$A$15:$AS$372,U$3,FALSE))</f>
        <v>0</v>
      </c>
      <c r="V72">
        <f>IF($B72=0,0,+VLOOKUP($B72,'1v -ostali'!$A$15:$AS$372,V$3,FALSE))</f>
        <v>0</v>
      </c>
      <c r="W72">
        <f>IF($B72=0,0,+VLOOKUP($B72,'1v -ostali'!$A$15:$AS$372,W$3,FALSE))</f>
        <v>0</v>
      </c>
      <c r="X72">
        <f>IF($B72=0,0,+VLOOKUP($B72,'1v -ostali'!$A$15:$AS$372,X$3,FALSE))</f>
        <v>0</v>
      </c>
      <c r="Y72">
        <f>IF($B72=0,0,+VLOOKUP($B72,'1v -ostali'!$A$15:$AS$372,Y$3,FALSE))</f>
        <v>0</v>
      </c>
      <c r="Z72">
        <f>IF($B72=0,0,+VLOOKUP($B72,'1v -ostali'!$A$15:$AS$372,Z$3,FALSE))</f>
        <v>0</v>
      </c>
      <c r="AA72">
        <f>IF($B72=0,0,+VLOOKUP($B72,'1v -ostali'!$A$15:$AS$372,AA$3,FALSE))</f>
        <v>0</v>
      </c>
      <c r="AB72">
        <f>IF($B72=0,0,+VLOOKUP($B72,'1v -ostali'!$A$15:$AS$372,AB$3,FALSE))</f>
        <v>0</v>
      </c>
      <c r="AC72">
        <f>IF($B72=0,0,+VLOOKUP($B72,'1v -ostali'!$A$15:$AS$372,AC$3,FALSE))</f>
        <v>0</v>
      </c>
      <c r="AD72">
        <f>IF($B72=0,0,+VLOOKUP($B72,'1v -ostali'!$A$15:$AS$372,AD$3,FALSE))</f>
        <v>0</v>
      </c>
      <c r="AL72">
        <f>IF($B72=0,0,+VLOOKUP($B72,'1v -ostali'!$A$15:$AS$372,AL$3,FALSE))</f>
        <v>0</v>
      </c>
      <c r="AM72">
        <f>IF($B72=0,0,+VLOOKUP($B72,'1v -ostali'!$A$15:$AS$372,AM$3,FALSE))</f>
        <v>0</v>
      </c>
      <c r="AN72" s="40">
        <f>IF($B72=0,0,+VLOOKUP($B72,'1v -ostali'!$A$15:$AS$372,AN$3,FALSE))</f>
        <v>0</v>
      </c>
      <c r="AO72" s="40">
        <f>IF($B72=0,0,+VLOOKUP($B72,'1v -ostali'!$A$15:$AS$372,AO$3,FALSE))</f>
        <v>0</v>
      </c>
      <c r="AP72" s="40">
        <f>IF($B72=0,0,+VLOOKUP($B72,'1v -ostali'!$A$15:$AS$372,AP$3,FALSE))</f>
        <v>0</v>
      </c>
      <c r="AQ72" s="40">
        <f>IF($B72=0,0,+VLOOKUP($B72,'1v -ostali'!$A$15:$AS$372,AQ$3,FALSE))</f>
        <v>0</v>
      </c>
      <c r="AR72" s="40">
        <f>IF($B72=0,0,+VLOOKUP($B72,'1v -ostali'!$A$15:$AS$372,AR$3,FALSE))</f>
        <v>0</v>
      </c>
      <c r="AS72" s="40">
        <f>IF($B72=0,0,+VLOOKUP($B72,'1v -ostali'!$A$15:$AS$372,AS$3,FALSE))</f>
        <v>0</v>
      </c>
      <c r="AT72" s="40">
        <f>IF($B72=0,0,+VLOOKUP($B72,'1v -ostali'!$A$15:$AS$372,AT$3,FALSE))</f>
        <v>0</v>
      </c>
      <c r="AU72" s="40">
        <f>IF($B72=0,0,+VLOOKUP($B72,'1v -ostali'!$A$15:$AS$372,AU$3,FALSE))</f>
        <v>0</v>
      </c>
      <c r="AV72" s="40">
        <f>IF($B72=0,0,+VLOOKUP($B72,'1v -ostali'!$A$15:$AS$372,AV$3,FALSE))</f>
        <v>0</v>
      </c>
      <c r="AW72" s="40">
        <f>IF($B72=0,0,+VLOOKUP($B72,'1v -ostali'!$A$15:$AS$372,AW$3,FALSE))</f>
        <v>0</v>
      </c>
      <c r="AY72" s="40">
        <f>+(AQ72*'1v -ostali'!$C$6)/100</f>
        <v>0</v>
      </c>
      <c r="AZ72" s="40">
        <f>+(AR72*'1v -ostali'!$C$6)/100</f>
        <v>0</v>
      </c>
      <c r="BA72" s="40">
        <f>+(AV72*'1v -ostali'!$C$6)/100</f>
        <v>0</v>
      </c>
      <c r="BB72" s="40">
        <f>+(AW72*'1v -ostali'!$C$6)/100</f>
        <v>0</v>
      </c>
    </row>
    <row r="73" spans="1:54" x14ac:dyDescent="0.25">
      <c r="A73">
        <f t="shared" si="7"/>
        <v>0</v>
      </c>
      <c r="B73">
        <f>+IF(MAX(B$4:B72)+1&lt;=B$1,B72+1,0)</f>
        <v>0</v>
      </c>
      <c r="C73" s="222">
        <f t="shared" si="8"/>
        <v>0</v>
      </c>
      <c r="D73">
        <f t="shared" si="9"/>
        <v>0</v>
      </c>
      <c r="E73" s="368">
        <f t="shared" si="10"/>
        <v>0</v>
      </c>
      <c r="F73" s="222">
        <f t="shared" si="11"/>
        <v>0</v>
      </c>
      <c r="G73">
        <f>IF($B73=0,0,+VLOOKUP($B73,'1v -ostali'!$A$15:C$372,G$3,FALSE))</f>
        <v>0</v>
      </c>
      <c r="I73">
        <f>IF($B73=0,0,+VLOOKUP($B73,'1v -ostali'!$A$15:$AS$372,I$3,FALSE))</f>
        <v>0</v>
      </c>
      <c r="J73">
        <f>IF($B73=0,0,+VLOOKUP($B73,'1v -ostali'!$A$15:$AS$372,J$3,FALSE))</f>
        <v>0</v>
      </c>
      <c r="K73">
        <f>IF($B73=0,0,+VLOOKUP($B73,'1v -ostali'!$A$15:$AS$372,K$3,FALSE))</f>
        <v>0</v>
      </c>
      <c r="L73">
        <f>IF($B73=0,0,+VLOOKUP($B73,'1v -ostali'!$A$15:$AS$372,L$3,FALSE))</f>
        <v>0</v>
      </c>
      <c r="M73">
        <f>IF($B73=0,0,+VLOOKUP($B73,'1v -ostali'!$A$15:$AS$372,M$3,FALSE))</f>
        <v>0</v>
      </c>
      <c r="N73">
        <f>IF($B73=0,0,+VLOOKUP($B73,'1v -ostali'!$A$15:$AS$372,N$3,FALSE))</f>
        <v>0</v>
      </c>
      <c r="O73">
        <f>IF($B73=0,0,+VLOOKUP($B73,'1v -ostali'!$A$15:$AS$372,O$3,FALSE))</f>
        <v>0</v>
      </c>
      <c r="P73">
        <f>IF($B73=0,0,+VLOOKUP($B73,'1v -ostali'!$A$15:$AS$372,P$3,FALSE))</f>
        <v>0</v>
      </c>
      <c r="Q73">
        <f>IF($B73=0,0,+VLOOKUP($B73,'1v -ostali'!$A$15:$AS$372,Q$3,FALSE))</f>
        <v>0</v>
      </c>
      <c r="R73">
        <f>IF($B73=0,0,+VLOOKUP($B73,'1v -ostali'!$A$15:$AS$372,R$3,FALSE))</f>
        <v>0</v>
      </c>
      <c r="S73">
        <f>IF($B73=0,0,+VLOOKUP($B73,'1v -ostali'!$A$15:$AS$372,S$3,FALSE))</f>
        <v>0</v>
      </c>
      <c r="T73">
        <f>IF($B73=0,0,+VLOOKUP($B73,'1v -ostali'!$A$15:$AS$372,T$3,FALSE))</f>
        <v>0</v>
      </c>
      <c r="U73">
        <f>IF($B73=0,0,+VLOOKUP($B73,'1v -ostali'!$A$15:$AS$372,U$3,FALSE))</f>
        <v>0</v>
      </c>
      <c r="V73">
        <f>IF($B73=0,0,+VLOOKUP($B73,'1v -ostali'!$A$15:$AS$372,V$3,FALSE))</f>
        <v>0</v>
      </c>
      <c r="W73">
        <f>IF($B73=0,0,+VLOOKUP($B73,'1v -ostali'!$A$15:$AS$372,W$3,FALSE))</f>
        <v>0</v>
      </c>
      <c r="X73">
        <f>IF($B73=0,0,+VLOOKUP($B73,'1v -ostali'!$A$15:$AS$372,X$3,FALSE))</f>
        <v>0</v>
      </c>
      <c r="Y73">
        <f>IF($B73=0,0,+VLOOKUP($B73,'1v -ostali'!$A$15:$AS$372,Y$3,FALSE))</f>
        <v>0</v>
      </c>
      <c r="Z73">
        <f>IF($B73=0,0,+VLOOKUP($B73,'1v -ostali'!$A$15:$AS$372,Z$3,FALSE))</f>
        <v>0</v>
      </c>
      <c r="AA73">
        <f>IF($B73=0,0,+VLOOKUP($B73,'1v -ostali'!$A$15:$AS$372,AA$3,FALSE))</f>
        <v>0</v>
      </c>
      <c r="AB73">
        <f>IF($B73=0,0,+VLOOKUP($B73,'1v -ostali'!$A$15:$AS$372,AB$3,FALSE))</f>
        <v>0</v>
      </c>
      <c r="AC73">
        <f>IF($B73=0,0,+VLOOKUP($B73,'1v -ostali'!$A$15:$AS$372,AC$3,FALSE))</f>
        <v>0</v>
      </c>
      <c r="AD73">
        <f>IF($B73=0,0,+VLOOKUP($B73,'1v -ostali'!$A$15:$AS$372,AD$3,FALSE))</f>
        <v>0</v>
      </c>
      <c r="AL73">
        <f>IF($B73=0,0,+VLOOKUP($B73,'1v -ostali'!$A$15:$AS$372,AL$3,FALSE))</f>
        <v>0</v>
      </c>
      <c r="AM73">
        <f>IF($B73=0,0,+VLOOKUP($B73,'1v -ostali'!$A$15:$AS$372,AM$3,FALSE))</f>
        <v>0</v>
      </c>
      <c r="AN73" s="40">
        <f>IF($B73=0,0,+VLOOKUP($B73,'1v -ostali'!$A$15:$AS$372,AN$3,FALSE))</f>
        <v>0</v>
      </c>
      <c r="AO73" s="40">
        <f>IF($B73=0,0,+VLOOKUP($B73,'1v -ostali'!$A$15:$AS$372,AO$3,FALSE))</f>
        <v>0</v>
      </c>
      <c r="AP73" s="40">
        <f>IF($B73=0,0,+VLOOKUP($B73,'1v -ostali'!$A$15:$AS$372,AP$3,FALSE))</f>
        <v>0</v>
      </c>
      <c r="AQ73" s="40">
        <f>IF($B73=0,0,+VLOOKUP($B73,'1v -ostali'!$A$15:$AS$372,AQ$3,FALSE))</f>
        <v>0</v>
      </c>
      <c r="AR73" s="40">
        <f>IF($B73=0,0,+VLOOKUP($B73,'1v -ostali'!$A$15:$AS$372,AR$3,FALSE))</f>
        <v>0</v>
      </c>
      <c r="AS73" s="40">
        <f>IF($B73=0,0,+VLOOKUP($B73,'1v -ostali'!$A$15:$AS$372,AS$3,FALSE))</f>
        <v>0</v>
      </c>
      <c r="AT73" s="40">
        <f>IF($B73=0,0,+VLOOKUP($B73,'1v -ostali'!$A$15:$AS$372,AT$3,FALSE))</f>
        <v>0</v>
      </c>
      <c r="AU73" s="40">
        <f>IF($B73=0,0,+VLOOKUP($B73,'1v -ostali'!$A$15:$AS$372,AU$3,FALSE))</f>
        <v>0</v>
      </c>
      <c r="AV73" s="40">
        <f>IF($B73=0,0,+VLOOKUP($B73,'1v -ostali'!$A$15:$AS$372,AV$3,FALSE))</f>
        <v>0</v>
      </c>
      <c r="AW73" s="40">
        <f>IF($B73=0,0,+VLOOKUP($B73,'1v -ostali'!$A$15:$AS$372,AW$3,FALSE))</f>
        <v>0</v>
      </c>
      <c r="AY73" s="40">
        <f>+(AQ73*'1v -ostali'!$C$6)/100</f>
        <v>0</v>
      </c>
      <c r="AZ73" s="40">
        <f>+(AR73*'1v -ostali'!$C$6)/100</f>
        <v>0</v>
      </c>
      <c r="BA73" s="40">
        <f>+(AV73*'1v -ostali'!$C$6)/100</f>
        <v>0</v>
      </c>
      <c r="BB73" s="40">
        <f>+(AW73*'1v -ostali'!$C$6)/100</f>
        <v>0</v>
      </c>
    </row>
    <row r="74" spans="1:54" x14ac:dyDescent="0.25">
      <c r="A74">
        <f t="shared" si="7"/>
        <v>0</v>
      </c>
      <c r="B74">
        <f>+IF(MAX(B$4:B73)+1&lt;=B$1,B73+1,0)</f>
        <v>0</v>
      </c>
      <c r="C74" s="222">
        <f t="shared" si="8"/>
        <v>0</v>
      </c>
      <c r="D74">
        <f t="shared" si="9"/>
        <v>0</v>
      </c>
      <c r="E74" s="368">
        <f t="shared" si="10"/>
        <v>0</v>
      </c>
      <c r="F74" s="222">
        <f t="shared" si="11"/>
        <v>0</v>
      </c>
      <c r="G74">
        <f>IF($B74=0,0,+VLOOKUP($B74,'1v -ostali'!$A$15:C$372,G$3,FALSE))</f>
        <v>0</v>
      </c>
      <c r="I74">
        <f>IF($B74=0,0,+VLOOKUP($B74,'1v -ostali'!$A$15:$AS$372,I$3,FALSE))</f>
        <v>0</v>
      </c>
      <c r="J74">
        <f>IF($B74=0,0,+VLOOKUP($B74,'1v -ostali'!$A$15:$AS$372,J$3,FALSE))</f>
        <v>0</v>
      </c>
      <c r="K74">
        <f>IF($B74=0,0,+VLOOKUP($B74,'1v -ostali'!$A$15:$AS$372,K$3,FALSE))</f>
        <v>0</v>
      </c>
      <c r="L74">
        <f>IF($B74=0,0,+VLOOKUP($B74,'1v -ostali'!$A$15:$AS$372,L$3,FALSE))</f>
        <v>0</v>
      </c>
      <c r="M74">
        <f>IF($B74=0,0,+VLOOKUP($B74,'1v -ostali'!$A$15:$AS$372,M$3,FALSE))</f>
        <v>0</v>
      </c>
      <c r="N74">
        <f>IF($B74=0,0,+VLOOKUP($B74,'1v -ostali'!$A$15:$AS$372,N$3,FALSE))</f>
        <v>0</v>
      </c>
      <c r="O74">
        <f>IF($B74=0,0,+VLOOKUP($B74,'1v -ostali'!$A$15:$AS$372,O$3,FALSE))</f>
        <v>0</v>
      </c>
      <c r="P74">
        <f>IF($B74=0,0,+VLOOKUP($B74,'1v -ostali'!$A$15:$AS$372,P$3,FALSE))</f>
        <v>0</v>
      </c>
      <c r="Q74">
        <f>IF($B74=0,0,+VLOOKUP($B74,'1v -ostali'!$A$15:$AS$372,Q$3,FALSE))</f>
        <v>0</v>
      </c>
      <c r="R74">
        <f>IF($B74=0,0,+VLOOKUP($B74,'1v -ostali'!$A$15:$AS$372,R$3,FALSE))</f>
        <v>0</v>
      </c>
      <c r="S74">
        <f>IF($B74=0,0,+VLOOKUP($B74,'1v -ostali'!$A$15:$AS$372,S$3,FALSE))</f>
        <v>0</v>
      </c>
      <c r="T74">
        <f>IF($B74=0,0,+VLOOKUP($B74,'1v -ostali'!$A$15:$AS$372,T$3,FALSE))</f>
        <v>0</v>
      </c>
      <c r="U74">
        <f>IF($B74=0,0,+VLOOKUP($B74,'1v -ostali'!$A$15:$AS$372,U$3,FALSE))</f>
        <v>0</v>
      </c>
      <c r="V74">
        <f>IF($B74=0,0,+VLOOKUP($B74,'1v -ostali'!$A$15:$AS$372,V$3,FALSE))</f>
        <v>0</v>
      </c>
      <c r="W74">
        <f>IF($B74=0,0,+VLOOKUP($B74,'1v -ostali'!$A$15:$AS$372,W$3,FALSE))</f>
        <v>0</v>
      </c>
      <c r="X74">
        <f>IF($B74=0,0,+VLOOKUP($B74,'1v -ostali'!$A$15:$AS$372,X$3,FALSE))</f>
        <v>0</v>
      </c>
      <c r="Y74">
        <f>IF($B74=0,0,+VLOOKUP($B74,'1v -ostali'!$A$15:$AS$372,Y$3,FALSE))</f>
        <v>0</v>
      </c>
      <c r="Z74">
        <f>IF($B74=0,0,+VLOOKUP($B74,'1v -ostali'!$A$15:$AS$372,Z$3,FALSE))</f>
        <v>0</v>
      </c>
      <c r="AA74">
        <f>IF($B74=0,0,+VLOOKUP($B74,'1v -ostali'!$A$15:$AS$372,AA$3,FALSE))</f>
        <v>0</v>
      </c>
      <c r="AB74">
        <f>IF($B74=0,0,+VLOOKUP($B74,'1v -ostali'!$A$15:$AS$372,AB$3,FALSE))</f>
        <v>0</v>
      </c>
      <c r="AC74">
        <f>IF($B74=0,0,+VLOOKUP($B74,'1v -ostali'!$A$15:$AS$372,AC$3,FALSE))</f>
        <v>0</v>
      </c>
      <c r="AD74">
        <f>IF($B74=0,0,+VLOOKUP($B74,'1v -ostali'!$A$15:$AS$372,AD$3,FALSE))</f>
        <v>0</v>
      </c>
      <c r="AL74">
        <f>IF($B74=0,0,+VLOOKUP($B74,'1v -ostali'!$A$15:$AS$372,AL$3,FALSE))</f>
        <v>0</v>
      </c>
      <c r="AM74">
        <f>IF($B74=0,0,+VLOOKUP($B74,'1v -ostali'!$A$15:$AS$372,AM$3,FALSE))</f>
        <v>0</v>
      </c>
      <c r="AN74" s="40">
        <f>IF($B74=0,0,+VLOOKUP($B74,'1v -ostali'!$A$15:$AS$372,AN$3,FALSE))</f>
        <v>0</v>
      </c>
      <c r="AO74" s="40">
        <f>IF($B74=0,0,+VLOOKUP($B74,'1v -ostali'!$A$15:$AS$372,AO$3,FALSE))</f>
        <v>0</v>
      </c>
      <c r="AP74" s="40">
        <f>IF($B74=0,0,+VLOOKUP($B74,'1v -ostali'!$A$15:$AS$372,AP$3,FALSE))</f>
        <v>0</v>
      </c>
      <c r="AQ74" s="40">
        <f>IF($B74=0,0,+VLOOKUP($B74,'1v -ostali'!$A$15:$AS$372,AQ$3,FALSE))</f>
        <v>0</v>
      </c>
      <c r="AR74" s="40">
        <f>IF($B74=0,0,+VLOOKUP($B74,'1v -ostali'!$A$15:$AS$372,AR$3,FALSE))</f>
        <v>0</v>
      </c>
      <c r="AS74" s="40">
        <f>IF($B74=0,0,+VLOOKUP($B74,'1v -ostali'!$A$15:$AS$372,AS$3,FALSE))</f>
        <v>0</v>
      </c>
      <c r="AT74" s="40">
        <f>IF($B74=0,0,+VLOOKUP($B74,'1v -ostali'!$A$15:$AS$372,AT$3,FALSE))</f>
        <v>0</v>
      </c>
      <c r="AU74" s="40">
        <f>IF($B74=0,0,+VLOOKUP($B74,'1v -ostali'!$A$15:$AS$372,AU$3,FALSE))</f>
        <v>0</v>
      </c>
      <c r="AV74" s="40">
        <f>IF($B74=0,0,+VLOOKUP($B74,'1v -ostali'!$A$15:$AS$372,AV$3,FALSE))</f>
        <v>0</v>
      </c>
      <c r="AW74" s="40">
        <f>IF($B74=0,0,+VLOOKUP($B74,'1v -ostali'!$A$15:$AS$372,AW$3,FALSE))</f>
        <v>0</v>
      </c>
      <c r="AY74" s="40">
        <f>+(AQ74*'1v -ostali'!$C$6)/100</f>
        <v>0</v>
      </c>
      <c r="AZ74" s="40">
        <f>+(AR74*'1v -ostali'!$C$6)/100</f>
        <v>0</v>
      </c>
      <c r="BA74" s="40">
        <f>+(AV74*'1v -ostali'!$C$6)/100</f>
        <v>0</v>
      </c>
      <c r="BB74" s="40">
        <f>+(AW74*'1v -ostali'!$C$6)/100</f>
        <v>0</v>
      </c>
    </row>
    <row r="75" spans="1:54" x14ac:dyDescent="0.25">
      <c r="A75">
        <f t="shared" si="7"/>
        <v>0</v>
      </c>
      <c r="B75">
        <f>+IF(MAX(B$4:B74)+1&lt;=B$1,B74+1,0)</f>
        <v>0</v>
      </c>
      <c r="C75" s="222">
        <f t="shared" si="8"/>
        <v>0</v>
      </c>
      <c r="D75">
        <f t="shared" si="9"/>
        <v>0</v>
      </c>
      <c r="E75" s="368">
        <f t="shared" si="10"/>
        <v>0</v>
      </c>
      <c r="F75" s="222">
        <f t="shared" si="11"/>
        <v>0</v>
      </c>
      <c r="G75">
        <f>IF($B75=0,0,+VLOOKUP($B75,'1v -ostali'!$A$15:C$372,G$3,FALSE))</f>
        <v>0</v>
      </c>
      <c r="I75">
        <f>IF($B75=0,0,+VLOOKUP($B75,'1v -ostali'!$A$15:$AS$372,I$3,FALSE))</f>
        <v>0</v>
      </c>
      <c r="J75">
        <f>IF($B75=0,0,+VLOOKUP($B75,'1v -ostali'!$A$15:$AS$372,J$3,FALSE))</f>
        <v>0</v>
      </c>
      <c r="K75">
        <f>IF($B75=0,0,+VLOOKUP($B75,'1v -ostali'!$A$15:$AS$372,K$3,FALSE))</f>
        <v>0</v>
      </c>
      <c r="L75">
        <f>IF($B75=0,0,+VLOOKUP($B75,'1v -ostali'!$A$15:$AS$372,L$3,FALSE))</f>
        <v>0</v>
      </c>
      <c r="M75">
        <f>IF($B75=0,0,+VLOOKUP($B75,'1v -ostali'!$A$15:$AS$372,M$3,FALSE))</f>
        <v>0</v>
      </c>
      <c r="N75">
        <f>IF($B75=0,0,+VLOOKUP($B75,'1v -ostali'!$A$15:$AS$372,N$3,FALSE))</f>
        <v>0</v>
      </c>
      <c r="O75">
        <f>IF($B75=0,0,+VLOOKUP($B75,'1v -ostali'!$A$15:$AS$372,O$3,FALSE))</f>
        <v>0</v>
      </c>
      <c r="P75">
        <f>IF($B75=0,0,+VLOOKUP($B75,'1v -ostali'!$A$15:$AS$372,P$3,FALSE))</f>
        <v>0</v>
      </c>
      <c r="Q75">
        <f>IF($B75=0,0,+VLOOKUP($B75,'1v -ostali'!$A$15:$AS$372,Q$3,FALSE))</f>
        <v>0</v>
      </c>
      <c r="R75">
        <f>IF($B75=0,0,+VLOOKUP($B75,'1v -ostali'!$A$15:$AS$372,R$3,FALSE))</f>
        <v>0</v>
      </c>
      <c r="S75">
        <f>IF($B75=0,0,+VLOOKUP($B75,'1v -ostali'!$A$15:$AS$372,S$3,FALSE))</f>
        <v>0</v>
      </c>
      <c r="T75">
        <f>IF($B75=0,0,+VLOOKUP($B75,'1v -ostali'!$A$15:$AS$372,T$3,FALSE))</f>
        <v>0</v>
      </c>
      <c r="U75">
        <f>IF($B75=0,0,+VLOOKUP($B75,'1v -ostali'!$A$15:$AS$372,U$3,FALSE))</f>
        <v>0</v>
      </c>
      <c r="V75">
        <f>IF($B75=0,0,+VLOOKUP($B75,'1v -ostali'!$A$15:$AS$372,V$3,FALSE))</f>
        <v>0</v>
      </c>
      <c r="W75">
        <f>IF($B75=0,0,+VLOOKUP($B75,'1v -ostali'!$A$15:$AS$372,W$3,FALSE))</f>
        <v>0</v>
      </c>
      <c r="X75">
        <f>IF($B75=0,0,+VLOOKUP($B75,'1v -ostali'!$A$15:$AS$372,X$3,FALSE))</f>
        <v>0</v>
      </c>
      <c r="Y75">
        <f>IF($B75=0,0,+VLOOKUP($B75,'1v -ostali'!$A$15:$AS$372,Y$3,FALSE))</f>
        <v>0</v>
      </c>
      <c r="Z75">
        <f>IF($B75=0,0,+VLOOKUP($B75,'1v -ostali'!$A$15:$AS$372,Z$3,FALSE))</f>
        <v>0</v>
      </c>
      <c r="AA75">
        <f>IF($B75=0,0,+VLOOKUP($B75,'1v -ostali'!$A$15:$AS$372,AA$3,FALSE))</f>
        <v>0</v>
      </c>
      <c r="AB75">
        <f>IF($B75=0,0,+VLOOKUP($B75,'1v -ostali'!$A$15:$AS$372,AB$3,FALSE))</f>
        <v>0</v>
      </c>
      <c r="AC75">
        <f>IF($B75=0,0,+VLOOKUP($B75,'1v -ostali'!$A$15:$AS$372,AC$3,FALSE))</f>
        <v>0</v>
      </c>
      <c r="AD75">
        <f>IF($B75=0,0,+VLOOKUP($B75,'1v -ostali'!$A$15:$AS$372,AD$3,FALSE))</f>
        <v>0</v>
      </c>
      <c r="AL75">
        <f>IF($B75=0,0,+VLOOKUP($B75,'1v -ostali'!$A$15:$AS$372,AL$3,FALSE))</f>
        <v>0</v>
      </c>
      <c r="AM75">
        <f>IF($B75=0,0,+VLOOKUP($B75,'1v -ostali'!$A$15:$AS$372,AM$3,FALSE))</f>
        <v>0</v>
      </c>
      <c r="AN75" s="40">
        <f>IF($B75=0,0,+VLOOKUP($B75,'1v -ostali'!$A$15:$AS$372,AN$3,FALSE))</f>
        <v>0</v>
      </c>
      <c r="AO75" s="40">
        <f>IF($B75=0,0,+VLOOKUP($B75,'1v -ostali'!$A$15:$AS$372,AO$3,FALSE))</f>
        <v>0</v>
      </c>
      <c r="AP75" s="40">
        <f>IF($B75=0,0,+VLOOKUP($B75,'1v -ostali'!$A$15:$AS$372,AP$3,FALSE))</f>
        <v>0</v>
      </c>
      <c r="AQ75" s="40">
        <f>IF($B75=0,0,+VLOOKUP($B75,'1v -ostali'!$A$15:$AS$372,AQ$3,FALSE))</f>
        <v>0</v>
      </c>
      <c r="AR75" s="40">
        <f>IF($B75=0,0,+VLOOKUP($B75,'1v -ostali'!$A$15:$AS$372,AR$3,FALSE))</f>
        <v>0</v>
      </c>
      <c r="AS75" s="40">
        <f>IF($B75=0,0,+VLOOKUP($B75,'1v -ostali'!$A$15:$AS$372,AS$3,FALSE))</f>
        <v>0</v>
      </c>
      <c r="AT75" s="40">
        <f>IF($B75=0,0,+VLOOKUP($B75,'1v -ostali'!$A$15:$AS$372,AT$3,FALSE))</f>
        <v>0</v>
      </c>
      <c r="AU75" s="40">
        <f>IF($B75=0,0,+VLOOKUP($B75,'1v -ostali'!$A$15:$AS$372,AU$3,FALSE))</f>
        <v>0</v>
      </c>
      <c r="AV75" s="40">
        <f>IF($B75=0,0,+VLOOKUP($B75,'1v -ostali'!$A$15:$AS$372,AV$3,FALSE))</f>
        <v>0</v>
      </c>
      <c r="AW75" s="40">
        <f>IF($B75=0,0,+VLOOKUP($B75,'1v -ostali'!$A$15:$AS$372,AW$3,FALSE))</f>
        <v>0</v>
      </c>
      <c r="AY75" s="40">
        <f>+(AQ75*'1v -ostali'!$C$6)/100</f>
        <v>0</v>
      </c>
      <c r="AZ75" s="40">
        <f>+(AR75*'1v -ostali'!$C$6)/100</f>
        <v>0</v>
      </c>
      <c r="BA75" s="40">
        <f>+(AV75*'1v -ostali'!$C$6)/100</f>
        <v>0</v>
      </c>
      <c r="BB75" s="40">
        <f>+(AW75*'1v -ostali'!$C$6)/100</f>
        <v>0</v>
      </c>
    </row>
    <row r="76" spans="1:54" x14ac:dyDescent="0.25">
      <c r="A76">
        <f t="shared" si="7"/>
        <v>0</v>
      </c>
      <c r="B76">
        <f>+IF(MAX(B$4:B75)+1&lt;=B$1,B75+1,0)</f>
        <v>0</v>
      </c>
      <c r="C76" s="222">
        <f t="shared" si="8"/>
        <v>0</v>
      </c>
      <c r="D76">
        <f t="shared" si="9"/>
        <v>0</v>
      </c>
      <c r="E76" s="368">
        <f t="shared" si="10"/>
        <v>0</v>
      </c>
      <c r="F76" s="222">
        <f t="shared" si="11"/>
        <v>0</v>
      </c>
      <c r="G76">
        <f>IF($B76=0,0,+VLOOKUP($B76,'1v -ostali'!$A$15:C$372,G$3,FALSE))</f>
        <v>0</v>
      </c>
      <c r="I76">
        <f>IF($B76=0,0,+VLOOKUP($B76,'1v -ostali'!$A$15:$AS$372,I$3,FALSE))</f>
        <v>0</v>
      </c>
      <c r="J76">
        <f>IF($B76=0,0,+VLOOKUP($B76,'1v -ostali'!$A$15:$AS$372,J$3,FALSE))</f>
        <v>0</v>
      </c>
      <c r="K76">
        <f>IF($B76=0,0,+VLOOKUP($B76,'1v -ostali'!$A$15:$AS$372,K$3,FALSE))</f>
        <v>0</v>
      </c>
      <c r="L76">
        <f>IF($B76=0,0,+VLOOKUP($B76,'1v -ostali'!$A$15:$AS$372,L$3,FALSE))</f>
        <v>0</v>
      </c>
      <c r="M76">
        <f>IF($B76=0,0,+VLOOKUP($B76,'1v -ostali'!$A$15:$AS$372,M$3,FALSE))</f>
        <v>0</v>
      </c>
      <c r="N76">
        <f>IF($B76=0,0,+VLOOKUP($B76,'1v -ostali'!$A$15:$AS$372,N$3,FALSE))</f>
        <v>0</v>
      </c>
      <c r="O76">
        <f>IF($B76=0,0,+VLOOKUP($B76,'1v -ostali'!$A$15:$AS$372,O$3,FALSE))</f>
        <v>0</v>
      </c>
      <c r="P76">
        <f>IF($B76=0,0,+VLOOKUP($B76,'1v -ostali'!$A$15:$AS$372,P$3,FALSE))</f>
        <v>0</v>
      </c>
      <c r="Q76">
        <f>IF($B76=0,0,+VLOOKUP($B76,'1v -ostali'!$A$15:$AS$372,Q$3,FALSE))</f>
        <v>0</v>
      </c>
      <c r="R76">
        <f>IF($B76=0,0,+VLOOKUP($B76,'1v -ostali'!$A$15:$AS$372,R$3,FALSE))</f>
        <v>0</v>
      </c>
      <c r="S76">
        <f>IF($B76=0,0,+VLOOKUP($B76,'1v -ostali'!$A$15:$AS$372,S$3,FALSE))</f>
        <v>0</v>
      </c>
      <c r="T76">
        <f>IF($B76=0,0,+VLOOKUP($B76,'1v -ostali'!$A$15:$AS$372,T$3,FALSE))</f>
        <v>0</v>
      </c>
      <c r="U76">
        <f>IF($B76=0,0,+VLOOKUP($B76,'1v -ostali'!$A$15:$AS$372,U$3,FALSE))</f>
        <v>0</v>
      </c>
      <c r="V76">
        <f>IF($B76=0,0,+VLOOKUP($B76,'1v -ostali'!$A$15:$AS$372,V$3,FALSE))</f>
        <v>0</v>
      </c>
      <c r="W76">
        <f>IF($B76=0,0,+VLOOKUP($B76,'1v -ostali'!$A$15:$AS$372,W$3,FALSE))</f>
        <v>0</v>
      </c>
      <c r="X76">
        <f>IF($B76=0,0,+VLOOKUP($B76,'1v -ostali'!$A$15:$AS$372,X$3,FALSE))</f>
        <v>0</v>
      </c>
      <c r="Y76">
        <f>IF($B76=0,0,+VLOOKUP($B76,'1v -ostali'!$A$15:$AS$372,Y$3,FALSE))</f>
        <v>0</v>
      </c>
      <c r="Z76">
        <f>IF($B76=0,0,+VLOOKUP($B76,'1v -ostali'!$A$15:$AS$372,Z$3,FALSE))</f>
        <v>0</v>
      </c>
      <c r="AA76">
        <f>IF($B76=0,0,+VLOOKUP($B76,'1v -ostali'!$A$15:$AS$372,AA$3,FALSE))</f>
        <v>0</v>
      </c>
      <c r="AB76">
        <f>IF($B76=0,0,+VLOOKUP($B76,'1v -ostali'!$A$15:$AS$372,AB$3,FALSE))</f>
        <v>0</v>
      </c>
      <c r="AC76">
        <f>IF($B76=0,0,+VLOOKUP($B76,'1v -ostali'!$A$15:$AS$372,AC$3,FALSE))</f>
        <v>0</v>
      </c>
      <c r="AD76">
        <f>IF($B76=0,0,+VLOOKUP($B76,'1v -ostali'!$A$15:$AS$372,AD$3,FALSE))</f>
        <v>0</v>
      </c>
      <c r="AL76">
        <f>IF($B76=0,0,+VLOOKUP($B76,'1v -ostali'!$A$15:$AS$372,AL$3,FALSE))</f>
        <v>0</v>
      </c>
      <c r="AM76">
        <f>IF($B76=0,0,+VLOOKUP($B76,'1v -ostali'!$A$15:$AS$372,AM$3,FALSE))</f>
        <v>0</v>
      </c>
      <c r="AN76" s="40">
        <f>IF($B76=0,0,+VLOOKUP($B76,'1v -ostali'!$A$15:$AS$372,AN$3,FALSE))</f>
        <v>0</v>
      </c>
      <c r="AO76" s="40">
        <f>IF($B76=0,0,+VLOOKUP($B76,'1v -ostali'!$A$15:$AS$372,AO$3,FALSE))</f>
        <v>0</v>
      </c>
      <c r="AP76" s="40">
        <f>IF($B76=0,0,+VLOOKUP($B76,'1v -ostali'!$A$15:$AS$372,AP$3,FALSE))</f>
        <v>0</v>
      </c>
      <c r="AQ76" s="40">
        <f>IF($B76=0,0,+VLOOKUP($B76,'1v -ostali'!$A$15:$AS$372,AQ$3,FALSE))</f>
        <v>0</v>
      </c>
      <c r="AR76" s="40">
        <f>IF($B76=0,0,+VLOOKUP($B76,'1v -ostali'!$A$15:$AS$372,AR$3,FALSE))</f>
        <v>0</v>
      </c>
      <c r="AS76" s="40">
        <f>IF($B76=0,0,+VLOOKUP($B76,'1v -ostali'!$A$15:$AS$372,AS$3,FALSE))</f>
        <v>0</v>
      </c>
      <c r="AT76" s="40">
        <f>IF($B76=0,0,+VLOOKUP($B76,'1v -ostali'!$A$15:$AS$372,AT$3,FALSE))</f>
        <v>0</v>
      </c>
      <c r="AU76" s="40">
        <f>IF($B76=0,0,+VLOOKUP($B76,'1v -ostali'!$A$15:$AS$372,AU$3,FALSE))</f>
        <v>0</v>
      </c>
      <c r="AV76" s="40">
        <f>IF($B76=0,0,+VLOOKUP($B76,'1v -ostali'!$A$15:$AS$372,AV$3,FALSE))</f>
        <v>0</v>
      </c>
      <c r="AW76" s="40">
        <f>IF($B76=0,0,+VLOOKUP($B76,'1v -ostali'!$A$15:$AS$372,AW$3,FALSE))</f>
        <v>0</v>
      </c>
      <c r="AY76" s="40">
        <f>+(AQ76*'1v -ostali'!$C$6)/100</f>
        <v>0</v>
      </c>
      <c r="AZ76" s="40">
        <f>+(AR76*'1v -ostali'!$C$6)/100</f>
        <v>0</v>
      </c>
      <c r="BA76" s="40">
        <f>+(AV76*'1v -ostali'!$C$6)/100</f>
        <v>0</v>
      </c>
      <c r="BB76" s="40">
        <f>+(AW76*'1v -ostali'!$C$6)/100</f>
        <v>0</v>
      </c>
    </row>
    <row r="77" spans="1:54" x14ac:dyDescent="0.25">
      <c r="A77">
        <f t="shared" si="7"/>
        <v>0</v>
      </c>
      <c r="B77">
        <f>+IF(MAX(B$4:B76)+1&lt;=B$1,B76+1,0)</f>
        <v>0</v>
      </c>
      <c r="C77" s="222">
        <f t="shared" si="8"/>
        <v>0</v>
      </c>
      <c r="D77">
        <f t="shared" si="9"/>
        <v>0</v>
      </c>
      <c r="E77" s="368">
        <f t="shared" si="10"/>
        <v>0</v>
      </c>
      <c r="F77" s="222">
        <f t="shared" si="11"/>
        <v>0</v>
      </c>
      <c r="G77">
        <f>IF($B77=0,0,+VLOOKUP($B77,'1v -ostali'!$A$15:C$372,G$3,FALSE))</f>
        <v>0</v>
      </c>
      <c r="I77">
        <f>IF($B77=0,0,+VLOOKUP($B77,'1v -ostali'!$A$15:$AS$372,I$3,FALSE))</f>
        <v>0</v>
      </c>
      <c r="J77">
        <f>IF($B77=0,0,+VLOOKUP($B77,'1v -ostali'!$A$15:$AS$372,J$3,FALSE))</f>
        <v>0</v>
      </c>
      <c r="K77">
        <f>IF($B77=0,0,+VLOOKUP($B77,'1v -ostali'!$A$15:$AS$372,K$3,FALSE))</f>
        <v>0</v>
      </c>
      <c r="L77">
        <f>IF($B77=0,0,+VLOOKUP($B77,'1v -ostali'!$A$15:$AS$372,L$3,FALSE))</f>
        <v>0</v>
      </c>
      <c r="M77">
        <f>IF($B77=0,0,+VLOOKUP($B77,'1v -ostali'!$A$15:$AS$372,M$3,FALSE))</f>
        <v>0</v>
      </c>
      <c r="N77">
        <f>IF($B77=0,0,+VLOOKUP($B77,'1v -ostali'!$A$15:$AS$372,N$3,FALSE))</f>
        <v>0</v>
      </c>
      <c r="O77">
        <f>IF($B77=0,0,+VLOOKUP($B77,'1v -ostali'!$A$15:$AS$372,O$3,FALSE))</f>
        <v>0</v>
      </c>
      <c r="P77">
        <f>IF($B77=0,0,+VLOOKUP($B77,'1v -ostali'!$A$15:$AS$372,P$3,FALSE))</f>
        <v>0</v>
      </c>
      <c r="Q77">
        <f>IF($B77=0,0,+VLOOKUP($B77,'1v -ostali'!$A$15:$AS$372,Q$3,FALSE))</f>
        <v>0</v>
      </c>
      <c r="R77">
        <f>IF($B77=0,0,+VLOOKUP($B77,'1v -ostali'!$A$15:$AS$372,R$3,FALSE))</f>
        <v>0</v>
      </c>
      <c r="S77">
        <f>IF($B77=0,0,+VLOOKUP($B77,'1v -ostali'!$A$15:$AS$372,S$3,FALSE))</f>
        <v>0</v>
      </c>
      <c r="T77">
        <f>IF($B77=0,0,+VLOOKUP($B77,'1v -ostali'!$A$15:$AS$372,T$3,FALSE))</f>
        <v>0</v>
      </c>
      <c r="U77">
        <f>IF($B77=0,0,+VLOOKUP($B77,'1v -ostali'!$A$15:$AS$372,U$3,FALSE))</f>
        <v>0</v>
      </c>
      <c r="V77">
        <f>IF($B77=0,0,+VLOOKUP($B77,'1v -ostali'!$A$15:$AS$372,V$3,FALSE))</f>
        <v>0</v>
      </c>
      <c r="W77">
        <f>IF($B77=0,0,+VLOOKUP($B77,'1v -ostali'!$A$15:$AS$372,W$3,FALSE))</f>
        <v>0</v>
      </c>
      <c r="X77">
        <f>IF($B77=0,0,+VLOOKUP($B77,'1v -ostali'!$A$15:$AS$372,X$3,FALSE))</f>
        <v>0</v>
      </c>
      <c r="Y77">
        <f>IF($B77=0,0,+VLOOKUP($B77,'1v -ostali'!$A$15:$AS$372,Y$3,FALSE))</f>
        <v>0</v>
      </c>
      <c r="Z77">
        <f>IF($B77=0,0,+VLOOKUP($B77,'1v -ostali'!$A$15:$AS$372,Z$3,FALSE))</f>
        <v>0</v>
      </c>
      <c r="AA77">
        <f>IF($B77=0,0,+VLOOKUP($B77,'1v -ostali'!$A$15:$AS$372,AA$3,FALSE))</f>
        <v>0</v>
      </c>
      <c r="AB77">
        <f>IF($B77=0,0,+VLOOKUP($B77,'1v -ostali'!$A$15:$AS$372,AB$3,FALSE))</f>
        <v>0</v>
      </c>
      <c r="AC77">
        <f>IF($B77=0,0,+VLOOKUP($B77,'1v -ostali'!$A$15:$AS$372,AC$3,FALSE))</f>
        <v>0</v>
      </c>
      <c r="AD77">
        <f>IF($B77=0,0,+VLOOKUP($B77,'1v -ostali'!$A$15:$AS$372,AD$3,FALSE))</f>
        <v>0</v>
      </c>
      <c r="AL77">
        <f>IF($B77=0,0,+VLOOKUP($B77,'1v -ostali'!$A$15:$AS$372,AL$3,FALSE))</f>
        <v>0</v>
      </c>
      <c r="AM77">
        <f>IF($B77=0,0,+VLOOKUP($B77,'1v -ostali'!$A$15:$AS$372,AM$3,FALSE))</f>
        <v>0</v>
      </c>
      <c r="AN77" s="40">
        <f>IF($B77=0,0,+VLOOKUP($B77,'1v -ostali'!$A$15:$AS$372,AN$3,FALSE))</f>
        <v>0</v>
      </c>
      <c r="AO77" s="40">
        <f>IF($B77=0,0,+VLOOKUP($B77,'1v -ostali'!$A$15:$AS$372,AO$3,FALSE))</f>
        <v>0</v>
      </c>
      <c r="AP77" s="40">
        <f>IF($B77=0,0,+VLOOKUP($B77,'1v -ostali'!$A$15:$AS$372,AP$3,FALSE))</f>
        <v>0</v>
      </c>
      <c r="AQ77" s="40">
        <f>IF($B77=0,0,+VLOOKUP($B77,'1v -ostali'!$A$15:$AS$372,AQ$3,FALSE))</f>
        <v>0</v>
      </c>
      <c r="AR77" s="40">
        <f>IF($B77=0,0,+VLOOKUP($B77,'1v -ostali'!$A$15:$AS$372,AR$3,FALSE))</f>
        <v>0</v>
      </c>
      <c r="AS77" s="40">
        <f>IF($B77=0,0,+VLOOKUP($B77,'1v -ostali'!$A$15:$AS$372,AS$3,FALSE))</f>
        <v>0</v>
      </c>
      <c r="AT77" s="40">
        <f>IF($B77=0,0,+VLOOKUP($B77,'1v -ostali'!$A$15:$AS$372,AT$3,FALSE))</f>
        <v>0</v>
      </c>
      <c r="AU77" s="40">
        <f>IF($B77=0,0,+VLOOKUP($B77,'1v -ostali'!$A$15:$AS$372,AU$3,FALSE))</f>
        <v>0</v>
      </c>
      <c r="AV77" s="40">
        <f>IF($B77=0,0,+VLOOKUP($B77,'1v -ostali'!$A$15:$AS$372,AV$3,FALSE))</f>
        <v>0</v>
      </c>
      <c r="AW77" s="40">
        <f>IF($B77=0,0,+VLOOKUP($B77,'1v -ostali'!$A$15:$AS$372,AW$3,FALSE))</f>
        <v>0</v>
      </c>
      <c r="AY77" s="40">
        <f>+(AQ77*'1v -ostali'!$C$6)/100</f>
        <v>0</v>
      </c>
      <c r="AZ77" s="40">
        <f>+(AR77*'1v -ostali'!$C$6)/100</f>
        <v>0</v>
      </c>
      <c r="BA77" s="40">
        <f>+(AV77*'1v -ostali'!$C$6)/100</f>
        <v>0</v>
      </c>
      <c r="BB77" s="40">
        <f>+(AW77*'1v -ostali'!$C$6)/100</f>
        <v>0</v>
      </c>
    </row>
    <row r="78" spans="1:54" x14ac:dyDescent="0.25">
      <c r="A78">
        <f t="shared" si="7"/>
        <v>0</v>
      </c>
      <c r="B78">
        <f>+IF(MAX(B$4:B77)+1&lt;=B$1,B77+1,0)</f>
        <v>0</v>
      </c>
      <c r="C78" s="222">
        <f t="shared" si="8"/>
        <v>0</v>
      </c>
      <c r="D78">
        <f t="shared" si="9"/>
        <v>0</v>
      </c>
      <c r="E78" s="368">
        <f t="shared" si="10"/>
        <v>0</v>
      </c>
      <c r="F78" s="222">
        <f t="shared" si="11"/>
        <v>0</v>
      </c>
      <c r="G78">
        <f>IF($B78=0,0,+VLOOKUP($B78,'1v -ostali'!$A$15:C$372,G$3,FALSE))</f>
        <v>0</v>
      </c>
      <c r="I78">
        <f>IF($B78=0,0,+VLOOKUP($B78,'1v -ostali'!$A$15:$AS$372,I$3,FALSE))</f>
        <v>0</v>
      </c>
      <c r="J78">
        <f>IF($B78=0,0,+VLOOKUP($B78,'1v -ostali'!$A$15:$AS$372,J$3,FALSE))</f>
        <v>0</v>
      </c>
      <c r="K78">
        <f>IF($B78=0,0,+VLOOKUP($B78,'1v -ostali'!$A$15:$AS$372,K$3,FALSE))</f>
        <v>0</v>
      </c>
      <c r="L78">
        <f>IF($B78=0,0,+VLOOKUP($B78,'1v -ostali'!$A$15:$AS$372,L$3,FALSE))</f>
        <v>0</v>
      </c>
      <c r="M78">
        <f>IF($B78=0,0,+VLOOKUP($B78,'1v -ostali'!$A$15:$AS$372,M$3,FALSE))</f>
        <v>0</v>
      </c>
      <c r="N78">
        <f>IF($B78=0,0,+VLOOKUP($B78,'1v -ostali'!$A$15:$AS$372,N$3,FALSE))</f>
        <v>0</v>
      </c>
      <c r="O78">
        <f>IF($B78=0,0,+VLOOKUP($B78,'1v -ostali'!$A$15:$AS$372,O$3,FALSE))</f>
        <v>0</v>
      </c>
      <c r="P78">
        <f>IF($B78=0,0,+VLOOKUP($B78,'1v -ostali'!$A$15:$AS$372,P$3,FALSE))</f>
        <v>0</v>
      </c>
      <c r="Q78">
        <f>IF($B78=0,0,+VLOOKUP($B78,'1v -ostali'!$A$15:$AS$372,Q$3,FALSE))</f>
        <v>0</v>
      </c>
      <c r="R78">
        <f>IF($B78=0,0,+VLOOKUP($B78,'1v -ostali'!$A$15:$AS$372,R$3,FALSE))</f>
        <v>0</v>
      </c>
      <c r="S78">
        <f>IF($B78=0,0,+VLOOKUP($B78,'1v -ostali'!$A$15:$AS$372,S$3,FALSE))</f>
        <v>0</v>
      </c>
      <c r="T78">
        <f>IF($B78=0,0,+VLOOKUP($B78,'1v -ostali'!$A$15:$AS$372,T$3,FALSE))</f>
        <v>0</v>
      </c>
      <c r="U78">
        <f>IF($B78=0,0,+VLOOKUP($B78,'1v -ostali'!$A$15:$AS$372,U$3,FALSE))</f>
        <v>0</v>
      </c>
      <c r="V78">
        <f>IF($B78=0,0,+VLOOKUP($B78,'1v -ostali'!$A$15:$AS$372,V$3,FALSE))</f>
        <v>0</v>
      </c>
      <c r="W78">
        <f>IF($B78=0,0,+VLOOKUP($B78,'1v -ostali'!$A$15:$AS$372,W$3,FALSE))</f>
        <v>0</v>
      </c>
      <c r="X78">
        <f>IF($B78=0,0,+VLOOKUP($B78,'1v -ostali'!$A$15:$AS$372,X$3,FALSE))</f>
        <v>0</v>
      </c>
      <c r="Y78">
        <f>IF($B78=0,0,+VLOOKUP($B78,'1v -ostali'!$A$15:$AS$372,Y$3,FALSE))</f>
        <v>0</v>
      </c>
      <c r="Z78">
        <f>IF($B78=0,0,+VLOOKUP($B78,'1v -ostali'!$A$15:$AS$372,Z$3,FALSE))</f>
        <v>0</v>
      </c>
      <c r="AA78">
        <f>IF($B78=0,0,+VLOOKUP($B78,'1v -ostali'!$A$15:$AS$372,AA$3,FALSE))</f>
        <v>0</v>
      </c>
      <c r="AB78">
        <f>IF($B78=0,0,+VLOOKUP($B78,'1v -ostali'!$A$15:$AS$372,AB$3,FALSE))</f>
        <v>0</v>
      </c>
      <c r="AC78">
        <f>IF($B78=0,0,+VLOOKUP($B78,'1v -ostali'!$A$15:$AS$372,AC$3,FALSE))</f>
        <v>0</v>
      </c>
      <c r="AD78">
        <f>IF($B78=0,0,+VLOOKUP($B78,'1v -ostali'!$A$15:$AS$372,AD$3,FALSE))</f>
        <v>0</v>
      </c>
      <c r="AL78">
        <f>IF($B78=0,0,+VLOOKUP($B78,'1v -ostali'!$A$15:$AS$372,AL$3,FALSE))</f>
        <v>0</v>
      </c>
      <c r="AM78">
        <f>IF($B78=0,0,+VLOOKUP($B78,'1v -ostali'!$A$15:$AS$372,AM$3,FALSE))</f>
        <v>0</v>
      </c>
      <c r="AN78" s="40">
        <f>IF($B78=0,0,+VLOOKUP($B78,'1v -ostali'!$A$15:$AS$372,AN$3,FALSE))</f>
        <v>0</v>
      </c>
      <c r="AO78" s="40">
        <f>IF($B78=0,0,+VLOOKUP($B78,'1v -ostali'!$A$15:$AS$372,AO$3,FALSE))</f>
        <v>0</v>
      </c>
      <c r="AP78" s="40">
        <f>IF($B78=0,0,+VLOOKUP($B78,'1v -ostali'!$A$15:$AS$372,AP$3,FALSE))</f>
        <v>0</v>
      </c>
      <c r="AQ78" s="40">
        <f>IF($B78=0,0,+VLOOKUP($B78,'1v -ostali'!$A$15:$AS$372,AQ$3,FALSE))</f>
        <v>0</v>
      </c>
      <c r="AR78" s="40">
        <f>IF($B78=0,0,+VLOOKUP($B78,'1v -ostali'!$A$15:$AS$372,AR$3,FALSE))</f>
        <v>0</v>
      </c>
      <c r="AS78" s="40">
        <f>IF($B78=0,0,+VLOOKUP($B78,'1v -ostali'!$A$15:$AS$372,AS$3,FALSE))</f>
        <v>0</v>
      </c>
      <c r="AT78" s="40">
        <f>IF($B78=0,0,+VLOOKUP($B78,'1v -ostali'!$A$15:$AS$372,AT$3,FALSE))</f>
        <v>0</v>
      </c>
      <c r="AU78" s="40">
        <f>IF($B78=0,0,+VLOOKUP($B78,'1v -ostali'!$A$15:$AS$372,AU$3,FALSE))</f>
        <v>0</v>
      </c>
      <c r="AV78" s="40">
        <f>IF($B78=0,0,+VLOOKUP($B78,'1v -ostali'!$A$15:$AS$372,AV$3,FALSE))</f>
        <v>0</v>
      </c>
      <c r="AW78" s="40">
        <f>IF($B78=0,0,+VLOOKUP($B78,'1v -ostali'!$A$15:$AS$372,AW$3,FALSE))</f>
        <v>0</v>
      </c>
      <c r="AY78" s="40">
        <f>+(AQ78*'1v -ostali'!$C$6)/100</f>
        <v>0</v>
      </c>
      <c r="AZ78" s="40">
        <f>+(AR78*'1v -ostali'!$C$6)/100</f>
        <v>0</v>
      </c>
      <c r="BA78" s="40">
        <f>+(AV78*'1v -ostali'!$C$6)/100</f>
        <v>0</v>
      </c>
      <c r="BB78" s="40">
        <f>+(AW78*'1v -ostali'!$C$6)/100</f>
        <v>0</v>
      </c>
    </row>
    <row r="79" spans="1:54" x14ac:dyDescent="0.25">
      <c r="A79">
        <f t="shared" si="7"/>
        <v>0</v>
      </c>
      <c r="B79">
        <f>+IF(MAX(B$4:B78)+1&lt;=B$1,B78+1,0)</f>
        <v>0</v>
      </c>
      <c r="C79" s="222">
        <f t="shared" si="8"/>
        <v>0</v>
      </c>
      <c r="D79">
        <f t="shared" si="9"/>
        <v>0</v>
      </c>
      <c r="E79" s="368">
        <f t="shared" si="10"/>
        <v>0</v>
      </c>
      <c r="F79" s="222">
        <f t="shared" si="11"/>
        <v>0</v>
      </c>
      <c r="G79">
        <f>IF($B79=0,0,+VLOOKUP($B79,'1v -ostali'!$A$15:C$372,G$3,FALSE))</f>
        <v>0</v>
      </c>
      <c r="I79">
        <f>IF($B79=0,0,+VLOOKUP($B79,'1v -ostali'!$A$15:$AS$372,I$3,FALSE))</f>
        <v>0</v>
      </c>
      <c r="J79">
        <f>IF($B79=0,0,+VLOOKUP($B79,'1v -ostali'!$A$15:$AS$372,J$3,FALSE))</f>
        <v>0</v>
      </c>
      <c r="K79">
        <f>IF($B79=0,0,+VLOOKUP($B79,'1v -ostali'!$A$15:$AS$372,K$3,FALSE))</f>
        <v>0</v>
      </c>
      <c r="L79">
        <f>IF($B79=0,0,+VLOOKUP($B79,'1v -ostali'!$A$15:$AS$372,L$3,FALSE))</f>
        <v>0</v>
      </c>
      <c r="M79">
        <f>IF($B79=0,0,+VLOOKUP($B79,'1v -ostali'!$A$15:$AS$372,M$3,FALSE))</f>
        <v>0</v>
      </c>
      <c r="N79">
        <f>IF($B79=0,0,+VLOOKUP($B79,'1v -ostali'!$A$15:$AS$372,N$3,FALSE))</f>
        <v>0</v>
      </c>
      <c r="O79">
        <f>IF($B79=0,0,+VLOOKUP($B79,'1v -ostali'!$A$15:$AS$372,O$3,FALSE))</f>
        <v>0</v>
      </c>
      <c r="P79">
        <f>IF($B79=0,0,+VLOOKUP($B79,'1v -ostali'!$A$15:$AS$372,P$3,FALSE))</f>
        <v>0</v>
      </c>
      <c r="Q79">
        <f>IF($B79=0,0,+VLOOKUP($B79,'1v -ostali'!$A$15:$AS$372,Q$3,FALSE))</f>
        <v>0</v>
      </c>
      <c r="R79">
        <f>IF($B79=0,0,+VLOOKUP($B79,'1v -ostali'!$A$15:$AS$372,R$3,FALSE))</f>
        <v>0</v>
      </c>
      <c r="S79">
        <f>IF($B79=0,0,+VLOOKUP($B79,'1v -ostali'!$A$15:$AS$372,S$3,FALSE))</f>
        <v>0</v>
      </c>
      <c r="T79">
        <f>IF($B79=0,0,+VLOOKUP($B79,'1v -ostali'!$A$15:$AS$372,T$3,FALSE))</f>
        <v>0</v>
      </c>
      <c r="U79">
        <f>IF($B79=0,0,+VLOOKUP($B79,'1v -ostali'!$A$15:$AS$372,U$3,FALSE))</f>
        <v>0</v>
      </c>
      <c r="V79">
        <f>IF($B79=0,0,+VLOOKUP($B79,'1v -ostali'!$A$15:$AS$372,V$3,FALSE))</f>
        <v>0</v>
      </c>
      <c r="W79">
        <f>IF($B79=0,0,+VLOOKUP($B79,'1v -ostali'!$A$15:$AS$372,W$3,FALSE))</f>
        <v>0</v>
      </c>
      <c r="X79">
        <f>IF($B79=0,0,+VLOOKUP($B79,'1v -ostali'!$A$15:$AS$372,X$3,FALSE))</f>
        <v>0</v>
      </c>
      <c r="Y79">
        <f>IF($B79=0,0,+VLOOKUP($B79,'1v -ostali'!$A$15:$AS$372,Y$3,FALSE))</f>
        <v>0</v>
      </c>
      <c r="Z79">
        <f>IF($B79=0,0,+VLOOKUP($B79,'1v -ostali'!$A$15:$AS$372,Z$3,FALSE))</f>
        <v>0</v>
      </c>
      <c r="AA79">
        <f>IF($B79=0,0,+VLOOKUP($B79,'1v -ostali'!$A$15:$AS$372,AA$3,FALSE))</f>
        <v>0</v>
      </c>
      <c r="AB79">
        <f>IF($B79=0,0,+VLOOKUP($B79,'1v -ostali'!$A$15:$AS$372,AB$3,FALSE))</f>
        <v>0</v>
      </c>
      <c r="AC79">
        <f>IF($B79=0,0,+VLOOKUP($B79,'1v -ostali'!$A$15:$AS$372,AC$3,FALSE))</f>
        <v>0</v>
      </c>
      <c r="AD79">
        <f>IF($B79=0,0,+VLOOKUP($B79,'1v -ostali'!$A$15:$AS$372,AD$3,FALSE))</f>
        <v>0</v>
      </c>
      <c r="AL79">
        <f>IF($B79=0,0,+VLOOKUP($B79,'1v -ostali'!$A$15:$AS$372,AL$3,FALSE))</f>
        <v>0</v>
      </c>
      <c r="AM79">
        <f>IF($B79=0,0,+VLOOKUP($B79,'1v -ostali'!$A$15:$AS$372,AM$3,FALSE))</f>
        <v>0</v>
      </c>
      <c r="AN79" s="40">
        <f>IF($B79=0,0,+VLOOKUP($B79,'1v -ostali'!$A$15:$AS$372,AN$3,FALSE))</f>
        <v>0</v>
      </c>
      <c r="AO79" s="40">
        <f>IF($B79=0,0,+VLOOKUP($B79,'1v -ostali'!$A$15:$AS$372,AO$3,FALSE))</f>
        <v>0</v>
      </c>
      <c r="AP79" s="40">
        <f>IF($B79=0,0,+VLOOKUP($B79,'1v -ostali'!$A$15:$AS$372,AP$3,FALSE))</f>
        <v>0</v>
      </c>
      <c r="AQ79" s="40">
        <f>IF($B79=0,0,+VLOOKUP($B79,'1v -ostali'!$A$15:$AS$372,AQ$3,FALSE))</f>
        <v>0</v>
      </c>
      <c r="AR79" s="40">
        <f>IF($B79=0,0,+VLOOKUP($B79,'1v -ostali'!$A$15:$AS$372,AR$3,FALSE))</f>
        <v>0</v>
      </c>
      <c r="AS79" s="40">
        <f>IF($B79=0,0,+VLOOKUP($B79,'1v -ostali'!$A$15:$AS$372,AS$3,FALSE))</f>
        <v>0</v>
      </c>
      <c r="AT79" s="40">
        <f>IF($B79=0,0,+VLOOKUP($B79,'1v -ostali'!$A$15:$AS$372,AT$3,FALSE))</f>
        <v>0</v>
      </c>
      <c r="AU79" s="40">
        <f>IF($B79=0,0,+VLOOKUP($B79,'1v -ostali'!$A$15:$AS$372,AU$3,FALSE))</f>
        <v>0</v>
      </c>
      <c r="AV79" s="40">
        <f>IF($B79=0,0,+VLOOKUP($B79,'1v -ostali'!$A$15:$AS$372,AV$3,FALSE))</f>
        <v>0</v>
      </c>
      <c r="AW79" s="40">
        <f>IF($B79=0,0,+VLOOKUP($B79,'1v -ostali'!$A$15:$AS$372,AW$3,FALSE))</f>
        <v>0</v>
      </c>
      <c r="AY79" s="40">
        <f>+(AQ79*'1v -ostali'!$C$6)/100</f>
        <v>0</v>
      </c>
      <c r="AZ79" s="40">
        <f>+(AR79*'1v -ostali'!$C$6)/100</f>
        <v>0</v>
      </c>
      <c r="BA79" s="40">
        <f>+(AV79*'1v -ostali'!$C$6)/100</f>
        <v>0</v>
      </c>
      <c r="BB79" s="40">
        <f>+(AW79*'1v -ostali'!$C$6)/100</f>
        <v>0</v>
      </c>
    </row>
    <row r="80" spans="1:54" x14ac:dyDescent="0.25">
      <c r="A80">
        <f t="shared" si="7"/>
        <v>0</v>
      </c>
      <c r="B80">
        <f>+IF(MAX(B$4:B79)+1&lt;=B$1,B79+1,0)</f>
        <v>0</v>
      </c>
      <c r="C80" s="222">
        <f t="shared" si="8"/>
        <v>0</v>
      </c>
      <c r="D80">
        <f t="shared" si="9"/>
        <v>0</v>
      </c>
      <c r="E80" s="368">
        <f t="shared" si="10"/>
        <v>0</v>
      </c>
      <c r="F80" s="222">
        <f t="shared" si="11"/>
        <v>0</v>
      </c>
      <c r="G80">
        <f>IF($B80=0,0,+VLOOKUP($B80,'1v -ostali'!$A$15:C$372,G$3,FALSE))</f>
        <v>0</v>
      </c>
      <c r="I80">
        <f>IF($B80=0,0,+VLOOKUP($B80,'1v -ostali'!$A$15:$AS$372,I$3,FALSE))</f>
        <v>0</v>
      </c>
      <c r="J80">
        <f>IF($B80=0,0,+VLOOKUP($B80,'1v -ostali'!$A$15:$AS$372,J$3,FALSE))</f>
        <v>0</v>
      </c>
      <c r="K80">
        <f>IF($B80=0,0,+VLOOKUP($B80,'1v -ostali'!$A$15:$AS$372,K$3,FALSE))</f>
        <v>0</v>
      </c>
      <c r="L80">
        <f>IF($B80=0,0,+VLOOKUP($B80,'1v -ostali'!$A$15:$AS$372,L$3,FALSE))</f>
        <v>0</v>
      </c>
      <c r="M80">
        <f>IF($B80=0,0,+VLOOKUP($B80,'1v -ostali'!$A$15:$AS$372,M$3,FALSE))</f>
        <v>0</v>
      </c>
      <c r="N80">
        <f>IF($B80=0,0,+VLOOKUP($B80,'1v -ostali'!$A$15:$AS$372,N$3,FALSE))</f>
        <v>0</v>
      </c>
      <c r="O80">
        <f>IF($B80=0,0,+VLOOKUP($B80,'1v -ostali'!$A$15:$AS$372,O$3,FALSE))</f>
        <v>0</v>
      </c>
      <c r="P80">
        <f>IF($B80=0,0,+VLOOKUP($B80,'1v -ostali'!$A$15:$AS$372,P$3,FALSE))</f>
        <v>0</v>
      </c>
      <c r="Q80">
        <f>IF($B80=0,0,+VLOOKUP($B80,'1v -ostali'!$A$15:$AS$372,Q$3,FALSE))</f>
        <v>0</v>
      </c>
      <c r="R80">
        <f>IF($B80=0,0,+VLOOKUP($B80,'1v -ostali'!$A$15:$AS$372,R$3,FALSE))</f>
        <v>0</v>
      </c>
      <c r="S80">
        <f>IF($B80=0,0,+VLOOKUP($B80,'1v -ostali'!$A$15:$AS$372,S$3,FALSE))</f>
        <v>0</v>
      </c>
      <c r="T80">
        <f>IF($B80=0,0,+VLOOKUP($B80,'1v -ostali'!$A$15:$AS$372,T$3,FALSE))</f>
        <v>0</v>
      </c>
      <c r="U80">
        <f>IF($B80=0,0,+VLOOKUP($B80,'1v -ostali'!$A$15:$AS$372,U$3,FALSE))</f>
        <v>0</v>
      </c>
      <c r="V80">
        <f>IF($B80=0,0,+VLOOKUP($B80,'1v -ostali'!$A$15:$AS$372,V$3,FALSE))</f>
        <v>0</v>
      </c>
      <c r="W80">
        <f>IF($B80=0,0,+VLOOKUP($B80,'1v -ostali'!$A$15:$AS$372,W$3,FALSE))</f>
        <v>0</v>
      </c>
      <c r="X80">
        <f>IF($B80=0,0,+VLOOKUP($B80,'1v -ostali'!$A$15:$AS$372,X$3,FALSE))</f>
        <v>0</v>
      </c>
      <c r="Y80">
        <f>IF($B80=0,0,+VLOOKUP($B80,'1v -ostali'!$A$15:$AS$372,Y$3,FALSE))</f>
        <v>0</v>
      </c>
      <c r="Z80">
        <f>IF($B80=0,0,+VLOOKUP($B80,'1v -ostali'!$A$15:$AS$372,Z$3,FALSE))</f>
        <v>0</v>
      </c>
      <c r="AA80">
        <f>IF($B80=0,0,+VLOOKUP($B80,'1v -ostali'!$A$15:$AS$372,AA$3,FALSE))</f>
        <v>0</v>
      </c>
      <c r="AB80">
        <f>IF($B80=0,0,+VLOOKUP($B80,'1v -ostali'!$A$15:$AS$372,AB$3,FALSE))</f>
        <v>0</v>
      </c>
      <c r="AC80">
        <f>IF($B80=0,0,+VLOOKUP($B80,'1v -ostali'!$A$15:$AS$372,AC$3,FALSE))</f>
        <v>0</v>
      </c>
      <c r="AD80">
        <f>IF($B80=0,0,+VLOOKUP($B80,'1v -ostali'!$A$15:$AS$372,AD$3,FALSE))</f>
        <v>0</v>
      </c>
      <c r="AL80">
        <f>IF($B80=0,0,+VLOOKUP($B80,'1v -ostali'!$A$15:$AS$372,AL$3,FALSE))</f>
        <v>0</v>
      </c>
      <c r="AM80">
        <f>IF($B80=0,0,+VLOOKUP($B80,'1v -ostali'!$A$15:$AS$372,AM$3,FALSE))</f>
        <v>0</v>
      </c>
      <c r="AN80" s="40">
        <f>IF($B80=0,0,+VLOOKUP($B80,'1v -ostali'!$A$15:$AS$372,AN$3,FALSE))</f>
        <v>0</v>
      </c>
      <c r="AO80" s="40">
        <f>IF($B80=0,0,+VLOOKUP($B80,'1v -ostali'!$A$15:$AS$372,AO$3,FALSE))</f>
        <v>0</v>
      </c>
      <c r="AP80" s="40">
        <f>IF($B80=0,0,+VLOOKUP($B80,'1v -ostali'!$A$15:$AS$372,AP$3,FALSE))</f>
        <v>0</v>
      </c>
      <c r="AQ80" s="40">
        <f>IF($B80=0,0,+VLOOKUP($B80,'1v -ostali'!$A$15:$AS$372,AQ$3,FALSE))</f>
        <v>0</v>
      </c>
      <c r="AR80" s="40">
        <f>IF($B80=0,0,+VLOOKUP($B80,'1v -ostali'!$A$15:$AS$372,AR$3,FALSE))</f>
        <v>0</v>
      </c>
      <c r="AS80" s="40">
        <f>IF($B80=0,0,+VLOOKUP($B80,'1v -ostali'!$A$15:$AS$372,AS$3,FALSE))</f>
        <v>0</v>
      </c>
      <c r="AT80" s="40">
        <f>IF($B80=0,0,+VLOOKUP($B80,'1v -ostali'!$A$15:$AS$372,AT$3,FALSE))</f>
        <v>0</v>
      </c>
      <c r="AU80" s="40">
        <f>IF($B80=0,0,+VLOOKUP($B80,'1v -ostali'!$A$15:$AS$372,AU$3,FALSE))</f>
        <v>0</v>
      </c>
      <c r="AV80" s="40">
        <f>IF($B80=0,0,+VLOOKUP($B80,'1v -ostali'!$A$15:$AS$372,AV$3,FALSE))</f>
        <v>0</v>
      </c>
      <c r="AW80" s="40">
        <f>IF($B80=0,0,+VLOOKUP($B80,'1v -ostali'!$A$15:$AS$372,AW$3,FALSE))</f>
        <v>0</v>
      </c>
      <c r="AY80" s="40">
        <f>+(AQ80*'1v -ostali'!$C$6)/100</f>
        <v>0</v>
      </c>
      <c r="AZ80" s="40">
        <f>+(AR80*'1v -ostali'!$C$6)/100</f>
        <v>0</v>
      </c>
      <c r="BA80" s="40">
        <f>+(AV80*'1v -ostali'!$C$6)/100</f>
        <v>0</v>
      </c>
      <c r="BB80" s="40">
        <f>+(AW80*'1v -ostali'!$C$6)/100</f>
        <v>0</v>
      </c>
    </row>
    <row r="81" spans="1:54" x14ac:dyDescent="0.25">
      <c r="A81">
        <f t="shared" si="7"/>
        <v>0</v>
      </c>
      <c r="B81">
        <f>+IF(MAX(B$4:B80)+1&lt;=B$1,B80+1,0)</f>
        <v>0</v>
      </c>
      <c r="C81" s="222">
        <f t="shared" si="8"/>
        <v>0</v>
      </c>
      <c r="D81">
        <f t="shared" si="9"/>
        <v>0</v>
      </c>
      <c r="E81" s="368">
        <f t="shared" si="10"/>
        <v>0</v>
      </c>
      <c r="F81" s="222">
        <f t="shared" si="11"/>
        <v>0</v>
      </c>
      <c r="G81">
        <f>IF($B81=0,0,+VLOOKUP($B81,'1v -ostali'!$A$15:C$372,G$3,FALSE))</f>
        <v>0</v>
      </c>
      <c r="I81">
        <f>IF($B81=0,0,+VLOOKUP($B81,'1v -ostali'!$A$15:$AS$372,I$3,FALSE))</f>
        <v>0</v>
      </c>
      <c r="J81">
        <f>IF($B81=0,0,+VLOOKUP($B81,'1v -ostali'!$A$15:$AS$372,J$3,FALSE))</f>
        <v>0</v>
      </c>
      <c r="K81">
        <f>IF($B81=0,0,+VLOOKUP($B81,'1v -ostali'!$A$15:$AS$372,K$3,FALSE))</f>
        <v>0</v>
      </c>
      <c r="L81">
        <f>IF($B81=0,0,+VLOOKUP($B81,'1v -ostali'!$A$15:$AS$372,L$3,FALSE))</f>
        <v>0</v>
      </c>
      <c r="M81">
        <f>IF($B81=0,0,+VLOOKUP($B81,'1v -ostali'!$A$15:$AS$372,M$3,FALSE))</f>
        <v>0</v>
      </c>
      <c r="N81">
        <f>IF($B81=0,0,+VLOOKUP($B81,'1v -ostali'!$A$15:$AS$372,N$3,FALSE))</f>
        <v>0</v>
      </c>
      <c r="O81">
        <f>IF($B81=0,0,+VLOOKUP($B81,'1v -ostali'!$A$15:$AS$372,O$3,FALSE))</f>
        <v>0</v>
      </c>
      <c r="P81">
        <f>IF($B81=0,0,+VLOOKUP($B81,'1v -ostali'!$A$15:$AS$372,P$3,FALSE))</f>
        <v>0</v>
      </c>
      <c r="Q81">
        <f>IF($B81=0,0,+VLOOKUP($B81,'1v -ostali'!$A$15:$AS$372,Q$3,FALSE))</f>
        <v>0</v>
      </c>
      <c r="R81">
        <f>IF($B81=0,0,+VLOOKUP($B81,'1v -ostali'!$A$15:$AS$372,R$3,FALSE))</f>
        <v>0</v>
      </c>
      <c r="S81">
        <f>IF($B81=0,0,+VLOOKUP($B81,'1v -ostali'!$A$15:$AS$372,S$3,FALSE))</f>
        <v>0</v>
      </c>
      <c r="T81">
        <f>IF($B81=0,0,+VLOOKUP($B81,'1v -ostali'!$A$15:$AS$372,T$3,FALSE))</f>
        <v>0</v>
      </c>
      <c r="U81">
        <f>IF($B81=0,0,+VLOOKUP($B81,'1v -ostali'!$A$15:$AS$372,U$3,FALSE))</f>
        <v>0</v>
      </c>
      <c r="V81">
        <f>IF($B81=0,0,+VLOOKUP($B81,'1v -ostali'!$A$15:$AS$372,V$3,FALSE))</f>
        <v>0</v>
      </c>
      <c r="W81">
        <f>IF($B81=0,0,+VLOOKUP($B81,'1v -ostali'!$A$15:$AS$372,W$3,FALSE))</f>
        <v>0</v>
      </c>
      <c r="X81">
        <f>IF($B81=0,0,+VLOOKUP($B81,'1v -ostali'!$A$15:$AS$372,X$3,FALSE))</f>
        <v>0</v>
      </c>
      <c r="Y81">
        <f>IF($B81=0,0,+VLOOKUP($B81,'1v -ostali'!$A$15:$AS$372,Y$3,FALSE))</f>
        <v>0</v>
      </c>
      <c r="Z81">
        <f>IF($B81=0,0,+VLOOKUP($B81,'1v -ostali'!$A$15:$AS$372,Z$3,FALSE))</f>
        <v>0</v>
      </c>
      <c r="AA81">
        <f>IF($B81=0,0,+VLOOKUP($B81,'1v -ostali'!$A$15:$AS$372,AA$3,FALSE))</f>
        <v>0</v>
      </c>
      <c r="AB81">
        <f>IF($B81=0,0,+VLOOKUP($B81,'1v -ostali'!$A$15:$AS$372,AB$3,FALSE))</f>
        <v>0</v>
      </c>
      <c r="AC81">
        <f>IF($B81=0,0,+VLOOKUP($B81,'1v -ostali'!$A$15:$AS$372,AC$3,FALSE))</f>
        <v>0</v>
      </c>
      <c r="AD81">
        <f>IF($B81=0,0,+VLOOKUP($B81,'1v -ostali'!$A$15:$AS$372,AD$3,FALSE))</f>
        <v>0</v>
      </c>
      <c r="AL81">
        <f>IF($B81=0,0,+VLOOKUP($B81,'1v -ostali'!$A$15:$AS$372,AL$3,FALSE))</f>
        <v>0</v>
      </c>
      <c r="AM81">
        <f>IF($B81=0,0,+VLOOKUP($B81,'1v -ostali'!$A$15:$AS$372,AM$3,FALSE))</f>
        <v>0</v>
      </c>
      <c r="AN81" s="40">
        <f>IF($B81=0,0,+VLOOKUP($B81,'1v -ostali'!$A$15:$AS$372,AN$3,FALSE))</f>
        <v>0</v>
      </c>
      <c r="AO81" s="40">
        <f>IF($B81=0,0,+VLOOKUP($B81,'1v -ostali'!$A$15:$AS$372,AO$3,FALSE))</f>
        <v>0</v>
      </c>
      <c r="AP81" s="40">
        <f>IF($B81=0,0,+VLOOKUP($B81,'1v -ostali'!$A$15:$AS$372,AP$3,FALSE))</f>
        <v>0</v>
      </c>
      <c r="AQ81" s="40">
        <f>IF($B81=0,0,+VLOOKUP($B81,'1v -ostali'!$A$15:$AS$372,AQ$3,FALSE))</f>
        <v>0</v>
      </c>
      <c r="AR81" s="40">
        <f>IF($B81=0,0,+VLOOKUP($B81,'1v -ostali'!$A$15:$AS$372,AR$3,FALSE))</f>
        <v>0</v>
      </c>
      <c r="AS81" s="40">
        <f>IF($B81=0,0,+VLOOKUP($B81,'1v -ostali'!$A$15:$AS$372,AS$3,FALSE))</f>
        <v>0</v>
      </c>
      <c r="AT81" s="40">
        <f>IF($B81=0,0,+VLOOKUP($B81,'1v -ostali'!$A$15:$AS$372,AT$3,FALSE))</f>
        <v>0</v>
      </c>
      <c r="AU81" s="40">
        <f>IF($B81=0,0,+VLOOKUP($B81,'1v -ostali'!$A$15:$AS$372,AU$3,FALSE))</f>
        <v>0</v>
      </c>
      <c r="AV81" s="40">
        <f>IF($B81=0,0,+VLOOKUP($B81,'1v -ostali'!$A$15:$AS$372,AV$3,FALSE))</f>
        <v>0</v>
      </c>
      <c r="AW81" s="40">
        <f>IF($B81=0,0,+VLOOKUP($B81,'1v -ostali'!$A$15:$AS$372,AW$3,FALSE))</f>
        <v>0</v>
      </c>
      <c r="AY81" s="40">
        <f>+(AQ81*'1v -ostali'!$C$6)/100</f>
        <v>0</v>
      </c>
      <c r="AZ81" s="40">
        <f>+(AR81*'1v -ostali'!$C$6)/100</f>
        <v>0</v>
      </c>
      <c r="BA81" s="40">
        <f>+(AV81*'1v -ostali'!$C$6)/100</f>
        <v>0</v>
      </c>
      <c r="BB81" s="40">
        <f>+(AW81*'1v -ostali'!$C$6)/100</f>
        <v>0</v>
      </c>
    </row>
    <row r="82" spans="1:54" x14ac:dyDescent="0.25">
      <c r="A82">
        <f t="shared" si="7"/>
        <v>0</v>
      </c>
      <c r="B82">
        <f>+IF(MAX(B$4:B81)+1&lt;=B$1,B81+1,0)</f>
        <v>0</v>
      </c>
      <c r="C82" s="222">
        <f t="shared" si="8"/>
        <v>0</v>
      </c>
      <c r="D82">
        <f t="shared" si="9"/>
        <v>0</v>
      </c>
      <c r="E82" s="368">
        <f t="shared" si="10"/>
        <v>0</v>
      </c>
      <c r="F82" s="222">
        <f t="shared" si="11"/>
        <v>0</v>
      </c>
      <c r="G82">
        <f>IF($B82=0,0,+VLOOKUP($B82,'1v -ostali'!$A$15:C$372,G$3,FALSE))</f>
        <v>0</v>
      </c>
      <c r="I82">
        <f>IF($B82=0,0,+VLOOKUP($B82,'1v -ostali'!$A$15:$AS$372,I$3,FALSE))</f>
        <v>0</v>
      </c>
      <c r="J82">
        <f>IF($B82=0,0,+VLOOKUP($B82,'1v -ostali'!$A$15:$AS$372,J$3,FALSE))</f>
        <v>0</v>
      </c>
      <c r="K82">
        <f>IF($B82=0,0,+VLOOKUP($B82,'1v -ostali'!$A$15:$AS$372,K$3,FALSE))</f>
        <v>0</v>
      </c>
      <c r="L82">
        <f>IF($B82=0,0,+VLOOKUP($B82,'1v -ostali'!$A$15:$AS$372,L$3,FALSE))</f>
        <v>0</v>
      </c>
      <c r="M82">
        <f>IF($B82=0,0,+VLOOKUP($B82,'1v -ostali'!$A$15:$AS$372,M$3,FALSE))</f>
        <v>0</v>
      </c>
      <c r="N82">
        <f>IF($B82=0,0,+VLOOKUP($B82,'1v -ostali'!$A$15:$AS$372,N$3,FALSE))</f>
        <v>0</v>
      </c>
      <c r="O82">
        <f>IF($B82=0,0,+VLOOKUP($B82,'1v -ostali'!$A$15:$AS$372,O$3,FALSE))</f>
        <v>0</v>
      </c>
      <c r="P82">
        <f>IF($B82=0,0,+VLOOKUP($B82,'1v -ostali'!$A$15:$AS$372,P$3,FALSE))</f>
        <v>0</v>
      </c>
      <c r="Q82">
        <f>IF($B82=0,0,+VLOOKUP($B82,'1v -ostali'!$A$15:$AS$372,Q$3,FALSE))</f>
        <v>0</v>
      </c>
      <c r="R82">
        <f>IF($B82=0,0,+VLOOKUP($B82,'1v -ostali'!$A$15:$AS$372,R$3,FALSE))</f>
        <v>0</v>
      </c>
      <c r="S82">
        <f>IF($B82=0,0,+VLOOKUP($B82,'1v -ostali'!$A$15:$AS$372,S$3,FALSE))</f>
        <v>0</v>
      </c>
      <c r="T82">
        <f>IF($B82=0,0,+VLOOKUP($B82,'1v -ostali'!$A$15:$AS$372,T$3,FALSE))</f>
        <v>0</v>
      </c>
      <c r="U82">
        <f>IF($B82=0,0,+VLOOKUP($B82,'1v -ostali'!$A$15:$AS$372,U$3,FALSE))</f>
        <v>0</v>
      </c>
      <c r="V82">
        <f>IF($B82=0,0,+VLOOKUP($B82,'1v -ostali'!$A$15:$AS$372,V$3,FALSE))</f>
        <v>0</v>
      </c>
      <c r="W82">
        <f>IF($B82=0,0,+VLOOKUP($B82,'1v -ostali'!$A$15:$AS$372,W$3,FALSE))</f>
        <v>0</v>
      </c>
      <c r="X82">
        <f>IF($B82=0,0,+VLOOKUP($B82,'1v -ostali'!$A$15:$AS$372,X$3,FALSE))</f>
        <v>0</v>
      </c>
      <c r="Y82">
        <f>IF($B82=0,0,+VLOOKUP($B82,'1v -ostali'!$A$15:$AS$372,Y$3,FALSE))</f>
        <v>0</v>
      </c>
      <c r="Z82">
        <f>IF($B82=0,0,+VLOOKUP($B82,'1v -ostali'!$A$15:$AS$372,Z$3,FALSE))</f>
        <v>0</v>
      </c>
      <c r="AA82">
        <f>IF($B82=0,0,+VLOOKUP($B82,'1v -ostali'!$A$15:$AS$372,AA$3,FALSE))</f>
        <v>0</v>
      </c>
      <c r="AB82">
        <f>IF($B82=0,0,+VLOOKUP($B82,'1v -ostali'!$A$15:$AS$372,AB$3,FALSE))</f>
        <v>0</v>
      </c>
      <c r="AC82">
        <f>IF($B82=0,0,+VLOOKUP($B82,'1v -ostali'!$A$15:$AS$372,AC$3,FALSE))</f>
        <v>0</v>
      </c>
      <c r="AD82">
        <f>IF($B82=0,0,+VLOOKUP($B82,'1v -ostali'!$A$15:$AS$372,AD$3,FALSE))</f>
        <v>0</v>
      </c>
      <c r="AL82">
        <f>IF($B82=0,0,+VLOOKUP($B82,'1v -ostali'!$A$15:$AS$372,AL$3,FALSE))</f>
        <v>0</v>
      </c>
      <c r="AM82">
        <f>IF($B82=0,0,+VLOOKUP($B82,'1v -ostali'!$A$15:$AS$372,AM$3,FALSE))</f>
        <v>0</v>
      </c>
      <c r="AN82" s="40">
        <f>IF($B82=0,0,+VLOOKUP($B82,'1v -ostali'!$A$15:$AS$372,AN$3,FALSE))</f>
        <v>0</v>
      </c>
      <c r="AO82" s="40">
        <f>IF($B82=0,0,+VLOOKUP($B82,'1v -ostali'!$A$15:$AS$372,AO$3,FALSE))</f>
        <v>0</v>
      </c>
      <c r="AP82" s="40">
        <f>IF($B82=0,0,+VLOOKUP($B82,'1v -ostali'!$A$15:$AS$372,AP$3,FALSE))</f>
        <v>0</v>
      </c>
      <c r="AQ82" s="40">
        <f>IF($B82=0,0,+VLOOKUP($B82,'1v -ostali'!$A$15:$AS$372,AQ$3,FALSE))</f>
        <v>0</v>
      </c>
      <c r="AR82" s="40">
        <f>IF($B82=0,0,+VLOOKUP($B82,'1v -ostali'!$A$15:$AS$372,AR$3,FALSE))</f>
        <v>0</v>
      </c>
      <c r="AS82" s="40">
        <f>IF($B82=0,0,+VLOOKUP($B82,'1v -ostali'!$A$15:$AS$372,AS$3,FALSE))</f>
        <v>0</v>
      </c>
      <c r="AT82" s="40">
        <f>IF($B82=0,0,+VLOOKUP($B82,'1v -ostali'!$A$15:$AS$372,AT$3,FALSE))</f>
        <v>0</v>
      </c>
      <c r="AU82" s="40">
        <f>IF($B82=0,0,+VLOOKUP($B82,'1v -ostali'!$A$15:$AS$372,AU$3,FALSE))</f>
        <v>0</v>
      </c>
      <c r="AV82" s="40">
        <f>IF($B82=0,0,+VLOOKUP($B82,'1v -ostali'!$A$15:$AS$372,AV$3,FALSE))</f>
        <v>0</v>
      </c>
      <c r="AW82" s="40">
        <f>IF($B82=0,0,+VLOOKUP($B82,'1v -ostali'!$A$15:$AS$372,AW$3,FALSE))</f>
        <v>0</v>
      </c>
      <c r="AY82" s="40">
        <f>+(AQ82*'1v -ostali'!$C$6)/100</f>
        <v>0</v>
      </c>
      <c r="AZ82" s="40">
        <f>+(AR82*'1v -ostali'!$C$6)/100</f>
        <v>0</v>
      </c>
      <c r="BA82" s="40">
        <f>+(AV82*'1v -ostali'!$C$6)/100</f>
        <v>0</v>
      </c>
      <c r="BB82" s="40">
        <f>+(AW82*'1v -ostali'!$C$6)/100</f>
        <v>0</v>
      </c>
    </row>
    <row r="83" spans="1:54" x14ac:dyDescent="0.25">
      <c r="A83">
        <f t="shared" si="7"/>
        <v>0</v>
      </c>
      <c r="B83">
        <f>+IF(MAX(B$4:B82)+1&lt;=B$1,B82+1,0)</f>
        <v>0</v>
      </c>
      <c r="C83" s="222">
        <f t="shared" si="8"/>
        <v>0</v>
      </c>
      <c r="D83">
        <f t="shared" si="9"/>
        <v>0</v>
      </c>
      <c r="E83" s="368">
        <f t="shared" si="10"/>
        <v>0</v>
      </c>
      <c r="F83" s="222">
        <f t="shared" si="11"/>
        <v>0</v>
      </c>
      <c r="G83">
        <f>IF($B83=0,0,+VLOOKUP($B83,'1v -ostali'!$A$15:C$372,G$3,FALSE))</f>
        <v>0</v>
      </c>
      <c r="I83">
        <f>IF($B83=0,0,+VLOOKUP($B83,'1v -ostali'!$A$15:$AS$372,I$3,FALSE))</f>
        <v>0</v>
      </c>
      <c r="J83">
        <f>IF($B83=0,0,+VLOOKUP($B83,'1v -ostali'!$A$15:$AS$372,J$3,FALSE))</f>
        <v>0</v>
      </c>
      <c r="K83">
        <f>IF($B83=0,0,+VLOOKUP($B83,'1v -ostali'!$A$15:$AS$372,K$3,FALSE))</f>
        <v>0</v>
      </c>
      <c r="L83">
        <f>IF($B83=0,0,+VLOOKUP($B83,'1v -ostali'!$A$15:$AS$372,L$3,FALSE))</f>
        <v>0</v>
      </c>
      <c r="M83">
        <f>IF($B83=0,0,+VLOOKUP($B83,'1v -ostali'!$A$15:$AS$372,M$3,FALSE))</f>
        <v>0</v>
      </c>
      <c r="N83">
        <f>IF($B83=0,0,+VLOOKUP($B83,'1v -ostali'!$A$15:$AS$372,N$3,FALSE))</f>
        <v>0</v>
      </c>
      <c r="O83">
        <f>IF($B83=0,0,+VLOOKUP($B83,'1v -ostali'!$A$15:$AS$372,O$3,FALSE))</f>
        <v>0</v>
      </c>
      <c r="P83">
        <f>IF($B83=0,0,+VLOOKUP($B83,'1v -ostali'!$A$15:$AS$372,P$3,FALSE))</f>
        <v>0</v>
      </c>
      <c r="Q83">
        <f>IF($B83=0,0,+VLOOKUP($B83,'1v -ostali'!$A$15:$AS$372,Q$3,FALSE))</f>
        <v>0</v>
      </c>
      <c r="R83">
        <f>IF($B83=0,0,+VLOOKUP($B83,'1v -ostali'!$A$15:$AS$372,R$3,FALSE))</f>
        <v>0</v>
      </c>
      <c r="S83">
        <f>IF($B83=0,0,+VLOOKUP($B83,'1v -ostali'!$A$15:$AS$372,S$3,FALSE))</f>
        <v>0</v>
      </c>
      <c r="T83">
        <f>IF($B83=0,0,+VLOOKUP($B83,'1v -ostali'!$A$15:$AS$372,T$3,FALSE))</f>
        <v>0</v>
      </c>
      <c r="U83">
        <f>IF($B83=0,0,+VLOOKUP($B83,'1v -ostali'!$A$15:$AS$372,U$3,FALSE))</f>
        <v>0</v>
      </c>
      <c r="V83">
        <f>IF($B83=0,0,+VLOOKUP($B83,'1v -ostali'!$A$15:$AS$372,V$3,FALSE))</f>
        <v>0</v>
      </c>
      <c r="W83">
        <f>IF($B83=0,0,+VLOOKUP($B83,'1v -ostali'!$A$15:$AS$372,W$3,FALSE))</f>
        <v>0</v>
      </c>
      <c r="X83">
        <f>IF($B83=0,0,+VLOOKUP($B83,'1v -ostali'!$A$15:$AS$372,X$3,FALSE))</f>
        <v>0</v>
      </c>
      <c r="Y83">
        <f>IF($B83=0,0,+VLOOKUP($B83,'1v -ostali'!$A$15:$AS$372,Y$3,FALSE))</f>
        <v>0</v>
      </c>
      <c r="Z83">
        <f>IF($B83=0,0,+VLOOKUP($B83,'1v -ostali'!$A$15:$AS$372,Z$3,FALSE))</f>
        <v>0</v>
      </c>
      <c r="AA83">
        <f>IF($B83=0,0,+VLOOKUP($B83,'1v -ostali'!$A$15:$AS$372,AA$3,FALSE))</f>
        <v>0</v>
      </c>
      <c r="AB83">
        <f>IF($B83=0,0,+VLOOKUP($B83,'1v -ostali'!$A$15:$AS$372,AB$3,FALSE))</f>
        <v>0</v>
      </c>
      <c r="AC83">
        <f>IF($B83=0,0,+VLOOKUP($B83,'1v -ostali'!$A$15:$AS$372,AC$3,FALSE))</f>
        <v>0</v>
      </c>
      <c r="AD83">
        <f>IF($B83=0,0,+VLOOKUP($B83,'1v -ostali'!$A$15:$AS$372,AD$3,FALSE))</f>
        <v>0</v>
      </c>
      <c r="AL83">
        <f>IF($B83=0,0,+VLOOKUP($B83,'1v -ostali'!$A$15:$AS$372,AL$3,FALSE))</f>
        <v>0</v>
      </c>
      <c r="AM83">
        <f>IF($B83=0,0,+VLOOKUP($B83,'1v -ostali'!$A$15:$AS$372,AM$3,FALSE))</f>
        <v>0</v>
      </c>
      <c r="AN83" s="40">
        <f>IF($B83=0,0,+VLOOKUP($B83,'1v -ostali'!$A$15:$AS$372,AN$3,FALSE))</f>
        <v>0</v>
      </c>
      <c r="AO83" s="40">
        <f>IF($B83=0,0,+VLOOKUP($B83,'1v -ostali'!$A$15:$AS$372,AO$3,FALSE))</f>
        <v>0</v>
      </c>
      <c r="AP83" s="40">
        <f>IF($B83=0,0,+VLOOKUP($B83,'1v -ostali'!$A$15:$AS$372,AP$3,FALSE))</f>
        <v>0</v>
      </c>
      <c r="AQ83" s="40">
        <f>IF($B83=0,0,+VLOOKUP($B83,'1v -ostali'!$A$15:$AS$372,AQ$3,FALSE))</f>
        <v>0</v>
      </c>
      <c r="AR83" s="40">
        <f>IF($B83=0,0,+VLOOKUP($B83,'1v -ostali'!$A$15:$AS$372,AR$3,FALSE))</f>
        <v>0</v>
      </c>
      <c r="AS83" s="40">
        <f>IF($B83=0,0,+VLOOKUP($B83,'1v -ostali'!$A$15:$AS$372,AS$3,FALSE))</f>
        <v>0</v>
      </c>
      <c r="AT83" s="40">
        <f>IF($B83=0,0,+VLOOKUP($B83,'1v -ostali'!$A$15:$AS$372,AT$3,FALSE))</f>
        <v>0</v>
      </c>
      <c r="AU83" s="40">
        <f>IF($B83=0,0,+VLOOKUP($B83,'1v -ostali'!$A$15:$AS$372,AU$3,FALSE))</f>
        <v>0</v>
      </c>
      <c r="AV83" s="40">
        <f>IF($B83=0,0,+VLOOKUP($B83,'1v -ostali'!$A$15:$AS$372,AV$3,FALSE))</f>
        <v>0</v>
      </c>
      <c r="AW83" s="40">
        <f>IF($B83=0,0,+VLOOKUP($B83,'1v -ostali'!$A$15:$AS$372,AW$3,FALSE))</f>
        <v>0</v>
      </c>
      <c r="AY83" s="40">
        <f>+(AQ83*'1v -ostali'!$C$6)/100</f>
        <v>0</v>
      </c>
      <c r="AZ83" s="40">
        <f>+(AR83*'1v -ostali'!$C$6)/100</f>
        <v>0</v>
      </c>
      <c r="BA83" s="40">
        <f>+(AV83*'1v -ostali'!$C$6)/100</f>
        <v>0</v>
      </c>
      <c r="BB83" s="40">
        <f>+(AW83*'1v -ostali'!$C$6)/100</f>
        <v>0</v>
      </c>
    </row>
    <row r="84" spans="1:54" x14ac:dyDescent="0.25">
      <c r="A84">
        <f t="shared" si="7"/>
        <v>0</v>
      </c>
      <c r="B84">
        <f>+IF(MAX(B$4:B83)+1&lt;=B$1,B83+1,0)</f>
        <v>0</v>
      </c>
      <c r="C84" s="222">
        <f t="shared" ref="C84:C147" si="12">+IF(B84&gt;0,C83,0)</f>
        <v>0</v>
      </c>
      <c r="D84">
        <f t="shared" ref="D84:D147" si="13">+IF(C84&gt;0,D83,0)</f>
        <v>0</v>
      </c>
      <c r="E84" s="368">
        <f t="shared" ref="E84:E147" si="14">+IF(D84&gt;0,E83,0)</f>
        <v>0</v>
      </c>
      <c r="F84" s="222">
        <f t="shared" si="11"/>
        <v>0</v>
      </c>
      <c r="G84">
        <f>IF($B84=0,0,+VLOOKUP($B84,'1v -ostali'!$A$15:C$372,G$3,FALSE))</f>
        <v>0</v>
      </c>
      <c r="I84">
        <f>IF($B84=0,0,+VLOOKUP($B84,'1v -ostali'!$A$15:$AS$372,I$3,FALSE))</f>
        <v>0</v>
      </c>
      <c r="J84">
        <f>IF($B84=0,0,+VLOOKUP($B84,'1v -ostali'!$A$15:$AS$372,J$3,FALSE))</f>
        <v>0</v>
      </c>
      <c r="K84">
        <f>IF($B84=0,0,+VLOOKUP($B84,'1v -ostali'!$A$15:$AS$372,K$3,FALSE))</f>
        <v>0</v>
      </c>
      <c r="L84">
        <f>IF($B84=0,0,+VLOOKUP($B84,'1v -ostali'!$A$15:$AS$372,L$3,FALSE))</f>
        <v>0</v>
      </c>
      <c r="M84">
        <f>IF($B84=0,0,+VLOOKUP($B84,'1v -ostali'!$A$15:$AS$372,M$3,FALSE))</f>
        <v>0</v>
      </c>
      <c r="N84">
        <f>IF($B84=0,0,+VLOOKUP($B84,'1v -ostali'!$A$15:$AS$372,N$3,FALSE))</f>
        <v>0</v>
      </c>
      <c r="O84">
        <f>IF($B84=0,0,+VLOOKUP($B84,'1v -ostali'!$A$15:$AS$372,O$3,FALSE))</f>
        <v>0</v>
      </c>
      <c r="P84">
        <f>IF($B84=0,0,+VLOOKUP($B84,'1v -ostali'!$A$15:$AS$372,P$3,FALSE))</f>
        <v>0</v>
      </c>
      <c r="Q84">
        <f>IF($B84=0,0,+VLOOKUP($B84,'1v -ostali'!$A$15:$AS$372,Q$3,FALSE))</f>
        <v>0</v>
      </c>
      <c r="R84">
        <f>IF($B84=0,0,+VLOOKUP($B84,'1v -ostali'!$A$15:$AS$372,R$3,FALSE))</f>
        <v>0</v>
      </c>
      <c r="S84">
        <f>IF($B84=0,0,+VLOOKUP($B84,'1v -ostali'!$A$15:$AS$372,S$3,FALSE))</f>
        <v>0</v>
      </c>
      <c r="T84">
        <f>IF($B84=0,0,+VLOOKUP($B84,'1v -ostali'!$A$15:$AS$372,T$3,FALSE))</f>
        <v>0</v>
      </c>
      <c r="U84">
        <f>IF($B84=0,0,+VLOOKUP($B84,'1v -ostali'!$A$15:$AS$372,U$3,FALSE))</f>
        <v>0</v>
      </c>
      <c r="V84">
        <f>IF($B84=0,0,+VLOOKUP($B84,'1v -ostali'!$A$15:$AS$372,V$3,FALSE))</f>
        <v>0</v>
      </c>
      <c r="W84">
        <f>IF($B84=0,0,+VLOOKUP($B84,'1v -ostali'!$A$15:$AS$372,W$3,FALSE))</f>
        <v>0</v>
      </c>
      <c r="X84">
        <f>IF($B84=0,0,+VLOOKUP($B84,'1v -ostali'!$A$15:$AS$372,X$3,FALSE))</f>
        <v>0</v>
      </c>
      <c r="Y84">
        <f>IF($B84=0,0,+VLOOKUP($B84,'1v -ostali'!$A$15:$AS$372,Y$3,FALSE))</f>
        <v>0</v>
      </c>
      <c r="Z84">
        <f>IF($B84=0,0,+VLOOKUP($B84,'1v -ostali'!$A$15:$AS$372,Z$3,FALSE))</f>
        <v>0</v>
      </c>
      <c r="AA84">
        <f>IF($B84=0,0,+VLOOKUP($B84,'1v -ostali'!$A$15:$AS$372,AA$3,FALSE))</f>
        <v>0</v>
      </c>
      <c r="AB84">
        <f>IF($B84=0,0,+VLOOKUP($B84,'1v -ostali'!$A$15:$AS$372,AB$3,FALSE))</f>
        <v>0</v>
      </c>
      <c r="AC84">
        <f>IF($B84=0,0,+VLOOKUP($B84,'1v -ostali'!$A$15:$AS$372,AC$3,FALSE))</f>
        <v>0</v>
      </c>
      <c r="AD84">
        <f>IF($B84=0,0,+VLOOKUP($B84,'1v -ostali'!$A$15:$AS$372,AD$3,FALSE))</f>
        <v>0</v>
      </c>
      <c r="AL84">
        <f>IF($B84=0,0,+VLOOKUP($B84,'1v -ostali'!$A$15:$AS$372,AL$3,FALSE))</f>
        <v>0</v>
      </c>
      <c r="AM84">
        <f>IF($B84=0,0,+VLOOKUP($B84,'1v -ostali'!$A$15:$AS$372,AM$3,FALSE))</f>
        <v>0</v>
      </c>
      <c r="AN84" s="40">
        <f>IF($B84=0,0,+VLOOKUP($B84,'1v -ostali'!$A$15:$AS$372,AN$3,FALSE))</f>
        <v>0</v>
      </c>
      <c r="AO84" s="40">
        <f>IF($B84=0,0,+VLOOKUP($B84,'1v -ostali'!$A$15:$AS$372,AO$3,FALSE))</f>
        <v>0</v>
      </c>
      <c r="AP84" s="40">
        <f>IF($B84=0,0,+VLOOKUP($B84,'1v -ostali'!$A$15:$AS$372,AP$3,FALSE))</f>
        <v>0</v>
      </c>
      <c r="AQ84" s="40">
        <f>IF($B84=0,0,+VLOOKUP($B84,'1v -ostali'!$A$15:$AS$372,AQ$3,FALSE))</f>
        <v>0</v>
      </c>
      <c r="AR84" s="40">
        <f>IF($B84=0,0,+VLOOKUP($B84,'1v -ostali'!$A$15:$AS$372,AR$3,FALSE))</f>
        <v>0</v>
      </c>
      <c r="AS84" s="40">
        <f>IF($B84=0,0,+VLOOKUP($B84,'1v -ostali'!$A$15:$AS$372,AS$3,FALSE))</f>
        <v>0</v>
      </c>
      <c r="AT84" s="40">
        <f>IF($B84=0,0,+VLOOKUP($B84,'1v -ostali'!$A$15:$AS$372,AT$3,FALSE))</f>
        <v>0</v>
      </c>
      <c r="AU84" s="40">
        <f>IF($B84=0,0,+VLOOKUP($B84,'1v -ostali'!$A$15:$AS$372,AU$3,FALSE))</f>
        <v>0</v>
      </c>
      <c r="AV84" s="40">
        <f>IF($B84=0,0,+VLOOKUP($B84,'1v -ostali'!$A$15:$AS$372,AV$3,FALSE))</f>
        <v>0</v>
      </c>
      <c r="AW84" s="40">
        <f>IF($B84=0,0,+VLOOKUP($B84,'1v -ostali'!$A$15:$AS$372,AW$3,FALSE))</f>
        <v>0</v>
      </c>
      <c r="AY84" s="40">
        <f>+(AQ84*'1v -ostali'!$C$6)/100</f>
        <v>0</v>
      </c>
      <c r="AZ84" s="40">
        <f>+(AR84*'1v -ostali'!$C$6)/100</f>
        <v>0</v>
      </c>
      <c r="BA84" s="40">
        <f>+(AV84*'1v -ostali'!$C$6)/100</f>
        <v>0</v>
      </c>
      <c r="BB84" s="40">
        <f>+(AW84*'1v -ostali'!$C$6)/100</f>
        <v>0</v>
      </c>
    </row>
    <row r="85" spans="1:54" x14ac:dyDescent="0.25">
      <c r="A85">
        <f t="shared" si="7"/>
        <v>0</v>
      </c>
      <c r="B85">
        <f>+IF(MAX(B$4:B84)+1&lt;=B$1,B84+1,0)</f>
        <v>0</v>
      </c>
      <c r="C85" s="222">
        <f t="shared" si="12"/>
        <v>0</v>
      </c>
      <c r="D85">
        <f t="shared" si="13"/>
        <v>0</v>
      </c>
      <c r="E85" s="368">
        <f t="shared" si="14"/>
        <v>0</v>
      </c>
      <c r="F85" s="222">
        <f t="shared" si="11"/>
        <v>0</v>
      </c>
      <c r="G85">
        <f>IF($B85=0,0,+VLOOKUP($B85,'1v -ostali'!$A$15:C$372,G$3,FALSE))</f>
        <v>0</v>
      </c>
      <c r="I85">
        <f>IF($B85=0,0,+VLOOKUP($B85,'1v -ostali'!$A$15:$AS$372,I$3,FALSE))</f>
        <v>0</v>
      </c>
      <c r="J85">
        <f>IF($B85=0,0,+VLOOKUP($B85,'1v -ostali'!$A$15:$AS$372,J$3,FALSE))</f>
        <v>0</v>
      </c>
      <c r="K85">
        <f>IF($B85=0,0,+VLOOKUP($B85,'1v -ostali'!$A$15:$AS$372,K$3,FALSE))</f>
        <v>0</v>
      </c>
      <c r="L85">
        <f>IF($B85=0,0,+VLOOKUP($B85,'1v -ostali'!$A$15:$AS$372,L$3,FALSE))</f>
        <v>0</v>
      </c>
      <c r="M85">
        <f>IF($B85=0,0,+VLOOKUP($B85,'1v -ostali'!$A$15:$AS$372,M$3,FALSE))</f>
        <v>0</v>
      </c>
      <c r="N85">
        <f>IF($B85=0,0,+VLOOKUP($B85,'1v -ostali'!$A$15:$AS$372,N$3,FALSE))</f>
        <v>0</v>
      </c>
      <c r="O85">
        <f>IF($B85=0,0,+VLOOKUP($B85,'1v -ostali'!$A$15:$AS$372,O$3,FALSE))</f>
        <v>0</v>
      </c>
      <c r="P85">
        <f>IF($B85=0,0,+VLOOKUP($B85,'1v -ostali'!$A$15:$AS$372,P$3,FALSE))</f>
        <v>0</v>
      </c>
      <c r="Q85">
        <f>IF($B85=0,0,+VLOOKUP($B85,'1v -ostali'!$A$15:$AS$372,Q$3,FALSE))</f>
        <v>0</v>
      </c>
      <c r="R85">
        <f>IF($B85=0,0,+VLOOKUP($B85,'1v -ostali'!$A$15:$AS$372,R$3,FALSE))</f>
        <v>0</v>
      </c>
      <c r="S85">
        <f>IF($B85=0,0,+VLOOKUP($B85,'1v -ostali'!$A$15:$AS$372,S$3,FALSE))</f>
        <v>0</v>
      </c>
      <c r="T85">
        <f>IF($B85=0,0,+VLOOKUP($B85,'1v -ostali'!$A$15:$AS$372,T$3,FALSE))</f>
        <v>0</v>
      </c>
      <c r="U85">
        <f>IF($B85=0,0,+VLOOKUP($B85,'1v -ostali'!$A$15:$AS$372,U$3,FALSE))</f>
        <v>0</v>
      </c>
      <c r="V85">
        <f>IF($B85=0,0,+VLOOKUP($B85,'1v -ostali'!$A$15:$AS$372,V$3,FALSE))</f>
        <v>0</v>
      </c>
      <c r="W85">
        <f>IF($B85=0,0,+VLOOKUP($B85,'1v -ostali'!$A$15:$AS$372,W$3,FALSE))</f>
        <v>0</v>
      </c>
      <c r="X85">
        <f>IF($B85=0,0,+VLOOKUP($B85,'1v -ostali'!$A$15:$AS$372,X$3,FALSE))</f>
        <v>0</v>
      </c>
      <c r="Y85">
        <f>IF($B85=0,0,+VLOOKUP($B85,'1v -ostali'!$A$15:$AS$372,Y$3,FALSE))</f>
        <v>0</v>
      </c>
      <c r="Z85">
        <f>IF($B85=0,0,+VLOOKUP($B85,'1v -ostali'!$A$15:$AS$372,Z$3,FALSE))</f>
        <v>0</v>
      </c>
      <c r="AA85">
        <f>IF($B85=0,0,+VLOOKUP($B85,'1v -ostali'!$A$15:$AS$372,AA$3,FALSE))</f>
        <v>0</v>
      </c>
      <c r="AB85">
        <f>IF($B85=0,0,+VLOOKUP($B85,'1v -ostali'!$A$15:$AS$372,AB$3,FALSE))</f>
        <v>0</v>
      </c>
      <c r="AC85">
        <f>IF($B85=0,0,+VLOOKUP($B85,'1v -ostali'!$A$15:$AS$372,AC$3,FALSE))</f>
        <v>0</v>
      </c>
      <c r="AD85">
        <f>IF($B85=0,0,+VLOOKUP($B85,'1v -ostali'!$A$15:$AS$372,AD$3,FALSE))</f>
        <v>0</v>
      </c>
      <c r="AL85">
        <f>IF($B85=0,0,+VLOOKUP($B85,'1v -ostali'!$A$15:$AS$372,AL$3,FALSE))</f>
        <v>0</v>
      </c>
      <c r="AM85">
        <f>IF($B85=0,0,+VLOOKUP($B85,'1v -ostali'!$A$15:$AS$372,AM$3,FALSE))</f>
        <v>0</v>
      </c>
      <c r="AN85" s="40">
        <f>IF($B85=0,0,+VLOOKUP($B85,'1v -ostali'!$A$15:$AS$372,AN$3,FALSE))</f>
        <v>0</v>
      </c>
      <c r="AO85" s="40">
        <f>IF($B85=0,0,+VLOOKUP($B85,'1v -ostali'!$A$15:$AS$372,AO$3,FALSE))</f>
        <v>0</v>
      </c>
      <c r="AP85" s="40">
        <f>IF($B85=0,0,+VLOOKUP($B85,'1v -ostali'!$A$15:$AS$372,AP$3,FALSE))</f>
        <v>0</v>
      </c>
      <c r="AQ85" s="40">
        <f>IF($B85=0,0,+VLOOKUP($B85,'1v -ostali'!$A$15:$AS$372,AQ$3,FALSE))</f>
        <v>0</v>
      </c>
      <c r="AR85" s="40">
        <f>IF($B85=0,0,+VLOOKUP($B85,'1v -ostali'!$A$15:$AS$372,AR$3,FALSE))</f>
        <v>0</v>
      </c>
      <c r="AS85" s="40">
        <f>IF($B85=0,0,+VLOOKUP($B85,'1v -ostali'!$A$15:$AS$372,AS$3,FALSE))</f>
        <v>0</v>
      </c>
      <c r="AT85" s="40">
        <f>IF($B85=0,0,+VLOOKUP($B85,'1v -ostali'!$A$15:$AS$372,AT$3,FALSE))</f>
        <v>0</v>
      </c>
      <c r="AU85" s="40">
        <f>IF($B85=0,0,+VLOOKUP($B85,'1v -ostali'!$A$15:$AS$372,AU$3,FALSE))</f>
        <v>0</v>
      </c>
      <c r="AV85" s="40">
        <f>IF($B85=0,0,+VLOOKUP($B85,'1v -ostali'!$A$15:$AS$372,AV$3,FALSE))</f>
        <v>0</v>
      </c>
      <c r="AW85" s="40">
        <f>IF($B85=0,0,+VLOOKUP($B85,'1v -ostali'!$A$15:$AS$372,AW$3,FALSE))</f>
        <v>0</v>
      </c>
      <c r="AY85" s="40">
        <f>+(AQ85*'1v -ostali'!$C$6)/100</f>
        <v>0</v>
      </c>
      <c r="AZ85" s="40">
        <f>+(AR85*'1v -ostali'!$C$6)/100</f>
        <v>0</v>
      </c>
      <c r="BA85" s="40">
        <f>+(AV85*'1v -ostali'!$C$6)/100</f>
        <v>0</v>
      </c>
      <c r="BB85" s="40">
        <f>+(AW85*'1v -ostali'!$C$6)/100</f>
        <v>0</v>
      </c>
    </row>
    <row r="86" spans="1:54" x14ac:dyDescent="0.25">
      <c r="A86">
        <f t="shared" si="7"/>
        <v>0</v>
      </c>
      <c r="B86">
        <f>+IF(MAX(B$4:B85)+1&lt;=B$1,B85+1,0)</f>
        <v>0</v>
      </c>
      <c r="C86" s="222">
        <f t="shared" si="12"/>
        <v>0</v>
      </c>
      <c r="D86">
        <f t="shared" si="13"/>
        <v>0</v>
      </c>
      <c r="E86" s="368">
        <f t="shared" si="14"/>
        <v>0</v>
      </c>
      <c r="F86" s="222">
        <f t="shared" si="11"/>
        <v>0</v>
      </c>
      <c r="G86">
        <f>IF($B86=0,0,+VLOOKUP($B86,'1v -ostali'!$A$15:C$372,G$3,FALSE))</f>
        <v>0</v>
      </c>
      <c r="I86">
        <f>IF($B86=0,0,+VLOOKUP($B86,'1v -ostali'!$A$15:$AS$372,I$3,FALSE))</f>
        <v>0</v>
      </c>
      <c r="J86">
        <f>IF($B86=0,0,+VLOOKUP($B86,'1v -ostali'!$A$15:$AS$372,J$3,FALSE))</f>
        <v>0</v>
      </c>
      <c r="K86">
        <f>IF($B86=0,0,+VLOOKUP($B86,'1v -ostali'!$A$15:$AS$372,K$3,FALSE))</f>
        <v>0</v>
      </c>
      <c r="L86">
        <f>IF($B86=0,0,+VLOOKUP($B86,'1v -ostali'!$A$15:$AS$372,L$3,FALSE))</f>
        <v>0</v>
      </c>
      <c r="M86">
        <f>IF($B86=0,0,+VLOOKUP($B86,'1v -ostali'!$A$15:$AS$372,M$3,FALSE))</f>
        <v>0</v>
      </c>
      <c r="N86">
        <f>IF($B86=0,0,+VLOOKUP($B86,'1v -ostali'!$A$15:$AS$372,N$3,FALSE))</f>
        <v>0</v>
      </c>
      <c r="O86">
        <f>IF($B86=0,0,+VLOOKUP($B86,'1v -ostali'!$A$15:$AS$372,O$3,FALSE))</f>
        <v>0</v>
      </c>
      <c r="P86">
        <f>IF($B86=0,0,+VLOOKUP($B86,'1v -ostali'!$A$15:$AS$372,P$3,FALSE))</f>
        <v>0</v>
      </c>
      <c r="Q86">
        <f>IF($B86=0,0,+VLOOKUP($B86,'1v -ostali'!$A$15:$AS$372,Q$3,FALSE))</f>
        <v>0</v>
      </c>
      <c r="R86">
        <f>IF($B86=0,0,+VLOOKUP($B86,'1v -ostali'!$A$15:$AS$372,R$3,FALSE))</f>
        <v>0</v>
      </c>
      <c r="S86">
        <f>IF($B86=0,0,+VLOOKUP($B86,'1v -ostali'!$A$15:$AS$372,S$3,FALSE))</f>
        <v>0</v>
      </c>
      <c r="T86">
        <f>IF($B86=0,0,+VLOOKUP($B86,'1v -ostali'!$A$15:$AS$372,T$3,FALSE))</f>
        <v>0</v>
      </c>
      <c r="U86">
        <f>IF($B86=0,0,+VLOOKUP($B86,'1v -ostali'!$A$15:$AS$372,U$3,FALSE))</f>
        <v>0</v>
      </c>
      <c r="V86">
        <f>IF($B86=0,0,+VLOOKUP($B86,'1v -ostali'!$A$15:$AS$372,V$3,FALSE))</f>
        <v>0</v>
      </c>
      <c r="W86">
        <f>IF($B86=0,0,+VLOOKUP($B86,'1v -ostali'!$A$15:$AS$372,W$3,FALSE))</f>
        <v>0</v>
      </c>
      <c r="X86">
        <f>IF($B86=0,0,+VLOOKUP($B86,'1v -ostali'!$A$15:$AS$372,X$3,FALSE))</f>
        <v>0</v>
      </c>
      <c r="Y86">
        <f>IF($B86=0,0,+VLOOKUP($B86,'1v -ostali'!$A$15:$AS$372,Y$3,FALSE))</f>
        <v>0</v>
      </c>
      <c r="Z86">
        <f>IF($B86=0,0,+VLOOKUP($B86,'1v -ostali'!$A$15:$AS$372,Z$3,FALSE))</f>
        <v>0</v>
      </c>
      <c r="AA86">
        <f>IF($B86=0,0,+VLOOKUP($B86,'1v -ostali'!$A$15:$AS$372,AA$3,FALSE))</f>
        <v>0</v>
      </c>
      <c r="AB86">
        <f>IF($B86=0,0,+VLOOKUP($B86,'1v -ostali'!$A$15:$AS$372,AB$3,FALSE))</f>
        <v>0</v>
      </c>
      <c r="AC86">
        <f>IF($B86=0,0,+VLOOKUP($B86,'1v -ostali'!$A$15:$AS$372,AC$3,FALSE))</f>
        <v>0</v>
      </c>
      <c r="AD86">
        <f>IF($B86=0,0,+VLOOKUP($B86,'1v -ostali'!$A$15:$AS$372,AD$3,FALSE))</f>
        <v>0</v>
      </c>
      <c r="AL86">
        <f>IF($B86=0,0,+VLOOKUP($B86,'1v -ostali'!$A$15:$AS$372,AL$3,FALSE))</f>
        <v>0</v>
      </c>
      <c r="AM86">
        <f>IF($B86=0,0,+VLOOKUP($B86,'1v -ostali'!$A$15:$AS$372,AM$3,FALSE))</f>
        <v>0</v>
      </c>
      <c r="AN86" s="40">
        <f>IF($B86=0,0,+VLOOKUP($B86,'1v -ostali'!$A$15:$AS$372,AN$3,FALSE))</f>
        <v>0</v>
      </c>
      <c r="AO86" s="40">
        <f>IF($B86=0,0,+VLOOKUP($B86,'1v -ostali'!$A$15:$AS$372,AO$3,FALSE))</f>
        <v>0</v>
      </c>
      <c r="AP86" s="40">
        <f>IF($B86=0,0,+VLOOKUP($B86,'1v -ostali'!$A$15:$AS$372,AP$3,FALSE))</f>
        <v>0</v>
      </c>
      <c r="AQ86" s="40">
        <f>IF($B86=0,0,+VLOOKUP($B86,'1v -ostali'!$A$15:$AS$372,AQ$3,FALSE))</f>
        <v>0</v>
      </c>
      <c r="AR86" s="40">
        <f>IF($B86=0,0,+VLOOKUP($B86,'1v -ostali'!$A$15:$AS$372,AR$3,FALSE))</f>
        <v>0</v>
      </c>
      <c r="AS86" s="40">
        <f>IF($B86=0,0,+VLOOKUP($B86,'1v -ostali'!$A$15:$AS$372,AS$3,FALSE))</f>
        <v>0</v>
      </c>
      <c r="AT86" s="40">
        <f>IF($B86=0,0,+VLOOKUP($B86,'1v -ostali'!$A$15:$AS$372,AT$3,FALSE))</f>
        <v>0</v>
      </c>
      <c r="AU86" s="40">
        <f>IF($B86=0,0,+VLOOKUP($B86,'1v -ostali'!$A$15:$AS$372,AU$3,FALSE))</f>
        <v>0</v>
      </c>
      <c r="AV86" s="40">
        <f>IF($B86=0,0,+VLOOKUP($B86,'1v -ostali'!$A$15:$AS$372,AV$3,FALSE))</f>
        <v>0</v>
      </c>
      <c r="AW86" s="40">
        <f>IF($B86=0,0,+VLOOKUP($B86,'1v -ostali'!$A$15:$AS$372,AW$3,FALSE))</f>
        <v>0</v>
      </c>
      <c r="AY86" s="40">
        <f>+(AQ86*'1v -ostali'!$C$6)/100</f>
        <v>0</v>
      </c>
      <c r="AZ86" s="40">
        <f>+(AR86*'1v -ostali'!$C$6)/100</f>
        <v>0</v>
      </c>
      <c r="BA86" s="40">
        <f>+(AV86*'1v -ostali'!$C$6)/100</f>
        <v>0</v>
      </c>
      <c r="BB86" s="40">
        <f>+(AW86*'1v -ostali'!$C$6)/100</f>
        <v>0</v>
      </c>
    </row>
    <row r="87" spans="1:54" x14ac:dyDescent="0.25">
      <c r="A87">
        <f t="shared" si="7"/>
        <v>0</v>
      </c>
      <c r="B87">
        <f>+IF(MAX(B$4:B86)+1&lt;=B$1,B86+1,0)</f>
        <v>0</v>
      </c>
      <c r="C87" s="222">
        <f t="shared" si="12"/>
        <v>0</v>
      </c>
      <c r="D87">
        <f t="shared" si="13"/>
        <v>0</v>
      </c>
      <c r="E87" s="368">
        <f t="shared" si="14"/>
        <v>0</v>
      </c>
      <c r="F87" s="222">
        <f t="shared" si="11"/>
        <v>0</v>
      </c>
      <c r="G87">
        <f>IF($B87=0,0,+VLOOKUP($B87,'1v -ostali'!$A$15:C$372,G$3,FALSE))</f>
        <v>0</v>
      </c>
      <c r="I87">
        <f>IF($B87=0,0,+VLOOKUP($B87,'1v -ostali'!$A$15:$AS$372,I$3,FALSE))</f>
        <v>0</v>
      </c>
      <c r="J87">
        <f>IF($B87=0,0,+VLOOKUP($B87,'1v -ostali'!$A$15:$AS$372,J$3,FALSE))</f>
        <v>0</v>
      </c>
      <c r="K87">
        <f>IF($B87=0,0,+VLOOKUP($B87,'1v -ostali'!$A$15:$AS$372,K$3,FALSE))</f>
        <v>0</v>
      </c>
      <c r="L87">
        <f>IF($B87=0,0,+VLOOKUP($B87,'1v -ostali'!$A$15:$AS$372,L$3,FALSE))</f>
        <v>0</v>
      </c>
      <c r="M87">
        <f>IF($B87=0,0,+VLOOKUP($B87,'1v -ostali'!$A$15:$AS$372,M$3,FALSE))</f>
        <v>0</v>
      </c>
      <c r="N87">
        <f>IF($B87=0,0,+VLOOKUP($B87,'1v -ostali'!$A$15:$AS$372,N$3,FALSE))</f>
        <v>0</v>
      </c>
      <c r="O87">
        <f>IF($B87=0,0,+VLOOKUP($B87,'1v -ostali'!$A$15:$AS$372,O$3,FALSE))</f>
        <v>0</v>
      </c>
      <c r="P87">
        <f>IF($B87=0,0,+VLOOKUP($B87,'1v -ostali'!$A$15:$AS$372,P$3,FALSE))</f>
        <v>0</v>
      </c>
      <c r="Q87">
        <f>IF($B87=0,0,+VLOOKUP($B87,'1v -ostali'!$A$15:$AS$372,Q$3,FALSE))</f>
        <v>0</v>
      </c>
      <c r="R87">
        <f>IF($B87=0,0,+VLOOKUP($B87,'1v -ostali'!$A$15:$AS$372,R$3,FALSE))</f>
        <v>0</v>
      </c>
      <c r="S87">
        <f>IF($B87=0,0,+VLOOKUP($B87,'1v -ostali'!$A$15:$AS$372,S$3,FALSE))</f>
        <v>0</v>
      </c>
      <c r="T87">
        <f>IF($B87=0,0,+VLOOKUP($B87,'1v -ostali'!$A$15:$AS$372,T$3,FALSE))</f>
        <v>0</v>
      </c>
      <c r="U87">
        <f>IF($B87=0,0,+VLOOKUP($B87,'1v -ostali'!$A$15:$AS$372,U$3,FALSE))</f>
        <v>0</v>
      </c>
      <c r="V87">
        <f>IF($B87=0,0,+VLOOKUP($B87,'1v -ostali'!$A$15:$AS$372,V$3,FALSE))</f>
        <v>0</v>
      </c>
      <c r="W87">
        <f>IF($B87=0,0,+VLOOKUP($B87,'1v -ostali'!$A$15:$AS$372,W$3,FALSE))</f>
        <v>0</v>
      </c>
      <c r="X87">
        <f>IF($B87=0,0,+VLOOKUP($B87,'1v -ostali'!$A$15:$AS$372,X$3,FALSE))</f>
        <v>0</v>
      </c>
      <c r="Y87">
        <f>IF($B87=0,0,+VLOOKUP($B87,'1v -ostali'!$A$15:$AS$372,Y$3,FALSE))</f>
        <v>0</v>
      </c>
      <c r="Z87">
        <f>IF($B87=0,0,+VLOOKUP($B87,'1v -ostali'!$A$15:$AS$372,Z$3,FALSE))</f>
        <v>0</v>
      </c>
      <c r="AA87">
        <f>IF($B87=0,0,+VLOOKUP($B87,'1v -ostali'!$A$15:$AS$372,AA$3,FALSE))</f>
        <v>0</v>
      </c>
      <c r="AB87">
        <f>IF($B87=0,0,+VLOOKUP($B87,'1v -ostali'!$A$15:$AS$372,AB$3,FALSE))</f>
        <v>0</v>
      </c>
      <c r="AC87">
        <f>IF($B87=0,0,+VLOOKUP($B87,'1v -ostali'!$A$15:$AS$372,AC$3,FALSE))</f>
        <v>0</v>
      </c>
      <c r="AD87">
        <f>IF($B87=0,0,+VLOOKUP($B87,'1v -ostali'!$A$15:$AS$372,AD$3,FALSE))</f>
        <v>0</v>
      </c>
      <c r="AL87">
        <f>IF($B87=0,0,+VLOOKUP($B87,'1v -ostali'!$A$15:$AS$372,AL$3,FALSE))</f>
        <v>0</v>
      </c>
      <c r="AM87">
        <f>IF($B87=0,0,+VLOOKUP($B87,'1v -ostali'!$A$15:$AS$372,AM$3,FALSE))</f>
        <v>0</v>
      </c>
      <c r="AN87" s="40">
        <f>IF($B87=0,0,+VLOOKUP($B87,'1v -ostali'!$A$15:$AS$372,AN$3,FALSE))</f>
        <v>0</v>
      </c>
      <c r="AO87" s="40">
        <f>IF($B87=0,0,+VLOOKUP($B87,'1v -ostali'!$A$15:$AS$372,AO$3,FALSE))</f>
        <v>0</v>
      </c>
      <c r="AP87" s="40">
        <f>IF($B87=0,0,+VLOOKUP($B87,'1v -ostali'!$A$15:$AS$372,AP$3,FALSE))</f>
        <v>0</v>
      </c>
      <c r="AQ87" s="40">
        <f>IF($B87=0,0,+VLOOKUP($B87,'1v -ostali'!$A$15:$AS$372,AQ$3,FALSE))</f>
        <v>0</v>
      </c>
      <c r="AR87" s="40">
        <f>IF($B87=0,0,+VLOOKUP($B87,'1v -ostali'!$A$15:$AS$372,AR$3,FALSE))</f>
        <v>0</v>
      </c>
      <c r="AS87" s="40">
        <f>IF($B87=0,0,+VLOOKUP($B87,'1v -ostali'!$A$15:$AS$372,AS$3,FALSE))</f>
        <v>0</v>
      </c>
      <c r="AT87" s="40">
        <f>IF($B87=0,0,+VLOOKUP($B87,'1v -ostali'!$A$15:$AS$372,AT$3,FALSE))</f>
        <v>0</v>
      </c>
      <c r="AU87" s="40">
        <f>IF($B87=0,0,+VLOOKUP($B87,'1v -ostali'!$A$15:$AS$372,AU$3,FALSE))</f>
        <v>0</v>
      </c>
      <c r="AV87" s="40">
        <f>IF($B87=0,0,+VLOOKUP($B87,'1v -ostali'!$A$15:$AS$372,AV$3,FALSE))</f>
        <v>0</v>
      </c>
      <c r="AW87" s="40">
        <f>IF($B87=0,0,+VLOOKUP($B87,'1v -ostali'!$A$15:$AS$372,AW$3,FALSE))</f>
        <v>0</v>
      </c>
      <c r="AY87" s="40">
        <f>+(AQ87*'1v -ostali'!$C$6)/100</f>
        <v>0</v>
      </c>
      <c r="AZ87" s="40">
        <f>+(AR87*'1v -ostali'!$C$6)/100</f>
        <v>0</v>
      </c>
      <c r="BA87" s="40">
        <f>+(AV87*'1v -ostali'!$C$6)/100</f>
        <v>0</v>
      </c>
      <c r="BB87" s="40">
        <f>+(AW87*'1v -ostali'!$C$6)/100</f>
        <v>0</v>
      </c>
    </row>
    <row r="88" spans="1:54" x14ac:dyDescent="0.25">
      <c r="A88">
        <f t="shared" si="7"/>
        <v>0</v>
      </c>
      <c r="B88">
        <f>+IF(MAX(B$4:B87)+1&lt;=B$1,B87+1,0)</f>
        <v>0</v>
      </c>
      <c r="C88" s="222">
        <f t="shared" si="12"/>
        <v>0</v>
      </c>
      <c r="D88">
        <f t="shared" si="13"/>
        <v>0</v>
      </c>
      <c r="E88" s="368">
        <f t="shared" si="14"/>
        <v>0</v>
      </c>
      <c r="F88" s="222">
        <f t="shared" si="11"/>
        <v>0</v>
      </c>
      <c r="G88">
        <f>IF($B88=0,0,+VLOOKUP($B88,'1v -ostali'!$A$15:C$372,G$3,FALSE))</f>
        <v>0</v>
      </c>
      <c r="I88">
        <f>IF($B88=0,0,+VLOOKUP($B88,'1v -ostali'!$A$15:$AS$372,I$3,FALSE))</f>
        <v>0</v>
      </c>
      <c r="J88">
        <f>IF($B88=0,0,+VLOOKUP($B88,'1v -ostali'!$A$15:$AS$372,J$3,FALSE))</f>
        <v>0</v>
      </c>
      <c r="K88">
        <f>IF($B88=0,0,+VLOOKUP($B88,'1v -ostali'!$A$15:$AS$372,K$3,FALSE))</f>
        <v>0</v>
      </c>
      <c r="L88">
        <f>IF($B88=0,0,+VLOOKUP($B88,'1v -ostali'!$A$15:$AS$372,L$3,FALSE))</f>
        <v>0</v>
      </c>
      <c r="M88">
        <f>IF($B88=0,0,+VLOOKUP($B88,'1v -ostali'!$A$15:$AS$372,M$3,FALSE))</f>
        <v>0</v>
      </c>
      <c r="N88">
        <f>IF($B88=0,0,+VLOOKUP($B88,'1v -ostali'!$A$15:$AS$372,N$3,FALSE))</f>
        <v>0</v>
      </c>
      <c r="O88">
        <f>IF($B88=0,0,+VLOOKUP($B88,'1v -ostali'!$A$15:$AS$372,O$3,FALSE))</f>
        <v>0</v>
      </c>
      <c r="P88">
        <f>IF($B88=0,0,+VLOOKUP($B88,'1v -ostali'!$A$15:$AS$372,P$3,FALSE))</f>
        <v>0</v>
      </c>
      <c r="Q88">
        <f>IF($B88=0,0,+VLOOKUP($B88,'1v -ostali'!$A$15:$AS$372,Q$3,FALSE))</f>
        <v>0</v>
      </c>
      <c r="R88">
        <f>IF($B88=0,0,+VLOOKUP($B88,'1v -ostali'!$A$15:$AS$372,R$3,FALSE))</f>
        <v>0</v>
      </c>
      <c r="S88">
        <f>IF($B88=0,0,+VLOOKUP($B88,'1v -ostali'!$A$15:$AS$372,S$3,FALSE))</f>
        <v>0</v>
      </c>
      <c r="T88">
        <f>IF($B88=0,0,+VLOOKUP($B88,'1v -ostali'!$A$15:$AS$372,T$3,FALSE))</f>
        <v>0</v>
      </c>
      <c r="U88">
        <f>IF($B88=0,0,+VLOOKUP($B88,'1v -ostali'!$A$15:$AS$372,U$3,FALSE))</f>
        <v>0</v>
      </c>
      <c r="V88">
        <f>IF($B88=0,0,+VLOOKUP($B88,'1v -ostali'!$A$15:$AS$372,V$3,FALSE))</f>
        <v>0</v>
      </c>
      <c r="W88">
        <f>IF($B88=0,0,+VLOOKUP($B88,'1v -ostali'!$A$15:$AS$372,W$3,FALSE))</f>
        <v>0</v>
      </c>
      <c r="X88">
        <f>IF($B88=0,0,+VLOOKUP($B88,'1v -ostali'!$A$15:$AS$372,X$3,FALSE))</f>
        <v>0</v>
      </c>
      <c r="Y88">
        <f>IF($B88=0,0,+VLOOKUP($B88,'1v -ostali'!$A$15:$AS$372,Y$3,FALSE))</f>
        <v>0</v>
      </c>
      <c r="Z88">
        <f>IF($B88=0,0,+VLOOKUP($B88,'1v -ostali'!$A$15:$AS$372,Z$3,FALSE))</f>
        <v>0</v>
      </c>
      <c r="AA88">
        <f>IF($B88=0,0,+VLOOKUP($B88,'1v -ostali'!$A$15:$AS$372,AA$3,FALSE))</f>
        <v>0</v>
      </c>
      <c r="AB88">
        <f>IF($B88=0,0,+VLOOKUP($B88,'1v -ostali'!$A$15:$AS$372,AB$3,FALSE))</f>
        <v>0</v>
      </c>
      <c r="AC88">
        <f>IF($B88=0,0,+VLOOKUP($B88,'1v -ostali'!$A$15:$AS$372,AC$3,FALSE))</f>
        <v>0</v>
      </c>
      <c r="AD88">
        <f>IF($B88=0,0,+VLOOKUP($B88,'1v -ostali'!$A$15:$AS$372,AD$3,FALSE))</f>
        <v>0</v>
      </c>
      <c r="AL88">
        <f>IF($B88=0,0,+VLOOKUP($B88,'1v -ostali'!$A$15:$AS$372,AL$3,FALSE))</f>
        <v>0</v>
      </c>
      <c r="AM88">
        <f>IF($B88=0,0,+VLOOKUP($B88,'1v -ostali'!$A$15:$AS$372,AM$3,FALSE))</f>
        <v>0</v>
      </c>
      <c r="AN88" s="40">
        <f>IF($B88=0,0,+VLOOKUP($B88,'1v -ostali'!$A$15:$AS$372,AN$3,FALSE))</f>
        <v>0</v>
      </c>
      <c r="AO88" s="40">
        <f>IF($B88=0,0,+VLOOKUP($B88,'1v -ostali'!$A$15:$AS$372,AO$3,FALSE))</f>
        <v>0</v>
      </c>
      <c r="AP88" s="40">
        <f>IF($B88=0,0,+VLOOKUP($B88,'1v -ostali'!$A$15:$AS$372,AP$3,FALSE))</f>
        <v>0</v>
      </c>
      <c r="AQ88" s="40">
        <f>IF($B88=0,0,+VLOOKUP($B88,'1v -ostali'!$A$15:$AS$372,AQ$3,FALSE))</f>
        <v>0</v>
      </c>
      <c r="AR88" s="40">
        <f>IF($B88=0,0,+VLOOKUP($B88,'1v -ostali'!$A$15:$AS$372,AR$3,FALSE))</f>
        <v>0</v>
      </c>
      <c r="AS88" s="40">
        <f>IF($B88=0,0,+VLOOKUP($B88,'1v -ostali'!$A$15:$AS$372,AS$3,FALSE))</f>
        <v>0</v>
      </c>
      <c r="AT88" s="40">
        <f>IF($B88=0,0,+VLOOKUP($B88,'1v -ostali'!$A$15:$AS$372,AT$3,FALSE))</f>
        <v>0</v>
      </c>
      <c r="AU88" s="40">
        <f>IF($B88=0,0,+VLOOKUP($B88,'1v -ostali'!$A$15:$AS$372,AU$3,FALSE))</f>
        <v>0</v>
      </c>
      <c r="AV88" s="40">
        <f>IF($B88=0,0,+VLOOKUP($B88,'1v -ostali'!$A$15:$AS$372,AV$3,FALSE))</f>
        <v>0</v>
      </c>
      <c r="AW88" s="40">
        <f>IF($B88=0,0,+VLOOKUP($B88,'1v -ostali'!$A$15:$AS$372,AW$3,FALSE))</f>
        <v>0</v>
      </c>
      <c r="AY88" s="40">
        <f>+(AQ88*'1v -ostali'!$C$6)/100</f>
        <v>0</v>
      </c>
      <c r="AZ88" s="40">
        <f>+(AR88*'1v -ostali'!$C$6)/100</f>
        <v>0</v>
      </c>
      <c r="BA88" s="40">
        <f>+(AV88*'1v -ostali'!$C$6)/100</f>
        <v>0</v>
      </c>
      <c r="BB88" s="40">
        <f>+(AW88*'1v -ostali'!$C$6)/100</f>
        <v>0</v>
      </c>
    </row>
    <row r="89" spans="1:54" x14ac:dyDescent="0.25">
      <c r="A89">
        <f t="shared" si="7"/>
        <v>0</v>
      </c>
      <c r="B89">
        <f>+IF(MAX(B$4:B88)+1&lt;=B$1,B88+1,0)</f>
        <v>0</v>
      </c>
      <c r="C89" s="222">
        <f t="shared" si="12"/>
        <v>0</v>
      </c>
      <c r="D89">
        <f t="shared" si="13"/>
        <v>0</v>
      </c>
      <c r="E89" s="368">
        <f t="shared" si="14"/>
        <v>0</v>
      </c>
      <c r="F89" s="222">
        <f t="shared" si="11"/>
        <v>0</v>
      </c>
      <c r="G89">
        <f>IF($B89=0,0,+VLOOKUP($B89,'1v -ostali'!$A$15:C$372,G$3,FALSE))</f>
        <v>0</v>
      </c>
      <c r="I89">
        <f>IF($B89=0,0,+VLOOKUP($B89,'1v -ostali'!$A$15:$AS$372,I$3,FALSE))</f>
        <v>0</v>
      </c>
      <c r="J89">
        <f>IF($B89=0,0,+VLOOKUP($B89,'1v -ostali'!$A$15:$AS$372,J$3,FALSE))</f>
        <v>0</v>
      </c>
      <c r="K89">
        <f>IF($B89=0,0,+VLOOKUP($B89,'1v -ostali'!$A$15:$AS$372,K$3,FALSE))</f>
        <v>0</v>
      </c>
      <c r="L89">
        <f>IF($B89=0,0,+VLOOKUP($B89,'1v -ostali'!$A$15:$AS$372,L$3,FALSE))</f>
        <v>0</v>
      </c>
      <c r="M89">
        <f>IF($B89=0,0,+VLOOKUP($B89,'1v -ostali'!$A$15:$AS$372,M$3,FALSE))</f>
        <v>0</v>
      </c>
      <c r="N89">
        <f>IF($B89=0,0,+VLOOKUP($B89,'1v -ostali'!$A$15:$AS$372,N$3,FALSE))</f>
        <v>0</v>
      </c>
      <c r="O89">
        <f>IF($B89=0,0,+VLOOKUP($B89,'1v -ostali'!$A$15:$AS$372,O$3,FALSE))</f>
        <v>0</v>
      </c>
      <c r="P89">
        <f>IF($B89=0,0,+VLOOKUP($B89,'1v -ostali'!$A$15:$AS$372,P$3,FALSE))</f>
        <v>0</v>
      </c>
      <c r="Q89">
        <f>IF($B89=0,0,+VLOOKUP($B89,'1v -ostali'!$A$15:$AS$372,Q$3,FALSE))</f>
        <v>0</v>
      </c>
      <c r="R89">
        <f>IF($B89=0,0,+VLOOKUP($B89,'1v -ostali'!$A$15:$AS$372,R$3,FALSE))</f>
        <v>0</v>
      </c>
      <c r="S89">
        <f>IF($B89=0,0,+VLOOKUP($B89,'1v -ostali'!$A$15:$AS$372,S$3,FALSE))</f>
        <v>0</v>
      </c>
      <c r="T89">
        <f>IF($B89=0,0,+VLOOKUP($B89,'1v -ostali'!$A$15:$AS$372,T$3,FALSE))</f>
        <v>0</v>
      </c>
      <c r="U89">
        <f>IF($B89=0,0,+VLOOKUP($B89,'1v -ostali'!$A$15:$AS$372,U$3,FALSE))</f>
        <v>0</v>
      </c>
      <c r="V89">
        <f>IF($B89=0,0,+VLOOKUP($B89,'1v -ostali'!$A$15:$AS$372,V$3,FALSE))</f>
        <v>0</v>
      </c>
      <c r="W89">
        <f>IF($B89=0,0,+VLOOKUP($B89,'1v -ostali'!$A$15:$AS$372,W$3,FALSE))</f>
        <v>0</v>
      </c>
      <c r="X89">
        <f>IF($B89=0,0,+VLOOKUP($B89,'1v -ostali'!$A$15:$AS$372,X$3,FALSE))</f>
        <v>0</v>
      </c>
      <c r="Y89">
        <f>IF($B89=0,0,+VLOOKUP($B89,'1v -ostali'!$A$15:$AS$372,Y$3,FALSE))</f>
        <v>0</v>
      </c>
      <c r="Z89">
        <f>IF($B89=0,0,+VLOOKUP($B89,'1v -ostali'!$A$15:$AS$372,Z$3,FALSE))</f>
        <v>0</v>
      </c>
      <c r="AA89">
        <f>IF($B89=0,0,+VLOOKUP($B89,'1v -ostali'!$A$15:$AS$372,AA$3,FALSE))</f>
        <v>0</v>
      </c>
      <c r="AB89">
        <f>IF($B89=0,0,+VLOOKUP($B89,'1v -ostali'!$A$15:$AS$372,AB$3,FALSE))</f>
        <v>0</v>
      </c>
      <c r="AC89">
        <f>IF($B89=0,0,+VLOOKUP($B89,'1v -ostali'!$A$15:$AS$372,AC$3,FALSE))</f>
        <v>0</v>
      </c>
      <c r="AD89">
        <f>IF($B89=0,0,+VLOOKUP($B89,'1v -ostali'!$A$15:$AS$372,AD$3,FALSE))</f>
        <v>0</v>
      </c>
      <c r="AL89">
        <f>IF($B89=0,0,+VLOOKUP($B89,'1v -ostali'!$A$15:$AS$372,AL$3,FALSE))</f>
        <v>0</v>
      </c>
      <c r="AM89">
        <f>IF($B89=0,0,+VLOOKUP($B89,'1v -ostali'!$A$15:$AS$372,AM$3,FALSE))</f>
        <v>0</v>
      </c>
      <c r="AN89" s="40">
        <f>IF($B89=0,0,+VLOOKUP($B89,'1v -ostali'!$A$15:$AS$372,AN$3,FALSE))</f>
        <v>0</v>
      </c>
      <c r="AO89" s="40">
        <f>IF($B89=0,0,+VLOOKUP($B89,'1v -ostali'!$A$15:$AS$372,AO$3,FALSE))</f>
        <v>0</v>
      </c>
      <c r="AP89" s="40">
        <f>IF($B89=0,0,+VLOOKUP($B89,'1v -ostali'!$A$15:$AS$372,AP$3,FALSE))</f>
        <v>0</v>
      </c>
      <c r="AQ89" s="40">
        <f>IF($B89=0,0,+VLOOKUP($B89,'1v -ostali'!$A$15:$AS$372,AQ$3,FALSE))</f>
        <v>0</v>
      </c>
      <c r="AR89" s="40">
        <f>IF($B89=0,0,+VLOOKUP($B89,'1v -ostali'!$A$15:$AS$372,AR$3,FALSE))</f>
        <v>0</v>
      </c>
      <c r="AS89" s="40">
        <f>IF($B89=0,0,+VLOOKUP($B89,'1v -ostali'!$A$15:$AS$372,AS$3,FALSE))</f>
        <v>0</v>
      </c>
      <c r="AT89" s="40">
        <f>IF($B89=0,0,+VLOOKUP($B89,'1v -ostali'!$A$15:$AS$372,AT$3,FALSE))</f>
        <v>0</v>
      </c>
      <c r="AU89" s="40">
        <f>IF($B89=0,0,+VLOOKUP($B89,'1v -ostali'!$A$15:$AS$372,AU$3,FALSE))</f>
        <v>0</v>
      </c>
      <c r="AV89" s="40">
        <f>IF($B89=0,0,+VLOOKUP($B89,'1v -ostali'!$A$15:$AS$372,AV$3,FALSE))</f>
        <v>0</v>
      </c>
      <c r="AW89" s="40">
        <f>IF($B89=0,0,+VLOOKUP($B89,'1v -ostali'!$A$15:$AS$372,AW$3,FALSE))</f>
        <v>0</v>
      </c>
      <c r="AY89" s="40">
        <f>+(AQ89*'1v -ostali'!$C$6)/100</f>
        <v>0</v>
      </c>
      <c r="AZ89" s="40">
        <f>+(AR89*'1v -ostali'!$C$6)/100</f>
        <v>0</v>
      </c>
      <c r="BA89" s="40">
        <f>+(AV89*'1v -ostali'!$C$6)/100</f>
        <v>0</v>
      </c>
      <c r="BB89" s="40">
        <f>+(AW89*'1v -ostali'!$C$6)/100</f>
        <v>0</v>
      </c>
    </row>
    <row r="90" spans="1:54" x14ac:dyDescent="0.25">
      <c r="A90">
        <f t="shared" si="7"/>
        <v>0</v>
      </c>
      <c r="B90">
        <f>+IF(MAX(B$4:B89)+1&lt;=B$1,B89+1,0)</f>
        <v>0</v>
      </c>
      <c r="C90" s="222">
        <f t="shared" si="12"/>
        <v>0</v>
      </c>
      <c r="D90">
        <f t="shared" si="13"/>
        <v>0</v>
      </c>
      <c r="E90" s="368">
        <f t="shared" si="14"/>
        <v>0</v>
      </c>
      <c r="F90" s="222">
        <f t="shared" si="11"/>
        <v>0</v>
      </c>
      <c r="G90">
        <f>IF($B90=0,0,+VLOOKUP($B90,'1v -ostali'!$A$15:C$372,G$3,FALSE))</f>
        <v>0</v>
      </c>
      <c r="I90">
        <f>IF($B90=0,0,+VLOOKUP($B90,'1v -ostali'!$A$15:$AS$372,I$3,FALSE))</f>
        <v>0</v>
      </c>
      <c r="J90">
        <f>IF($B90=0,0,+VLOOKUP($B90,'1v -ostali'!$A$15:$AS$372,J$3,FALSE))</f>
        <v>0</v>
      </c>
      <c r="K90">
        <f>IF($B90=0,0,+VLOOKUP($B90,'1v -ostali'!$A$15:$AS$372,K$3,FALSE))</f>
        <v>0</v>
      </c>
      <c r="L90">
        <f>IF($B90=0,0,+VLOOKUP($B90,'1v -ostali'!$A$15:$AS$372,L$3,FALSE))</f>
        <v>0</v>
      </c>
      <c r="M90">
        <f>IF($B90=0,0,+VLOOKUP($B90,'1v -ostali'!$A$15:$AS$372,M$3,FALSE))</f>
        <v>0</v>
      </c>
      <c r="N90">
        <f>IF($B90=0,0,+VLOOKUP($B90,'1v -ostali'!$A$15:$AS$372,N$3,FALSE))</f>
        <v>0</v>
      </c>
      <c r="O90">
        <f>IF($B90=0,0,+VLOOKUP($B90,'1v -ostali'!$A$15:$AS$372,O$3,FALSE))</f>
        <v>0</v>
      </c>
      <c r="P90">
        <f>IF($B90=0,0,+VLOOKUP($B90,'1v -ostali'!$A$15:$AS$372,P$3,FALSE))</f>
        <v>0</v>
      </c>
      <c r="Q90">
        <f>IF($B90=0,0,+VLOOKUP($B90,'1v -ostali'!$A$15:$AS$372,Q$3,FALSE))</f>
        <v>0</v>
      </c>
      <c r="R90">
        <f>IF($B90=0,0,+VLOOKUP($B90,'1v -ostali'!$A$15:$AS$372,R$3,FALSE))</f>
        <v>0</v>
      </c>
      <c r="S90">
        <f>IF($B90=0,0,+VLOOKUP($B90,'1v -ostali'!$A$15:$AS$372,S$3,FALSE))</f>
        <v>0</v>
      </c>
      <c r="T90">
        <f>IF($B90=0,0,+VLOOKUP($B90,'1v -ostali'!$A$15:$AS$372,T$3,FALSE))</f>
        <v>0</v>
      </c>
      <c r="U90">
        <f>IF($B90=0,0,+VLOOKUP($B90,'1v -ostali'!$A$15:$AS$372,U$3,FALSE))</f>
        <v>0</v>
      </c>
      <c r="V90">
        <f>IF($B90=0,0,+VLOOKUP($B90,'1v -ostali'!$A$15:$AS$372,V$3,FALSE))</f>
        <v>0</v>
      </c>
      <c r="W90">
        <f>IF($B90=0,0,+VLOOKUP($B90,'1v -ostali'!$A$15:$AS$372,W$3,FALSE))</f>
        <v>0</v>
      </c>
      <c r="X90">
        <f>IF($B90=0,0,+VLOOKUP($B90,'1v -ostali'!$A$15:$AS$372,X$3,FALSE))</f>
        <v>0</v>
      </c>
      <c r="Y90">
        <f>IF($B90=0,0,+VLOOKUP($B90,'1v -ostali'!$A$15:$AS$372,Y$3,FALSE))</f>
        <v>0</v>
      </c>
      <c r="Z90">
        <f>IF($B90=0,0,+VLOOKUP($B90,'1v -ostali'!$A$15:$AS$372,Z$3,FALSE))</f>
        <v>0</v>
      </c>
      <c r="AA90">
        <f>IF($B90=0,0,+VLOOKUP($B90,'1v -ostali'!$A$15:$AS$372,AA$3,FALSE))</f>
        <v>0</v>
      </c>
      <c r="AB90">
        <f>IF($B90=0,0,+VLOOKUP($B90,'1v -ostali'!$A$15:$AS$372,AB$3,FALSE))</f>
        <v>0</v>
      </c>
      <c r="AC90">
        <f>IF($B90=0,0,+VLOOKUP($B90,'1v -ostali'!$A$15:$AS$372,AC$3,FALSE))</f>
        <v>0</v>
      </c>
      <c r="AD90">
        <f>IF($B90=0,0,+VLOOKUP($B90,'1v -ostali'!$A$15:$AS$372,AD$3,FALSE))</f>
        <v>0</v>
      </c>
      <c r="AL90">
        <f>IF($B90=0,0,+VLOOKUP($B90,'1v -ostali'!$A$15:$AS$372,AL$3,FALSE))</f>
        <v>0</v>
      </c>
      <c r="AM90">
        <f>IF($B90=0,0,+VLOOKUP($B90,'1v -ostali'!$A$15:$AS$372,AM$3,FALSE))</f>
        <v>0</v>
      </c>
      <c r="AN90" s="40">
        <f>IF($B90=0,0,+VLOOKUP($B90,'1v -ostali'!$A$15:$AS$372,AN$3,FALSE))</f>
        <v>0</v>
      </c>
      <c r="AO90" s="40">
        <f>IF($B90=0,0,+VLOOKUP($B90,'1v -ostali'!$A$15:$AS$372,AO$3,FALSE))</f>
        <v>0</v>
      </c>
      <c r="AP90" s="40">
        <f>IF($B90=0,0,+VLOOKUP($B90,'1v -ostali'!$A$15:$AS$372,AP$3,FALSE))</f>
        <v>0</v>
      </c>
      <c r="AQ90" s="40">
        <f>IF($B90=0,0,+VLOOKUP($B90,'1v -ostali'!$A$15:$AS$372,AQ$3,FALSE))</f>
        <v>0</v>
      </c>
      <c r="AR90" s="40">
        <f>IF($B90=0,0,+VLOOKUP($B90,'1v -ostali'!$A$15:$AS$372,AR$3,FALSE))</f>
        <v>0</v>
      </c>
      <c r="AS90" s="40">
        <f>IF($B90=0,0,+VLOOKUP($B90,'1v -ostali'!$A$15:$AS$372,AS$3,FALSE))</f>
        <v>0</v>
      </c>
      <c r="AT90" s="40">
        <f>IF($B90=0,0,+VLOOKUP($B90,'1v -ostali'!$A$15:$AS$372,AT$3,FALSE))</f>
        <v>0</v>
      </c>
      <c r="AU90" s="40">
        <f>IF($B90=0,0,+VLOOKUP($B90,'1v -ostali'!$A$15:$AS$372,AU$3,FALSE))</f>
        <v>0</v>
      </c>
      <c r="AV90" s="40">
        <f>IF($B90=0,0,+VLOOKUP($B90,'1v -ostali'!$A$15:$AS$372,AV$3,FALSE))</f>
        <v>0</v>
      </c>
      <c r="AW90" s="40">
        <f>IF($B90=0,0,+VLOOKUP($B90,'1v -ostali'!$A$15:$AS$372,AW$3,FALSE))</f>
        <v>0</v>
      </c>
      <c r="AY90" s="40">
        <f>+(AQ90*'1v -ostali'!$C$6)/100</f>
        <v>0</v>
      </c>
      <c r="AZ90" s="40">
        <f>+(AR90*'1v -ostali'!$C$6)/100</f>
        <v>0</v>
      </c>
      <c r="BA90" s="40">
        <f>+(AV90*'1v -ostali'!$C$6)/100</f>
        <v>0</v>
      </c>
      <c r="BB90" s="40">
        <f>+(AW90*'1v -ostali'!$C$6)/100</f>
        <v>0</v>
      </c>
    </row>
    <row r="91" spans="1:54" x14ac:dyDescent="0.25">
      <c r="A91">
        <f t="shared" si="7"/>
        <v>0</v>
      </c>
      <c r="B91">
        <f>+IF(MAX(B$4:B90)+1&lt;=B$1,B90+1,0)</f>
        <v>0</v>
      </c>
      <c r="C91" s="222">
        <f t="shared" si="12"/>
        <v>0</v>
      </c>
      <c r="D91">
        <f t="shared" si="13"/>
        <v>0</v>
      </c>
      <c r="E91" s="368">
        <f t="shared" si="14"/>
        <v>0</v>
      </c>
      <c r="F91" s="222">
        <f t="shared" si="11"/>
        <v>0</v>
      </c>
      <c r="G91">
        <f>IF($B91=0,0,+VLOOKUP($B91,'1v -ostali'!$A$15:C$372,G$3,FALSE))</f>
        <v>0</v>
      </c>
      <c r="I91">
        <f>IF($B91=0,0,+VLOOKUP($B91,'1v -ostali'!$A$15:$AS$372,I$3,FALSE))</f>
        <v>0</v>
      </c>
      <c r="J91">
        <f>IF($B91=0,0,+VLOOKUP($B91,'1v -ostali'!$A$15:$AS$372,J$3,FALSE))</f>
        <v>0</v>
      </c>
      <c r="K91">
        <f>IF($B91=0,0,+VLOOKUP($B91,'1v -ostali'!$A$15:$AS$372,K$3,FALSE))</f>
        <v>0</v>
      </c>
      <c r="L91">
        <f>IF($B91=0,0,+VLOOKUP($B91,'1v -ostali'!$A$15:$AS$372,L$3,FALSE))</f>
        <v>0</v>
      </c>
      <c r="M91">
        <f>IF($B91=0,0,+VLOOKUP($B91,'1v -ostali'!$A$15:$AS$372,M$3,FALSE))</f>
        <v>0</v>
      </c>
      <c r="N91">
        <f>IF($B91=0,0,+VLOOKUP($B91,'1v -ostali'!$A$15:$AS$372,N$3,FALSE))</f>
        <v>0</v>
      </c>
      <c r="O91">
        <f>IF($B91=0,0,+VLOOKUP($B91,'1v -ostali'!$A$15:$AS$372,O$3,FALSE))</f>
        <v>0</v>
      </c>
      <c r="P91">
        <f>IF($B91=0,0,+VLOOKUP($B91,'1v -ostali'!$A$15:$AS$372,P$3,FALSE))</f>
        <v>0</v>
      </c>
      <c r="Q91">
        <f>IF($B91=0,0,+VLOOKUP($B91,'1v -ostali'!$A$15:$AS$372,Q$3,FALSE))</f>
        <v>0</v>
      </c>
      <c r="R91">
        <f>IF($B91=0,0,+VLOOKUP($B91,'1v -ostali'!$A$15:$AS$372,R$3,FALSE))</f>
        <v>0</v>
      </c>
      <c r="S91">
        <f>IF($B91=0,0,+VLOOKUP($B91,'1v -ostali'!$A$15:$AS$372,S$3,FALSE))</f>
        <v>0</v>
      </c>
      <c r="T91">
        <f>IF($B91=0,0,+VLOOKUP($B91,'1v -ostali'!$A$15:$AS$372,T$3,FALSE))</f>
        <v>0</v>
      </c>
      <c r="U91">
        <f>IF($B91=0,0,+VLOOKUP($B91,'1v -ostali'!$A$15:$AS$372,U$3,FALSE))</f>
        <v>0</v>
      </c>
      <c r="V91">
        <f>IF($B91=0,0,+VLOOKUP($B91,'1v -ostali'!$A$15:$AS$372,V$3,FALSE))</f>
        <v>0</v>
      </c>
      <c r="W91">
        <f>IF($B91=0,0,+VLOOKUP($B91,'1v -ostali'!$A$15:$AS$372,W$3,FALSE))</f>
        <v>0</v>
      </c>
      <c r="X91">
        <f>IF($B91=0,0,+VLOOKUP($B91,'1v -ostali'!$A$15:$AS$372,X$3,FALSE))</f>
        <v>0</v>
      </c>
      <c r="Y91">
        <f>IF($B91=0,0,+VLOOKUP($B91,'1v -ostali'!$A$15:$AS$372,Y$3,FALSE))</f>
        <v>0</v>
      </c>
      <c r="Z91">
        <f>IF($B91=0,0,+VLOOKUP($B91,'1v -ostali'!$A$15:$AS$372,Z$3,FALSE))</f>
        <v>0</v>
      </c>
      <c r="AA91">
        <f>IF($B91=0,0,+VLOOKUP($B91,'1v -ostali'!$A$15:$AS$372,AA$3,FALSE))</f>
        <v>0</v>
      </c>
      <c r="AB91">
        <f>IF($B91=0,0,+VLOOKUP($B91,'1v -ostali'!$A$15:$AS$372,AB$3,FALSE))</f>
        <v>0</v>
      </c>
      <c r="AC91">
        <f>IF($B91=0,0,+VLOOKUP($B91,'1v -ostali'!$A$15:$AS$372,AC$3,FALSE))</f>
        <v>0</v>
      </c>
      <c r="AD91">
        <f>IF($B91=0,0,+VLOOKUP($B91,'1v -ostali'!$A$15:$AS$372,AD$3,FALSE))</f>
        <v>0</v>
      </c>
      <c r="AL91">
        <f>IF($B91=0,0,+VLOOKUP($B91,'1v -ostali'!$A$15:$AS$372,AL$3,FALSE))</f>
        <v>0</v>
      </c>
      <c r="AM91">
        <f>IF($B91=0,0,+VLOOKUP($B91,'1v -ostali'!$A$15:$AS$372,AM$3,FALSE))</f>
        <v>0</v>
      </c>
      <c r="AN91" s="40">
        <f>IF($B91=0,0,+VLOOKUP($B91,'1v -ostali'!$A$15:$AS$372,AN$3,FALSE))</f>
        <v>0</v>
      </c>
      <c r="AO91" s="40">
        <f>IF($B91=0,0,+VLOOKUP($B91,'1v -ostali'!$A$15:$AS$372,AO$3,FALSE))</f>
        <v>0</v>
      </c>
      <c r="AP91" s="40">
        <f>IF($B91=0,0,+VLOOKUP($B91,'1v -ostali'!$A$15:$AS$372,AP$3,FALSE))</f>
        <v>0</v>
      </c>
      <c r="AQ91" s="40">
        <f>IF($B91=0,0,+VLOOKUP($B91,'1v -ostali'!$A$15:$AS$372,AQ$3,FALSE))</f>
        <v>0</v>
      </c>
      <c r="AR91" s="40">
        <f>IF($B91=0,0,+VLOOKUP($B91,'1v -ostali'!$A$15:$AS$372,AR$3,FALSE))</f>
        <v>0</v>
      </c>
      <c r="AS91" s="40">
        <f>IF($B91=0,0,+VLOOKUP($B91,'1v -ostali'!$A$15:$AS$372,AS$3,FALSE))</f>
        <v>0</v>
      </c>
      <c r="AT91" s="40">
        <f>IF($B91=0,0,+VLOOKUP($B91,'1v -ostali'!$A$15:$AS$372,AT$3,FALSE))</f>
        <v>0</v>
      </c>
      <c r="AU91" s="40">
        <f>IF($B91=0,0,+VLOOKUP($B91,'1v -ostali'!$A$15:$AS$372,AU$3,FALSE))</f>
        <v>0</v>
      </c>
      <c r="AV91" s="40">
        <f>IF($B91=0,0,+VLOOKUP($B91,'1v -ostali'!$A$15:$AS$372,AV$3,FALSE))</f>
        <v>0</v>
      </c>
      <c r="AW91" s="40">
        <f>IF($B91=0,0,+VLOOKUP($B91,'1v -ostali'!$A$15:$AS$372,AW$3,FALSE))</f>
        <v>0</v>
      </c>
    </row>
    <row r="92" spans="1:54" x14ac:dyDescent="0.25">
      <c r="A92">
        <f t="shared" si="7"/>
        <v>0</v>
      </c>
      <c r="B92">
        <f>+IF(MAX(B$4:B91)+1&lt;=B$1,B91+1,0)</f>
        <v>0</v>
      </c>
      <c r="C92" s="222">
        <f t="shared" si="12"/>
        <v>0</v>
      </c>
      <c r="D92">
        <f t="shared" si="13"/>
        <v>0</v>
      </c>
      <c r="E92" s="368">
        <f t="shared" si="14"/>
        <v>0</v>
      </c>
      <c r="F92" s="222">
        <f t="shared" si="11"/>
        <v>0</v>
      </c>
      <c r="G92">
        <f>IF($B92=0,0,+VLOOKUP($B92,'1v -ostali'!$A$15:C$372,G$3,FALSE))</f>
        <v>0</v>
      </c>
      <c r="I92">
        <f>IF($B92=0,0,+VLOOKUP($B92,'1v -ostali'!$A$15:$AS$372,I$3,FALSE))</f>
        <v>0</v>
      </c>
      <c r="J92">
        <f>IF($B92=0,0,+VLOOKUP($B92,'1v -ostali'!$A$15:$AS$372,J$3,FALSE))</f>
        <v>0</v>
      </c>
      <c r="K92">
        <f>IF($B92=0,0,+VLOOKUP($B92,'1v -ostali'!$A$15:$AS$372,K$3,FALSE))</f>
        <v>0</v>
      </c>
      <c r="L92">
        <f>IF($B92=0,0,+VLOOKUP($B92,'1v -ostali'!$A$15:$AS$372,L$3,FALSE))</f>
        <v>0</v>
      </c>
      <c r="M92">
        <f>IF($B92=0,0,+VLOOKUP($B92,'1v -ostali'!$A$15:$AS$372,M$3,FALSE))</f>
        <v>0</v>
      </c>
      <c r="N92">
        <f>IF($B92=0,0,+VLOOKUP($B92,'1v -ostali'!$A$15:$AS$372,N$3,FALSE))</f>
        <v>0</v>
      </c>
      <c r="O92">
        <f>IF($B92=0,0,+VLOOKUP($B92,'1v -ostali'!$A$15:$AS$372,O$3,FALSE))</f>
        <v>0</v>
      </c>
      <c r="P92">
        <f>IF($B92=0,0,+VLOOKUP($B92,'1v -ostali'!$A$15:$AS$372,P$3,FALSE))</f>
        <v>0</v>
      </c>
      <c r="Q92">
        <f>IF($B92=0,0,+VLOOKUP($B92,'1v -ostali'!$A$15:$AS$372,Q$3,FALSE))</f>
        <v>0</v>
      </c>
      <c r="R92">
        <f>IF($B92=0,0,+VLOOKUP($B92,'1v -ostali'!$A$15:$AS$372,R$3,FALSE))</f>
        <v>0</v>
      </c>
      <c r="S92">
        <f>IF($B92=0,0,+VLOOKUP($B92,'1v -ostali'!$A$15:$AS$372,S$3,FALSE))</f>
        <v>0</v>
      </c>
      <c r="T92">
        <f>IF($B92=0,0,+VLOOKUP($B92,'1v -ostali'!$A$15:$AS$372,T$3,FALSE))</f>
        <v>0</v>
      </c>
      <c r="U92">
        <f>IF($B92=0,0,+VLOOKUP($B92,'1v -ostali'!$A$15:$AS$372,U$3,FALSE))</f>
        <v>0</v>
      </c>
      <c r="V92">
        <f>IF($B92=0,0,+VLOOKUP($B92,'1v -ostali'!$A$15:$AS$372,V$3,FALSE))</f>
        <v>0</v>
      </c>
      <c r="W92">
        <f>IF($B92=0,0,+VLOOKUP($B92,'1v -ostali'!$A$15:$AS$372,W$3,FALSE))</f>
        <v>0</v>
      </c>
      <c r="X92">
        <f>IF($B92=0,0,+VLOOKUP($B92,'1v -ostali'!$A$15:$AS$372,X$3,FALSE))</f>
        <v>0</v>
      </c>
      <c r="Y92">
        <f>IF($B92=0,0,+VLOOKUP($B92,'1v -ostali'!$A$15:$AS$372,Y$3,FALSE))</f>
        <v>0</v>
      </c>
      <c r="Z92">
        <f>IF($B92=0,0,+VLOOKUP($B92,'1v -ostali'!$A$15:$AS$372,Z$3,FALSE))</f>
        <v>0</v>
      </c>
      <c r="AA92">
        <f>IF($B92=0,0,+VLOOKUP($B92,'1v -ostali'!$A$15:$AS$372,AA$3,FALSE))</f>
        <v>0</v>
      </c>
      <c r="AB92">
        <f>IF($B92=0,0,+VLOOKUP($B92,'1v -ostali'!$A$15:$AS$372,AB$3,FALSE))</f>
        <v>0</v>
      </c>
      <c r="AC92">
        <f>IF($B92=0,0,+VLOOKUP($B92,'1v -ostali'!$A$15:$AS$372,AC$3,FALSE))</f>
        <v>0</v>
      </c>
      <c r="AD92">
        <f>IF($B92=0,0,+VLOOKUP($B92,'1v -ostali'!$A$15:$AS$372,AD$3,FALSE))</f>
        <v>0</v>
      </c>
      <c r="AL92">
        <f>IF($B92=0,0,+VLOOKUP($B92,'1v -ostali'!$A$15:$AS$372,AL$3,FALSE))</f>
        <v>0</v>
      </c>
      <c r="AM92">
        <f>IF($B92=0,0,+VLOOKUP($B92,'1v -ostali'!$A$15:$AS$372,AM$3,FALSE))</f>
        <v>0</v>
      </c>
      <c r="AN92" s="40">
        <f>IF($B92=0,0,+VLOOKUP($B92,'1v -ostali'!$A$15:$AS$372,AN$3,FALSE))</f>
        <v>0</v>
      </c>
      <c r="AO92" s="40">
        <f>IF($B92=0,0,+VLOOKUP($B92,'1v -ostali'!$A$15:$AS$372,AO$3,FALSE))</f>
        <v>0</v>
      </c>
      <c r="AP92" s="40">
        <f>IF($B92=0,0,+VLOOKUP($B92,'1v -ostali'!$A$15:$AS$372,AP$3,FALSE))</f>
        <v>0</v>
      </c>
      <c r="AQ92" s="40">
        <f>IF($B92=0,0,+VLOOKUP($B92,'1v -ostali'!$A$15:$AS$372,AQ$3,FALSE))</f>
        <v>0</v>
      </c>
      <c r="AR92" s="40">
        <f>IF($B92=0,0,+VLOOKUP($B92,'1v -ostali'!$A$15:$AS$372,AR$3,FALSE))</f>
        <v>0</v>
      </c>
      <c r="AS92" s="40">
        <f>IF($B92=0,0,+VLOOKUP($B92,'1v -ostali'!$A$15:$AS$372,AS$3,FALSE))</f>
        <v>0</v>
      </c>
      <c r="AT92" s="40">
        <f>IF($B92=0,0,+VLOOKUP($B92,'1v -ostali'!$A$15:$AS$372,AT$3,FALSE))</f>
        <v>0</v>
      </c>
      <c r="AU92" s="40">
        <f>IF($B92=0,0,+VLOOKUP($B92,'1v -ostali'!$A$15:$AS$372,AU$3,FALSE))</f>
        <v>0</v>
      </c>
      <c r="AV92" s="40">
        <f>IF($B92=0,0,+VLOOKUP($B92,'1v -ostali'!$A$15:$AS$372,AV$3,FALSE))</f>
        <v>0</v>
      </c>
      <c r="AW92" s="40">
        <f>IF($B92=0,0,+VLOOKUP($B92,'1v -ostali'!$A$15:$AS$372,AW$3,FALSE))</f>
        <v>0</v>
      </c>
    </row>
    <row r="93" spans="1:54" x14ac:dyDescent="0.25">
      <c r="A93">
        <f t="shared" si="7"/>
        <v>0</v>
      </c>
      <c r="B93">
        <f>+IF(MAX(B$4:B92)+1&lt;=B$1,B92+1,0)</f>
        <v>0</v>
      </c>
      <c r="C93" s="222">
        <f t="shared" si="12"/>
        <v>0</v>
      </c>
      <c r="D93">
        <f t="shared" si="13"/>
        <v>0</v>
      </c>
      <c r="E93" s="368">
        <f t="shared" si="14"/>
        <v>0</v>
      </c>
      <c r="F93" s="222">
        <f t="shared" si="11"/>
        <v>0</v>
      </c>
      <c r="G93">
        <f>IF($B93=0,0,+VLOOKUP($B93,'1v -ostali'!$A$15:C$372,G$3,FALSE))</f>
        <v>0</v>
      </c>
      <c r="I93">
        <f>IF($B93=0,0,+VLOOKUP($B93,'1v -ostali'!$A$15:$AS$372,I$3,FALSE))</f>
        <v>0</v>
      </c>
      <c r="J93">
        <f>IF($B93=0,0,+VLOOKUP($B93,'1v -ostali'!$A$15:$AS$372,J$3,FALSE))</f>
        <v>0</v>
      </c>
      <c r="K93">
        <f>IF($B93=0,0,+VLOOKUP($B93,'1v -ostali'!$A$15:$AS$372,K$3,FALSE))</f>
        <v>0</v>
      </c>
      <c r="L93">
        <f>IF($B93=0,0,+VLOOKUP($B93,'1v -ostali'!$A$15:$AS$372,L$3,FALSE))</f>
        <v>0</v>
      </c>
      <c r="M93">
        <f>IF($B93=0,0,+VLOOKUP($B93,'1v -ostali'!$A$15:$AS$372,M$3,FALSE))</f>
        <v>0</v>
      </c>
      <c r="N93">
        <f>IF($B93=0,0,+VLOOKUP($B93,'1v -ostali'!$A$15:$AS$372,N$3,FALSE))</f>
        <v>0</v>
      </c>
      <c r="O93">
        <f>IF($B93=0,0,+VLOOKUP($B93,'1v -ostali'!$A$15:$AS$372,O$3,FALSE))</f>
        <v>0</v>
      </c>
      <c r="P93">
        <f>IF($B93=0,0,+VLOOKUP($B93,'1v -ostali'!$A$15:$AS$372,P$3,FALSE))</f>
        <v>0</v>
      </c>
      <c r="Q93">
        <f>IF($B93=0,0,+VLOOKUP($B93,'1v -ostali'!$A$15:$AS$372,Q$3,FALSE))</f>
        <v>0</v>
      </c>
      <c r="R93">
        <f>IF($B93=0,0,+VLOOKUP($B93,'1v -ostali'!$A$15:$AS$372,R$3,FALSE))</f>
        <v>0</v>
      </c>
      <c r="S93">
        <f>IF($B93=0,0,+VLOOKUP($B93,'1v -ostali'!$A$15:$AS$372,S$3,FALSE))</f>
        <v>0</v>
      </c>
      <c r="T93">
        <f>IF($B93=0,0,+VLOOKUP($B93,'1v -ostali'!$A$15:$AS$372,T$3,FALSE))</f>
        <v>0</v>
      </c>
      <c r="U93">
        <f>IF($B93=0,0,+VLOOKUP($B93,'1v -ostali'!$A$15:$AS$372,U$3,FALSE))</f>
        <v>0</v>
      </c>
      <c r="V93">
        <f>IF($B93=0,0,+VLOOKUP($B93,'1v -ostali'!$A$15:$AS$372,V$3,FALSE))</f>
        <v>0</v>
      </c>
      <c r="W93">
        <f>IF($B93=0,0,+VLOOKUP($B93,'1v -ostali'!$A$15:$AS$372,W$3,FALSE))</f>
        <v>0</v>
      </c>
      <c r="X93">
        <f>IF($B93=0,0,+VLOOKUP($B93,'1v -ostali'!$A$15:$AS$372,X$3,FALSE))</f>
        <v>0</v>
      </c>
      <c r="Y93">
        <f>IF($B93=0,0,+VLOOKUP($B93,'1v -ostali'!$A$15:$AS$372,Y$3,FALSE))</f>
        <v>0</v>
      </c>
      <c r="Z93">
        <f>IF($B93=0,0,+VLOOKUP($B93,'1v -ostali'!$A$15:$AS$372,Z$3,FALSE))</f>
        <v>0</v>
      </c>
      <c r="AA93">
        <f>IF($B93=0,0,+VLOOKUP($B93,'1v -ostali'!$A$15:$AS$372,AA$3,FALSE))</f>
        <v>0</v>
      </c>
      <c r="AB93">
        <f>IF($B93=0,0,+VLOOKUP($B93,'1v -ostali'!$A$15:$AS$372,AB$3,FALSE))</f>
        <v>0</v>
      </c>
      <c r="AC93">
        <f>IF($B93=0,0,+VLOOKUP($B93,'1v -ostali'!$A$15:$AS$372,AC$3,FALSE))</f>
        <v>0</v>
      </c>
      <c r="AD93">
        <f>IF($B93=0,0,+VLOOKUP($B93,'1v -ostali'!$A$15:$AS$372,AD$3,FALSE))</f>
        <v>0</v>
      </c>
      <c r="AL93">
        <f>IF($B93=0,0,+VLOOKUP($B93,'1v -ostali'!$A$15:$AS$372,AL$3,FALSE))</f>
        <v>0</v>
      </c>
      <c r="AM93">
        <f>IF($B93=0,0,+VLOOKUP($B93,'1v -ostali'!$A$15:$AS$372,AM$3,FALSE))</f>
        <v>0</v>
      </c>
      <c r="AN93" s="40">
        <f>IF($B93=0,0,+VLOOKUP($B93,'1v -ostali'!$A$15:$AS$372,AN$3,FALSE))</f>
        <v>0</v>
      </c>
      <c r="AO93" s="40">
        <f>IF($B93=0,0,+VLOOKUP($B93,'1v -ostali'!$A$15:$AS$372,AO$3,FALSE))</f>
        <v>0</v>
      </c>
      <c r="AP93" s="40">
        <f>IF($B93=0,0,+VLOOKUP($B93,'1v -ostali'!$A$15:$AS$372,AP$3,FALSE))</f>
        <v>0</v>
      </c>
      <c r="AQ93" s="40">
        <f>IF($B93=0,0,+VLOOKUP($B93,'1v -ostali'!$A$15:$AS$372,AQ$3,FALSE))</f>
        <v>0</v>
      </c>
      <c r="AR93" s="40">
        <f>IF($B93=0,0,+VLOOKUP($B93,'1v -ostali'!$A$15:$AS$372,AR$3,FALSE))</f>
        <v>0</v>
      </c>
      <c r="AS93" s="40">
        <f>IF($B93=0,0,+VLOOKUP($B93,'1v -ostali'!$A$15:$AS$372,AS$3,FALSE))</f>
        <v>0</v>
      </c>
      <c r="AT93" s="40">
        <f>IF($B93=0,0,+VLOOKUP($B93,'1v -ostali'!$A$15:$AS$372,AT$3,FALSE))</f>
        <v>0</v>
      </c>
      <c r="AU93" s="40">
        <f>IF($B93=0,0,+VLOOKUP($B93,'1v -ostali'!$A$15:$AS$372,AU$3,FALSE))</f>
        <v>0</v>
      </c>
      <c r="AV93" s="40">
        <f>IF($B93=0,0,+VLOOKUP($B93,'1v -ostali'!$A$15:$AS$372,AV$3,FALSE))</f>
        <v>0</v>
      </c>
      <c r="AW93" s="40">
        <f>IF($B93=0,0,+VLOOKUP($B93,'1v -ostali'!$A$15:$AS$372,AW$3,FALSE))</f>
        <v>0</v>
      </c>
    </row>
    <row r="94" spans="1:54" x14ac:dyDescent="0.25">
      <c r="A94">
        <f t="shared" si="7"/>
        <v>0</v>
      </c>
      <c r="B94">
        <f>+IF(MAX(B$4:B93)+1&lt;=B$1,B93+1,0)</f>
        <v>0</v>
      </c>
      <c r="C94" s="222">
        <f t="shared" si="12"/>
        <v>0</v>
      </c>
      <c r="D94">
        <f t="shared" si="13"/>
        <v>0</v>
      </c>
      <c r="E94" s="368">
        <f t="shared" si="14"/>
        <v>0</v>
      </c>
      <c r="F94" s="222">
        <f t="shared" si="11"/>
        <v>0</v>
      </c>
      <c r="G94">
        <f>IF($B94=0,0,+VLOOKUP($B94,'1v -ostali'!$A$15:C$372,G$3,FALSE))</f>
        <v>0</v>
      </c>
      <c r="I94">
        <f>IF($B94=0,0,+VLOOKUP($B94,'1v -ostali'!$A$15:$AS$372,I$3,FALSE))</f>
        <v>0</v>
      </c>
      <c r="J94">
        <f>IF($B94=0,0,+VLOOKUP($B94,'1v -ostali'!$A$15:$AS$372,J$3,FALSE))</f>
        <v>0</v>
      </c>
      <c r="K94">
        <f>IF($B94=0,0,+VLOOKUP($B94,'1v -ostali'!$A$15:$AS$372,K$3,FALSE))</f>
        <v>0</v>
      </c>
      <c r="L94">
        <f>IF($B94=0,0,+VLOOKUP($B94,'1v -ostali'!$A$15:$AS$372,L$3,FALSE))</f>
        <v>0</v>
      </c>
      <c r="M94">
        <f>IF($B94=0,0,+VLOOKUP($B94,'1v -ostali'!$A$15:$AS$372,M$3,FALSE))</f>
        <v>0</v>
      </c>
      <c r="N94">
        <f>IF($B94=0,0,+VLOOKUP($B94,'1v -ostali'!$A$15:$AS$372,N$3,FALSE))</f>
        <v>0</v>
      </c>
      <c r="O94">
        <f>IF($B94=0,0,+VLOOKUP($B94,'1v -ostali'!$A$15:$AS$372,O$3,FALSE))</f>
        <v>0</v>
      </c>
      <c r="P94">
        <f>IF($B94=0,0,+VLOOKUP($B94,'1v -ostali'!$A$15:$AS$372,P$3,FALSE))</f>
        <v>0</v>
      </c>
      <c r="Q94">
        <f>IF($B94=0,0,+VLOOKUP($B94,'1v -ostali'!$A$15:$AS$372,Q$3,FALSE))</f>
        <v>0</v>
      </c>
      <c r="R94">
        <f>IF($B94=0,0,+VLOOKUP($B94,'1v -ostali'!$A$15:$AS$372,R$3,FALSE))</f>
        <v>0</v>
      </c>
      <c r="S94">
        <f>IF($B94=0,0,+VLOOKUP($B94,'1v -ostali'!$A$15:$AS$372,S$3,FALSE))</f>
        <v>0</v>
      </c>
      <c r="T94">
        <f>IF($B94=0,0,+VLOOKUP($B94,'1v -ostali'!$A$15:$AS$372,T$3,FALSE))</f>
        <v>0</v>
      </c>
      <c r="U94">
        <f>IF($B94=0,0,+VLOOKUP($B94,'1v -ostali'!$A$15:$AS$372,U$3,FALSE))</f>
        <v>0</v>
      </c>
      <c r="V94">
        <f>IF($B94=0,0,+VLOOKUP($B94,'1v -ostali'!$A$15:$AS$372,V$3,FALSE))</f>
        <v>0</v>
      </c>
      <c r="W94">
        <f>IF($B94=0,0,+VLOOKUP($B94,'1v -ostali'!$A$15:$AS$372,W$3,FALSE))</f>
        <v>0</v>
      </c>
      <c r="X94">
        <f>IF($B94=0,0,+VLOOKUP($B94,'1v -ostali'!$A$15:$AS$372,X$3,FALSE))</f>
        <v>0</v>
      </c>
      <c r="Y94">
        <f>IF($B94=0,0,+VLOOKUP($B94,'1v -ostali'!$A$15:$AS$372,Y$3,FALSE))</f>
        <v>0</v>
      </c>
      <c r="Z94">
        <f>IF($B94=0,0,+VLOOKUP($B94,'1v -ostali'!$A$15:$AS$372,Z$3,FALSE))</f>
        <v>0</v>
      </c>
      <c r="AA94">
        <f>IF($B94=0,0,+VLOOKUP($B94,'1v -ostali'!$A$15:$AS$372,AA$3,FALSE))</f>
        <v>0</v>
      </c>
      <c r="AB94">
        <f>IF($B94=0,0,+VLOOKUP($B94,'1v -ostali'!$A$15:$AS$372,AB$3,FALSE))</f>
        <v>0</v>
      </c>
      <c r="AC94">
        <f>IF($B94=0,0,+VLOOKUP($B94,'1v -ostali'!$A$15:$AS$372,AC$3,FALSE))</f>
        <v>0</v>
      </c>
      <c r="AD94">
        <f>IF($B94=0,0,+VLOOKUP($B94,'1v -ostali'!$A$15:$AS$372,AD$3,FALSE))</f>
        <v>0</v>
      </c>
      <c r="AL94">
        <f>IF($B94=0,0,+VLOOKUP($B94,'1v -ostali'!$A$15:$AS$372,AL$3,FALSE))</f>
        <v>0</v>
      </c>
      <c r="AM94">
        <f>IF($B94=0,0,+VLOOKUP($B94,'1v -ostali'!$A$15:$AS$372,AM$3,FALSE))</f>
        <v>0</v>
      </c>
      <c r="AN94" s="40">
        <f>IF($B94=0,0,+VLOOKUP($B94,'1v -ostali'!$A$15:$AS$372,AN$3,FALSE))</f>
        <v>0</v>
      </c>
      <c r="AO94" s="40">
        <f>IF($B94=0,0,+VLOOKUP($B94,'1v -ostali'!$A$15:$AS$372,AO$3,FALSE))</f>
        <v>0</v>
      </c>
      <c r="AP94" s="40">
        <f>IF($B94=0,0,+VLOOKUP($B94,'1v -ostali'!$A$15:$AS$372,AP$3,FALSE))</f>
        <v>0</v>
      </c>
      <c r="AQ94" s="40">
        <f>IF($B94=0,0,+VLOOKUP($B94,'1v -ostali'!$A$15:$AS$372,AQ$3,FALSE))</f>
        <v>0</v>
      </c>
      <c r="AR94" s="40">
        <f>IF($B94=0,0,+VLOOKUP($B94,'1v -ostali'!$A$15:$AS$372,AR$3,FALSE))</f>
        <v>0</v>
      </c>
      <c r="AS94" s="40">
        <f>IF($B94=0,0,+VLOOKUP($B94,'1v -ostali'!$A$15:$AS$372,AS$3,FALSE))</f>
        <v>0</v>
      </c>
      <c r="AT94" s="40">
        <f>IF($B94=0,0,+VLOOKUP($B94,'1v -ostali'!$A$15:$AS$372,AT$3,FALSE))</f>
        <v>0</v>
      </c>
      <c r="AU94" s="40">
        <f>IF($B94=0,0,+VLOOKUP($B94,'1v -ostali'!$A$15:$AS$372,AU$3,FALSE))</f>
        <v>0</v>
      </c>
      <c r="AV94" s="40">
        <f>IF($B94=0,0,+VLOOKUP($B94,'1v -ostali'!$A$15:$AS$372,AV$3,FALSE))</f>
        <v>0</v>
      </c>
      <c r="AW94" s="40">
        <f>IF($B94=0,0,+VLOOKUP($B94,'1v -ostali'!$A$15:$AS$372,AW$3,FALSE))</f>
        <v>0</v>
      </c>
    </row>
    <row r="95" spans="1:54" x14ac:dyDescent="0.25">
      <c r="A95">
        <f t="shared" si="7"/>
        <v>0</v>
      </c>
      <c r="B95">
        <f>+IF(MAX(B$4:B94)+1&lt;=B$1,B94+1,0)</f>
        <v>0</v>
      </c>
      <c r="C95" s="222">
        <f t="shared" si="12"/>
        <v>0</v>
      </c>
      <c r="D95">
        <f t="shared" si="13"/>
        <v>0</v>
      </c>
      <c r="E95" s="368">
        <f t="shared" si="14"/>
        <v>0</v>
      </c>
      <c r="F95" s="222">
        <f t="shared" si="11"/>
        <v>0</v>
      </c>
      <c r="G95">
        <f>IF($B95=0,0,+VLOOKUP($B95,'1v -ostali'!$A$15:C$372,G$3,FALSE))</f>
        <v>0</v>
      </c>
      <c r="I95">
        <f>IF($B95=0,0,+VLOOKUP($B95,'1v -ostali'!$A$15:$AS$372,I$3,FALSE))</f>
        <v>0</v>
      </c>
      <c r="J95">
        <f>IF($B95=0,0,+VLOOKUP($B95,'1v -ostali'!$A$15:$AS$372,J$3,FALSE))</f>
        <v>0</v>
      </c>
      <c r="K95">
        <f>IF($B95=0,0,+VLOOKUP($B95,'1v -ostali'!$A$15:$AS$372,K$3,FALSE))</f>
        <v>0</v>
      </c>
      <c r="L95">
        <f>IF($B95=0,0,+VLOOKUP($B95,'1v -ostali'!$A$15:$AS$372,L$3,FALSE))</f>
        <v>0</v>
      </c>
      <c r="M95">
        <f>IF($B95=0,0,+VLOOKUP($B95,'1v -ostali'!$A$15:$AS$372,M$3,FALSE))</f>
        <v>0</v>
      </c>
      <c r="N95">
        <f>IF($B95=0,0,+VLOOKUP($B95,'1v -ostali'!$A$15:$AS$372,N$3,FALSE))</f>
        <v>0</v>
      </c>
      <c r="O95">
        <f>IF($B95=0,0,+VLOOKUP($B95,'1v -ostali'!$A$15:$AS$372,O$3,FALSE))</f>
        <v>0</v>
      </c>
      <c r="P95">
        <f>IF($B95=0,0,+VLOOKUP($B95,'1v -ostali'!$A$15:$AS$372,P$3,FALSE))</f>
        <v>0</v>
      </c>
      <c r="Q95">
        <f>IF($B95=0,0,+VLOOKUP($B95,'1v -ostali'!$A$15:$AS$372,Q$3,FALSE))</f>
        <v>0</v>
      </c>
      <c r="R95">
        <f>IF($B95=0,0,+VLOOKUP($B95,'1v -ostali'!$A$15:$AS$372,R$3,FALSE))</f>
        <v>0</v>
      </c>
      <c r="S95">
        <f>IF($B95=0,0,+VLOOKUP($B95,'1v -ostali'!$A$15:$AS$372,S$3,FALSE))</f>
        <v>0</v>
      </c>
      <c r="T95">
        <f>IF($B95=0,0,+VLOOKUP($B95,'1v -ostali'!$A$15:$AS$372,T$3,FALSE))</f>
        <v>0</v>
      </c>
      <c r="U95">
        <f>IF($B95=0,0,+VLOOKUP($B95,'1v -ostali'!$A$15:$AS$372,U$3,FALSE))</f>
        <v>0</v>
      </c>
      <c r="V95">
        <f>IF($B95=0,0,+VLOOKUP($B95,'1v -ostali'!$A$15:$AS$372,V$3,FALSE))</f>
        <v>0</v>
      </c>
      <c r="W95">
        <f>IF($B95=0,0,+VLOOKUP($B95,'1v -ostali'!$A$15:$AS$372,W$3,FALSE))</f>
        <v>0</v>
      </c>
      <c r="X95">
        <f>IF($B95=0,0,+VLOOKUP($B95,'1v -ostali'!$A$15:$AS$372,X$3,FALSE))</f>
        <v>0</v>
      </c>
      <c r="Y95">
        <f>IF($B95=0,0,+VLOOKUP($B95,'1v -ostali'!$A$15:$AS$372,Y$3,FALSE))</f>
        <v>0</v>
      </c>
      <c r="Z95">
        <f>IF($B95=0,0,+VLOOKUP($B95,'1v -ostali'!$A$15:$AS$372,Z$3,FALSE))</f>
        <v>0</v>
      </c>
      <c r="AA95">
        <f>IF($B95=0,0,+VLOOKUP($B95,'1v -ostali'!$A$15:$AS$372,AA$3,FALSE))</f>
        <v>0</v>
      </c>
      <c r="AB95">
        <f>IF($B95=0,0,+VLOOKUP($B95,'1v -ostali'!$A$15:$AS$372,AB$3,FALSE))</f>
        <v>0</v>
      </c>
      <c r="AC95">
        <f>IF($B95=0,0,+VLOOKUP($B95,'1v -ostali'!$A$15:$AS$372,AC$3,FALSE))</f>
        <v>0</v>
      </c>
      <c r="AD95">
        <f>IF($B95=0,0,+VLOOKUP($B95,'1v -ostali'!$A$15:$AS$372,AD$3,FALSE))</f>
        <v>0</v>
      </c>
      <c r="AL95">
        <f>IF($B95=0,0,+VLOOKUP($B95,'1v -ostali'!$A$15:$AS$372,AL$3,FALSE))</f>
        <v>0</v>
      </c>
      <c r="AM95">
        <f>IF($B95=0,0,+VLOOKUP($B95,'1v -ostali'!$A$15:$AS$372,AM$3,FALSE))</f>
        <v>0</v>
      </c>
      <c r="AN95" s="40">
        <f>IF($B95=0,0,+VLOOKUP($B95,'1v -ostali'!$A$15:$AS$372,AN$3,FALSE))</f>
        <v>0</v>
      </c>
      <c r="AO95" s="40">
        <f>IF($B95=0,0,+VLOOKUP($B95,'1v -ostali'!$A$15:$AS$372,AO$3,FALSE))</f>
        <v>0</v>
      </c>
      <c r="AP95" s="40">
        <f>IF($B95=0,0,+VLOOKUP($B95,'1v -ostali'!$A$15:$AS$372,AP$3,FALSE))</f>
        <v>0</v>
      </c>
      <c r="AQ95" s="40">
        <f>IF($B95=0,0,+VLOOKUP($B95,'1v -ostali'!$A$15:$AS$372,AQ$3,FALSE))</f>
        <v>0</v>
      </c>
      <c r="AR95" s="40">
        <f>IF($B95=0,0,+VLOOKUP($B95,'1v -ostali'!$A$15:$AS$372,AR$3,FALSE))</f>
        <v>0</v>
      </c>
      <c r="AS95" s="40">
        <f>IF($B95=0,0,+VLOOKUP($B95,'1v -ostali'!$A$15:$AS$372,AS$3,FALSE))</f>
        <v>0</v>
      </c>
      <c r="AT95" s="40">
        <f>IF($B95=0,0,+VLOOKUP($B95,'1v -ostali'!$A$15:$AS$372,AT$3,FALSE))</f>
        <v>0</v>
      </c>
      <c r="AU95" s="40">
        <f>IF($B95=0,0,+VLOOKUP($B95,'1v -ostali'!$A$15:$AS$372,AU$3,FALSE))</f>
        <v>0</v>
      </c>
      <c r="AV95" s="40">
        <f>IF($B95=0,0,+VLOOKUP($B95,'1v -ostali'!$A$15:$AS$372,AV$3,FALSE))</f>
        <v>0</v>
      </c>
      <c r="AW95" s="40">
        <f>IF($B95=0,0,+VLOOKUP($B95,'1v -ostali'!$A$15:$AS$372,AW$3,FALSE))</f>
        <v>0</v>
      </c>
    </row>
    <row r="96" spans="1:54" x14ac:dyDescent="0.25">
      <c r="A96">
        <f t="shared" si="7"/>
        <v>0</v>
      </c>
      <c r="B96">
        <f>+IF(MAX(B$4:B95)+1&lt;=B$1,B95+1,0)</f>
        <v>0</v>
      </c>
      <c r="C96" s="222">
        <f t="shared" si="12"/>
        <v>0</v>
      </c>
      <c r="D96">
        <f t="shared" si="13"/>
        <v>0</v>
      </c>
      <c r="E96" s="368">
        <f t="shared" si="14"/>
        <v>0</v>
      </c>
      <c r="F96" s="222">
        <f t="shared" si="11"/>
        <v>0</v>
      </c>
      <c r="G96">
        <f>IF($B96=0,0,+VLOOKUP($B96,'1v -ostali'!$A$15:C$372,G$3,FALSE))</f>
        <v>0</v>
      </c>
      <c r="I96">
        <f>IF($B96=0,0,+VLOOKUP($B96,'1v -ostali'!$A$15:$AS$372,I$3,FALSE))</f>
        <v>0</v>
      </c>
      <c r="J96">
        <f>IF($B96=0,0,+VLOOKUP($B96,'1v -ostali'!$A$15:$AS$372,J$3,FALSE))</f>
        <v>0</v>
      </c>
      <c r="K96">
        <f>IF($B96=0,0,+VLOOKUP($B96,'1v -ostali'!$A$15:$AS$372,K$3,FALSE))</f>
        <v>0</v>
      </c>
      <c r="L96">
        <f>IF($B96=0,0,+VLOOKUP($B96,'1v -ostali'!$A$15:$AS$372,L$3,FALSE))</f>
        <v>0</v>
      </c>
      <c r="M96">
        <f>IF($B96=0,0,+VLOOKUP($B96,'1v -ostali'!$A$15:$AS$372,M$3,FALSE))</f>
        <v>0</v>
      </c>
      <c r="N96">
        <f>IF($B96=0,0,+VLOOKUP($B96,'1v -ostali'!$A$15:$AS$372,N$3,FALSE))</f>
        <v>0</v>
      </c>
      <c r="O96">
        <f>IF($B96=0,0,+VLOOKUP($B96,'1v -ostali'!$A$15:$AS$372,O$3,FALSE))</f>
        <v>0</v>
      </c>
      <c r="P96">
        <f>IF($B96=0,0,+VLOOKUP($B96,'1v -ostali'!$A$15:$AS$372,P$3,FALSE))</f>
        <v>0</v>
      </c>
      <c r="Q96">
        <f>IF($B96=0,0,+VLOOKUP($B96,'1v -ostali'!$A$15:$AS$372,Q$3,FALSE))</f>
        <v>0</v>
      </c>
      <c r="R96">
        <f>IF($B96=0,0,+VLOOKUP($B96,'1v -ostali'!$A$15:$AS$372,R$3,FALSE))</f>
        <v>0</v>
      </c>
      <c r="S96">
        <f>IF($B96=0,0,+VLOOKUP($B96,'1v -ostali'!$A$15:$AS$372,S$3,FALSE))</f>
        <v>0</v>
      </c>
      <c r="T96">
        <f>IF($B96=0,0,+VLOOKUP($B96,'1v -ostali'!$A$15:$AS$372,T$3,FALSE))</f>
        <v>0</v>
      </c>
      <c r="U96">
        <f>IF($B96=0,0,+VLOOKUP($B96,'1v -ostali'!$A$15:$AS$372,U$3,FALSE))</f>
        <v>0</v>
      </c>
      <c r="V96">
        <f>IF($B96=0,0,+VLOOKUP($B96,'1v -ostali'!$A$15:$AS$372,V$3,FALSE))</f>
        <v>0</v>
      </c>
      <c r="W96">
        <f>IF($B96=0,0,+VLOOKUP($B96,'1v -ostali'!$A$15:$AS$372,W$3,FALSE))</f>
        <v>0</v>
      </c>
      <c r="X96">
        <f>IF($B96=0,0,+VLOOKUP($B96,'1v -ostali'!$A$15:$AS$372,X$3,FALSE))</f>
        <v>0</v>
      </c>
      <c r="Y96">
        <f>IF($B96=0,0,+VLOOKUP($B96,'1v -ostali'!$A$15:$AS$372,Y$3,FALSE))</f>
        <v>0</v>
      </c>
      <c r="Z96">
        <f>IF($B96=0,0,+VLOOKUP($B96,'1v -ostali'!$A$15:$AS$372,Z$3,FALSE))</f>
        <v>0</v>
      </c>
      <c r="AA96">
        <f>IF($B96=0,0,+VLOOKUP($B96,'1v -ostali'!$A$15:$AS$372,AA$3,FALSE))</f>
        <v>0</v>
      </c>
      <c r="AB96">
        <f>IF($B96=0,0,+VLOOKUP($B96,'1v -ostali'!$A$15:$AS$372,AB$3,FALSE))</f>
        <v>0</v>
      </c>
      <c r="AC96">
        <f>IF($B96=0,0,+VLOOKUP($B96,'1v -ostali'!$A$15:$AS$372,AC$3,FALSE))</f>
        <v>0</v>
      </c>
      <c r="AD96">
        <f>IF($B96=0,0,+VLOOKUP($B96,'1v -ostali'!$A$15:$AS$372,AD$3,FALSE))</f>
        <v>0</v>
      </c>
      <c r="AL96">
        <f>IF($B96=0,0,+VLOOKUP($B96,'1v -ostali'!$A$15:$AS$372,AL$3,FALSE))</f>
        <v>0</v>
      </c>
      <c r="AM96">
        <f>IF($B96=0,0,+VLOOKUP($B96,'1v -ostali'!$A$15:$AS$372,AM$3,FALSE))</f>
        <v>0</v>
      </c>
      <c r="AN96" s="40">
        <f>IF($B96=0,0,+VLOOKUP($B96,'1v -ostali'!$A$15:$AS$372,AN$3,FALSE))</f>
        <v>0</v>
      </c>
      <c r="AO96" s="40">
        <f>IF($B96=0,0,+VLOOKUP($B96,'1v -ostali'!$A$15:$AS$372,AO$3,FALSE))</f>
        <v>0</v>
      </c>
      <c r="AP96" s="40">
        <f>IF($B96=0,0,+VLOOKUP($B96,'1v -ostali'!$A$15:$AS$372,AP$3,FALSE))</f>
        <v>0</v>
      </c>
      <c r="AQ96" s="40">
        <f>IF($B96=0,0,+VLOOKUP($B96,'1v -ostali'!$A$15:$AS$372,AQ$3,FALSE))</f>
        <v>0</v>
      </c>
      <c r="AR96" s="40">
        <f>IF($B96=0,0,+VLOOKUP($B96,'1v -ostali'!$A$15:$AS$372,AR$3,FALSE))</f>
        <v>0</v>
      </c>
      <c r="AS96" s="40">
        <f>IF($B96=0,0,+VLOOKUP($B96,'1v -ostali'!$A$15:$AS$372,AS$3,FALSE))</f>
        <v>0</v>
      </c>
      <c r="AT96" s="40">
        <f>IF($B96=0,0,+VLOOKUP($B96,'1v -ostali'!$A$15:$AS$372,AT$3,FALSE))</f>
        <v>0</v>
      </c>
      <c r="AU96" s="40">
        <f>IF($B96=0,0,+VLOOKUP($B96,'1v -ostali'!$A$15:$AS$372,AU$3,FALSE))</f>
        <v>0</v>
      </c>
      <c r="AV96" s="40">
        <f>IF($B96=0,0,+VLOOKUP($B96,'1v -ostali'!$A$15:$AS$372,AV$3,FALSE))</f>
        <v>0</v>
      </c>
      <c r="AW96" s="40">
        <f>IF($B96=0,0,+VLOOKUP($B96,'1v -ostali'!$A$15:$AS$372,AW$3,FALSE))</f>
        <v>0</v>
      </c>
    </row>
    <row r="97" spans="1:49" x14ac:dyDescent="0.25">
      <c r="A97">
        <f t="shared" si="7"/>
        <v>0</v>
      </c>
      <c r="B97">
        <f>+IF(MAX(B$4:B96)+1&lt;=B$1,B96+1,0)</f>
        <v>0</v>
      </c>
      <c r="C97" s="222">
        <f t="shared" si="12"/>
        <v>0</v>
      </c>
      <c r="D97">
        <f t="shared" si="13"/>
        <v>0</v>
      </c>
      <c r="E97" s="368">
        <f t="shared" si="14"/>
        <v>0</v>
      </c>
      <c r="F97" s="222">
        <f t="shared" si="11"/>
        <v>0</v>
      </c>
      <c r="G97">
        <f>IF($B97=0,0,+VLOOKUP($B97,'1v -ostali'!$A$15:C$372,G$3,FALSE))</f>
        <v>0</v>
      </c>
      <c r="I97">
        <f>IF($B97=0,0,+VLOOKUP($B97,'1v -ostali'!$A$15:$AS$372,I$3,FALSE))</f>
        <v>0</v>
      </c>
      <c r="J97">
        <f>IF($B97=0,0,+VLOOKUP($B97,'1v -ostali'!$A$15:$AS$372,J$3,FALSE))</f>
        <v>0</v>
      </c>
      <c r="K97">
        <f>IF($B97=0,0,+VLOOKUP($B97,'1v -ostali'!$A$15:$AS$372,K$3,FALSE))</f>
        <v>0</v>
      </c>
      <c r="L97">
        <f>IF($B97=0,0,+VLOOKUP($B97,'1v -ostali'!$A$15:$AS$372,L$3,FALSE))</f>
        <v>0</v>
      </c>
      <c r="M97">
        <f>IF($B97=0,0,+VLOOKUP($B97,'1v -ostali'!$A$15:$AS$372,M$3,FALSE))</f>
        <v>0</v>
      </c>
      <c r="N97">
        <f>IF($B97=0,0,+VLOOKUP($B97,'1v -ostali'!$A$15:$AS$372,N$3,FALSE))</f>
        <v>0</v>
      </c>
      <c r="O97">
        <f>IF($B97=0,0,+VLOOKUP($B97,'1v -ostali'!$A$15:$AS$372,O$3,FALSE))</f>
        <v>0</v>
      </c>
      <c r="P97">
        <f>IF($B97=0,0,+VLOOKUP($B97,'1v -ostali'!$A$15:$AS$372,P$3,FALSE))</f>
        <v>0</v>
      </c>
      <c r="Q97">
        <f>IF($B97=0,0,+VLOOKUP($B97,'1v -ostali'!$A$15:$AS$372,Q$3,FALSE))</f>
        <v>0</v>
      </c>
      <c r="R97">
        <f>IF($B97=0,0,+VLOOKUP($B97,'1v -ostali'!$A$15:$AS$372,R$3,FALSE))</f>
        <v>0</v>
      </c>
      <c r="S97">
        <f>IF($B97=0,0,+VLOOKUP($B97,'1v -ostali'!$A$15:$AS$372,S$3,FALSE))</f>
        <v>0</v>
      </c>
      <c r="T97">
        <f>IF($B97=0,0,+VLOOKUP($B97,'1v -ostali'!$A$15:$AS$372,T$3,FALSE))</f>
        <v>0</v>
      </c>
      <c r="U97">
        <f>IF($B97=0,0,+VLOOKUP($B97,'1v -ostali'!$A$15:$AS$372,U$3,FALSE))</f>
        <v>0</v>
      </c>
      <c r="V97">
        <f>IF($B97=0,0,+VLOOKUP($B97,'1v -ostali'!$A$15:$AS$372,V$3,FALSE))</f>
        <v>0</v>
      </c>
      <c r="W97">
        <f>IF($B97=0,0,+VLOOKUP($B97,'1v -ostali'!$A$15:$AS$372,W$3,FALSE))</f>
        <v>0</v>
      </c>
      <c r="X97">
        <f>IF($B97=0,0,+VLOOKUP($B97,'1v -ostali'!$A$15:$AS$372,X$3,FALSE))</f>
        <v>0</v>
      </c>
      <c r="Y97">
        <f>IF($B97=0,0,+VLOOKUP($B97,'1v -ostali'!$A$15:$AS$372,Y$3,FALSE))</f>
        <v>0</v>
      </c>
      <c r="Z97">
        <f>IF($B97=0,0,+VLOOKUP($B97,'1v -ostali'!$A$15:$AS$372,Z$3,FALSE))</f>
        <v>0</v>
      </c>
      <c r="AA97">
        <f>IF($B97=0,0,+VLOOKUP($B97,'1v -ostali'!$A$15:$AS$372,AA$3,FALSE))</f>
        <v>0</v>
      </c>
      <c r="AB97">
        <f>IF($B97=0,0,+VLOOKUP($B97,'1v -ostali'!$A$15:$AS$372,AB$3,FALSE))</f>
        <v>0</v>
      </c>
      <c r="AC97">
        <f>IF($B97=0,0,+VLOOKUP($B97,'1v -ostali'!$A$15:$AS$372,AC$3,FALSE))</f>
        <v>0</v>
      </c>
      <c r="AD97">
        <f>IF($B97=0,0,+VLOOKUP($B97,'1v -ostali'!$A$15:$AS$372,AD$3,FALSE))</f>
        <v>0</v>
      </c>
      <c r="AL97">
        <f>IF($B97=0,0,+VLOOKUP($B97,'1v -ostali'!$A$15:$AS$372,AL$3,FALSE))</f>
        <v>0</v>
      </c>
      <c r="AM97">
        <f>IF($B97=0,0,+VLOOKUP($B97,'1v -ostali'!$A$15:$AS$372,AM$3,FALSE))</f>
        <v>0</v>
      </c>
      <c r="AN97" s="40">
        <f>IF($B97=0,0,+VLOOKUP($B97,'1v -ostali'!$A$15:$AS$372,AN$3,FALSE))</f>
        <v>0</v>
      </c>
      <c r="AO97" s="40">
        <f>IF($B97=0,0,+VLOOKUP($B97,'1v -ostali'!$A$15:$AS$372,AO$3,FALSE))</f>
        <v>0</v>
      </c>
      <c r="AP97" s="40">
        <f>IF($B97=0,0,+VLOOKUP($B97,'1v -ostali'!$A$15:$AS$372,AP$3,FALSE))</f>
        <v>0</v>
      </c>
      <c r="AQ97" s="40">
        <f>IF($B97=0,0,+VLOOKUP($B97,'1v -ostali'!$A$15:$AS$372,AQ$3,FALSE))</f>
        <v>0</v>
      </c>
      <c r="AR97" s="40">
        <f>IF($B97=0,0,+VLOOKUP($B97,'1v -ostali'!$A$15:$AS$372,AR$3,FALSE))</f>
        <v>0</v>
      </c>
      <c r="AS97" s="40">
        <f>IF($B97=0,0,+VLOOKUP($B97,'1v -ostali'!$A$15:$AS$372,AS$3,FALSE))</f>
        <v>0</v>
      </c>
      <c r="AT97" s="40">
        <f>IF($B97=0,0,+VLOOKUP($B97,'1v -ostali'!$A$15:$AS$372,AT$3,FALSE))</f>
        <v>0</v>
      </c>
      <c r="AU97" s="40">
        <f>IF($B97=0,0,+VLOOKUP($B97,'1v -ostali'!$A$15:$AS$372,AU$3,FALSE))</f>
        <v>0</v>
      </c>
      <c r="AV97" s="40">
        <f>IF($B97=0,0,+VLOOKUP($B97,'1v -ostali'!$A$15:$AS$372,AV$3,FALSE))</f>
        <v>0</v>
      </c>
      <c r="AW97" s="40">
        <f>IF($B97=0,0,+VLOOKUP($B97,'1v -ostali'!$A$15:$AS$372,AW$3,FALSE))</f>
        <v>0</v>
      </c>
    </row>
    <row r="98" spans="1:49" x14ac:dyDescent="0.25">
      <c r="A98">
        <f t="shared" si="7"/>
        <v>0</v>
      </c>
      <c r="B98">
        <f>+IF(MAX(B$4:B97)+1&lt;=B$1,B97+1,0)</f>
        <v>0</v>
      </c>
      <c r="C98" s="222">
        <f t="shared" si="12"/>
        <v>0</v>
      </c>
      <c r="D98">
        <f t="shared" si="13"/>
        <v>0</v>
      </c>
      <c r="E98" s="368">
        <f t="shared" si="14"/>
        <v>0</v>
      </c>
      <c r="F98" s="222">
        <f t="shared" si="11"/>
        <v>0</v>
      </c>
      <c r="G98">
        <f>IF($B98=0,0,+VLOOKUP($B98,'1v -ostali'!$A$15:C$372,G$3,FALSE))</f>
        <v>0</v>
      </c>
      <c r="I98">
        <f>IF($B98=0,0,+VLOOKUP($B98,'1v -ostali'!$A$15:$AS$372,I$3,FALSE))</f>
        <v>0</v>
      </c>
      <c r="J98">
        <f>IF($B98=0,0,+VLOOKUP($B98,'1v -ostali'!$A$15:$AS$372,J$3,FALSE))</f>
        <v>0</v>
      </c>
      <c r="K98">
        <f>IF($B98=0,0,+VLOOKUP($B98,'1v -ostali'!$A$15:$AS$372,K$3,FALSE))</f>
        <v>0</v>
      </c>
      <c r="L98">
        <f>IF($B98=0,0,+VLOOKUP($B98,'1v -ostali'!$A$15:$AS$372,L$3,FALSE))</f>
        <v>0</v>
      </c>
      <c r="M98">
        <f>IF($B98=0,0,+VLOOKUP($B98,'1v -ostali'!$A$15:$AS$372,M$3,FALSE))</f>
        <v>0</v>
      </c>
      <c r="N98">
        <f>IF($B98=0,0,+VLOOKUP($B98,'1v -ostali'!$A$15:$AS$372,N$3,FALSE))</f>
        <v>0</v>
      </c>
      <c r="O98">
        <f>IF($B98=0,0,+VLOOKUP($B98,'1v -ostali'!$A$15:$AS$372,O$3,FALSE))</f>
        <v>0</v>
      </c>
      <c r="P98">
        <f>IF($B98=0,0,+VLOOKUP($B98,'1v -ostali'!$A$15:$AS$372,P$3,FALSE))</f>
        <v>0</v>
      </c>
      <c r="Q98">
        <f>IF($B98=0,0,+VLOOKUP($B98,'1v -ostali'!$A$15:$AS$372,Q$3,FALSE))</f>
        <v>0</v>
      </c>
      <c r="R98">
        <f>IF($B98=0,0,+VLOOKUP($B98,'1v -ostali'!$A$15:$AS$372,R$3,FALSE))</f>
        <v>0</v>
      </c>
      <c r="S98">
        <f>IF($B98=0,0,+VLOOKUP($B98,'1v -ostali'!$A$15:$AS$372,S$3,FALSE))</f>
        <v>0</v>
      </c>
      <c r="T98">
        <f>IF($B98=0,0,+VLOOKUP($B98,'1v -ostali'!$A$15:$AS$372,T$3,FALSE))</f>
        <v>0</v>
      </c>
      <c r="U98">
        <f>IF($B98=0,0,+VLOOKUP($B98,'1v -ostali'!$A$15:$AS$372,U$3,FALSE))</f>
        <v>0</v>
      </c>
      <c r="V98">
        <f>IF($B98=0,0,+VLOOKUP($B98,'1v -ostali'!$A$15:$AS$372,V$3,FALSE))</f>
        <v>0</v>
      </c>
      <c r="W98">
        <f>IF($B98=0,0,+VLOOKUP($B98,'1v -ostali'!$A$15:$AS$372,W$3,FALSE))</f>
        <v>0</v>
      </c>
      <c r="X98">
        <f>IF($B98=0,0,+VLOOKUP($B98,'1v -ostali'!$A$15:$AS$372,X$3,FALSE))</f>
        <v>0</v>
      </c>
      <c r="Y98">
        <f>IF($B98=0,0,+VLOOKUP($B98,'1v -ostali'!$A$15:$AS$372,Y$3,FALSE))</f>
        <v>0</v>
      </c>
      <c r="Z98">
        <f>IF($B98=0,0,+VLOOKUP($B98,'1v -ostali'!$A$15:$AS$372,Z$3,FALSE))</f>
        <v>0</v>
      </c>
      <c r="AA98">
        <f>IF($B98=0,0,+VLOOKUP($B98,'1v -ostali'!$A$15:$AS$372,AA$3,FALSE))</f>
        <v>0</v>
      </c>
      <c r="AB98">
        <f>IF($B98=0,0,+VLOOKUP($B98,'1v -ostali'!$A$15:$AS$372,AB$3,FALSE))</f>
        <v>0</v>
      </c>
      <c r="AC98">
        <f>IF($B98=0,0,+VLOOKUP($B98,'1v -ostali'!$A$15:$AS$372,AC$3,FALSE))</f>
        <v>0</v>
      </c>
      <c r="AD98">
        <f>IF($B98=0,0,+VLOOKUP($B98,'1v -ostali'!$A$15:$AS$372,AD$3,FALSE))</f>
        <v>0</v>
      </c>
      <c r="AL98">
        <f>IF($B98=0,0,+VLOOKUP($B98,'1v -ostali'!$A$15:$AS$372,AL$3,FALSE))</f>
        <v>0</v>
      </c>
      <c r="AM98">
        <f>IF($B98=0,0,+VLOOKUP($B98,'1v -ostali'!$A$15:$AS$372,AM$3,FALSE))</f>
        <v>0</v>
      </c>
      <c r="AN98" s="40">
        <f>IF($B98=0,0,+VLOOKUP($B98,'1v -ostali'!$A$15:$AS$372,AN$3,FALSE))</f>
        <v>0</v>
      </c>
      <c r="AO98" s="40">
        <f>IF($B98=0,0,+VLOOKUP($B98,'1v -ostali'!$A$15:$AS$372,AO$3,FALSE))</f>
        <v>0</v>
      </c>
      <c r="AP98" s="40">
        <f>IF($B98=0,0,+VLOOKUP($B98,'1v -ostali'!$A$15:$AS$372,AP$3,FALSE))</f>
        <v>0</v>
      </c>
      <c r="AQ98" s="40">
        <f>IF($B98=0,0,+VLOOKUP($B98,'1v -ostali'!$A$15:$AS$372,AQ$3,FALSE))</f>
        <v>0</v>
      </c>
      <c r="AR98" s="40">
        <f>IF($B98=0,0,+VLOOKUP($B98,'1v -ostali'!$A$15:$AS$372,AR$3,FALSE))</f>
        <v>0</v>
      </c>
      <c r="AS98" s="40">
        <f>IF($B98=0,0,+VLOOKUP($B98,'1v -ostali'!$A$15:$AS$372,AS$3,FALSE))</f>
        <v>0</v>
      </c>
      <c r="AT98" s="40">
        <f>IF($B98=0,0,+VLOOKUP($B98,'1v -ostali'!$A$15:$AS$372,AT$3,FALSE))</f>
        <v>0</v>
      </c>
      <c r="AU98" s="40">
        <f>IF($B98=0,0,+VLOOKUP($B98,'1v -ostali'!$A$15:$AS$372,AU$3,FALSE))</f>
        <v>0</v>
      </c>
      <c r="AV98" s="40">
        <f>IF($B98=0,0,+VLOOKUP($B98,'1v -ostali'!$A$15:$AS$372,AV$3,FALSE))</f>
        <v>0</v>
      </c>
      <c r="AW98" s="40">
        <f>IF($B98=0,0,+VLOOKUP($B98,'1v -ostali'!$A$15:$AS$372,AW$3,FALSE))</f>
        <v>0</v>
      </c>
    </row>
    <row r="99" spans="1:49" x14ac:dyDescent="0.25">
      <c r="A99">
        <f t="shared" si="7"/>
        <v>0</v>
      </c>
      <c r="B99">
        <f>+IF(MAX(B$4:B98)+1&lt;=B$1,B98+1,0)</f>
        <v>0</v>
      </c>
      <c r="C99" s="222">
        <f t="shared" si="12"/>
        <v>0</v>
      </c>
      <c r="D99">
        <f t="shared" si="13"/>
        <v>0</v>
      </c>
      <c r="E99" s="368">
        <f t="shared" si="14"/>
        <v>0</v>
      </c>
      <c r="F99" s="222">
        <f t="shared" si="11"/>
        <v>0</v>
      </c>
      <c r="G99">
        <f>IF($B99=0,0,+VLOOKUP($B99,'1v -ostali'!$A$15:C$372,G$3,FALSE))</f>
        <v>0</v>
      </c>
      <c r="I99">
        <f>IF($B99=0,0,+VLOOKUP($B99,'1v -ostali'!$A$15:$AS$372,I$3,FALSE))</f>
        <v>0</v>
      </c>
      <c r="J99">
        <f>IF($B99=0,0,+VLOOKUP($B99,'1v -ostali'!$A$15:$AS$372,J$3,FALSE))</f>
        <v>0</v>
      </c>
      <c r="K99">
        <f>IF($B99=0,0,+VLOOKUP($B99,'1v -ostali'!$A$15:$AS$372,K$3,FALSE))</f>
        <v>0</v>
      </c>
      <c r="L99">
        <f>IF($B99=0,0,+VLOOKUP($B99,'1v -ostali'!$A$15:$AS$372,L$3,FALSE))</f>
        <v>0</v>
      </c>
      <c r="M99">
        <f>IF($B99=0,0,+VLOOKUP($B99,'1v -ostali'!$A$15:$AS$372,M$3,FALSE))</f>
        <v>0</v>
      </c>
      <c r="N99">
        <f>IF($B99=0,0,+VLOOKUP($B99,'1v -ostali'!$A$15:$AS$372,N$3,FALSE))</f>
        <v>0</v>
      </c>
      <c r="O99">
        <f>IF($B99=0,0,+VLOOKUP($B99,'1v -ostali'!$A$15:$AS$372,O$3,FALSE))</f>
        <v>0</v>
      </c>
      <c r="P99">
        <f>IF($B99=0,0,+VLOOKUP($B99,'1v -ostali'!$A$15:$AS$372,P$3,FALSE))</f>
        <v>0</v>
      </c>
      <c r="Q99">
        <f>IF($B99=0,0,+VLOOKUP($B99,'1v -ostali'!$A$15:$AS$372,Q$3,FALSE))</f>
        <v>0</v>
      </c>
      <c r="R99">
        <f>IF($B99=0,0,+VLOOKUP($B99,'1v -ostali'!$A$15:$AS$372,R$3,FALSE))</f>
        <v>0</v>
      </c>
      <c r="S99">
        <f>IF($B99=0,0,+VLOOKUP($B99,'1v -ostali'!$A$15:$AS$372,S$3,FALSE))</f>
        <v>0</v>
      </c>
      <c r="T99">
        <f>IF($B99=0,0,+VLOOKUP($B99,'1v -ostali'!$A$15:$AS$372,T$3,FALSE))</f>
        <v>0</v>
      </c>
      <c r="U99">
        <f>IF($B99=0,0,+VLOOKUP($B99,'1v -ostali'!$A$15:$AS$372,U$3,FALSE))</f>
        <v>0</v>
      </c>
      <c r="V99">
        <f>IF($B99=0,0,+VLOOKUP($B99,'1v -ostali'!$A$15:$AS$372,V$3,FALSE))</f>
        <v>0</v>
      </c>
      <c r="W99">
        <f>IF($B99=0,0,+VLOOKUP($B99,'1v -ostali'!$A$15:$AS$372,W$3,FALSE))</f>
        <v>0</v>
      </c>
      <c r="X99">
        <f>IF($B99=0,0,+VLOOKUP($B99,'1v -ostali'!$A$15:$AS$372,X$3,FALSE))</f>
        <v>0</v>
      </c>
      <c r="Y99">
        <f>IF($B99=0,0,+VLOOKUP($B99,'1v -ostali'!$A$15:$AS$372,Y$3,FALSE))</f>
        <v>0</v>
      </c>
      <c r="Z99">
        <f>IF($B99=0,0,+VLOOKUP($B99,'1v -ostali'!$A$15:$AS$372,Z$3,FALSE))</f>
        <v>0</v>
      </c>
      <c r="AA99">
        <f>IF($B99=0,0,+VLOOKUP($B99,'1v -ostali'!$A$15:$AS$372,AA$3,FALSE))</f>
        <v>0</v>
      </c>
      <c r="AB99">
        <f>IF($B99=0,0,+VLOOKUP($B99,'1v -ostali'!$A$15:$AS$372,AB$3,FALSE))</f>
        <v>0</v>
      </c>
      <c r="AC99">
        <f>IF($B99=0,0,+VLOOKUP($B99,'1v -ostali'!$A$15:$AS$372,AC$3,FALSE))</f>
        <v>0</v>
      </c>
      <c r="AD99">
        <f>IF($B99=0,0,+VLOOKUP($B99,'1v -ostali'!$A$15:$AS$372,AD$3,FALSE))</f>
        <v>0</v>
      </c>
      <c r="AL99">
        <f>IF($B99=0,0,+VLOOKUP($B99,'1v -ostali'!$A$15:$AS$372,AL$3,FALSE))</f>
        <v>0</v>
      </c>
      <c r="AM99">
        <f>IF($B99=0,0,+VLOOKUP($B99,'1v -ostali'!$A$15:$AS$372,AM$3,FALSE))</f>
        <v>0</v>
      </c>
      <c r="AN99" s="40">
        <f>IF($B99=0,0,+VLOOKUP($B99,'1v -ostali'!$A$15:$AS$372,AN$3,FALSE))</f>
        <v>0</v>
      </c>
      <c r="AO99" s="40">
        <f>IF($B99=0,0,+VLOOKUP($B99,'1v -ostali'!$A$15:$AS$372,AO$3,FALSE))</f>
        <v>0</v>
      </c>
      <c r="AP99" s="40">
        <f>IF($B99=0,0,+VLOOKUP($B99,'1v -ostali'!$A$15:$AS$372,AP$3,FALSE))</f>
        <v>0</v>
      </c>
      <c r="AQ99" s="40">
        <f>IF($B99=0,0,+VLOOKUP($B99,'1v -ostali'!$A$15:$AS$372,AQ$3,FALSE))</f>
        <v>0</v>
      </c>
      <c r="AR99" s="40">
        <f>IF($B99=0,0,+VLOOKUP($B99,'1v -ostali'!$A$15:$AS$372,AR$3,FALSE))</f>
        <v>0</v>
      </c>
      <c r="AS99" s="40">
        <f>IF($B99=0,0,+VLOOKUP($B99,'1v -ostali'!$A$15:$AS$372,AS$3,FALSE))</f>
        <v>0</v>
      </c>
      <c r="AT99" s="40">
        <f>IF($B99=0,0,+VLOOKUP($B99,'1v -ostali'!$A$15:$AS$372,AT$3,FALSE))</f>
        <v>0</v>
      </c>
      <c r="AU99" s="40">
        <f>IF($B99=0,0,+VLOOKUP($B99,'1v -ostali'!$A$15:$AS$372,AU$3,FALSE))</f>
        <v>0</v>
      </c>
      <c r="AV99" s="40">
        <f>IF($B99=0,0,+VLOOKUP($B99,'1v -ostali'!$A$15:$AS$372,AV$3,FALSE))</f>
        <v>0</v>
      </c>
      <c r="AW99" s="40">
        <f>IF($B99=0,0,+VLOOKUP($B99,'1v -ostali'!$A$15:$AS$372,AW$3,FALSE))</f>
        <v>0</v>
      </c>
    </row>
    <row r="100" spans="1:49" x14ac:dyDescent="0.25">
      <c r="A100">
        <f t="shared" si="7"/>
        <v>0</v>
      </c>
      <c r="B100">
        <f>+IF(MAX(B$4:B99)+1&lt;=B$1,B99+1,0)</f>
        <v>0</v>
      </c>
      <c r="C100" s="222">
        <f t="shared" si="12"/>
        <v>0</v>
      </c>
      <c r="D100">
        <f t="shared" si="13"/>
        <v>0</v>
      </c>
      <c r="E100" s="368">
        <f t="shared" si="14"/>
        <v>0</v>
      </c>
      <c r="F100" s="222">
        <f t="shared" si="11"/>
        <v>0</v>
      </c>
      <c r="G100">
        <f>IF($B100=0,0,+VLOOKUP($B100,'1v -ostali'!$A$15:C$372,G$3,FALSE))</f>
        <v>0</v>
      </c>
      <c r="I100">
        <f>IF($B100=0,0,+VLOOKUP($B100,'1v -ostali'!$A$15:$AS$372,I$3,FALSE))</f>
        <v>0</v>
      </c>
      <c r="J100">
        <f>IF($B100=0,0,+VLOOKUP($B100,'1v -ostali'!$A$15:$AS$372,J$3,FALSE))</f>
        <v>0</v>
      </c>
      <c r="K100">
        <f>IF($B100=0,0,+VLOOKUP($B100,'1v -ostali'!$A$15:$AS$372,K$3,FALSE))</f>
        <v>0</v>
      </c>
      <c r="L100">
        <f>IF($B100=0,0,+VLOOKUP($B100,'1v -ostali'!$A$15:$AS$372,L$3,FALSE))</f>
        <v>0</v>
      </c>
      <c r="M100">
        <f>IF($B100=0,0,+VLOOKUP($B100,'1v -ostali'!$A$15:$AS$372,M$3,FALSE))</f>
        <v>0</v>
      </c>
      <c r="N100">
        <f>IF($B100=0,0,+VLOOKUP($B100,'1v -ostali'!$A$15:$AS$372,N$3,FALSE))</f>
        <v>0</v>
      </c>
      <c r="O100">
        <f>IF($B100=0,0,+VLOOKUP($B100,'1v -ostali'!$A$15:$AS$372,O$3,FALSE))</f>
        <v>0</v>
      </c>
      <c r="P100">
        <f>IF($B100=0,0,+VLOOKUP($B100,'1v -ostali'!$A$15:$AS$372,P$3,FALSE))</f>
        <v>0</v>
      </c>
      <c r="Q100">
        <f>IF($B100=0,0,+VLOOKUP($B100,'1v -ostali'!$A$15:$AS$372,Q$3,FALSE))</f>
        <v>0</v>
      </c>
      <c r="R100">
        <f>IF($B100=0,0,+VLOOKUP($B100,'1v -ostali'!$A$15:$AS$372,R$3,FALSE))</f>
        <v>0</v>
      </c>
      <c r="S100">
        <f>IF($B100=0,0,+VLOOKUP($B100,'1v -ostali'!$A$15:$AS$372,S$3,FALSE))</f>
        <v>0</v>
      </c>
      <c r="T100">
        <f>IF($B100=0,0,+VLOOKUP($B100,'1v -ostali'!$A$15:$AS$372,T$3,FALSE))</f>
        <v>0</v>
      </c>
      <c r="U100">
        <f>IF($B100=0,0,+VLOOKUP($B100,'1v -ostali'!$A$15:$AS$372,U$3,FALSE))</f>
        <v>0</v>
      </c>
      <c r="V100">
        <f>IF($B100=0,0,+VLOOKUP($B100,'1v -ostali'!$A$15:$AS$372,V$3,FALSE))</f>
        <v>0</v>
      </c>
      <c r="W100">
        <f>IF($B100=0,0,+VLOOKUP($B100,'1v -ostali'!$A$15:$AS$372,W$3,FALSE))</f>
        <v>0</v>
      </c>
      <c r="X100">
        <f>IF($B100=0,0,+VLOOKUP($B100,'1v -ostali'!$A$15:$AS$372,X$3,FALSE))</f>
        <v>0</v>
      </c>
      <c r="Y100">
        <f>IF($B100=0,0,+VLOOKUP($B100,'1v -ostali'!$A$15:$AS$372,Y$3,FALSE))</f>
        <v>0</v>
      </c>
      <c r="Z100">
        <f>IF($B100=0,0,+VLOOKUP($B100,'1v -ostali'!$A$15:$AS$372,Z$3,FALSE))</f>
        <v>0</v>
      </c>
      <c r="AA100">
        <f>IF($B100=0,0,+VLOOKUP($B100,'1v -ostali'!$A$15:$AS$372,AA$3,FALSE))</f>
        <v>0</v>
      </c>
      <c r="AB100">
        <f>IF($B100=0,0,+VLOOKUP($B100,'1v -ostali'!$A$15:$AS$372,AB$3,FALSE))</f>
        <v>0</v>
      </c>
      <c r="AC100">
        <f>IF($B100=0,0,+VLOOKUP($B100,'1v -ostali'!$A$15:$AS$372,AC$3,FALSE))</f>
        <v>0</v>
      </c>
      <c r="AD100">
        <f>IF($B100=0,0,+VLOOKUP($B100,'1v -ostali'!$A$15:$AS$372,AD$3,FALSE))</f>
        <v>0</v>
      </c>
      <c r="AL100">
        <f>IF($B100=0,0,+VLOOKUP($B100,'1v -ostali'!$A$15:$AS$372,AL$3,FALSE))</f>
        <v>0</v>
      </c>
      <c r="AM100">
        <f>IF($B100=0,0,+VLOOKUP($B100,'1v -ostali'!$A$15:$AS$372,AM$3,FALSE))</f>
        <v>0</v>
      </c>
      <c r="AN100" s="40">
        <f>IF($B100=0,0,+VLOOKUP($B100,'1v -ostali'!$A$15:$AS$372,AN$3,FALSE))</f>
        <v>0</v>
      </c>
      <c r="AO100" s="40">
        <f>IF($B100=0,0,+VLOOKUP($B100,'1v -ostali'!$A$15:$AS$372,AO$3,FALSE))</f>
        <v>0</v>
      </c>
      <c r="AP100" s="40">
        <f>IF($B100=0,0,+VLOOKUP($B100,'1v -ostali'!$A$15:$AS$372,AP$3,FALSE))</f>
        <v>0</v>
      </c>
      <c r="AQ100" s="40">
        <f>IF($B100=0,0,+VLOOKUP($B100,'1v -ostali'!$A$15:$AS$372,AQ$3,FALSE))</f>
        <v>0</v>
      </c>
      <c r="AR100" s="40">
        <f>IF($B100=0,0,+VLOOKUP($B100,'1v -ostali'!$A$15:$AS$372,AR$3,FALSE))</f>
        <v>0</v>
      </c>
      <c r="AS100" s="40">
        <f>IF($B100=0,0,+VLOOKUP($B100,'1v -ostali'!$A$15:$AS$372,AS$3,FALSE))</f>
        <v>0</v>
      </c>
      <c r="AT100" s="40">
        <f>IF($B100=0,0,+VLOOKUP($B100,'1v -ostali'!$A$15:$AS$372,AT$3,FALSE))</f>
        <v>0</v>
      </c>
      <c r="AU100" s="40">
        <f>IF($B100=0,0,+VLOOKUP($B100,'1v -ostali'!$A$15:$AS$372,AU$3,FALSE))</f>
        <v>0</v>
      </c>
      <c r="AV100" s="40">
        <f>IF($B100=0,0,+VLOOKUP($B100,'1v -ostali'!$A$15:$AS$372,AV$3,FALSE))</f>
        <v>0</v>
      </c>
      <c r="AW100" s="40">
        <f>IF($B100=0,0,+VLOOKUP($B100,'1v -ostali'!$A$15:$AS$372,AW$3,FALSE))</f>
        <v>0</v>
      </c>
    </row>
    <row r="101" spans="1:49" x14ac:dyDescent="0.25">
      <c r="A101">
        <f t="shared" si="7"/>
        <v>0</v>
      </c>
      <c r="B101">
        <f>+IF(MAX(B$4:B100)+1&lt;=B$1,B100+1,0)</f>
        <v>0</v>
      </c>
      <c r="C101" s="222">
        <f t="shared" si="12"/>
        <v>0</v>
      </c>
      <c r="D101">
        <f t="shared" si="13"/>
        <v>0</v>
      </c>
      <c r="E101" s="368">
        <f t="shared" si="14"/>
        <v>0</v>
      </c>
      <c r="F101" s="222">
        <f t="shared" si="11"/>
        <v>0</v>
      </c>
      <c r="G101">
        <f>IF($B101=0,0,+VLOOKUP($B101,'1v -ostali'!$A$15:C$372,G$3,FALSE))</f>
        <v>0</v>
      </c>
      <c r="I101">
        <f>IF($B101=0,0,+VLOOKUP($B101,'1v -ostali'!$A$15:$AS$372,I$3,FALSE))</f>
        <v>0</v>
      </c>
      <c r="J101">
        <f>IF($B101=0,0,+VLOOKUP($B101,'1v -ostali'!$A$15:$AS$372,J$3,FALSE))</f>
        <v>0</v>
      </c>
      <c r="K101">
        <f>IF($B101=0,0,+VLOOKUP($B101,'1v -ostali'!$A$15:$AS$372,K$3,FALSE))</f>
        <v>0</v>
      </c>
      <c r="L101">
        <f>IF($B101=0,0,+VLOOKUP($B101,'1v -ostali'!$A$15:$AS$372,L$3,FALSE))</f>
        <v>0</v>
      </c>
      <c r="M101">
        <f>IF($B101=0,0,+VLOOKUP($B101,'1v -ostali'!$A$15:$AS$372,M$3,FALSE))</f>
        <v>0</v>
      </c>
      <c r="N101">
        <f>IF($B101=0,0,+VLOOKUP($B101,'1v -ostali'!$A$15:$AS$372,N$3,FALSE))</f>
        <v>0</v>
      </c>
      <c r="O101">
        <f>IF($B101=0,0,+VLOOKUP($B101,'1v -ostali'!$A$15:$AS$372,O$3,FALSE))</f>
        <v>0</v>
      </c>
      <c r="P101">
        <f>IF($B101=0,0,+VLOOKUP($B101,'1v -ostali'!$A$15:$AS$372,P$3,FALSE))</f>
        <v>0</v>
      </c>
      <c r="Q101">
        <f>IF($B101=0,0,+VLOOKUP($B101,'1v -ostali'!$A$15:$AS$372,Q$3,FALSE))</f>
        <v>0</v>
      </c>
      <c r="R101">
        <f>IF($B101=0,0,+VLOOKUP($B101,'1v -ostali'!$A$15:$AS$372,R$3,FALSE))</f>
        <v>0</v>
      </c>
      <c r="S101">
        <f>IF($B101=0,0,+VLOOKUP($B101,'1v -ostali'!$A$15:$AS$372,S$3,FALSE))</f>
        <v>0</v>
      </c>
      <c r="T101">
        <f>IF($B101=0,0,+VLOOKUP($B101,'1v -ostali'!$A$15:$AS$372,T$3,FALSE))</f>
        <v>0</v>
      </c>
      <c r="U101">
        <f>IF($B101=0,0,+VLOOKUP($B101,'1v -ostali'!$A$15:$AS$372,U$3,FALSE))</f>
        <v>0</v>
      </c>
      <c r="V101">
        <f>IF($B101=0,0,+VLOOKUP($B101,'1v -ostali'!$A$15:$AS$372,V$3,FALSE))</f>
        <v>0</v>
      </c>
      <c r="W101">
        <f>IF($B101=0,0,+VLOOKUP($B101,'1v -ostali'!$A$15:$AS$372,W$3,FALSE))</f>
        <v>0</v>
      </c>
      <c r="X101">
        <f>IF($B101=0,0,+VLOOKUP($B101,'1v -ostali'!$A$15:$AS$372,X$3,FALSE))</f>
        <v>0</v>
      </c>
      <c r="Y101">
        <f>IF($B101=0,0,+VLOOKUP($B101,'1v -ostali'!$A$15:$AS$372,Y$3,FALSE))</f>
        <v>0</v>
      </c>
      <c r="Z101">
        <f>IF($B101=0,0,+VLOOKUP($B101,'1v -ostali'!$A$15:$AS$372,Z$3,FALSE))</f>
        <v>0</v>
      </c>
      <c r="AA101">
        <f>IF($B101=0,0,+VLOOKUP($B101,'1v -ostali'!$A$15:$AS$372,AA$3,FALSE))</f>
        <v>0</v>
      </c>
      <c r="AB101">
        <f>IF($B101=0,0,+VLOOKUP($B101,'1v -ostali'!$A$15:$AS$372,AB$3,FALSE))</f>
        <v>0</v>
      </c>
      <c r="AC101">
        <f>IF($B101=0,0,+VLOOKUP($B101,'1v -ostali'!$A$15:$AS$372,AC$3,FALSE))</f>
        <v>0</v>
      </c>
      <c r="AD101">
        <f>IF($B101=0,0,+VLOOKUP($B101,'1v -ostali'!$A$15:$AS$372,AD$3,FALSE))</f>
        <v>0</v>
      </c>
      <c r="AL101">
        <f>IF($B101=0,0,+VLOOKUP($B101,'1v -ostali'!$A$15:$AS$372,AL$3,FALSE))</f>
        <v>0</v>
      </c>
      <c r="AM101">
        <f>IF($B101=0,0,+VLOOKUP($B101,'1v -ostali'!$A$15:$AS$372,AM$3,FALSE))</f>
        <v>0</v>
      </c>
      <c r="AN101" s="40">
        <f>IF($B101=0,0,+VLOOKUP($B101,'1v -ostali'!$A$15:$AS$372,AN$3,FALSE))</f>
        <v>0</v>
      </c>
      <c r="AO101" s="40">
        <f>IF($B101=0,0,+VLOOKUP($B101,'1v -ostali'!$A$15:$AS$372,AO$3,FALSE))</f>
        <v>0</v>
      </c>
      <c r="AP101" s="40">
        <f>IF($B101=0,0,+VLOOKUP($B101,'1v -ostali'!$A$15:$AS$372,AP$3,FALSE))</f>
        <v>0</v>
      </c>
      <c r="AQ101" s="40">
        <f>IF($B101=0,0,+VLOOKUP($B101,'1v -ostali'!$A$15:$AS$372,AQ$3,FALSE))</f>
        <v>0</v>
      </c>
      <c r="AR101" s="40">
        <f>IF($B101=0,0,+VLOOKUP($B101,'1v -ostali'!$A$15:$AS$372,AR$3,FALSE))</f>
        <v>0</v>
      </c>
      <c r="AS101" s="40">
        <f>IF($B101=0,0,+VLOOKUP($B101,'1v -ostali'!$A$15:$AS$372,AS$3,FALSE))</f>
        <v>0</v>
      </c>
      <c r="AT101" s="40">
        <f>IF($B101=0,0,+VLOOKUP($B101,'1v -ostali'!$A$15:$AS$372,AT$3,FALSE))</f>
        <v>0</v>
      </c>
      <c r="AU101" s="40">
        <f>IF($B101=0,0,+VLOOKUP($B101,'1v -ostali'!$A$15:$AS$372,AU$3,FALSE))</f>
        <v>0</v>
      </c>
      <c r="AV101" s="40">
        <f>IF($B101=0,0,+VLOOKUP($B101,'1v -ostali'!$A$15:$AS$372,AV$3,FALSE))</f>
        <v>0</v>
      </c>
      <c r="AW101" s="40">
        <f>IF($B101=0,0,+VLOOKUP($B101,'1v -ostali'!$A$15:$AS$372,AW$3,FALSE))</f>
        <v>0</v>
      </c>
    </row>
    <row r="102" spans="1:49" x14ac:dyDescent="0.25">
      <c r="A102">
        <f t="shared" ref="A102:A133" si="15">+IF(B102=0,0,A101)</f>
        <v>0</v>
      </c>
      <c r="B102">
        <f>+IF(MAX(B$4:B101)+1&lt;=B$1,B101+1,0)</f>
        <v>0</v>
      </c>
      <c r="C102" s="222">
        <f t="shared" si="12"/>
        <v>0</v>
      </c>
      <c r="D102">
        <f t="shared" si="13"/>
        <v>0</v>
      </c>
      <c r="E102" s="368">
        <f t="shared" si="14"/>
        <v>0</v>
      </c>
      <c r="F102" s="222">
        <f t="shared" si="11"/>
        <v>0</v>
      </c>
      <c r="G102">
        <f>IF($B102=0,0,+VLOOKUP($B102,'1v -ostali'!$A$15:C$372,G$3,FALSE))</f>
        <v>0</v>
      </c>
      <c r="I102">
        <f>IF($B102=0,0,+VLOOKUP($B102,'1v -ostali'!$A$15:$AS$372,I$3,FALSE))</f>
        <v>0</v>
      </c>
      <c r="J102">
        <f>IF($B102=0,0,+VLOOKUP($B102,'1v -ostali'!$A$15:$AS$372,J$3,FALSE))</f>
        <v>0</v>
      </c>
      <c r="K102">
        <f>IF($B102=0,0,+VLOOKUP($B102,'1v -ostali'!$A$15:$AS$372,K$3,FALSE))</f>
        <v>0</v>
      </c>
      <c r="L102">
        <f>IF($B102=0,0,+VLOOKUP($B102,'1v -ostali'!$A$15:$AS$372,L$3,FALSE))</f>
        <v>0</v>
      </c>
      <c r="M102">
        <f>IF($B102=0,0,+VLOOKUP($B102,'1v -ostali'!$A$15:$AS$372,M$3,FALSE))</f>
        <v>0</v>
      </c>
      <c r="N102">
        <f>IF($B102=0,0,+VLOOKUP($B102,'1v -ostali'!$A$15:$AS$372,N$3,FALSE))</f>
        <v>0</v>
      </c>
      <c r="O102">
        <f>IF($B102=0,0,+VLOOKUP($B102,'1v -ostali'!$A$15:$AS$372,O$3,FALSE))</f>
        <v>0</v>
      </c>
      <c r="P102">
        <f>IF($B102=0,0,+VLOOKUP($B102,'1v -ostali'!$A$15:$AS$372,P$3,FALSE))</f>
        <v>0</v>
      </c>
      <c r="Q102">
        <f>IF($B102=0,0,+VLOOKUP($B102,'1v -ostali'!$A$15:$AS$372,Q$3,FALSE))</f>
        <v>0</v>
      </c>
      <c r="R102">
        <f>IF($B102=0,0,+VLOOKUP($B102,'1v -ostali'!$A$15:$AS$372,R$3,FALSE))</f>
        <v>0</v>
      </c>
      <c r="S102">
        <f>IF($B102=0,0,+VLOOKUP($B102,'1v -ostali'!$A$15:$AS$372,S$3,FALSE))</f>
        <v>0</v>
      </c>
      <c r="T102">
        <f>IF($B102=0,0,+VLOOKUP($B102,'1v -ostali'!$A$15:$AS$372,T$3,FALSE))</f>
        <v>0</v>
      </c>
      <c r="U102">
        <f>IF($B102=0,0,+VLOOKUP($B102,'1v -ostali'!$A$15:$AS$372,U$3,FALSE))</f>
        <v>0</v>
      </c>
      <c r="V102">
        <f>IF($B102=0,0,+VLOOKUP($B102,'1v -ostali'!$A$15:$AS$372,V$3,FALSE))</f>
        <v>0</v>
      </c>
      <c r="W102">
        <f>IF($B102=0,0,+VLOOKUP($B102,'1v -ostali'!$A$15:$AS$372,W$3,FALSE))</f>
        <v>0</v>
      </c>
      <c r="X102">
        <f>IF($B102=0,0,+VLOOKUP($B102,'1v -ostali'!$A$15:$AS$372,X$3,FALSE))</f>
        <v>0</v>
      </c>
      <c r="Y102">
        <f>IF($B102=0,0,+VLOOKUP($B102,'1v -ostali'!$A$15:$AS$372,Y$3,FALSE))</f>
        <v>0</v>
      </c>
      <c r="Z102">
        <f>IF($B102=0,0,+VLOOKUP($B102,'1v -ostali'!$A$15:$AS$372,Z$3,FALSE))</f>
        <v>0</v>
      </c>
      <c r="AA102">
        <f>IF($B102=0,0,+VLOOKUP($B102,'1v -ostali'!$A$15:$AS$372,AA$3,FALSE))</f>
        <v>0</v>
      </c>
      <c r="AB102">
        <f>IF($B102=0,0,+VLOOKUP($B102,'1v -ostali'!$A$15:$AS$372,AB$3,FALSE))</f>
        <v>0</v>
      </c>
      <c r="AC102">
        <f>IF($B102=0,0,+VLOOKUP($B102,'1v -ostali'!$A$15:$AS$372,AC$3,FALSE))</f>
        <v>0</v>
      </c>
      <c r="AD102">
        <f>IF($B102=0,0,+VLOOKUP($B102,'1v -ostali'!$A$15:$AS$372,AD$3,FALSE))</f>
        <v>0</v>
      </c>
      <c r="AL102">
        <f>IF($B102=0,0,+VLOOKUP($B102,'1v -ostali'!$A$15:$AS$372,AL$3,FALSE))</f>
        <v>0</v>
      </c>
      <c r="AM102">
        <f>IF($B102=0,0,+VLOOKUP($B102,'1v -ostali'!$A$15:$AS$372,AM$3,FALSE))</f>
        <v>0</v>
      </c>
      <c r="AN102" s="40">
        <f>IF($B102=0,0,+VLOOKUP($B102,'1v -ostali'!$A$15:$AS$372,AN$3,FALSE))</f>
        <v>0</v>
      </c>
      <c r="AO102" s="40">
        <f>IF($B102=0,0,+VLOOKUP($B102,'1v -ostali'!$A$15:$AS$372,AO$3,FALSE))</f>
        <v>0</v>
      </c>
      <c r="AP102" s="40">
        <f>IF($B102=0,0,+VLOOKUP($B102,'1v -ostali'!$A$15:$AS$372,AP$3,FALSE))</f>
        <v>0</v>
      </c>
      <c r="AQ102" s="40">
        <f>IF($B102=0,0,+VLOOKUP($B102,'1v -ostali'!$A$15:$AS$372,AQ$3,FALSE))</f>
        <v>0</v>
      </c>
      <c r="AR102" s="40">
        <f>IF($B102=0,0,+VLOOKUP($B102,'1v -ostali'!$A$15:$AS$372,AR$3,FALSE))</f>
        <v>0</v>
      </c>
      <c r="AS102" s="40">
        <f>IF($B102=0,0,+VLOOKUP($B102,'1v -ostali'!$A$15:$AS$372,AS$3,FALSE))</f>
        <v>0</v>
      </c>
      <c r="AT102" s="40">
        <f>IF($B102=0,0,+VLOOKUP($B102,'1v -ostali'!$A$15:$AS$372,AT$3,FALSE))</f>
        <v>0</v>
      </c>
      <c r="AU102" s="40">
        <f>IF($B102=0,0,+VLOOKUP($B102,'1v -ostali'!$A$15:$AS$372,AU$3,FALSE))</f>
        <v>0</v>
      </c>
      <c r="AV102" s="40">
        <f>IF($B102=0,0,+VLOOKUP($B102,'1v -ostali'!$A$15:$AS$372,AV$3,FALSE))</f>
        <v>0</v>
      </c>
      <c r="AW102" s="40">
        <f>IF($B102=0,0,+VLOOKUP($B102,'1v -ostali'!$A$15:$AS$372,AW$3,FALSE))</f>
        <v>0</v>
      </c>
    </row>
    <row r="103" spans="1:49" x14ac:dyDescent="0.25">
      <c r="A103">
        <f t="shared" si="15"/>
        <v>0</v>
      </c>
      <c r="B103">
        <f>+IF(MAX(B$4:B102)+1&lt;=B$1,B102+1,0)</f>
        <v>0</v>
      </c>
      <c r="C103" s="222">
        <f t="shared" si="12"/>
        <v>0</v>
      </c>
      <c r="D103">
        <f t="shared" si="13"/>
        <v>0</v>
      </c>
      <c r="E103" s="368">
        <f t="shared" si="14"/>
        <v>0</v>
      </c>
      <c r="F103" s="222">
        <f t="shared" si="11"/>
        <v>0</v>
      </c>
      <c r="G103">
        <f>IF($B103=0,0,+VLOOKUP($B103,'1v -ostali'!$A$15:C$372,G$3,FALSE))</f>
        <v>0</v>
      </c>
      <c r="I103">
        <f>IF($B103=0,0,+VLOOKUP($B103,'1v -ostali'!$A$15:$AS$372,I$3,FALSE))</f>
        <v>0</v>
      </c>
      <c r="J103">
        <f>IF($B103=0,0,+VLOOKUP($B103,'1v -ostali'!$A$15:$AS$372,J$3,FALSE))</f>
        <v>0</v>
      </c>
      <c r="K103">
        <f>IF($B103=0,0,+VLOOKUP($B103,'1v -ostali'!$A$15:$AS$372,K$3,FALSE))</f>
        <v>0</v>
      </c>
      <c r="L103">
        <f>IF($B103=0,0,+VLOOKUP($B103,'1v -ostali'!$A$15:$AS$372,L$3,FALSE))</f>
        <v>0</v>
      </c>
      <c r="M103">
        <f>IF($B103=0,0,+VLOOKUP($B103,'1v -ostali'!$A$15:$AS$372,M$3,FALSE))</f>
        <v>0</v>
      </c>
      <c r="N103">
        <f>IF($B103=0,0,+VLOOKUP($B103,'1v -ostali'!$A$15:$AS$372,N$3,FALSE))</f>
        <v>0</v>
      </c>
      <c r="O103">
        <f>IF($B103=0,0,+VLOOKUP($B103,'1v -ostali'!$A$15:$AS$372,O$3,FALSE))</f>
        <v>0</v>
      </c>
      <c r="P103">
        <f>IF($B103=0,0,+VLOOKUP($B103,'1v -ostali'!$A$15:$AS$372,P$3,FALSE))</f>
        <v>0</v>
      </c>
      <c r="Q103">
        <f>IF($B103=0,0,+VLOOKUP($B103,'1v -ostali'!$A$15:$AS$372,Q$3,FALSE))</f>
        <v>0</v>
      </c>
      <c r="R103">
        <f>IF($B103=0,0,+VLOOKUP($B103,'1v -ostali'!$A$15:$AS$372,R$3,FALSE))</f>
        <v>0</v>
      </c>
      <c r="S103">
        <f>IF($B103=0,0,+VLOOKUP($B103,'1v -ostali'!$A$15:$AS$372,S$3,FALSE))</f>
        <v>0</v>
      </c>
      <c r="T103">
        <f>IF($B103=0,0,+VLOOKUP($B103,'1v -ostali'!$A$15:$AS$372,T$3,FALSE))</f>
        <v>0</v>
      </c>
      <c r="U103">
        <f>IF($B103=0,0,+VLOOKUP($B103,'1v -ostali'!$A$15:$AS$372,U$3,FALSE))</f>
        <v>0</v>
      </c>
      <c r="V103">
        <f>IF($B103=0,0,+VLOOKUP($B103,'1v -ostali'!$A$15:$AS$372,V$3,FALSE))</f>
        <v>0</v>
      </c>
      <c r="W103">
        <f>IF($B103=0,0,+VLOOKUP($B103,'1v -ostali'!$A$15:$AS$372,W$3,FALSE))</f>
        <v>0</v>
      </c>
      <c r="X103">
        <f>IF($B103=0,0,+VLOOKUP($B103,'1v -ostali'!$A$15:$AS$372,X$3,FALSE))</f>
        <v>0</v>
      </c>
      <c r="Y103">
        <f>IF($B103=0,0,+VLOOKUP($B103,'1v -ostali'!$A$15:$AS$372,Y$3,FALSE))</f>
        <v>0</v>
      </c>
      <c r="Z103">
        <f>IF($B103=0,0,+VLOOKUP($B103,'1v -ostali'!$A$15:$AS$372,Z$3,FALSE))</f>
        <v>0</v>
      </c>
      <c r="AA103">
        <f>IF($B103=0,0,+VLOOKUP($B103,'1v -ostali'!$A$15:$AS$372,AA$3,FALSE))</f>
        <v>0</v>
      </c>
      <c r="AB103">
        <f>IF($B103=0,0,+VLOOKUP($B103,'1v -ostali'!$A$15:$AS$372,AB$3,FALSE))</f>
        <v>0</v>
      </c>
      <c r="AC103">
        <f>IF($B103=0,0,+VLOOKUP($B103,'1v -ostali'!$A$15:$AS$372,AC$3,FALSE))</f>
        <v>0</v>
      </c>
      <c r="AD103">
        <f>IF($B103=0,0,+VLOOKUP($B103,'1v -ostali'!$A$15:$AS$372,AD$3,FALSE))</f>
        <v>0</v>
      </c>
      <c r="AL103">
        <f>IF($B103=0,0,+VLOOKUP($B103,'1v -ostali'!$A$15:$AS$372,AL$3,FALSE))</f>
        <v>0</v>
      </c>
      <c r="AM103">
        <f>IF($B103=0,0,+VLOOKUP($B103,'1v -ostali'!$A$15:$AS$372,AM$3,FALSE))</f>
        <v>0</v>
      </c>
      <c r="AN103" s="40">
        <f>IF($B103=0,0,+VLOOKUP($B103,'1v -ostali'!$A$15:$AS$372,AN$3,FALSE))</f>
        <v>0</v>
      </c>
      <c r="AO103" s="40">
        <f>IF($B103=0,0,+VLOOKUP($B103,'1v -ostali'!$A$15:$AS$372,AO$3,FALSE))</f>
        <v>0</v>
      </c>
      <c r="AP103" s="40">
        <f>IF($B103=0,0,+VLOOKUP($B103,'1v -ostali'!$A$15:$AS$372,AP$3,FALSE))</f>
        <v>0</v>
      </c>
      <c r="AQ103" s="40">
        <f>IF($B103=0,0,+VLOOKUP($B103,'1v -ostali'!$A$15:$AS$372,AQ$3,FALSE))</f>
        <v>0</v>
      </c>
      <c r="AR103" s="40">
        <f>IF($B103=0,0,+VLOOKUP($B103,'1v -ostali'!$A$15:$AS$372,AR$3,FALSE))</f>
        <v>0</v>
      </c>
      <c r="AS103" s="40">
        <f>IF($B103=0,0,+VLOOKUP($B103,'1v -ostali'!$A$15:$AS$372,AS$3,FALSE))</f>
        <v>0</v>
      </c>
      <c r="AT103" s="40">
        <f>IF($B103=0,0,+VLOOKUP($B103,'1v -ostali'!$A$15:$AS$372,AT$3,FALSE))</f>
        <v>0</v>
      </c>
      <c r="AU103" s="40">
        <f>IF($B103=0,0,+VLOOKUP($B103,'1v -ostali'!$A$15:$AS$372,AU$3,FALSE))</f>
        <v>0</v>
      </c>
      <c r="AV103" s="40">
        <f>IF($B103=0,0,+VLOOKUP($B103,'1v -ostali'!$A$15:$AS$372,AV$3,FALSE))</f>
        <v>0</v>
      </c>
      <c r="AW103" s="40">
        <f>IF($B103=0,0,+VLOOKUP($B103,'1v -ostali'!$A$15:$AS$372,AW$3,FALSE))</f>
        <v>0</v>
      </c>
    </row>
    <row r="104" spans="1:49" x14ac:dyDescent="0.25">
      <c r="A104">
        <f t="shared" si="15"/>
        <v>0</v>
      </c>
      <c r="B104">
        <f>+IF(MAX(B$4:B103)+1&lt;=B$1,B103+1,0)</f>
        <v>0</v>
      </c>
      <c r="C104" s="222">
        <f t="shared" si="12"/>
        <v>0</v>
      </c>
      <c r="D104">
        <f t="shared" si="13"/>
        <v>0</v>
      </c>
      <c r="E104" s="368">
        <f t="shared" si="14"/>
        <v>0</v>
      </c>
      <c r="F104" s="222">
        <f t="shared" si="11"/>
        <v>0</v>
      </c>
      <c r="G104">
        <f>IF($B104=0,0,+VLOOKUP($B104,'1v -ostali'!$A$15:C$372,G$3,FALSE))</f>
        <v>0</v>
      </c>
      <c r="I104">
        <f>IF($B104=0,0,+VLOOKUP($B104,'1v -ostali'!$A$15:$AS$372,I$3,FALSE))</f>
        <v>0</v>
      </c>
      <c r="J104">
        <f>IF($B104=0,0,+VLOOKUP($B104,'1v -ostali'!$A$15:$AS$372,J$3,FALSE))</f>
        <v>0</v>
      </c>
      <c r="K104">
        <f>IF($B104=0,0,+VLOOKUP($B104,'1v -ostali'!$A$15:$AS$372,K$3,FALSE))</f>
        <v>0</v>
      </c>
      <c r="L104">
        <f>IF($B104=0,0,+VLOOKUP($B104,'1v -ostali'!$A$15:$AS$372,L$3,FALSE))</f>
        <v>0</v>
      </c>
      <c r="M104">
        <f>IF($B104=0,0,+VLOOKUP($B104,'1v -ostali'!$A$15:$AS$372,M$3,FALSE))</f>
        <v>0</v>
      </c>
      <c r="N104">
        <f>IF($B104=0,0,+VLOOKUP($B104,'1v -ostali'!$A$15:$AS$372,N$3,FALSE))</f>
        <v>0</v>
      </c>
      <c r="O104">
        <f>IF($B104=0,0,+VLOOKUP($B104,'1v -ostali'!$A$15:$AS$372,O$3,FALSE))</f>
        <v>0</v>
      </c>
      <c r="P104">
        <f>IF($B104=0,0,+VLOOKUP($B104,'1v -ostali'!$A$15:$AS$372,P$3,FALSE))</f>
        <v>0</v>
      </c>
      <c r="Q104">
        <f>IF($B104=0,0,+VLOOKUP($B104,'1v -ostali'!$A$15:$AS$372,Q$3,FALSE))</f>
        <v>0</v>
      </c>
      <c r="R104">
        <f>IF($B104=0,0,+VLOOKUP($B104,'1v -ostali'!$A$15:$AS$372,R$3,FALSE))</f>
        <v>0</v>
      </c>
      <c r="S104">
        <f>IF($B104=0,0,+VLOOKUP($B104,'1v -ostali'!$A$15:$AS$372,S$3,FALSE))</f>
        <v>0</v>
      </c>
      <c r="T104">
        <f>IF($B104=0,0,+VLOOKUP($B104,'1v -ostali'!$A$15:$AS$372,T$3,FALSE))</f>
        <v>0</v>
      </c>
      <c r="U104">
        <f>IF($B104=0,0,+VLOOKUP($B104,'1v -ostali'!$A$15:$AS$372,U$3,FALSE))</f>
        <v>0</v>
      </c>
      <c r="V104">
        <f>IF($B104=0,0,+VLOOKUP($B104,'1v -ostali'!$A$15:$AS$372,V$3,FALSE))</f>
        <v>0</v>
      </c>
      <c r="W104">
        <f>IF($B104=0,0,+VLOOKUP($B104,'1v -ostali'!$A$15:$AS$372,W$3,FALSE))</f>
        <v>0</v>
      </c>
      <c r="X104">
        <f>IF($B104=0,0,+VLOOKUP($B104,'1v -ostali'!$A$15:$AS$372,X$3,FALSE))</f>
        <v>0</v>
      </c>
      <c r="Y104">
        <f>IF($B104=0,0,+VLOOKUP($B104,'1v -ostali'!$A$15:$AS$372,Y$3,FALSE))</f>
        <v>0</v>
      </c>
      <c r="Z104">
        <f>IF($B104=0,0,+VLOOKUP($B104,'1v -ostali'!$A$15:$AS$372,Z$3,FALSE))</f>
        <v>0</v>
      </c>
      <c r="AA104">
        <f>IF($B104=0,0,+VLOOKUP($B104,'1v -ostali'!$A$15:$AS$372,AA$3,FALSE))</f>
        <v>0</v>
      </c>
      <c r="AB104">
        <f>IF($B104=0,0,+VLOOKUP($B104,'1v -ostali'!$A$15:$AS$372,AB$3,FALSE))</f>
        <v>0</v>
      </c>
      <c r="AC104">
        <f>IF($B104=0,0,+VLOOKUP($B104,'1v -ostali'!$A$15:$AS$372,AC$3,FALSE))</f>
        <v>0</v>
      </c>
      <c r="AD104">
        <f>IF($B104=0,0,+VLOOKUP($B104,'1v -ostali'!$A$15:$AS$372,AD$3,FALSE))</f>
        <v>0</v>
      </c>
      <c r="AL104">
        <f>IF($B104=0,0,+VLOOKUP($B104,'1v -ostali'!$A$15:$AS$372,AL$3,FALSE))</f>
        <v>0</v>
      </c>
      <c r="AM104">
        <f>IF($B104=0,0,+VLOOKUP($B104,'1v -ostali'!$A$15:$AS$372,AM$3,FALSE))</f>
        <v>0</v>
      </c>
      <c r="AN104" s="40">
        <f>IF($B104=0,0,+VLOOKUP($B104,'1v -ostali'!$A$15:$AS$372,AN$3,FALSE))</f>
        <v>0</v>
      </c>
      <c r="AO104" s="40">
        <f>IF($B104=0,0,+VLOOKUP($B104,'1v -ostali'!$A$15:$AS$372,AO$3,FALSE))</f>
        <v>0</v>
      </c>
      <c r="AP104" s="40">
        <f>IF($B104=0,0,+VLOOKUP($B104,'1v -ostali'!$A$15:$AS$372,AP$3,FALSE))</f>
        <v>0</v>
      </c>
      <c r="AQ104" s="40">
        <f>IF($B104=0,0,+VLOOKUP($B104,'1v -ostali'!$A$15:$AS$372,AQ$3,FALSE))</f>
        <v>0</v>
      </c>
      <c r="AR104" s="40">
        <f>IF($B104=0,0,+VLOOKUP($B104,'1v -ostali'!$A$15:$AS$372,AR$3,FALSE))</f>
        <v>0</v>
      </c>
      <c r="AS104" s="40">
        <f>IF($B104=0,0,+VLOOKUP($B104,'1v -ostali'!$A$15:$AS$372,AS$3,FALSE))</f>
        <v>0</v>
      </c>
      <c r="AT104" s="40">
        <f>IF($B104=0,0,+VLOOKUP($B104,'1v -ostali'!$A$15:$AS$372,AT$3,FALSE))</f>
        <v>0</v>
      </c>
      <c r="AU104" s="40">
        <f>IF($B104=0,0,+VLOOKUP($B104,'1v -ostali'!$A$15:$AS$372,AU$3,FALSE))</f>
        <v>0</v>
      </c>
      <c r="AV104" s="40">
        <f>IF($B104=0,0,+VLOOKUP($B104,'1v -ostali'!$A$15:$AS$372,AV$3,FALSE))</f>
        <v>0</v>
      </c>
      <c r="AW104" s="40">
        <f>IF($B104=0,0,+VLOOKUP($B104,'1v -ostali'!$A$15:$AS$372,AW$3,FALSE))</f>
        <v>0</v>
      </c>
    </row>
    <row r="105" spans="1:49" x14ac:dyDescent="0.25">
      <c r="A105">
        <f t="shared" si="15"/>
        <v>0</v>
      </c>
      <c r="B105">
        <f>+IF(MAX(B$4:B104)+1&lt;=B$1,B104+1,0)</f>
        <v>0</v>
      </c>
      <c r="C105" s="222">
        <f t="shared" si="12"/>
        <v>0</v>
      </c>
      <c r="D105">
        <f t="shared" si="13"/>
        <v>0</v>
      </c>
      <c r="E105" s="368">
        <f t="shared" si="14"/>
        <v>0</v>
      </c>
      <c r="F105" s="222">
        <f t="shared" si="11"/>
        <v>0</v>
      </c>
      <c r="G105">
        <f>IF($B105=0,0,+VLOOKUP($B105,'1v -ostali'!$A$15:C$372,G$3,FALSE))</f>
        <v>0</v>
      </c>
      <c r="I105">
        <f>IF($B105=0,0,+VLOOKUP($B105,'1v -ostali'!$A$15:$AS$372,I$3,FALSE))</f>
        <v>0</v>
      </c>
      <c r="J105">
        <f>IF($B105=0,0,+VLOOKUP($B105,'1v -ostali'!$A$15:$AS$372,J$3,FALSE))</f>
        <v>0</v>
      </c>
      <c r="K105">
        <f>IF($B105=0,0,+VLOOKUP($B105,'1v -ostali'!$A$15:$AS$372,K$3,FALSE))</f>
        <v>0</v>
      </c>
      <c r="L105">
        <f>IF($B105=0,0,+VLOOKUP($B105,'1v -ostali'!$A$15:$AS$372,L$3,FALSE))</f>
        <v>0</v>
      </c>
      <c r="M105">
        <f>IF($B105=0,0,+VLOOKUP($B105,'1v -ostali'!$A$15:$AS$372,M$3,FALSE))</f>
        <v>0</v>
      </c>
      <c r="N105">
        <f>IF($B105=0,0,+VLOOKUP($B105,'1v -ostali'!$A$15:$AS$372,N$3,FALSE))</f>
        <v>0</v>
      </c>
      <c r="O105">
        <f>IF($B105=0,0,+VLOOKUP($B105,'1v -ostali'!$A$15:$AS$372,O$3,FALSE))</f>
        <v>0</v>
      </c>
      <c r="P105">
        <f>IF($B105=0,0,+VLOOKUP($B105,'1v -ostali'!$A$15:$AS$372,P$3,FALSE))</f>
        <v>0</v>
      </c>
      <c r="Q105">
        <f>IF($B105=0,0,+VLOOKUP($B105,'1v -ostali'!$A$15:$AS$372,Q$3,FALSE))</f>
        <v>0</v>
      </c>
      <c r="R105">
        <f>IF($B105=0,0,+VLOOKUP($B105,'1v -ostali'!$A$15:$AS$372,R$3,FALSE))</f>
        <v>0</v>
      </c>
      <c r="S105">
        <f>IF($B105=0,0,+VLOOKUP($B105,'1v -ostali'!$A$15:$AS$372,S$3,FALSE))</f>
        <v>0</v>
      </c>
      <c r="T105">
        <f>IF($B105=0,0,+VLOOKUP($B105,'1v -ostali'!$A$15:$AS$372,T$3,FALSE))</f>
        <v>0</v>
      </c>
      <c r="U105">
        <f>IF($B105=0,0,+VLOOKUP($B105,'1v -ostali'!$A$15:$AS$372,U$3,FALSE))</f>
        <v>0</v>
      </c>
      <c r="V105">
        <f>IF($B105=0,0,+VLOOKUP($B105,'1v -ostali'!$A$15:$AS$372,V$3,FALSE))</f>
        <v>0</v>
      </c>
      <c r="W105">
        <f>IF($B105=0,0,+VLOOKUP($B105,'1v -ostali'!$A$15:$AS$372,W$3,FALSE))</f>
        <v>0</v>
      </c>
      <c r="X105">
        <f>IF($B105=0,0,+VLOOKUP($B105,'1v -ostali'!$A$15:$AS$372,X$3,FALSE))</f>
        <v>0</v>
      </c>
      <c r="Y105">
        <f>IF($B105=0,0,+VLOOKUP($B105,'1v -ostali'!$A$15:$AS$372,Y$3,FALSE))</f>
        <v>0</v>
      </c>
      <c r="Z105">
        <f>IF($B105=0,0,+VLOOKUP($B105,'1v -ostali'!$A$15:$AS$372,Z$3,FALSE))</f>
        <v>0</v>
      </c>
      <c r="AA105">
        <f>IF($B105=0,0,+VLOOKUP($B105,'1v -ostali'!$A$15:$AS$372,AA$3,FALSE))</f>
        <v>0</v>
      </c>
      <c r="AB105">
        <f>IF($B105=0,0,+VLOOKUP($B105,'1v -ostali'!$A$15:$AS$372,AB$3,FALSE))</f>
        <v>0</v>
      </c>
      <c r="AC105">
        <f>IF($B105=0,0,+VLOOKUP($B105,'1v -ostali'!$A$15:$AS$372,AC$3,FALSE))</f>
        <v>0</v>
      </c>
      <c r="AD105">
        <f>IF($B105=0,0,+VLOOKUP($B105,'1v -ostali'!$A$15:$AS$372,AD$3,FALSE))</f>
        <v>0</v>
      </c>
      <c r="AL105">
        <f>IF($B105=0,0,+VLOOKUP($B105,'1v -ostali'!$A$15:$AS$372,AL$3,FALSE))</f>
        <v>0</v>
      </c>
      <c r="AM105">
        <f>IF($B105=0,0,+VLOOKUP($B105,'1v -ostali'!$A$15:$AS$372,AM$3,FALSE))</f>
        <v>0</v>
      </c>
      <c r="AN105" s="40">
        <f>IF($B105=0,0,+VLOOKUP($B105,'1v -ostali'!$A$15:$AS$372,AN$3,FALSE))</f>
        <v>0</v>
      </c>
      <c r="AO105" s="40">
        <f>IF($B105=0,0,+VLOOKUP($B105,'1v -ostali'!$A$15:$AS$372,AO$3,FALSE))</f>
        <v>0</v>
      </c>
      <c r="AP105" s="40">
        <f>IF($B105=0,0,+VLOOKUP($B105,'1v -ostali'!$A$15:$AS$372,AP$3,FALSE))</f>
        <v>0</v>
      </c>
      <c r="AQ105" s="40">
        <f>IF($B105=0,0,+VLOOKUP($B105,'1v -ostali'!$A$15:$AS$372,AQ$3,FALSE))</f>
        <v>0</v>
      </c>
      <c r="AR105" s="40">
        <f>IF($B105=0,0,+VLOOKUP($B105,'1v -ostali'!$A$15:$AS$372,AR$3,FALSE))</f>
        <v>0</v>
      </c>
      <c r="AS105" s="40">
        <f>IF($B105=0,0,+VLOOKUP($B105,'1v -ostali'!$A$15:$AS$372,AS$3,FALSE))</f>
        <v>0</v>
      </c>
      <c r="AT105" s="40">
        <f>IF($B105=0,0,+VLOOKUP($B105,'1v -ostali'!$A$15:$AS$372,AT$3,FALSE))</f>
        <v>0</v>
      </c>
      <c r="AU105" s="40">
        <f>IF($B105=0,0,+VLOOKUP($B105,'1v -ostali'!$A$15:$AS$372,AU$3,FALSE))</f>
        <v>0</v>
      </c>
      <c r="AV105" s="40">
        <f>IF($B105=0,0,+VLOOKUP($B105,'1v -ostali'!$A$15:$AS$372,AV$3,FALSE))</f>
        <v>0</v>
      </c>
      <c r="AW105" s="40">
        <f>IF($B105=0,0,+VLOOKUP($B105,'1v -ostali'!$A$15:$AS$372,AW$3,FALSE))</f>
        <v>0</v>
      </c>
    </row>
    <row r="106" spans="1:49" x14ac:dyDescent="0.25">
      <c r="A106">
        <f t="shared" si="15"/>
        <v>0</v>
      </c>
      <c r="B106">
        <f>+IF(MAX(B$4:B105)+1&lt;=B$1,B105+1,0)</f>
        <v>0</v>
      </c>
      <c r="C106" s="222">
        <f t="shared" si="12"/>
        <v>0</v>
      </c>
      <c r="D106">
        <f t="shared" si="13"/>
        <v>0</v>
      </c>
      <c r="E106" s="368">
        <f t="shared" si="14"/>
        <v>0</v>
      </c>
      <c r="F106" s="222">
        <f t="shared" si="11"/>
        <v>0</v>
      </c>
      <c r="G106">
        <f>IF($B106=0,0,+VLOOKUP($B106,'1v -ostali'!$A$15:C$372,G$3,FALSE))</f>
        <v>0</v>
      </c>
      <c r="I106">
        <f>IF($B106=0,0,+VLOOKUP($B106,'1v -ostali'!$A$15:$AS$372,I$3,FALSE))</f>
        <v>0</v>
      </c>
      <c r="J106">
        <f>IF($B106=0,0,+VLOOKUP($B106,'1v -ostali'!$A$15:$AS$372,J$3,FALSE))</f>
        <v>0</v>
      </c>
      <c r="K106">
        <f>IF($B106=0,0,+VLOOKUP($B106,'1v -ostali'!$A$15:$AS$372,K$3,FALSE))</f>
        <v>0</v>
      </c>
      <c r="L106">
        <f>IF($B106=0,0,+VLOOKUP($B106,'1v -ostali'!$A$15:$AS$372,L$3,FALSE))</f>
        <v>0</v>
      </c>
      <c r="M106">
        <f>IF($B106=0,0,+VLOOKUP($B106,'1v -ostali'!$A$15:$AS$372,M$3,FALSE))</f>
        <v>0</v>
      </c>
      <c r="N106">
        <f>IF($B106=0,0,+VLOOKUP($B106,'1v -ostali'!$A$15:$AS$372,N$3,FALSE))</f>
        <v>0</v>
      </c>
      <c r="O106">
        <f>IF($B106=0,0,+VLOOKUP($B106,'1v -ostali'!$A$15:$AS$372,O$3,FALSE))</f>
        <v>0</v>
      </c>
      <c r="P106">
        <f>IF($B106=0,0,+VLOOKUP($B106,'1v -ostali'!$A$15:$AS$372,P$3,FALSE))</f>
        <v>0</v>
      </c>
      <c r="Q106">
        <f>IF($B106=0,0,+VLOOKUP($B106,'1v -ostali'!$A$15:$AS$372,Q$3,FALSE))</f>
        <v>0</v>
      </c>
      <c r="R106">
        <f>IF($B106=0,0,+VLOOKUP($B106,'1v -ostali'!$A$15:$AS$372,R$3,FALSE))</f>
        <v>0</v>
      </c>
      <c r="S106">
        <f>IF($B106=0,0,+VLOOKUP($B106,'1v -ostali'!$A$15:$AS$372,S$3,FALSE))</f>
        <v>0</v>
      </c>
      <c r="T106">
        <f>IF($B106=0,0,+VLOOKUP($B106,'1v -ostali'!$A$15:$AS$372,T$3,FALSE))</f>
        <v>0</v>
      </c>
      <c r="U106">
        <f>IF($B106=0,0,+VLOOKUP($B106,'1v -ostali'!$A$15:$AS$372,U$3,FALSE))</f>
        <v>0</v>
      </c>
      <c r="V106">
        <f>IF($B106=0,0,+VLOOKUP($B106,'1v -ostali'!$A$15:$AS$372,V$3,FALSE))</f>
        <v>0</v>
      </c>
      <c r="W106">
        <f>IF($B106=0,0,+VLOOKUP($B106,'1v -ostali'!$A$15:$AS$372,W$3,FALSE))</f>
        <v>0</v>
      </c>
      <c r="X106">
        <f>IF($B106=0,0,+VLOOKUP($B106,'1v -ostali'!$A$15:$AS$372,X$3,FALSE))</f>
        <v>0</v>
      </c>
      <c r="Y106">
        <f>IF($B106=0,0,+VLOOKUP($B106,'1v -ostali'!$A$15:$AS$372,Y$3,FALSE))</f>
        <v>0</v>
      </c>
      <c r="Z106">
        <f>IF($B106=0,0,+VLOOKUP($B106,'1v -ostali'!$A$15:$AS$372,Z$3,FALSE))</f>
        <v>0</v>
      </c>
      <c r="AA106">
        <f>IF($B106=0,0,+VLOOKUP($B106,'1v -ostali'!$A$15:$AS$372,AA$3,FALSE))</f>
        <v>0</v>
      </c>
      <c r="AB106">
        <f>IF($B106=0,0,+VLOOKUP($B106,'1v -ostali'!$A$15:$AS$372,AB$3,FALSE))</f>
        <v>0</v>
      </c>
      <c r="AC106">
        <f>IF($B106=0,0,+VLOOKUP($B106,'1v -ostali'!$A$15:$AS$372,AC$3,FALSE))</f>
        <v>0</v>
      </c>
      <c r="AD106">
        <f>IF($B106=0,0,+VLOOKUP($B106,'1v -ostali'!$A$15:$AS$372,AD$3,FALSE))</f>
        <v>0</v>
      </c>
      <c r="AL106">
        <f>IF($B106=0,0,+VLOOKUP($B106,'1v -ostali'!$A$15:$AS$372,AL$3,FALSE))</f>
        <v>0</v>
      </c>
      <c r="AM106">
        <f>IF($B106=0,0,+VLOOKUP($B106,'1v -ostali'!$A$15:$AS$372,AM$3,FALSE))</f>
        <v>0</v>
      </c>
      <c r="AN106" s="40">
        <f>IF($B106=0,0,+VLOOKUP($B106,'1v -ostali'!$A$15:$AS$372,AN$3,FALSE))</f>
        <v>0</v>
      </c>
      <c r="AO106" s="40">
        <f>IF($B106=0,0,+VLOOKUP($B106,'1v -ostali'!$A$15:$AS$372,AO$3,FALSE))</f>
        <v>0</v>
      </c>
      <c r="AP106" s="40">
        <f>IF($B106=0,0,+VLOOKUP($B106,'1v -ostali'!$A$15:$AS$372,AP$3,FALSE))</f>
        <v>0</v>
      </c>
      <c r="AQ106" s="40">
        <f>IF($B106=0,0,+VLOOKUP($B106,'1v -ostali'!$A$15:$AS$372,AQ$3,FALSE))</f>
        <v>0</v>
      </c>
      <c r="AR106" s="40">
        <f>IF($B106=0,0,+VLOOKUP($B106,'1v -ostali'!$A$15:$AS$372,AR$3,FALSE))</f>
        <v>0</v>
      </c>
      <c r="AS106" s="40">
        <f>IF($B106=0,0,+VLOOKUP($B106,'1v -ostali'!$A$15:$AS$372,AS$3,FALSE))</f>
        <v>0</v>
      </c>
      <c r="AT106" s="40">
        <f>IF($B106=0,0,+VLOOKUP($B106,'1v -ostali'!$A$15:$AS$372,AT$3,FALSE))</f>
        <v>0</v>
      </c>
      <c r="AU106" s="40">
        <f>IF($B106=0,0,+VLOOKUP($B106,'1v -ostali'!$A$15:$AS$372,AU$3,FALSE))</f>
        <v>0</v>
      </c>
      <c r="AV106" s="40">
        <f>IF($B106=0,0,+VLOOKUP($B106,'1v -ostali'!$A$15:$AS$372,AV$3,FALSE))</f>
        <v>0</v>
      </c>
      <c r="AW106" s="40">
        <f>IF($B106=0,0,+VLOOKUP($B106,'1v -ostali'!$A$15:$AS$372,AW$3,FALSE))</f>
        <v>0</v>
      </c>
    </row>
    <row r="107" spans="1:49" x14ac:dyDescent="0.25">
      <c r="A107">
        <f t="shared" si="15"/>
        <v>0</v>
      </c>
      <c r="B107">
        <f>+IF(MAX(B$4:B106)+1&lt;=B$1,B106+1,0)</f>
        <v>0</v>
      </c>
      <c r="C107" s="222">
        <f t="shared" si="12"/>
        <v>0</v>
      </c>
      <c r="D107">
        <f t="shared" si="13"/>
        <v>0</v>
      </c>
      <c r="E107" s="368">
        <f t="shared" si="14"/>
        <v>0</v>
      </c>
      <c r="F107" s="222">
        <f t="shared" si="11"/>
        <v>0</v>
      </c>
      <c r="G107">
        <f>IF($B107=0,0,+VLOOKUP($B107,'1v -ostali'!$A$15:C$372,G$3,FALSE))</f>
        <v>0</v>
      </c>
      <c r="I107">
        <f>IF($B107=0,0,+VLOOKUP($B107,'1v -ostali'!$A$15:$AS$372,I$3,FALSE))</f>
        <v>0</v>
      </c>
      <c r="J107">
        <f>IF($B107=0,0,+VLOOKUP($B107,'1v -ostali'!$A$15:$AS$372,J$3,FALSE))</f>
        <v>0</v>
      </c>
      <c r="K107">
        <f>IF($B107=0,0,+VLOOKUP($B107,'1v -ostali'!$A$15:$AS$372,K$3,FALSE))</f>
        <v>0</v>
      </c>
      <c r="L107">
        <f>IF($B107=0,0,+VLOOKUP($B107,'1v -ostali'!$A$15:$AS$372,L$3,FALSE))</f>
        <v>0</v>
      </c>
      <c r="M107">
        <f>IF($B107=0,0,+VLOOKUP($B107,'1v -ostali'!$A$15:$AS$372,M$3,FALSE))</f>
        <v>0</v>
      </c>
      <c r="N107">
        <f>IF($B107=0,0,+VLOOKUP($B107,'1v -ostali'!$A$15:$AS$372,N$3,FALSE))</f>
        <v>0</v>
      </c>
      <c r="O107">
        <f>IF($B107=0,0,+VLOOKUP($B107,'1v -ostali'!$A$15:$AS$372,O$3,FALSE))</f>
        <v>0</v>
      </c>
      <c r="P107">
        <f>IF($B107=0,0,+VLOOKUP($B107,'1v -ostali'!$A$15:$AS$372,P$3,FALSE))</f>
        <v>0</v>
      </c>
      <c r="Q107">
        <f>IF($B107=0,0,+VLOOKUP($B107,'1v -ostali'!$A$15:$AS$372,Q$3,FALSE))</f>
        <v>0</v>
      </c>
      <c r="R107">
        <f>IF($B107=0,0,+VLOOKUP($B107,'1v -ostali'!$A$15:$AS$372,R$3,FALSE))</f>
        <v>0</v>
      </c>
      <c r="S107">
        <f>IF($B107=0,0,+VLOOKUP($B107,'1v -ostali'!$A$15:$AS$372,S$3,FALSE))</f>
        <v>0</v>
      </c>
      <c r="T107">
        <f>IF($B107=0,0,+VLOOKUP($B107,'1v -ostali'!$A$15:$AS$372,T$3,FALSE))</f>
        <v>0</v>
      </c>
      <c r="U107">
        <f>IF($B107=0,0,+VLOOKUP($B107,'1v -ostali'!$A$15:$AS$372,U$3,FALSE))</f>
        <v>0</v>
      </c>
      <c r="V107">
        <f>IF($B107=0,0,+VLOOKUP($B107,'1v -ostali'!$A$15:$AS$372,V$3,FALSE))</f>
        <v>0</v>
      </c>
      <c r="W107">
        <f>IF($B107=0,0,+VLOOKUP($B107,'1v -ostali'!$A$15:$AS$372,W$3,FALSE))</f>
        <v>0</v>
      </c>
      <c r="X107">
        <f>IF($B107=0,0,+VLOOKUP($B107,'1v -ostali'!$A$15:$AS$372,X$3,FALSE))</f>
        <v>0</v>
      </c>
      <c r="Y107">
        <f>IF($B107=0,0,+VLOOKUP($B107,'1v -ostali'!$A$15:$AS$372,Y$3,FALSE))</f>
        <v>0</v>
      </c>
      <c r="Z107">
        <f>IF($B107=0,0,+VLOOKUP($B107,'1v -ostali'!$A$15:$AS$372,Z$3,FALSE))</f>
        <v>0</v>
      </c>
      <c r="AA107">
        <f>IF($B107=0,0,+VLOOKUP($B107,'1v -ostali'!$A$15:$AS$372,AA$3,FALSE))</f>
        <v>0</v>
      </c>
      <c r="AB107">
        <f>IF($B107=0,0,+VLOOKUP($B107,'1v -ostali'!$A$15:$AS$372,AB$3,FALSE))</f>
        <v>0</v>
      </c>
      <c r="AC107">
        <f>IF($B107=0,0,+VLOOKUP($B107,'1v -ostali'!$A$15:$AS$372,AC$3,FALSE))</f>
        <v>0</v>
      </c>
      <c r="AD107">
        <f>IF($B107=0,0,+VLOOKUP($B107,'1v -ostali'!$A$15:$AS$372,AD$3,FALSE))</f>
        <v>0</v>
      </c>
      <c r="AL107">
        <f>IF($B107=0,0,+VLOOKUP($B107,'1v -ostali'!$A$15:$AS$372,AL$3,FALSE))</f>
        <v>0</v>
      </c>
      <c r="AM107">
        <f>IF($B107=0,0,+VLOOKUP($B107,'1v -ostali'!$A$15:$AS$372,AM$3,FALSE))</f>
        <v>0</v>
      </c>
      <c r="AN107" s="40">
        <f>IF($B107=0,0,+VLOOKUP($B107,'1v -ostali'!$A$15:$AS$372,AN$3,FALSE))</f>
        <v>0</v>
      </c>
      <c r="AO107" s="40">
        <f>IF($B107=0,0,+VLOOKUP($B107,'1v -ostali'!$A$15:$AS$372,AO$3,FALSE))</f>
        <v>0</v>
      </c>
      <c r="AP107" s="40">
        <f>IF($B107=0,0,+VLOOKUP($B107,'1v -ostali'!$A$15:$AS$372,AP$3,FALSE))</f>
        <v>0</v>
      </c>
      <c r="AQ107" s="40">
        <f>IF($B107=0,0,+VLOOKUP($B107,'1v -ostali'!$A$15:$AS$372,AQ$3,FALSE))</f>
        <v>0</v>
      </c>
      <c r="AR107" s="40">
        <f>IF($B107=0,0,+VLOOKUP($B107,'1v -ostali'!$A$15:$AS$372,AR$3,FALSE))</f>
        <v>0</v>
      </c>
      <c r="AS107" s="40">
        <f>IF($B107=0,0,+VLOOKUP($B107,'1v -ostali'!$A$15:$AS$372,AS$3,FALSE))</f>
        <v>0</v>
      </c>
      <c r="AT107" s="40">
        <f>IF($B107=0,0,+VLOOKUP($B107,'1v -ostali'!$A$15:$AS$372,AT$3,FALSE))</f>
        <v>0</v>
      </c>
      <c r="AU107" s="40">
        <f>IF($B107=0,0,+VLOOKUP($B107,'1v -ostali'!$A$15:$AS$372,AU$3,FALSE))</f>
        <v>0</v>
      </c>
      <c r="AV107" s="40">
        <f>IF($B107=0,0,+VLOOKUP($B107,'1v -ostali'!$A$15:$AS$372,AV$3,FALSE))</f>
        <v>0</v>
      </c>
      <c r="AW107" s="40">
        <f>IF($B107=0,0,+VLOOKUP($B107,'1v -ostali'!$A$15:$AS$372,AW$3,FALSE))</f>
        <v>0</v>
      </c>
    </row>
    <row r="108" spans="1:49" x14ac:dyDescent="0.25">
      <c r="A108">
        <f t="shared" si="15"/>
        <v>0</v>
      </c>
      <c r="B108">
        <f>+IF(MAX(B$4:B107)+1&lt;=B$1,B107+1,0)</f>
        <v>0</v>
      </c>
      <c r="C108" s="222">
        <f t="shared" si="12"/>
        <v>0</v>
      </c>
      <c r="D108">
        <f t="shared" si="13"/>
        <v>0</v>
      </c>
      <c r="E108" s="368">
        <f t="shared" si="14"/>
        <v>0</v>
      </c>
      <c r="F108" s="222">
        <f t="shared" si="11"/>
        <v>0</v>
      </c>
      <c r="G108">
        <f>IF($B108=0,0,+VLOOKUP($B108,'1v -ostali'!$A$15:C$372,G$3,FALSE))</f>
        <v>0</v>
      </c>
      <c r="I108">
        <f>IF($B108=0,0,+VLOOKUP($B108,'1v -ostali'!$A$15:$AS$372,I$3,FALSE))</f>
        <v>0</v>
      </c>
      <c r="J108">
        <f>IF($B108=0,0,+VLOOKUP($B108,'1v -ostali'!$A$15:$AS$372,J$3,FALSE))</f>
        <v>0</v>
      </c>
      <c r="K108">
        <f>IF($B108=0,0,+VLOOKUP($B108,'1v -ostali'!$A$15:$AS$372,K$3,FALSE))</f>
        <v>0</v>
      </c>
      <c r="L108">
        <f>IF($B108=0,0,+VLOOKUP($B108,'1v -ostali'!$A$15:$AS$372,L$3,FALSE))</f>
        <v>0</v>
      </c>
      <c r="M108">
        <f>IF($B108=0,0,+VLOOKUP($B108,'1v -ostali'!$A$15:$AS$372,M$3,FALSE))</f>
        <v>0</v>
      </c>
      <c r="N108">
        <f>IF($B108=0,0,+VLOOKUP($B108,'1v -ostali'!$A$15:$AS$372,N$3,FALSE))</f>
        <v>0</v>
      </c>
      <c r="O108">
        <f>IF($B108=0,0,+VLOOKUP($B108,'1v -ostali'!$A$15:$AS$372,O$3,FALSE))</f>
        <v>0</v>
      </c>
      <c r="P108">
        <f>IF($B108=0,0,+VLOOKUP($B108,'1v -ostali'!$A$15:$AS$372,P$3,FALSE))</f>
        <v>0</v>
      </c>
      <c r="Q108">
        <f>IF($B108=0,0,+VLOOKUP($B108,'1v -ostali'!$A$15:$AS$372,Q$3,FALSE))</f>
        <v>0</v>
      </c>
      <c r="R108">
        <f>IF($B108=0,0,+VLOOKUP($B108,'1v -ostali'!$A$15:$AS$372,R$3,FALSE))</f>
        <v>0</v>
      </c>
      <c r="S108">
        <f>IF($B108=0,0,+VLOOKUP($B108,'1v -ostali'!$A$15:$AS$372,S$3,FALSE))</f>
        <v>0</v>
      </c>
      <c r="T108">
        <f>IF($B108=0,0,+VLOOKUP($B108,'1v -ostali'!$A$15:$AS$372,T$3,FALSE))</f>
        <v>0</v>
      </c>
      <c r="U108">
        <f>IF($B108=0,0,+VLOOKUP($B108,'1v -ostali'!$A$15:$AS$372,U$3,FALSE))</f>
        <v>0</v>
      </c>
      <c r="V108">
        <f>IF($B108=0,0,+VLOOKUP($B108,'1v -ostali'!$A$15:$AS$372,V$3,FALSE))</f>
        <v>0</v>
      </c>
      <c r="W108">
        <f>IF($B108=0,0,+VLOOKUP($B108,'1v -ostali'!$A$15:$AS$372,W$3,FALSE))</f>
        <v>0</v>
      </c>
      <c r="X108">
        <f>IF($B108=0,0,+VLOOKUP($B108,'1v -ostali'!$A$15:$AS$372,X$3,FALSE))</f>
        <v>0</v>
      </c>
      <c r="Y108">
        <f>IF($B108=0,0,+VLOOKUP($B108,'1v -ostali'!$A$15:$AS$372,Y$3,FALSE))</f>
        <v>0</v>
      </c>
      <c r="Z108">
        <f>IF($B108=0,0,+VLOOKUP($B108,'1v -ostali'!$A$15:$AS$372,Z$3,FALSE))</f>
        <v>0</v>
      </c>
      <c r="AA108">
        <f>IF($B108=0,0,+VLOOKUP($B108,'1v -ostali'!$A$15:$AS$372,AA$3,FALSE))</f>
        <v>0</v>
      </c>
      <c r="AB108">
        <f>IF($B108=0,0,+VLOOKUP($B108,'1v -ostali'!$A$15:$AS$372,AB$3,FALSE))</f>
        <v>0</v>
      </c>
      <c r="AC108">
        <f>IF($B108=0,0,+VLOOKUP($B108,'1v -ostali'!$A$15:$AS$372,AC$3,FALSE))</f>
        <v>0</v>
      </c>
      <c r="AD108">
        <f>IF($B108=0,0,+VLOOKUP($B108,'1v -ostali'!$A$15:$AS$372,AD$3,FALSE))</f>
        <v>0</v>
      </c>
      <c r="AL108">
        <f>IF($B108=0,0,+VLOOKUP($B108,'1v -ostali'!$A$15:$AS$372,AL$3,FALSE))</f>
        <v>0</v>
      </c>
      <c r="AM108">
        <f>IF($B108=0,0,+VLOOKUP($B108,'1v -ostali'!$A$15:$AS$372,AM$3,FALSE))</f>
        <v>0</v>
      </c>
      <c r="AN108" s="40">
        <f>IF($B108=0,0,+VLOOKUP($B108,'1v -ostali'!$A$15:$AS$372,AN$3,FALSE))</f>
        <v>0</v>
      </c>
      <c r="AO108" s="40">
        <f>IF($B108=0,0,+VLOOKUP($B108,'1v -ostali'!$A$15:$AS$372,AO$3,FALSE))</f>
        <v>0</v>
      </c>
      <c r="AP108" s="40">
        <f>IF($B108=0,0,+VLOOKUP($B108,'1v -ostali'!$A$15:$AS$372,AP$3,FALSE))</f>
        <v>0</v>
      </c>
      <c r="AQ108" s="40">
        <f>IF($B108=0,0,+VLOOKUP($B108,'1v -ostali'!$A$15:$AS$372,AQ$3,FALSE))</f>
        <v>0</v>
      </c>
      <c r="AR108" s="40">
        <f>IF($B108=0,0,+VLOOKUP($B108,'1v -ostali'!$A$15:$AS$372,AR$3,FALSE))</f>
        <v>0</v>
      </c>
      <c r="AS108" s="40">
        <f>IF($B108=0,0,+VLOOKUP($B108,'1v -ostali'!$A$15:$AS$372,AS$3,FALSE))</f>
        <v>0</v>
      </c>
      <c r="AT108" s="40">
        <f>IF($B108=0,0,+VLOOKUP($B108,'1v -ostali'!$A$15:$AS$372,AT$3,FALSE))</f>
        <v>0</v>
      </c>
      <c r="AU108" s="40">
        <f>IF($B108=0,0,+VLOOKUP($B108,'1v -ostali'!$A$15:$AS$372,AU$3,FALSE))</f>
        <v>0</v>
      </c>
      <c r="AV108" s="40">
        <f>IF($B108=0,0,+VLOOKUP($B108,'1v -ostali'!$A$15:$AS$372,AV$3,FALSE))</f>
        <v>0</v>
      </c>
      <c r="AW108" s="40">
        <f>IF($B108=0,0,+VLOOKUP($B108,'1v -ostali'!$A$15:$AS$372,AW$3,FALSE))</f>
        <v>0</v>
      </c>
    </row>
    <row r="109" spans="1:49" x14ac:dyDescent="0.25">
      <c r="A109">
        <f t="shared" si="15"/>
        <v>0</v>
      </c>
      <c r="B109">
        <f>+IF(MAX(B$4:B108)+1&lt;=B$1,B108+1,0)</f>
        <v>0</v>
      </c>
      <c r="C109" s="222">
        <f t="shared" si="12"/>
        <v>0</v>
      </c>
      <c r="D109">
        <f t="shared" si="13"/>
        <v>0</v>
      </c>
      <c r="E109" s="368">
        <f t="shared" si="14"/>
        <v>0</v>
      </c>
      <c r="F109" s="222">
        <f t="shared" si="11"/>
        <v>0</v>
      </c>
      <c r="G109">
        <f>IF($B109=0,0,+VLOOKUP($B109,'1v -ostali'!$A$15:C$372,G$3,FALSE))</f>
        <v>0</v>
      </c>
      <c r="I109">
        <f>IF($B109=0,0,+VLOOKUP($B109,'1v -ostali'!$A$15:$AS$372,I$3,FALSE))</f>
        <v>0</v>
      </c>
      <c r="J109">
        <f>IF($B109=0,0,+VLOOKUP($B109,'1v -ostali'!$A$15:$AS$372,J$3,FALSE))</f>
        <v>0</v>
      </c>
      <c r="K109">
        <f>IF($B109=0,0,+VLOOKUP($B109,'1v -ostali'!$A$15:$AS$372,K$3,FALSE))</f>
        <v>0</v>
      </c>
      <c r="L109">
        <f>IF($B109=0,0,+VLOOKUP($B109,'1v -ostali'!$A$15:$AS$372,L$3,FALSE))</f>
        <v>0</v>
      </c>
      <c r="M109">
        <f>IF($B109=0,0,+VLOOKUP($B109,'1v -ostali'!$A$15:$AS$372,M$3,FALSE))</f>
        <v>0</v>
      </c>
      <c r="N109">
        <f>IF($B109=0,0,+VLOOKUP($B109,'1v -ostali'!$A$15:$AS$372,N$3,FALSE))</f>
        <v>0</v>
      </c>
      <c r="O109">
        <f>IF($B109=0,0,+VLOOKUP($B109,'1v -ostali'!$A$15:$AS$372,O$3,FALSE))</f>
        <v>0</v>
      </c>
      <c r="P109">
        <f>IF($B109=0,0,+VLOOKUP($B109,'1v -ostali'!$A$15:$AS$372,P$3,FALSE))</f>
        <v>0</v>
      </c>
      <c r="Q109">
        <f>IF($B109=0,0,+VLOOKUP($B109,'1v -ostali'!$A$15:$AS$372,Q$3,FALSE))</f>
        <v>0</v>
      </c>
      <c r="R109">
        <f>IF($B109=0,0,+VLOOKUP($B109,'1v -ostali'!$A$15:$AS$372,R$3,FALSE))</f>
        <v>0</v>
      </c>
      <c r="S109">
        <f>IF($B109=0,0,+VLOOKUP($B109,'1v -ostali'!$A$15:$AS$372,S$3,FALSE))</f>
        <v>0</v>
      </c>
      <c r="T109">
        <f>IF($B109=0,0,+VLOOKUP($B109,'1v -ostali'!$A$15:$AS$372,T$3,FALSE))</f>
        <v>0</v>
      </c>
      <c r="U109">
        <f>IF($B109=0,0,+VLOOKUP($B109,'1v -ostali'!$A$15:$AS$372,U$3,FALSE))</f>
        <v>0</v>
      </c>
      <c r="V109">
        <f>IF($B109=0,0,+VLOOKUP($B109,'1v -ostali'!$A$15:$AS$372,V$3,FALSE))</f>
        <v>0</v>
      </c>
      <c r="W109">
        <f>IF($B109=0,0,+VLOOKUP($B109,'1v -ostali'!$A$15:$AS$372,W$3,FALSE))</f>
        <v>0</v>
      </c>
      <c r="X109">
        <f>IF($B109=0,0,+VLOOKUP($B109,'1v -ostali'!$A$15:$AS$372,X$3,FALSE))</f>
        <v>0</v>
      </c>
      <c r="Y109">
        <f>IF($B109=0,0,+VLOOKUP($B109,'1v -ostali'!$A$15:$AS$372,Y$3,FALSE))</f>
        <v>0</v>
      </c>
      <c r="Z109">
        <f>IF($B109=0,0,+VLOOKUP($B109,'1v -ostali'!$A$15:$AS$372,Z$3,FALSE))</f>
        <v>0</v>
      </c>
      <c r="AA109">
        <f>IF($B109=0,0,+VLOOKUP($B109,'1v -ostali'!$A$15:$AS$372,AA$3,FALSE))</f>
        <v>0</v>
      </c>
      <c r="AB109">
        <f>IF($B109=0,0,+VLOOKUP($B109,'1v -ostali'!$A$15:$AS$372,AB$3,FALSE))</f>
        <v>0</v>
      </c>
      <c r="AC109">
        <f>IF($B109=0,0,+VLOOKUP($B109,'1v -ostali'!$A$15:$AS$372,AC$3,FALSE))</f>
        <v>0</v>
      </c>
      <c r="AD109">
        <f>IF($B109=0,0,+VLOOKUP($B109,'1v -ostali'!$A$15:$AS$372,AD$3,FALSE))</f>
        <v>0</v>
      </c>
      <c r="AL109">
        <f>IF($B109=0,0,+VLOOKUP($B109,'1v -ostali'!$A$15:$AS$372,AL$3,FALSE))</f>
        <v>0</v>
      </c>
      <c r="AM109">
        <f>IF($B109=0,0,+VLOOKUP($B109,'1v -ostali'!$A$15:$AS$372,AM$3,FALSE))</f>
        <v>0</v>
      </c>
      <c r="AN109" s="40">
        <f>IF($B109=0,0,+VLOOKUP($B109,'1v -ostali'!$A$15:$AS$372,AN$3,FALSE))</f>
        <v>0</v>
      </c>
      <c r="AO109" s="40">
        <f>IF($B109=0,0,+VLOOKUP($B109,'1v -ostali'!$A$15:$AS$372,AO$3,FALSE))</f>
        <v>0</v>
      </c>
      <c r="AP109" s="40">
        <f>IF($B109=0,0,+VLOOKUP($B109,'1v -ostali'!$A$15:$AS$372,AP$3,FALSE))</f>
        <v>0</v>
      </c>
      <c r="AQ109" s="40">
        <f>IF($B109=0,0,+VLOOKUP($B109,'1v -ostali'!$A$15:$AS$372,AQ$3,FALSE))</f>
        <v>0</v>
      </c>
      <c r="AR109" s="40">
        <f>IF($B109=0,0,+VLOOKUP($B109,'1v -ostali'!$A$15:$AS$372,AR$3,FALSE))</f>
        <v>0</v>
      </c>
      <c r="AS109" s="40">
        <f>IF($B109=0,0,+VLOOKUP($B109,'1v -ostali'!$A$15:$AS$372,AS$3,FALSE))</f>
        <v>0</v>
      </c>
      <c r="AT109" s="40">
        <f>IF($B109=0,0,+VLOOKUP($B109,'1v -ostali'!$A$15:$AS$372,AT$3,FALSE))</f>
        <v>0</v>
      </c>
      <c r="AU109" s="40">
        <f>IF($B109=0,0,+VLOOKUP($B109,'1v -ostali'!$A$15:$AS$372,AU$3,FALSE))</f>
        <v>0</v>
      </c>
      <c r="AV109" s="40">
        <f>IF($B109=0,0,+VLOOKUP($B109,'1v -ostali'!$A$15:$AS$372,AV$3,FALSE))</f>
        <v>0</v>
      </c>
      <c r="AW109" s="40">
        <f>IF($B109=0,0,+VLOOKUP($B109,'1v -ostali'!$A$15:$AS$372,AW$3,FALSE))</f>
        <v>0</v>
      </c>
    </row>
    <row r="110" spans="1:49" x14ac:dyDescent="0.25">
      <c r="A110">
        <f t="shared" si="15"/>
        <v>0</v>
      </c>
      <c r="B110">
        <f>+IF(MAX(B$4:B109)+1&lt;=B$1,B109+1,0)</f>
        <v>0</v>
      </c>
      <c r="C110" s="222">
        <f t="shared" si="12"/>
        <v>0</v>
      </c>
      <c r="D110">
        <f t="shared" si="13"/>
        <v>0</v>
      </c>
      <c r="E110" s="368">
        <f t="shared" si="14"/>
        <v>0</v>
      </c>
      <c r="F110" s="222">
        <f t="shared" si="11"/>
        <v>0</v>
      </c>
      <c r="G110">
        <f>IF($B110=0,0,+VLOOKUP($B110,'1v -ostali'!$A$15:C$372,G$3,FALSE))</f>
        <v>0</v>
      </c>
      <c r="I110">
        <f>IF($B110=0,0,+VLOOKUP($B110,'1v -ostali'!$A$15:$AS$372,I$3,FALSE))</f>
        <v>0</v>
      </c>
      <c r="J110">
        <f>IF($B110=0,0,+VLOOKUP($B110,'1v -ostali'!$A$15:$AS$372,J$3,FALSE))</f>
        <v>0</v>
      </c>
      <c r="K110">
        <f>IF($B110=0,0,+VLOOKUP($B110,'1v -ostali'!$A$15:$AS$372,K$3,FALSE))</f>
        <v>0</v>
      </c>
      <c r="L110">
        <f>IF($B110=0,0,+VLOOKUP($B110,'1v -ostali'!$A$15:$AS$372,L$3,FALSE))</f>
        <v>0</v>
      </c>
      <c r="M110">
        <f>IF($B110=0,0,+VLOOKUP($B110,'1v -ostali'!$A$15:$AS$372,M$3,FALSE))</f>
        <v>0</v>
      </c>
      <c r="N110">
        <f>IF($B110=0,0,+VLOOKUP($B110,'1v -ostali'!$A$15:$AS$372,N$3,FALSE))</f>
        <v>0</v>
      </c>
      <c r="O110">
        <f>IF($B110=0,0,+VLOOKUP($B110,'1v -ostali'!$A$15:$AS$372,O$3,FALSE))</f>
        <v>0</v>
      </c>
      <c r="P110">
        <f>IF($B110=0,0,+VLOOKUP($B110,'1v -ostali'!$A$15:$AS$372,P$3,FALSE))</f>
        <v>0</v>
      </c>
      <c r="Q110">
        <f>IF($B110=0,0,+VLOOKUP($B110,'1v -ostali'!$A$15:$AS$372,Q$3,FALSE))</f>
        <v>0</v>
      </c>
      <c r="R110">
        <f>IF($B110=0,0,+VLOOKUP($B110,'1v -ostali'!$A$15:$AS$372,R$3,FALSE))</f>
        <v>0</v>
      </c>
      <c r="S110">
        <f>IF($B110=0,0,+VLOOKUP($B110,'1v -ostali'!$A$15:$AS$372,S$3,FALSE))</f>
        <v>0</v>
      </c>
      <c r="T110">
        <f>IF($B110=0,0,+VLOOKUP($B110,'1v -ostali'!$A$15:$AS$372,T$3,FALSE))</f>
        <v>0</v>
      </c>
      <c r="U110">
        <f>IF($B110=0,0,+VLOOKUP($B110,'1v -ostali'!$A$15:$AS$372,U$3,FALSE))</f>
        <v>0</v>
      </c>
      <c r="V110">
        <f>IF($B110=0,0,+VLOOKUP($B110,'1v -ostali'!$A$15:$AS$372,V$3,FALSE))</f>
        <v>0</v>
      </c>
      <c r="W110">
        <f>IF($B110=0,0,+VLOOKUP($B110,'1v -ostali'!$A$15:$AS$372,W$3,FALSE))</f>
        <v>0</v>
      </c>
      <c r="X110">
        <f>IF($B110=0,0,+VLOOKUP($B110,'1v -ostali'!$A$15:$AS$372,X$3,FALSE))</f>
        <v>0</v>
      </c>
      <c r="Y110">
        <f>IF($B110=0,0,+VLOOKUP($B110,'1v -ostali'!$A$15:$AS$372,Y$3,FALSE))</f>
        <v>0</v>
      </c>
      <c r="Z110">
        <f>IF($B110=0,0,+VLOOKUP($B110,'1v -ostali'!$A$15:$AS$372,Z$3,FALSE))</f>
        <v>0</v>
      </c>
      <c r="AA110">
        <f>IF($B110=0,0,+VLOOKUP($B110,'1v -ostali'!$A$15:$AS$372,AA$3,FALSE))</f>
        <v>0</v>
      </c>
      <c r="AB110">
        <f>IF($B110=0,0,+VLOOKUP($B110,'1v -ostali'!$A$15:$AS$372,AB$3,FALSE))</f>
        <v>0</v>
      </c>
      <c r="AC110">
        <f>IF($B110=0,0,+VLOOKUP($B110,'1v -ostali'!$A$15:$AS$372,AC$3,FALSE))</f>
        <v>0</v>
      </c>
      <c r="AD110">
        <f>IF($B110=0,0,+VLOOKUP($B110,'1v -ostali'!$A$15:$AS$372,AD$3,FALSE))</f>
        <v>0</v>
      </c>
      <c r="AL110">
        <f>IF($B110=0,0,+VLOOKUP($B110,'1v -ostali'!$A$15:$AS$372,AL$3,FALSE))</f>
        <v>0</v>
      </c>
      <c r="AM110">
        <f>IF($B110=0,0,+VLOOKUP($B110,'1v -ostali'!$A$15:$AS$372,AM$3,FALSE))</f>
        <v>0</v>
      </c>
      <c r="AN110" s="40">
        <f>IF($B110=0,0,+VLOOKUP($B110,'1v -ostali'!$A$15:$AS$372,AN$3,FALSE))</f>
        <v>0</v>
      </c>
      <c r="AO110" s="40">
        <f>IF($B110=0,0,+VLOOKUP($B110,'1v -ostali'!$A$15:$AS$372,AO$3,FALSE))</f>
        <v>0</v>
      </c>
      <c r="AP110" s="40">
        <f>IF($B110=0,0,+VLOOKUP($B110,'1v -ostali'!$A$15:$AS$372,AP$3,FALSE))</f>
        <v>0</v>
      </c>
      <c r="AQ110" s="40">
        <f>IF($B110=0,0,+VLOOKUP($B110,'1v -ostali'!$A$15:$AS$372,AQ$3,FALSE))</f>
        <v>0</v>
      </c>
      <c r="AR110" s="40">
        <f>IF($B110=0,0,+VLOOKUP($B110,'1v -ostali'!$A$15:$AS$372,AR$3,FALSE))</f>
        <v>0</v>
      </c>
      <c r="AS110" s="40">
        <f>IF($B110=0,0,+VLOOKUP($B110,'1v -ostali'!$A$15:$AS$372,AS$3,FALSE))</f>
        <v>0</v>
      </c>
      <c r="AT110" s="40">
        <f>IF($B110=0,0,+VLOOKUP($B110,'1v -ostali'!$A$15:$AS$372,AT$3,FALSE))</f>
        <v>0</v>
      </c>
      <c r="AU110" s="40">
        <f>IF($B110=0,0,+VLOOKUP($B110,'1v -ostali'!$A$15:$AS$372,AU$3,FALSE))</f>
        <v>0</v>
      </c>
      <c r="AV110" s="40">
        <f>IF($B110=0,0,+VLOOKUP($B110,'1v -ostali'!$A$15:$AS$372,AV$3,FALSE))</f>
        <v>0</v>
      </c>
      <c r="AW110" s="40">
        <f>IF($B110=0,0,+VLOOKUP($B110,'1v -ostali'!$A$15:$AS$372,AW$3,FALSE))</f>
        <v>0</v>
      </c>
    </row>
    <row r="111" spans="1:49" x14ac:dyDescent="0.25">
      <c r="A111">
        <f t="shared" si="15"/>
        <v>0</v>
      </c>
      <c r="B111">
        <f>+IF(MAX(B$4:B110)+1&lt;=B$1,B110+1,0)</f>
        <v>0</v>
      </c>
      <c r="C111" s="222">
        <f t="shared" si="12"/>
        <v>0</v>
      </c>
      <c r="D111">
        <f t="shared" si="13"/>
        <v>0</v>
      </c>
      <c r="E111" s="368">
        <f t="shared" si="14"/>
        <v>0</v>
      </c>
      <c r="F111" s="222">
        <f t="shared" si="11"/>
        <v>0</v>
      </c>
      <c r="G111">
        <f>IF($B111=0,0,+VLOOKUP($B111,'1v -ostali'!$A$15:C$372,G$3,FALSE))</f>
        <v>0</v>
      </c>
      <c r="I111">
        <f>IF($B111=0,0,+VLOOKUP($B111,'1v -ostali'!$A$15:$AS$372,I$3,FALSE))</f>
        <v>0</v>
      </c>
      <c r="J111">
        <f>IF($B111=0,0,+VLOOKUP($B111,'1v -ostali'!$A$15:$AS$372,J$3,FALSE))</f>
        <v>0</v>
      </c>
      <c r="K111">
        <f>IF($B111=0,0,+VLOOKUP($B111,'1v -ostali'!$A$15:$AS$372,K$3,FALSE))</f>
        <v>0</v>
      </c>
      <c r="L111">
        <f>IF($B111=0,0,+VLOOKUP($B111,'1v -ostali'!$A$15:$AS$372,L$3,FALSE))</f>
        <v>0</v>
      </c>
      <c r="M111">
        <f>IF($B111=0,0,+VLOOKUP($B111,'1v -ostali'!$A$15:$AS$372,M$3,FALSE))</f>
        <v>0</v>
      </c>
      <c r="N111">
        <f>IF($B111=0,0,+VLOOKUP($B111,'1v -ostali'!$A$15:$AS$372,N$3,FALSE))</f>
        <v>0</v>
      </c>
      <c r="O111">
        <f>IF($B111=0,0,+VLOOKUP($B111,'1v -ostali'!$A$15:$AS$372,O$3,FALSE))</f>
        <v>0</v>
      </c>
      <c r="P111">
        <f>IF($B111=0,0,+VLOOKUP($B111,'1v -ostali'!$A$15:$AS$372,P$3,FALSE))</f>
        <v>0</v>
      </c>
      <c r="Q111">
        <f>IF($B111=0,0,+VLOOKUP($B111,'1v -ostali'!$A$15:$AS$372,Q$3,FALSE))</f>
        <v>0</v>
      </c>
      <c r="R111">
        <f>IF($B111=0,0,+VLOOKUP($B111,'1v -ostali'!$A$15:$AS$372,R$3,FALSE))</f>
        <v>0</v>
      </c>
      <c r="S111">
        <f>IF($B111=0,0,+VLOOKUP($B111,'1v -ostali'!$A$15:$AS$372,S$3,FALSE))</f>
        <v>0</v>
      </c>
      <c r="T111">
        <f>IF($B111=0,0,+VLOOKUP($B111,'1v -ostali'!$A$15:$AS$372,T$3,FALSE))</f>
        <v>0</v>
      </c>
      <c r="U111">
        <f>IF($B111=0,0,+VLOOKUP($B111,'1v -ostali'!$A$15:$AS$372,U$3,FALSE))</f>
        <v>0</v>
      </c>
      <c r="V111">
        <f>IF($B111=0,0,+VLOOKUP($B111,'1v -ostali'!$A$15:$AS$372,V$3,FALSE))</f>
        <v>0</v>
      </c>
      <c r="W111">
        <f>IF($B111=0,0,+VLOOKUP($B111,'1v -ostali'!$A$15:$AS$372,W$3,FALSE))</f>
        <v>0</v>
      </c>
      <c r="X111">
        <f>IF($B111=0,0,+VLOOKUP($B111,'1v -ostali'!$A$15:$AS$372,X$3,FALSE))</f>
        <v>0</v>
      </c>
      <c r="Y111">
        <f>IF($B111=0,0,+VLOOKUP($B111,'1v -ostali'!$A$15:$AS$372,Y$3,FALSE))</f>
        <v>0</v>
      </c>
      <c r="Z111">
        <f>IF($B111=0,0,+VLOOKUP($B111,'1v -ostali'!$A$15:$AS$372,Z$3,FALSE))</f>
        <v>0</v>
      </c>
      <c r="AA111">
        <f>IF($B111=0,0,+VLOOKUP($B111,'1v -ostali'!$A$15:$AS$372,AA$3,FALSE))</f>
        <v>0</v>
      </c>
      <c r="AB111">
        <f>IF($B111=0,0,+VLOOKUP($B111,'1v -ostali'!$A$15:$AS$372,AB$3,FALSE))</f>
        <v>0</v>
      </c>
      <c r="AC111">
        <f>IF($B111=0,0,+VLOOKUP($B111,'1v -ostali'!$A$15:$AS$372,AC$3,FALSE))</f>
        <v>0</v>
      </c>
      <c r="AD111">
        <f>IF($B111=0,0,+VLOOKUP($B111,'1v -ostali'!$A$15:$AS$372,AD$3,FALSE))</f>
        <v>0</v>
      </c>
      <c r="AL111">
        <f>IF($B111=0,0,+VLOOKUP($B111,'1v -ostali'!$A$15:$AS$372,AL$3,FALSE))</f>
        <v>0</v>
      </c>
      <c r="AM111">
        <f>IF($B111=0,0,+VLOOKUP($B111,'1v -ostali'!$A$15:$AS$372,AM$3,FALSE))</f>
        <v>0</v>
      </c>
      <c r="AN111" s="40">
        <f>IF($B111=0,0,+VLOOKUP($B111,'1v -ostali'!$A$15:$AS$372,AN$3,FALSE))</f>
        <v>0</v>
      </c>
      <c r="AO111" s="40">
        <f>IF($B111=0,0,+VLOOKUP($B111,'1v -ostali'!$A$15:$AS$372,AO$3,FALSE))</f>
        <v>0</v>
      </c>
      <c r="AP111" s="40">
        <f>IF($B111=0,0,+VLOOKUP($B111,'1v -ostali'!$A$15:$AS$372,AP$3,FALSE))</f>
        <v>0</v>
      </c>
      <c r="AQ111" s="40">
        <f>IF($B111=0,0,+VLOOKUP($B111,'1v -ostali'!$A$15:$AS$372,AQ$3,FALSE))</f>
        <v>0</v>
      </c>
      <c r="AR111" s="40">
        <f>IF($B111=0,0,+VLOOKUP($B111,'1v -ostali'!$A$15:$AS$372,AR$3,FALSE))</f>
        <v>0</v>
      </c>
      <c r="AS111" s="40">
        <f>IF($B111=0,0,+VLOOKUP($B111,'1v -ostali'!$A$15:$AS$372,AS$3,FALSE))</f>
        <v>0</v>
      </c>
      <c r="AT111" s="40">
        <f>IF($B111=0,0,+VLOOKUP($B111,'1v -ostali'!$A$15:$AS$372,AT$3,FALSE))</f>
        <v>0</v>
      </c>
      <c r="AU111" s="40">
        <f>IF($B111=0,0,+VLOOKUP($B111,'1v -ostali'!$A$15:$AS$372,AU$3,FALSE))</f>
        <v>0</v>
      </c>
      <c r="AV111" s="40">
        <f>IF($B111=0,0,+VLOOKUP($B111,'1v -ostali'!$A$15:$AS$372,AV$3,FALSE))</f>
        <v>0</v>
      </c>
      <c r="AW111" s="40">
        <f>IF($B111=0,0,+VLOOKUP($B111,'1v -ostali'!$A$15:$AS$372,AW$3,FALSE))</f>
        <v>0</v>
      </c>
    </row>
    <row r="112" spans="1:49" x14ac:dyDescent="0.25">
      <c r="A112">
        <f t="shared" si="15"/>
        <v>0</v>
      </c>
      <c r="B112">
        <f>+IF(MAX(B$4:B111)+1&lt;=B$1,B111+1,0)</f>
        <v>0</v>
      </c>
      <c r="C112" s="222">
        <f t="shared" si="12"/>
        <v>0</v>
      </c>
      <c r="D112">
        <f t="shared" si="13"/>
        <v>0</v>
      </c>
      <c r="E112" s="368">
        <f t="shared" si="14"/>
        <v>0</v>
      </c>
      <c r="F112" s="222">
        <f t="shared" si="11"/>
        <v>0</v>
      </c>
      <c r="G112">
        <f>IF($B112=0,0,+VLOOKUP($B112,'1v -ostali'!$A$15:C$372,G$3,FALSE))</f>
        <v>0</v>
      </c>
      <c r="I112">
        <f>IF($B112=0,0,+VLOOKUP($B112,'1v -ostali'!$A$15:$AS$372,I$3,FALSE))</f>
        <v>0</v>
      </c>
      <c r="J112">
        <f>IF($B112=0,0,+VLOOKUP($B112,'1v -ostali'!$A$15:$AS$372,J$3,FALSE))</f>
        <v>0</v>
      </c>
      <c r="K112">
        <f>IF($B112=0,0,+VLOOKUP($B112,'1v -ostali'!$A$15:$AS$372,K$3,FALSE))</f>
        <v>0</v>
      </c>
      <c r="L112">
        <f>IF($B112=0,0,+VLOOKUP($B112,'1v -ostali'!$A$15:$AS$372,L$3,FALSE))</f>
        <v>0</v>
      </c>
      <c r="M112">
        <f>IF($B112=0,0,+VLOOKUP($B112,'1v -ostali'!$A$15:$AS$372,M$3,FALSE))</f>
        <v>0</v>
      </c>
      <c r="N112">
        <f>IF($B112=0,0,+VLOOKUP($B112,'1v -ostali'!$A$15:$AS$372,N$3,FALSE))</f>
        <v>0</v>
      </c>
      <c r="O112">
        <f>IF($B112=0,0,+VLOOKUP($B112,'1v -ostali'!$A$15:$AS$372,O$3,FALSE))</f>
        <v>0</v>
      </c>
      <c r="P112">
        <f>IF($B112=0,0,+VLOOKUP($B112,'1v -ostali'!$A$15:$AS$372,P$3,FALSE))</f>
        <v>0</v>
      </c>
      <c r="Q112">
        <f>IF($B112=0,0,+VLOOKUP($B112,'1v -ostali'!$A$15:$AS$372,Q$3,FALSE))</f>
        <v>0</v>
      </c>
      <c r="R112">
        <f>IF($B112=0,0,+VLOOKUP($B112,'1v -ostali'!$A$15:$AS$372,R$3,FALSE))</f>
        <v>0</v>
      </c>
      <c r="S112">
        <f>IF($B112=0,0,+VLOOKUP($B112,'1v -ostali'!$A$15:$AS$372,S$3,FALSE))</f>
        <v>0</v>
      </c>
      <c r="T112">
        <f>IF($B112=0,0,+VLOOKUP($B112,'1v -ostali'!$A$15:$AS$372,T$3,FALSE))</f>
        <v>0</v>
      </c>
      <c r="U112">
        <f>IF($B112=0,0,+VLOOKUP($B112,'1v -ostali'!$A$15:$AS$372,U$3,FALSE))</f>
        <v>0</v>
      </c>
      <c r="V112">
        <f>IF($B112=0,0,+VLOOKUP($B112,'1v -ostali'!$A$15:$AS$372,V$3,FALSE))</f>
        <v>0</v>
      </c>
      <c r="W112">
        <f>IF($B112=0,0,+VLOOKUP($B112,'1v -ostali'!$A$15:$AS$372,W$3,FALSE))</f>
        <v>0</v>
      </c>
      <c r="X112">
        <f>IF($B112=0,0,+VLOOKUP($B112,'1v -ostali'!$A$15:$AS$372,X$3,FALSE))</f>
        <v>0</v>
      </c>
      <c r="Y112">
        <f>IF($B112=0,0,+VLOOKUP($B112,'1v -ostali'!$A$15:$AS$372,Y$3,FALSE))</f>
        <v>0</v>
      </c>
      <c r="Z112">
        <f>IF($B112=0,0,+VLOOKUP($B112,'1v -ostali'!$A$15:$AS$372,Z$3,FALSE))</f>
        <v>0</v>
      </c>
      <c r="AA112">
        <f>IF($B112=0,0,+VLOOKUP($B112,'1v -ostali'!$A$15:$AS$372,AA$3,FALSE))</f>
        <v>0</v>
      </c>
      <c r="AB112">
        <f>IF($B112=0,0,+VLOOKUP($B112,'1v -ostali'!$A$15:$AS$372,AB$3,FALSE))</f>
        <v>0</v>
      </c>
      <c r="AC112">
        <f>IF($B112=0,0,+VLOOKUP($B112,'1v -ostali'!$A$15:$AS$372,AC$3,FALSE))</f>
        <v>0</v>
      </c>
      <c r="AD112">
        <f>IF($B112=0,0,+VLOOKUP($B112,'1v -ostali'!$A$15:$AS$372,AD$3,FALSE))</f>
        <v>0</v>
      </c>
      <c r="AL112">
        <f>IF($B112=0,0,+VLOOKUP($B112,'1v -ostali'!$A$15:$AS$372,AL$3,FALSE))</f>
        <v>0</v>
      </c>
      <c r="AM112">
        <f>IF($B112=0,0,+VLOOKUP($B112,'1v -ostali'!$A$15:$AS$372,AM$3,FALSE))</f>
        <v>0</v>
      </c>
      <c r="AN112" s="40">
        <f>IF($B112=0,0,+VLOOKUP($B112,'1v -ostali'!$A$15:$AS$372,AN$3,FALSE))</f>
        <v>0</v>
      </c>
      <c r="AO112" s="40">
        <f>IF($B112=0,0,+VLOOKUP($B112,'1v -ostali'!$A$15:$AS$372,AO$3,FALSE))</f>
        <v>0</v>
      </c>
      <c r="AP112" s="40">
        <f>IF($B112=0,0,+VLOOKUP($B112,'1v -ostali'!$A$15:$AS$372,AP$3,FALSE))</f>
        <v>0</v>
      </c>
      <c r="AQ112" s="40">
        <f>IF($B112=0,0,+VLOOKUP($B112,'1v -ostali'!$A$15:$AS$372,AQ$3,FALSE))</f>
        <v>0</v>
      </c>
      <c r="AR112" s="40">
        <f>IF($B112=0,0,+VLOOKUP($B112,'1v -ostali'!$A$15:$AS$372,AR$3,FALSE))</f>
        <v>0</v>
      </c>
      <c r="AS112" s="40">
        <f>IF($B112=0,0,+VLOOKUP($B112,'1v -ostali'!$A$15:$AS$372,AS$3,FALSE))</f>
        <v>0</v>
      </c>
      <c r="AT112" s="40">
        <f>IF($B112=0,0,+VLOOKUP($B112,'1v -ostali'!$A$15:$AS$372,AT$3,FALSE))</f>
        <v>0</v>
      </c>
      <c r="AU112" s="40">
        <f>IF($B112=0,0,+VLOOKUP($B112,'1v -ostali'!$A$15:$AS$372,AU$3,FALSE))</f>
        <v>0</v>
      </c>
      <c r="AV112" s="40">
        <f>IF($B112=0,0,+VLOOKUP($B112,'1v -ostali'!$A$15:$AS$372,AV$3,FALSE))</f>
        <v>0</v>
      </c>
      <c r="AW112" s="40">
        <f>IF($B112=0,0,+VLOOKUP($B112,'1v -ostali'!$A$15:$AS$372,AW$3,FALSE))</f>
        <v>0</v>
      </c>
    </row>
    <row r="113" spans="1:49" x14ac:dyDescent="0.25">
      <c r="A113">
        <f t="shared" si="15"/>
        <v>0</v>
      </c>
      <c r="B113">
        <f>+IF(MAX(B$4:B112)+1&lt;=B$1,B112+1,0)</f>
        <v>0</v>
      </c>
      <c r="C113" s="222">
        <f t="shared" si="12"/>
        <v>0</v>
      </c>
      <c r="D113">
        <f t="shared" si="13"/>
        <v>0</v>
      </c>
      <c r="E113" s="368">
        <f t="shared" si="14"/>
        <v>0</v>
      </c>
      <c r="F113" s="222">
        <f t="shared" si="11"/>
        <v>0</v>
      </c>
      <c r="G113">
        <f>IF($B113=0,0,+VLOOKUP($B113,'1v -ostali'!$A$15:C$372,G$3,FALSE))</f>
        <v>0</v>
      </c>
      <c r="I113">
        <f>IF($B113=0,0,+VLOOKUP($B113,'1v -ostali'!$A$15:$AS$372,I$3,FALSE))</f>
        <v>0</v>
      </c>
      <c r="J113">
        <f>IF($B113=0,0,+VLOOKUP($B113,'1v -ostali'!$A$15:$AS$372,J$3,FALSE))</f>
        <v>0</v>
      </c>
      <c r="K113">
        <f>IF($B113=0,0,+VLOOKUP($B113,'1v -ostali'!$A$15:$AS$372,K$3,FALSE))</f>
        <v>0</v>
      </c>
      <c r="L113">
        <f>IF($B113=0,0,+VLOOKUP($B113,'1v -ostali'!$A$15:$AS$372,L$3,FALSE))</f>
        <v>0</v>
      </c>
      <c r="M113">
        <f>IF($B113=0,0,+VLOOKUP($B113,'1v -ostali'!$A$15:$AS$372,M$3,FALSE))</f>
        <v>0</v>
      </c>
      <c r="N113">
        <f>IF($B113=0,0,+VLOOKUP($B113,'1v -ostali'!$A$15:$AS$372,N$3,FALSE))</f>
        <v>0</v>
      </c>
      <c r="O113">
        <f>IF($B113=0,0,+VLOOKUP($B113,'1v -ostali'!$A$15:$AS$372,O$3,FALSE))</f>
        <v>0</v>
      </c>
      <c r="P113">
        <f>IF($B113=0,0,+VLOOKUP($B113,'1v -ostali'!$A$15:$AS$372,P$3,FALSE))</f>
        <v>0</v>
      </c>
      <c r="Q113">
        <f>IF($B113=0,0,+VLOOKUP($B113,'1v -ostali'!$A$15:$AS$372,Q$3,FALSE))</f>
        <v>0</v>
      </c>
      <c r="R113">
        <f>IF($B113=0,0,+VLOOKUP($B113,'1v -ostali'!$A$15:$AS$372,R$3,FALSE))</f>
        <v>0</v>
      </c>
      <c r="S113">
        <f>IF($B113=0,0,+VLOOKUP($B113,'1v -ostali'!$A$15:$AS$372,S$3,FALSE))</f>
        <v>0</v>
      </c>
      <c r="T113">
        <f>IF($B113=0,0,+VLOOKUP($B113,'1v -ostali'!$A$15:$AS$372,T$3,FALSE))</f>
        <v>0</v>
      </c>
      <c r="U113">
        <f>IF($B113=0,0,+VLOOKUP($B113,'1v -ostali'!$A$15:$AS$372,U$3,FALSE))</f>
        <v>0</v>
      </c>
      <c r="V113">
        <f>IF($B113=0,0,+VLOOKUP($B113,'1v -ostali'!$A$15:$AS$372,V$3,FALSE))</f>
        <v>0</v>
      </c>
      <c r="W113">
        <f>IF($B113=0,0,+VLOOKUP($B113,'1v -ostali'!$A$15:$AS$372,W$3,FALSE))</f>
        <v>0</v>
      </c>
      <c r="X113">
        <f>IF($B113=0,0,+VLOOKUP($B113,'1v -ostali'!$A$15:$AS$372,X$3,FALSE))</f>
        <v>0</v>
      </c>
      <c r="Y113">
        <f>IF($B113=0,0,+VLOOKUP($B113,'1v -ostali'!$A$15:$AS$372,Y$3,FALSE))</f>
        <v>0</v>
      </c>
      <c r="Z113">
        <f>IF($B113=0,0,+VLOOKUP($B113,'1v -ostali'!$A$15:$AS$372,Z$3,FALSE))</f>
        <v>0</v>
      </c>
      <c r="AA113">
        <f>IF($B113=0,0,+VLOOKUP($B113,'1v -ostali'!$A$15:$AS$372,AA$3,FALSE))</f>
        <v>0</v>
      </c>
      <c r="AB113">
        <f>IF($B113=0,0,+VLOOKUP($B113,'1v -ostali'!$A$15:$AS$372,AB$3,FALSE))</f>
        <v>0</v>
      </c>
      <c r="AC113">
        <f>IF($B113=0,0,+VLOOKUP($B113,'1v -ostali'!$A$15:$AS$372,AC$3,FALSE))</f>
        <v>0</v>
      </c>
      <c r="AD113">
        <f>IF($B113=0,0,+VLOOKUP($B113,'1v -ostali'!$A$15:$AS$372,AD$3,FALSE))</f>
        <v>0</v>
      </c>
      <c r="AL113">
        <f>IF($B113=0,0,+VLOOKUP($B113,'1v -ostali'!$A$15:$AS$372,AL$3,FALSE))</f>
        <v>0</v>
      </c>
      <c r="AM113">
        <f>IF($B113=0,0,+VLOOKUP($B113,'1v -ostali'!$A$15:$AS$372,AM$3,FALSE))</f>
        <v>0</v>
      </c>
      <c r="AN113" s="40">
        <f>IF($B113=0,0,+VLOOKUP($B113,'1v -ostali'!$A$15:$AS$372,AN$3,FALSE))</f>
        <v>0</v>
      </c>
      <c r="AO113" s="40">
        <f>IF($B113=0,0,+VLOOKUP($B113,'1v -ostali'!$A$15:$AS$372,AO$3,FALSE))</f>
        <v>0</v>
      </c>
      <c r="AP113" s="40">
        <f>IF($B113=0,0,+VLOOKUP($B113,'1v -ostali'!$A$15:$AS$372,AP$3,FALSE))</f>
        <v>0</v>
      </c>
      <c r="AQ113" s="40">
        <f>IF($B113=0,0,+VLOOKUP($B113,'1v -ostali'!$A$15:$AS$372,AQ$3,FALSE))</f>
        <v>0</v>
      </c>
      <c r="AR113" s="40">
        <f>IF($B113=0,0,+VLOOKUP($B113,'1v -ostali'!$A$15:$AS$372,AR$3,FALSE))</f>
        <v>0</v>
      </c>
      <c r="AS113" s="40">
        <f>IF($B113=0,0,+VLOOKUP($B113,'1v -ostali'!$A$15:$AS$372,AS$3,FALSE))</f>
        <v>0</v>
      </c>
      <c r="AT113" s="40">
        <f>IF($B113=0,0,+VLOOKUP($B113,'1v -ostali'!$A$15:$AS$372,AT$3,FALSE))</f>
        <v>0</v>
      </c>
      <c r="AU113" s="40">
        <f>IF($B113=0,0,+VLOOKUP($B113,'1v -ostali'!$A$15:$AS$372,AU$3,FALSE))</f>
        <v>0</v>
      </c>
      <c r="AV113" s="40">
        <f>IF($B113=0,0,+VLOOKUP($B113,'1v -ostali'!$A$15:$AS$372,AV$3,FALSE))</f>
        <v>0</v>
      </c>
      <c r="AW113" s="40">
        <f>IF($B113=0,0,+VLOOKUP($B113,'1v -ostali'!$A$15:$AS$372,AW$3,FALSE))</f>
        <v>0</v>
      </c>
    </row>
    <row r="114" spans="1:49" x14ac:dyDescent="0.25">
      <c r="A114">
        <f t="shared" si="15"/>
        <v>0</v>
      </c>
      <c r="B114">
        <f>+IF(MAX(B$4:B113)+1&lt;=B$1,B113+1,0)</f>
        <v>0</v>
      </c>
      <c r="C114" s="222">
        <f t="shared" si="12"/>
        <v>0</v>
      </c>
      <c r="D114">
        <f t="shared" si="13"/>
        <v>0</v>
      </c>
      <c r="E114" s="368">
        <f t="shared" si="14"/>
        <v>0</v>
      </c>
      <c r="F114" s="222">
        <f t="shared" si="11"/>
        <v>0</v>
      </c>
      <c r="G114">
        <f>IF($B114=0,0,+VLOOKUP($B114,'1v -ostali'!$A$15:C$372,G$3,FALSE))</f>
        <v>0</v>
      </c>
      <c r="I114">
        <f>IF($B114=0,0,+VLOOKUP($B114,'1v -ostali'!$A$15:$AS$372,I$3,FALSE))</f>
        <v>0</v>
      </c>
      <c r="J114">
        <f>IF($B114=0,0,+VLOOKUP($B114,'1v -ostali'!$A$15:$AS$372,J$3,FALSE))</f>
        <v>0</v>
      </c>
      <c r="K114">
        <f>IF($B114=0,0,+VLOOKUP($B114,'1v -ostali'!$A$15:$AS$372,K$3,FALSE))</f>
        <v>0</v>
      </c>
      <c r="L114">
        <f>IF($B114=0,0,+VLOOKUP($B114,'1v -ostali'!$A$15:$AS$372,L$3,FALSE))</f>
        <v>0</v>
      </c>
      <c r="M114">
        <f>IF($B114=0,0,+VLOOKUP($B114,'1v -ostali'!$A$15:$AS$372,M$3,FALSE))</f>
        <v>0</v>
      </c>
      <c r="N114">
        <f>IF($B114=0,0,+VLOOKUP($B114,'1v -ostali'!$A$15:$AS$372,N$3,FALSE))</f>
        <v>0</v>
      </c>
      <c r="O114">
        <f>IF($B114=0,0,+VLOOKUP($B114,'1v -ostali'!$A$15:$AS$372,O$3,FALSE))</f>
        <v>0</v>
      </c>
      <c r="P114">
        <f>IF($B114=0,0,+VLOOKUP($B114,'1v -ostali'!$A$15:$AS$372,P$3,FALSE))</f>
        <v>0</v>
      </c>
      <c r="Q114">
        <f>IF($B114=0,0,+VLOOKUP($B114,'1v -ostali'!$A$15:$AS$372,Q$3,FALSE))</f>
        <v>0</v>
      </c>
      <c r="R114">
        <f>IF($B114=0,0,+VLOOKUP($B114,'1v -ostali'!$A$15:$AS$372,R$3,FALSE))</f>
        <v>0</v>
      </c>
      <c r="S114">
        <f>IF($B114=0,0,+VLOOKUP($B114,'1v -ostali'!$A$15:$AS$372,S$3,FALSE))</f>
        <v>0</v>
      </c>
      <c r="T114">
        <f>IF($B114=0,0,+VLOOKUP($B114,'1v -ostali'!$A$15:$AS$372,T$3,FALSE))</f>
        <v>0</v>
      </c>
      <c r="U114">
        <f>IF($B114=0,0,+VLOOKUP($B114,'1v -ostali'!$A$15:$AS$372,U$3,FALSE))</f>
        <v>0</v>
      </c>
      <c r="V114">
        <f>IF($B114=0,0,+VLOOKUP($B114,'1v -ostali'!$A$15:$AS$372,V$3,FALSE))</f>
        <v>0</v>
      </c>
      <c r="W114">
        <f>IF($B114=0,0,+VLOOKUP($B114,'1v -ostali'!$A$15:$AS$372,W$3,FALSE))</f>
        <v>0</v>
      </c>
      <c r="X114">
        <f>IF($B114=0,0,+VLOOKUP($B114,'1v -ostali'!$A$15:$AS$372,X$3,FALSE))</f>
        <v>0</v>
      </c>
      <c r="Y114">
        <f>IF($B114=0,0,+VLOOKUP($B114,'1v -ostali'!$A$15:$AS$372,Y$3,FALSE))</f>
        <v>0</v>
      </c>
      <c r="Z114">
        <f>IF($B114=0,0,+VLOOKUP($B114,'1v -ostali'!$A$15:$AS$372,Z$3,FALSE))</f>
        <v>0</v>
      </c>
      <c r="AA114">
        <f>IF($B114=0,0,+VLOOKUP($B114,'1v -ostali'!$A$15:$AS$372,AA$3,FALSE))</f>
        <v>0</v>
      </c>
      <c r="AB114">
        <f>IF($B114=0,0,+VLOOKUP($B114,'1v -ostali'!$A$15:$AS$372,AB$3,FALSE))</f>
        <v>0</v>
      </c>
      <c r="AC114">
        <f>IF($B114=0,0,+VLOOKUP($B114,'1v -ostali'!$A$15:$AS$372,AC$3,FALSE))</f>
        <v>0</v>
      </c>
      <c r="AD114">
        <f>IF($B114=0,0,+VLOOKUP($B114,'1v -ostali'!$A$15:$AS$372,AD$3,FALSE))</f>
        <v>0</v>
      </c>
      <c r="AL114">
        <f>IF($B114=0,0,+VLOOKUP($B114,'1v -ostali'!$A$15:$AS$372,AL$3,FALSE))</f>
        <v>0</v>
      </c>
      <c r="AM114">
        <f>IF($B114=0,0,+VLOOKUP($B114,'1v -ostali'!$A$15:$AS$372,AM$3,FALSE))</f>
        <v>0</v>
      </c>
      <c r="AN114" s="40">
        <f>IF($B114=0,0,+VLOOKUP($B114,'1v -ostali'!$A$15:$AS$372,AN$3,FALSE))</f>
        <v>0</v>
      </c>
      <c r="AO114" s="40">
        <f>IF($B114=0,0,+VLOOKUP($B114,'1v -ostali'!$A$15:$AS$372,AO$3,FALSE))</f>
        <v>0</v>
      </c>
      <c r="AP114" s="40">
        <f>IF($B114=0,0,+VLOOKUP($B114,'1v -ostali'!$A$15:$AS$372,AP$3,FALSE))</f>
        <v>0</v>
      </c>
      <c r="AQ114" s="40">
        <f>IF($B114=0,0,+VLOOKUP($B114,'1v -ostali'!$A$15:$AS$372,AQ$3,FALSE))</f>
        <v>0</v>
      </c>
      <c r="AR114" s="40">
        <f>IF($B114=0,0,+VLOOKUP($B114,'1v -ostali'!$A$15:$AS$372,AR$3,FALSE))</f>
        <v>0</v>
      </c>
      <c r="AS114" s="40">
        <f>IF($B114=0,0,+VLOOKUP($B114,'1v -ostali'!$A$15:$AS$372,AS$3,FALSE))</f>
        <v>0</v>
      </c>
      <c r="AT114" s="40">
        <f>IF($B114=0,0,+VLOOKUP($B114,'1v -ostali'!$A$15:$AS$372,AT$3,FALSE))</f>
        <v>0</v>
      </c>
      <c r="AU114" s="40">
        <f>IF($B114=0,0,+VLOOKUP($B114,'1v -ostali'!$A$15:$AS$372,AU$3,FALSE))</f>
        <v>0</v>
      </c>
      <c r="AV114" s="40">
        <f>IF($B114=0,0,+VLOOKUP($B114,'1v -ostali'!$A$15:$AS$372,AV$3,FALSE))</f>
        <v>0</v>
      </c>
      <c r="AW114" s="40">
        <f>IF($B114=0,0,+VLOOKUP($B114,'1v -ostali'!$A$15:$AS$372,AW$3,FALSE))</f>
        <v>0</v>
      </c>
    </row>
    <row r="115" spans="1:49" x14ac:dyDescent="0.25">
      <c r="A115">
        <f t="shared" si="15"/>
        <v>0</v>
      </c>
      <c r="B115">
        <f>+IF(MAX(B$4:B114)+1&lt;=B$1,B114+1,0)</f>
        <v>0</v>
      </c>
      <c r="C115" s="222">
        <f t="shared" si="12"/>
        <v>0</v>
      </c>
      <c r="D115">
        <f t="shared" si="13"/>
        <v>0</v>
      </c>
      <c r="E115" s="368">
        <f t="shared" si="14"/>
        <v>0</v>
      </c>
      <c r="F115" s="222">
        <f t="shared" si="11"/>
        <v>0</v>
      </c>
      <c r="G115">
        <f>IF($B115=0,0,+VLOOKUP($B115,'1v -ostali'!$A$15:C$372,G$3,FALSE))</f>
        <v>0</v>
      </c>
      <c r="I115">
        <f>IF($B115=0,0,+VLOOKUP($B115,'1v -ostali'!$A$15:$AS$372,I$3,FALSE))</f>
        <v>0</v>
      </c>
      <c r="J115">
        <f>IF($B115=0,0,+VLOOKUP($B115,'1v -ostali'!$A$15:$AS$372,J$3,FALSE))</f>
        <v>0</v>
      </c>
      <c r="K115">
        <f>IF($B115=0,0,+VLOOKUP($B115,'1v -ostali'!$A$15:$AS$372,K$3,FALSE))</f>
        <v>0</v>
      </c>
      <c r="L115">
        <f>IF($B115=0,0,+VLOOKUP($B115,'1v -ostali'!$A$15:$AS$372,L$3,FALSE))</f>
        <v>0</v>
      </c>
      <c r="M115">
        <f>IF($B115=0,0,+VLOOKUP($B115,'1v -ostali'!$A$15:$AS$372,M$3,FALSE))</f>
        <v>0</v>
      </c>
      <c r="N115">
        <f>IF($B115=0,0,+VLOOKUP($B115,'1v -ostali'!$A$15:$AS$372,N$3,FALSE))</f>
        <v>0</v>
      </c>
      <c r="O115">
        <f>IF($B115=0,0,+VLOOKUP($B115,'1v -ostali'!$A$15:$AS$372,O$3,FALSE))</f>
        <v>0</v>
      </c>
      <c r="P115">
        <f>IF($B115=0,0,+VLOOKUP($B115,'1v -ostali'!$A$15:$AS$372,P$3,FALSE))</f>
        <v>0</v>
      </c>
      <c r="Q115">
        <f>IF($B115=0,0,+VLOOKUP($B115,'1v -ostali'!$A$15:$AS$372,Q$3,FALSE))</f>
        <v>0</v>
      </c>
      <c r="R115">
        <f>IF($B115=0,0,+VLOOKUP($B115,'1v -ostali'!$A$15:$AS$372,R$3,FALSE))</f>
        <v>0</v>
      </c>
      <c r="S115">
        <f>IF($B115=0,0,+VLOOKUP($B115,'1v -ostali'!$A$15:$AS$372,S$3,FALSE))</f>
        <v>0</v>
      </c>
      <c r="T115">
        <f>IF($B115=0,0,+VLOOKUP($B115,'1v -ostali'!$A$15:$AS$372,T$3,FALSE))</f>
        <v>0</v>
      </c>
      <c r="U115">
        <f>IF($B115=0,0,+VLOOKUP($B115,'1v -ostali'!$A$15:$AS$372,U$3,FALSE))</f>
        <v>0</v>
      </c>
      <c r="V115">
        <f>IF($B115=0,0,+VLOOKUP($B115,'1v -ostali'!$A$15:$AS$372,V$3,FALSE))</f>
        <v>0</v>
      </c>
      <c r="W115">
        <f>IF($B115=0,0,+VLOOKUP($B115,'1v -ostali'!$A$15:$AS$372,W$3,FALSE))</f>
        <v>0</v>
      </c>
      <c r="X115">
        <f>IF($B115=0,0,+VLOOKUP($B115,'1v -ostali'!$A$15:$AS$372,X$3,FALSE))</f>
        <v>0</v>
      </c>
      <c r="Y115">
        <f>IF($B115=0,0,+VLOOKUP($B115,'1v -ostali'!$A$15:$AS$372,Y$3,FALSE))</f>
        <v>0</v>
      </c>
      <c r="Z115">
        <f>IF($B115=0,0,+VLOOKUP($B115,'1v -ostali'!$A$15:$AS$372,Z$3,FALSE))</f>
        <v>0</v>
      </c>
      <c r="AA115">
        <f>IF($B115=0,0,+VLOOKUP($B115,'1v -ostali'!$A$15:$AS$372,AA$3,FALSE))</f>
        <v>0</v>
      </c>
      <c r="AB115">
        <f>IF($B115=0,0,+VLOOKUP($B115,'1v -ostali'!$A$15:$AS$372,AB$3,FALSE))</f>
        <v>0</v>
      </c>
      <c r="AC115">
        <f>IF($B115=0,0,+VLOOKUP($B115,'1v -ostali'!$A$15:$AS$372,AC$3,FALSE))</f>
        <v>0</v>
      </c>
      <c r="AD115">
        <f>IF($B115=0,0,+VLOOKUP($B115,'1v -ostali'!$A$15:$AS$372,AD$3,FALSE))</f>
        <v>0</v>
      </c>
      <c r="AL115">
        <f>IF($B115=0,0,+VLOOKUP($B115,'1v -ostali'!$A$15:$AS$372,AL$3,FALSE))</f>
        <v>0</v>
      </c>
      <c r="AM115">
        <f>IF($B115=0,0,+VLOOKUP($B115,'1v -ostali'!$A$15:$AS$372,AM$3,FALSE))</f>
        <v>0</v>
      </c>
      <c r="AN115" s="40">
        <f>IF($B115=0,0,+VLOOKUP($B115,'1v -ostali'!$A$15:$AS$372,AN$3,FALSE))</f>
        <v>0</v>
      </c>
      <c r="AO115" s="40">
        <f>IF($B115=0,0,+VLOOKUP($B115,'1v -ostali'!$A$15:$AS$372,AO$3,FALSE))</f>
        <v>0</v>
      </c>
      <c r="AP115" s="40">
        <f>IF($B115=0,0,+VLOOKUP($B115,'1v -ostali'!$A$15:$AS$372,AP$3,FALSE))</f>
        <v>0</v>
      </c>
      <c r="AQ115" s="40">
        <f>IF($B115=0,0,+VLOOKUP($B115,'1v -ostali'!$A$15:$AS$372,AQ$3,FALSE))</f>
        <v>0</v>
      </c>
      <c r="AR115" s="40">
        <f>IF($B115=0,0,+VLOOKUP($B115,'1v -ostali'!$A$15:$AS$372,AR$3,FALSE))</f>
        <v>0</v>
      </c>
      <c r="AS115" s="40">
        <f>IF($B115=0,0,+VLOOKUP($B115,'1v -ostali'!$A$15:$AS$372,AS$3,FALSE))</f>
        <v>0</v>
      </c>
      <c r="AT115" s="40">
        <f>IF($B115=0,0,+VLOOKUP($B115,'1v -ostali'!$A$15:$AS$372,AT$3,FALSE))</f>
        <v>0</v>
      </c>
      <c r="AU115" s="40">
        <f>IF($B115=0,0,+VLOOKUP($B115,'1v -ostali'!$A$15:$AS$372,AU$3,FALSE))</f>
        <v>0</v>
      </c>
      <c r="AV115" s="40">
        <f>IF($B115=0,0,+VLOOKUP($B115,'1v -ostali'!$A$15:$AS$372,AV$3,FALSE))</f>
        <v>0</v>
      </c>
      <c r="AW115" s="40">
        <f>IF($B115=0,0,+VLOOKUP($B115,'1v -ostali'!$A$15:$AS$372,AW$3,FALSE))</f>
        <v>0</v>
      </c>
    </row>
    <row r="116" spans="1:49" x14ac:dyDescent="0.25">
      <c r="A116">
        <f t="shared" si="15"/>
        <v>0</v>
      </c>
      <c r="B116">
        <f>+IF(MAX(B$4:B115)+1&lt;=B$1,B115+1,0)</f>
        <v>0</v>
      </c>
      <c r="C116" s="222">
        <f t="shared" si="12"/>
        <v>0</v>
      </c>
      <c r="D116">
        <f t="shared" si="13"/>
        <v>0</v>
      </c>
      <c r="E116" s="368">
        <f t="shared" si="14"/>
        <v>0</v>
      </c>
      <c r="F116" s="222">
        <f t="shared" si="11"/>
        <v>0</v>
      </c>
      <c r="G116">
        <f>IF($B116=0,0,+VLOOKUP($B116,'1v -ostali'!$A$15:C$372,G$3,FALSE))</f>
        <v>0</v>
      </c>
      <c r="I116">
        <f>IF($B116=0,0,+VLOOKUP($B116,'1v -ostali'!$A$15:$AS$372,I$3,FALSE))</f>
        <v>0</v>
      </c>
      <c r="J116">
        <f>IF($B116=0,0,+VLOOKUP($B116,'1v -ostali'!$A$15:$AS$372,J$3,FALSE))</f>
        <v>0</v>
      </c>
      <c r="K116">
        <f>IF($B116=0,0,+VLOOKUP($B116,'1v -ostali'!$A$15:$AS$372,K$3,FALSE))</f>
        <v>0</v>
      </c>
      <c r="L116">
        <f>IF($B116=0,0,+VLOOKUP($B116,'1v -ostali'!$A$15:$AS$372,L$3,FALSE))</f>
        <v>0</v>
      </c>
      <c r="M116">
        <f>IF($B116=0,0,+VLOOKUP($B116,'1v -ostali'!$A$15:$AS$372,M$3,FALSE))</f>
        <v>0</v>
      </c>
      <c r="N116">
        <f>IF($B116=0,0,+VLOOKUP($B116,'1v -ostali'!$A$15:$AS$372,N$3,FALSE))</f>
        <v>0</v>
      </c>
      <c r="O116">
        <f>IF($B116=0,0,+VLOOKUP($B116,'1v -ostali'!$A$15:$AS$372,O$3,FALSE))</f>
        <v>0</v>
      </c>
      <c r="P116">
        <f>IF($B116=0,0,+VLOOKUP($B116,'1v -ostali'!$A$15:$AS$372,P$3,FALSE))</f>
        <v>0</v>
      </c>
      <c r="Q116">
        <f>IF($B116=0,0,+VLOOKUP($B116,'1v -ostali'!$A$15:$AS$372,Q$3,FALSE))</f>
        <v>0</v>
      </c>
      <c r="R116">
        <f>IF($B116=0,0,+VLOOKUP($B116,'1v -ostali'!$A$15:$AS$372,R$3,FALSE))</f>
        <v>0</v>
      </c>
      <c r="S116">
        <f>IF($B116=0,0,+VLOOKUP($B116,'1v -ostali'!$A$15:$AS$372,S$3,FALSE))</f>
        <v>0</v>
      </c>
      <c r="T116">
        <f>IF($B116=0,0,+VLOOKUP($B116,'1v -ostali'!$A$15:$AS$372,T$3,FALSE))</f>
        <v>0</v>
      </c>
      <c r="U116">
        <f>IF($B116=0,0,+VLOOKUP($B116,'1v -ostali'!$A$15:$AS$372,U$3,FALSE))</f>
        <v>0</v>
      </c>
      <c r="V116">
        <f>IF($B116=0,0,+VLOOKUP($B116,'1v -ostali'!$A$15:$AS$372,V$3,FALSE))</f>
        <v>0</v>
      </c>
      <c r="W116">
        <f>IF($B116=0,0,+VLOOKUP($B116,'1v -ostali'!$A$15:$AS$372,W$3,FALSE))</f>
        <v>0</v>
      </c>
      <c r="X116">
        <f>IF($B116=0,0,+VLOOKUP($B116,'1v -ostali'!$A$15:$AS$372,X$3,FALSE))</f>
        <v>0</v>
      </c>
      <c r="Y116">
        <f>IF($B116=0,0,+VLOOKUP($B116,'1v -ostali'!$A$15:$AS$372,Y$3,FALSE))</f>
        <v>0</v>
      </c>
      <c r="Z116">
        <f>IF($B116=0,0,+VLOOKUP($B116,'1v -ostali'!$A$15:$AS$372,Z$3,FALSE))</f>
        <v>0</v>
      </c>
      <c r="AA116">
        <f>IF($B116=0,0,+VLOOKUP($B116,'1v -ostali'!$A$15:$AS$372,AA$3,FALSE))</f>
        <v>0</v>
      </c>
      <c r="AB116">
        <f>IF($B116=0,0,+VLOOKUP($B116,'1v -ostali'!$A$15:$AS$372,AB$3,FALSE))</f>
        <v>0</v>
      </c>
      <c r="AC116">
        <f>IF($B116=0,0,+VLOOKUP($B116,'1v -ostali'!$A$15:$AS$372,AC$3,FALSE))</f>
        <v>0</v>
      </c>
      <c r="AD116">
        <f>IF($B116=0,0,+VLOOKUP($B116,'1v -ostali'!$A$15:$AS$372,AD$3,FALSE))</f>
        <v>0</v>
      </c>
      <c r="AL116">
        <f>IF($B116=0,0,+VLOOKUP($B116,'1v -ostali'!$A$15:$AS$372,AL$3,FALSE))</f>
        <v>0</v>
      </c>
      <c r="AM116">
        <f>IF($B116=0,0,+VLOOKUP($B116,'1v -ostali'!$A$15:$AS$372,AM$3,FALSE))</f>
        <v>0</v>
      </c>
      <c r="AN116" s="40">
        <f>IF($B116=0,0,+VLOOKUP($B116,'1v -ostali'!$A$15:$AS$372,AN$3,FALSE))</f>
        <v>0</v>
      </c>
      <c r="AO116" s="40">
        <f>IF($B116=0,0,+VLOOKUP($B116,'1v -ostali'!$A$15:$AS$372,AO$3,FALSE))</f>
        <v>0</v>
      </c>
      <c r="AP116" s="40">
        <f>IF($B116=0,0,+VLOOKUP($B116,'1v -ostali'!$A$15:$AS$372,AP$3,FALSE))</f>
        <v>0</v>
      </c>
      <c r="AQ116" s="40">
        <f>IF($B116=0,0,+VLOOKUP($B116,'1v -ostali'!$A$15:$AS$372,AQ$3,FALSE))</f>
        <v>0</v>
      </c>
      <c r="AR116" s="40">
        <f>IF($B116=0,0,+VLOOKUP($B116,'1v -ostali'!$A$15:$AS$372,AR$3,FALSE))</f>
        <v>0</v>
      </c>
      <c r="AS116" s="40">
        <f>IF($B116=0,0,+VLOOKUP($B116,'1v -ostali'!$A$15:$AS$372,AS$3,FALSE))</f>
        <v>0</v>
      </c>
      <c r="AT116" s="40">
        <f>IF($B116=0,0,+VLOOKUP($B116,'1v -ostali'!$A$15:$AS$372,AT$3,FALSE))</f>
        <v>0</v>
      </c>
      <c r="AU116" s="40">
        <f>IF($B116=0,0,+VLOOKUP($B116,'1v -ostali'!$A$15:$AS$372,AU$3,FALSE))</f>
        <v>0</v>
      </c>
      <c r="AV116" s="40">
        <f>IF($B116=0,0,+VLOOKUP($B116,'1v -ostali'!$A$15:$AS$372,AV$3,FALSE))</f>
        <v>0</v>
      </c>
      <c r="AW116" s="40">
        <f>IF($B116=0,0,+VLOOKUP($B116,'1v -ostali'!$A$15:$AS$372,AW$3,FALSE))</f>
        <v>0</v>
      </c>
    </row>
    <row r="117" spans="1:49" x14ac:dyDescent="0.25">
      <c r="A117">
        <f t="shared" si="15"/>
        <v>0</v>
      </c>
      <c r="B117">
        <f>+IF(MAX(B$4:B116)+1&lt;=B$1,B116+1,0)</f>
        <v>0</v>
      </c>
      <c r="C117" s="222">
        <f t="shared" si="12"/>
        <v>0</v>
      </c>
      <c r="D117">
        <f t="shared" si="13"/>
        <v>0</v>
      </c>
      <c r="E117" s="368">
        <f t="shared" si="14"/>
        <v>0</v>
      </c>
      <c r="F117" s="222">
        <f t="shared" si="11"/>
        <v>0</v>
      </c>
      <c r="G117">
        <f>IF($B117=0,0,+VLOOKUP($B117,'1v -ostali'!$A$15:C$372,G$3,FALSE))</f>
        <v>0</v>
      </c>
      <c r="I117">
        <f>IF($B117=0,0,+VLOOKUP($B117,'1v -ostali'!$A$15:$AS$372,I$3,FALSE))</f>
        <v>0</v>
      </c>
      <c r="J117">
        <f>IF($B117=0,0,+VLOOKUP($B117,'1v -ostali'!$A$15:$AS$372,J$3,FALSE))</f>
        <v>0</v>
      </c>
      <c r="K117">
        <f>IF($B117=0,0,+VLOOKUP($B117,'1v -ostali'!$A$15:$AS$372,K$3,FALSE))</f>
        <v>0</v>
      </c>
      <c r="L117">
        <f>IF($B117=0,0,+VLOOKUP($B117,'1v -ostali'!$A$15:$AS$372,L$3,FALSE))</f>
        <v>0</v>
      </c>
      <c r="M117">
        <f>IF($B117=0,0,+VLOOKUP($B117,'1v -ostali'!$A$15:$AS$372,M$3,FALSE))</f>
        <v>0</v>
      </c>
      <c r="N117">
        <f>IF($B117=0,0,+VLOOKUP($B117,'1v -ostali'!$A$15:$AS$372,N$3,FALSE))</f>
        <v>0</v>
      </c>
      <c r="O117">
        <f>IF($B117=0,0,+VLOOKUP($B117,'1v -ostali'!$A$15:$AS$372,O$3,FALSE))</f>
        <v>0</v>
      </c>
      <c r="P117">
        <f>IF($B117=0,0,+VLOOKUP($B117,'1v -ostali'!$A$15:$AS$372,P$3,FALSE))</f>
        <v>0</v>
      </c>
      <c r="Q117">
        <f>IF($B117=0,0,+VLOOKUP($B117,'1v -ostali'!$A$15:$AS$372,Q$3,FALSE))</f>
        <v>0</v>
      </c>
      <c r="R117">
        <f>IF($B117=0,0,+VLOOKUP($B117,'1v -ostali'!$A$15:$AS$372,R$3,FALSE))</f>
        <v>0</v>
      </c>
      <c r="S117">
        <f>IF($B117=0,0,+VLOOKUP($B117,'1v -ostali'!$A$15:$AS$372,S$3,FALSE))</f>
        <v>0</v>
      </c>
      <c r="T117">
        <f>IF($B117=0,0,+VLOOKUP($B117,'1v -ostali'!$A$15:$AS$372,T$3,FALSE))</f>
        <v>0</v>
      </c>
      <c r="U117">
        <f>IF($B117=0,0,+VLOOKUP($B117,'1v -ostali'!$A$15:$AS$372,U$3,FALSE))</f>
        <v>0</v>
      </c>
      <c r="V117">
        <f>IF($B117=0,0,+VLOOKUP($B117,'1v -ostali'!$A$15:$AS$372,V$3,FALSE))</f>
        <v>0</v>
      </c>
      <c r="W117">
        <f>IF($B117=0,0,+VLOOKUP($B117,'1v -ostali'!$A$15:$AS$372,W$3,FALSE))</f>
        <v>0</v>
      </c>
      <c r="X117">
        <f>IF($B117=0,0,+VLOOKUP($B117,'1v -ostali'!$A$15:$AS$372,X$3,FALSE))</f>
        <v>0</v>
      </c>
      <c r="Y117">
        <f>IF($B117=0,0,+VLOOKUP($B117,'1v -ostali'!$A$15:$AS$372,Y$3,FALSE))</f>
        <v>0</v>
      </c>
      <c r="Z117">
        <f>IF($B117=0,0,+VLOOKUP($B117,'1v -ostali'!$A$15:$AS$372,Z$3,FALSE))</f>
        <v>0</v>
      </c>
      <c r="AA117">
        <f>IF($B117=0,0,+VLOOKUP($B117,'1v -ostali'!$A$15:$AS$372,AA$3,FALSE))</f>
        <v>0</v>
      </c>
      <c r="AB117">
        <f>IF($B117=0,0,+VLOOKUP($B117,'1v -ostali'!$A$15:$AS$372,AB$3,FALSE))</f>
        <v>0</v>
      </c>
      <c r="AC117">
        <f>IF($B117=0,0,+VLOOKUP($B117,'1v -ostali'!$A$15:$AS$372,AC$3,FALSE))</f>
        <v>0</v>
      </c>
      <c r="AD117">
        <f>IF($B117=0,0,+VLOOKUP($B117,'1v -ostali'!$A$15:$AS$372,AD$3,FALSE))</f>
        <v>0</v>
      </c>
      <c r="AL117">
        <f>IF($B117=0,0,+VLOOKUP($B117,'1v -ostali'!$A$15:$AS$372,AL$3,FALSE))</f>
        <v>0</v>
      </c>
      <c r="AM117">
        <f>IF($B117=0,0,+VLOOKUP($B117,'1v -ostali'!$A$15:$AS$372,AM$3,FALSE))</f>
        <v>0</v>
      </c>
      <c r="AN117" s="40">
        <f>IF($B117=0,0,+VLOOKUP($B117,'1v -ostali'!$A$15:$AS$372,AN$3,FALSE))</f>
        <v>0</v>
      </c>
      <c r="AO117" s="40">
        <f>IF($B117=0,0,+VLOOKUP($B117,'1v -ostali'!$A$15:$AS$372,AO$3,FALSE))</f>
        <v>0</v>
      </c>
      <c r="AP117" s="40">
        <f>IF($B117=0,0,+VLOOKUP($B117,'1v -ostali'!$A$15:$AS$372,AP$3,FALSE))</f>
        <v>0</v>
      </c>
      <c r="AQ117" s="40">
        <f>IF($B117=0,0,+VLOOKUP($B117,'1v -ostali'!$A$15:$AS$372,AQ$3,FALSE))</f>
        <v>0</v>
      </c>
      <c r="AR117" s="40">
        <f>IF($B117=0,0,+VLOOKUP($B117,'1v -ostali'!$A$15:$AS$372,AR$3,FALSE))</f>
        <v>0</v>
      </c>
      <c r="AS117" s="40">
        <f>IF($B117=0,0,+VLOOKUP($B117,'1v -ostali'!$A$15:$AS$372,AS$3,FALSE))</f>
        <v>0</v>
      </c>
      <c r="AT117" s="40">
        <f>IF($B117=0,0,+VLOOKUP($B117,'1v -ostali'!$A$15:$AS$372,AT$3,FALSE))</f>
        <v>0</v>
      </c>
      <c r="AU117" s="40">
        <f>IF($B117=0,0,+VLOOKUP($B117,'1v -ostali'!$A$15:$AS$372,AU$3,FALSE))</f>
        <v>0</v>
      </c>
      <c r="AV117" s="40">
        <f>IF($B117=0,0,+VLOOKUP($B117,'1v -ostali'!$A$15:$AS$372,AV$3,FALSE))</f>
        <v>0</v>
      </c>
      <c r="AW117" s="40">
        <f>IF($B117=0,0,+VLOOKUP($B117,'1v -ostali'!$A$15:$AS$372,AW$3,FALSE))</f>
        <v>0</v>
      </c>
    </row>
    <row r="118" spans="1:49" x14ac:dyDescent="0.25">
      <c r="A118">
        <f t="shared" si="15"/>
        <v>0</v>
      </c>
      <c r="B118">
        <f>+IF(MAX(B$4:B117)+1&lt;=B$1,B117+1,0)</f>
        <v>0</v>
      </c>
      <c r="C118" s="222">
        <f t="shared" si="12"/>
        <v>0</v>
      </c>
      <c r="D118">
        <f t="shared" si="13"/>
        <v>0</v>
      </c>
      <c r="E118" s="368">
        <f t="shared" si="14"/>
        <v>0</v>
      </c>
      <c r="F118" s="222">
        <f t="shared" si="11"/>
        <v>0</v>
      </c>
      <c r="G118">
        <f>IF($B118=0,0,+VLOOKUP($B118,'1v -ostali'!$A$15:C$372,G$3,FALSE))</f>
        <v>0</v>
      </c>
      <c r="I118">
        <f>IF($B118=0,0,+VLOOKUP($B118,'1v -ostali'!$A$15:$AS$372,I$3,FALSE))</f>
        <v>0</v>
      </c>
      <c r="J118">
        <f>IF($B118=0,0,+VLOOKUP($B118,'1v -ostali'!$A$15:$AS$372,J$3,FALSE))</f>
        <v>0</v>
      </c>
      <c r="K118">
        <f>IF($B118=0,0,+VLOOKUP($B118,'1v -ostali'!$A$15:$AS$372,K$3,FALSE))</f>
        <v>0</v>
      </c>
      <c r="L118">
        <f>IF($B118=0,0,+VLOOKUP($B118,'1v -ostali'!$A$15:$AS$372,L$3,FALSE))</f>
        <v>0</v>
      </c>
      <c r="M118">
        <f>IF($B118=0,0,+VLOOKUP($B118,'1v -ostali'!$A$15:$AS$372,M$3,FALSE))</f>
        <v>0</v>
      </c>
      <c r="N118">
        <f>IF($B118=0,0,+VLOOKUP($B118,'1v -ostali'!$A$15:$AS$372,N$3,FALSE))</f>
        <v>0</v>
      </c>
      <c r="O118">
        <f>IF($B118=0,0,+VLOOKUP($B118,'1v -ostali'!$A$15:$AS$372,O$3,FALSE))</f>
        <v>0</v>
      </c>
      <c r="P118">
        <f>IF($B118=0,0,+VLOOKUP($B118,'1v -ostali'!$A$15:$AS$372,P$3,FALSE))</f>
        <v>0</v>
      </c>
      <c r="Q118">
        <f>IF($B118=0,0,+VLOOKUP($B118,'1v -ostali'!$A$15:$AS$372,Q$3,FALSE))</f>
        <v>0</v>
      </c>
      <c r="R118">
        <f>IF($B118=0,0,+VLOOKUP($B118,'1v -ostali'!$A$15:$AS$372,R$3,FALSE))</f>
        <v>0</v>
      </c>
      <c r="S118">
        <f>IF($B118=0,0,+VLOOKUP($B118,'1v -ostali'!$A$15:$AS$372,S$3,FALSE))</f>
        <v>0</v>
      </c>
      <c r="T118">
        <f>IF($B118=0,0,+VLOOKUP($B118,'1v -ostali'!$A$15:$AS$372,T$3,FALSE))</f>
        <v>0</v>
      </c>
      <c r="U118">
        <f>IF($B118=0,0,+VLOOKUP($B118,'1v -ostali'!$A$15:$AS$372,U$3,FALSE))</f>
        <v>0</v>
      </c>
      <c r="V118">
        <f>IF($B118=0,0,+VLOOKUP($B118,'1v -ostali'!$A$15:$AS$372,V$3,FALSE))</f>
        <v>0</v>
      </c>
      <c r="W118">
        <f>IF($B118=0,0,+VLOOKUP($B118,'1v -ostali'!$A$15:$AS$372,W$3,FALSE))</f>
        <v>0</v>
      </c>
      <c r="X118">
        <f>IF($B118=0,0,+VLOOKUP($B118,'1v -ostali'!$A$15:$AS$372,X$3,FALSE))</f>
        <v>0</v>
      </c>
      <c r="Y118">
        <f>IF($B118=0,0,+VLOOKUP($B118,'1v -ostali'!$A$15:$AS$372,Y$3,FALSE))</f>
        <v>0</v>
      </c>
      <c r="Z118">
        <f>IF($B118=0,0,+VLOOKUP($B118,'1v -ostali'!$A$15:$AS$372,Z$3,FALSE))</f>
        <v>0</v>
      </c>
      <c r="AA118">
        <f>IF($B118=0,0,+VLOOKUP($B118,'1v -ostali'!$A$15:$AS$372,AA$3,FALSE))</f>
        <v>0</v>
      </c>
      <c r="AB118">
        <f>IF($B118=0,0,+VLOOKUP($B118,'1v -ostali'!$A$15:$AS$372,AB$3,FALSE))</f>
        <v>0</v>
      </c>
      <c r="AC118">
        <f>IF($B118=0,0,+VLOOKUP($B118,'1v -ostali'!$A$15:$AS$372,AC$3,FALSE))</f>
        <v>0</v>
      </c>
      <c r="AD118">
        <f>IF($B118=0,0,+VLOOKUP($B118,'1v -ostali'!$A$15:$AS$372,AD$3,FALSE))</f>
        <v>0</v>
      </c>
      <c r="AL118">
        <f>IF($B118=0,0,+VLOOKUP($B118,'1v -ostali'!$A$15:$AS$372,AL$3,FALSE))</f>
        <v>0</v>
      </c>
      <c r="AM118">
        <f>IF($B118=0,0,+VLOOKUP($B118,'1v -ostali'!$A$15:$AS$372,AM$3,FALSE))</f>
        <v>0</v>
      </c>
      <c r="AN118" s="40">
        <f>IF($B118=0,0,+VLOOKUP($B118,'1v -ostali'!$A$15:$AS$372,AN$3,FALSE))</f>
        <v>0</v>
      </c>
      <c r="AO118" s="40">
        <f>IF($B118=0,0,+VLOOKUP($B118,'1v -ostali'!$A$15:$AS$372,AO$3,FALSE))</f>
        <v>0</v>
      </c>
      <c r="AP118" s="40">
        <f>IF($B118=0,0,+VLOOKUP($B118,'1v -ostali'!$A$15:$AS$372,AP$3,FALSE))</f>
        <v>0</v>
      </c>
      <c r="AQ118" s="40">
        <f>IF($B118=0,0,+VLOOKUP($B118,'1v -ostali'!$A$15:$AS$372,AQ$3,FALSE))</f>
        <v>0</v>
      </c>
      <c r="AR118" s="40">
        <f>IF($B118=0,0,+VLOOKUP($B118,'1v -ostali'!$A$15:$AS$372,AR$3,FALSE))</f>
        <v>0</v>
      </c>
      <c r="AS118" s="40">
        <f>IF($B118=0,0,+VLOOKUP($B118,'1v -ostali'!$A$15:$AS$372,AS$3,FALSE))</f>
        <v>0</v>
      </c>
      <c r="AT118" s="40">
        <f>IF($B118=0,0,+VLOOKUP($B118,'1v -ostali'!$A$15:$AS$372,AT$3,FALSE))</f>
        <v>0</v>
      </c>
      <c r="AU118" s="40">
        <f>IF($B118=0,0,+VLOOKUP($B118,'1v -ostali'!$A$15:$AS$372,AU$3,FALSE))</f>
        <v>0</v>
      </c>
      <c r="AV118" s="40">
        <f>IF($B118=0,0,+VLOOKUP($B118,'1v -ostali'!$A$15:$AS$372,AV$3,FALSE))</f>
        <v>0</v>
      </c>
      <c r="AW118" s="40">
        <f>IF($B118=0,0,+VLOOKUP($B118,'1v -ostali'!$A$15:$AS$372,AW$3,FALSE))</f>
        <v>0</v>
      </c>
    </row>
    <row r="119" spans="1:49" x14ac:dyDescent="0.25">
      <c r="A119">
        <f t="shared" si="15"/>
        <v>0</v>
      </c>
      <c r="B119">
        <f>+IF(MAX(B$4:B118)+1&lt;=B$1,B118+1,0)</f>
        <v>0</v>
      </c>
      <c r="C119" s="222">
        <f t="shared" si="12"/>
        <v>0</v>
      </c>
      <c r="D119">
        <f t="shared" si="13"/>
        <v>0</v>
      </c>
      <c r="E119" s="368">
        <f t="shared" si="14"/>
        <v>0</v>
      </c>
      <c r="F119" s="222">
        <f t="shared" si="11"/>
        <v>0</v>
      </c>
      <c r="G119">
        <f>IF($B119=0,0,+VLOOKUP($B119,'1v -ostali'!$A$15:C$372,G$3,FALSE))</f>
        <v>0</v>
      </c>
      <c r="I119">
        <f>IF($B119=0,0,+VLOOKUP($B119,'1v -ostali'!$A$15:$AS$372,I$3,FALSE))</f>
        <v>0</v>
      </c>
      <c r="J119">
        <f>IF($B119=0,0,+VLOOKUP($B119,'1v -ostali'!$A$15:$AS$372,J$3,FALSE))</f>
        <v>0</v>
      </c>
      <c r="K119">
        <f>IF($B119=0,0,+VLOOKUP($B119,'1v -ostali'!$A$15:$AS$372,K$3,FALSE))</f>
        <v>0</v>
      </c>
      <c r="L119">
        <f>IF($B119=0,0,+VLOOKUP($B119,'1v -ostali'!$A$15:$AS$372,L$3,FALSE))</f>
        <v>0</v>
      </c>
      <c r="M119">
        <f>IF($B119=0,0,+VLOOKUP($B119,'1v -ostali'!$A$15:$AS$372,M$3,FALSE))</f>
        <v>0</v>
      </c>
      <c r="N119">
        <f>IF($B119=0,0,+VLOOKUP($B119,'1v -ostali'!$A$15:$AS$372,N$3,FALSE))</f>
        <v>0</v>
      </c>
      <c r="O119">
        <f>IF($B119=0,0,+VLOOKUP($B119,'1v -ostali'!$A$15:$AS$372,O$3,FALSE))</f>
        <v>0</v>
      </c>
      <c r="P119">
        <f>IF($B119=0,0,+VLOOKUP($B119,'1v -ostali'!$A$15:$AS$372,P$3,FALSE))</f>
        <v>0</v>
      </c>
      <c r="Q119">
        <f>IF($B119=0,0,+VLOOKUP($B119,'1v -ostali'!$A$15:$AS$372,Q$3,FALSE))</f>
        <v>0</v>
      </c>
      <c r="R119">
        <f>IF($B119=0,0,+VLOOKUP($B119,'1v -ostali'!$A$15:$AS$372,R$3,FALSE))</f>
        <v>0</v>
      </c>
      <c r="S119">
        <f>IF($B119=0,0,+VLOOKUP($B119,'1v -ostali'!$A$15:$AS$372,S$3,FALSE))</f>
        <v>0</v>
      </c>
      <c r="T119">
        <f>IF($B119=0,0,+VLOOKUP($B119,'1v -ostali'!$A$15:$AS$372,T$3,FALSE))</f>
        <v>0</v>
      </c>
      <c r="U119">
        <f>IF($B119=0,0,+VLOOKUP($B119,'1v -ostali'!$A$15:$AS$372,U$3,FALSE))</f>
        <v>0</v>
      </c>
      <c r="V119">
        <f>IF($B119=0,0,+VLOOKUP($B119,'1v -ostali'!$A$15:$AS$372,V$3,FALSE))</f>
        <v>0</v>
      </c>
      <c r="W119">
        <f>IF($B119=0,0,+VLOOKUP($B119,'1v -ostali'!$A$15:$AS$372,W$3,FALSE))</f>
        <v>0</v>
      </c>
      <c r="X119">
        <f>IF($B119=0,0,+VLOOKUP($B119,'1v -ostali'!$A$15:$AS$372,X$3,FALSE))</f>
        <v>0</v>
      </c>
      <c r="Y119">
        <f>IF($B119=0,0,+VLOOKUP($B119,'1v -ostali'!$A$15:$AS$372,Y$3,FALSE))</f>
        <v>0</v>
      </c>
      <c r="Z119">
        <f>IF($B119=0,0,+VLOOKUP($B119,'1v -ostali'!$A$15:$AS$372,Z$3,FALSE))</f>
        <v>0</v>
      </c>
      <c r="AA119">
        <f>IF($B119=0,0,+VLOOKUP($B119,'1v -ostali'!$A$15:$AS$372,AA$3,FALSE))</f>
        <v>0</v>
      </c>
      <c r="AB119">
        <f>IF($B119=0,0,+VLOOKUP($B119,'1v -ostali'!$A$15:$AS$372,AB$3,FALSE))</f>
        <v>0</v>
      </c>
      <c r="AC119">
        <f>IF($B119=0,0,+VLOOKUP($B119,'1v -ostali'!$A$15:$AS$372,AC$3,FALSE))</f>
        <v>0</v>
      </c>
      <c r="AD119">
        <f>IF($B119=0,0,+VLOOKUP($B119,'1v -ostali'!$A$15:$AS$372,AD$3,FALSE))</f>
        <v>0</v>
      </c>
      <c r="AL119">
        <f>IF($B119=0,0,+VLOOKUP($B119,'1v -ostali'!$A$15:$AS$372,AL$3,FALSE))</f>
        <v>0</v>
      </c>
      <c r="AM119">
        <f>IF($B119=0,0,+VLOOKUP($B119,'1v -ostali'!$A$15:$AS$372,AM$3,FALSE))</f>
        <v>0</v>
      </c>
      <c r="AN119" s="40">
        <f>IF($B119=0,0,+VLOOKUP($B119,'1v -ostali'!$A$15:$AS$372,AN$3,FALSE))</f>
        <v>0</v>
      </c>
      <c r="AO119" s="40">
        <f>IF($B119=0,0,+VLOOKUP($B119,'1v -ostali'!$A$15:$AS$372,AO$3,FALSE))</f>
        <v>0</v>
      </c>
      <c r="AP119" s="40">
        <f>IF($B119=0,0,+VLOOKUP($B119,'1v -ostali'!$A$15:$AS$372,AP$3,FALSE))</f>
        <v>0</v>
      </c>
      <c r="AQ119" s="40">
        <f>IF($B119=0,0,+VLOOKUP($B119,'1v -ostali'!$A$15:$AS$372,AQ$3,FALSE))</f>
        <v>0</v>
      </c>
      <c r="AR119" s="40">
        <f>IF($B119=0,0,+VLOOKUP($B119,'1v -ostali'!$A$15:$AS$372,AR$3,FALSE))</f>
        <v>0</v>
      </c>
      <c r="AS119" s="40">
        <f>IF($B119=0,0,+VLOOKUP($B119,'1v -ostali'!$A$15:$AS$372,AS$3,FALSE))</f>
        <v>0</v>
      </c>
      <c r="AT119" s="40">
        <f>IF($B119=0,0,+VLOOKUP($B119,'1v -ostali'!$A$15:$AS$372,AT$3,FALSE))</f>
        <v>0</v>
      </c>
      <c r="AU119" s="40">
        <f>IF($B119=0,0,+VLOOKUP($B119,'1v -ostali'!$A$15:$AS$372,AU$3,FALSE))</f>
        <v>0</v>
      </c>
      <c r="AV119" s="40">
        <f>IF($B119=0,0,+VLOOKUP($B119,'1v -ostali'!$A$15:$AS$372,AV$3,FALSE))</f>
        <v>0</v>
      </c>
      <c r="AW119" s="40">
        <f>IF($B119=0,0,+VLOOKUP($B119,'1v -ostali'!$A$15:$AS$372,AW$3,FALSE))</f>
        <v>0</v>
      </c>
    </row>
    <row r="120" spans="1:49" x14ac:dyDescent="0.25">
      <c r="A120">
        <f t="shared" si="15"/>
        <v>0</v>
      </c>
      <c r="B120">
        <f>+IF(MAX(B$4:B119)+1&lt;=B$1,B119+1,0)</f>
        <v>0</v>
      </c>
      <c r="C120" s="222">
        <f t="shared" si="12"/>
        <v>0</v>
      </c>
      <c r="D120">
        <f t="shared" si="13"/>
        <v>0</v>
      </c>
      <c r="E120" s="368">
        <f t="shared" si="14"/>
        <v>0</v>
      </c>
      <c r="F120" s="222">
        <f t="shared" si="11"/>
        <v>0</v>
      </c>
      <c r="G120">
        <f>IF($B120=0,0,+VLOOKUP($B120,'1v -ostali'!$A$15:C$372,G$3,FALSE))</f>
        <v>0</v>
      </c>
      <c r="I120">
        <f>IF($B120=0,0,+VLOOKUP($B120,'1v -ostali'!$A$15:$AS$372,I$3,FALSE))</f>
        <v>0</v>
      </c>
      <c r="J120">
        <f>IF($B120=0,0,+VLOOKUP($B120,'1v -ostali'!$A$15:$AS$372,J$3,FALSE))</f>
        <v>0</v>
      </c>
      <c r="K120">
        <f>IF($B120=0,0,+VLOOKUP($B120,'1v -ostali'!$A$15:$AS$372,K$3,FALSE))</f>
        <v>0</v>
      </c>
      <c r="L120">
        <f>IF($B120=0,0,+VLOOKUP($B120,'1v -ostali'!$A$15:$AS$372,L$3,FALSE))</f>
        <v>0</v>
      </c>
      <c r="M120">
        <f>IF($B120=0,0,+VLOOKUP($B120,'1v -ostali'!$A$15:$AS$372,M$3,FALSE))</f>
        <v>0</v>
      </c>
      <c r="N120">
        <f>IF($B120=0,0,+VLOOKUP($B120,'1v -ostali'!$A$15:$AS$372,N$3,FALSE))</f>
        <v>0</v>
      </c>
      <c r="O120">
        <f>IF($B120=0,0,+VLOOKUP($B120,'1v -ostali'!$A$15:$AS$372,O$3,FALSE))</f>
        <v>0</v>
      </c>
      <c r="P120">
        <f>IF($B120=0,0,+VLOOKUP($B120,'1v -ostali'!$A$15:$AS$372,P$3,FALSE))</f>
        <v>0</v>
      </c>
      <c r="Q120">
        <f>IF($B120=0,0,+VLOOKUP($B120,'1v -ostali'!$A$15:$AS$372,Q$3,FALSE))</f>
        <v>0</v>
      </c>
      <c r="R120">
        <f>IF($B120=0,0,+VLOOKUP($B120,'1v -ostali'!$A$15:$AS$372,R$3,FALSE))</f>
        <v>0</v>
      </c>
      <c r="S120">
        <f>IF($B120=0,0,+VLOOKUP($B120,'1v -ostali'!$A$15:$AS$372,S$3,FALSE))</f>
        <v>0</v>
      </c>
      <c r="T120">
        <f>IF($B120=0,0,+VLOOKUP($B120,'1v -ostali'!$A$15:$AS$372,T$3,FALSE))</f>
        <v>0</v>
      </c>
      <c r="U120">
        <f>IF($B120=0,0,+VLOOKUP($B120,'1v -ostali'!$A$15:$AS$372,U$3,FALSE))</f>
        <v>0</v>
      </c>
      <c r="V120">
        <f>IF($B120=0,0,+VLOOKUP($B120,'1v -ostali'!$A$15:$AS$372,V$3,FALSE))</f>
        <v>0</v>
      </c>
      <c r="W120">
        <f>IF($B120=0,0,+VLOOKUP($B120,'1v -ostali'!$A$15:$AS$372,W$3,FALSE))</f>
        <v>0</v>
      </c>
      <c r="X120">
        <f>IF($B120=0,0,+VLOOKUP($B120,'1v -ostali'!$A$15:$AS$372,X$3,FALSE))</f>
        <v>0</v>
      </c>
      <c r="Y120">
        <f>IF($B120=0,0,+VLOOKUP($B120,'1v -ostali'!$A$15:$AS$372,Y$3,FALSE))</f>
        <v>0</v>
      </c>
      <c r="Z120">
        <f>IF($B120=0,0,+VLOOKUP($B120,'1v -ostali'!$A$15:$AS$372,Z$3,FALSE))</f>
        <v>0</v>
      </c>
      <c r="AA120">
        <f>IF($B120=0,0,+VLOOKUP($B120,'1v -ostali'!$A$15:$AS$372,AA$3,FALSE))</f>
        <v>0</v>
      </c>
      <c r="AB120">
        <f>IF($B120=0,0,+VLOOKUP($B120,'1v -ostali'!$A$15:$AS$372,AB$3,FALSE))</f>
        <v>0</v>
      </c>
      <c r="AC120">
        <f>IF($B120=0,0,+VLOOKUP($B120,'1v -ostali'!$A$15:$AS$372,AC$3,FALSE))</f>
        <v>0</v>
      </c>
      <c r="AD120">
        <f>IF($B120=0,0,+VLOOKUP($B120,'1v -ostali'!$A$15:$AS$372,AD$3,FALSE))</f>
        <v>0</v>
      </c>
      <c r="AL120">
        <f>IF($B120=0,0,+VLOOKUP($B120,'1v -ostali'!$A$15:$AS$372,AL$3,FALSE))</f>
        <v>0</v>
      </c>
      <c r="AM120">
        <f>IF($B120=0,0,+VLOOKUP($B120,'1v -ostali'!$A$15:$AS$372,AM$3,FALSE))</f>
        <v>0</v>
      </c>
      <c r="AN120" s="40">
        <f>IF($B120=0,0,+VLOOKUP($B120,'1v -ostali'!$A$15:$AS$372,AN$3,FALSE))</f>
        <v>0</v>
      </c>
      <c r="AO120" s="40">
        <f>IF($B120=0,0,+VLOOKUP($B120,'1v -ostali'!$A$15:$AS$372,AO$3,FALSE))</f>
        <v>0</v>
      </c>
      <c r="AP120" s="40">
        <f>IF($B120=0,0,+VLOOKUP($B120,'1v -ostali'!$A$15:$AS$372,AP$3,FALSE))</f>
        <v>0</v>
      </c>
      <c r="AQ120" s="40">
        <f>IF($B120=0,0,+VLOOKUP($B120,'1v -ostali'!$A$15:$AS$372,AQ$3,FALSE))</f>
        <v>0</v>
      </c>
      <c r="AR120" s="40">
        <f>IF($B120=0,0,+VLOOKUP($B120,'1v -ostali'!$A$15:$AS$372,AR$3,FALSE))</f>
        <v>0</v>
      </c>
      <c r="AS120" s="40">
        <f>IF($B120=0,0,+VLOOKUP($B120,'1v -ostali'!$A$15:$AS$372,AS$3,FALSE))</f>
        <v>0</v>
      </c>
      <c r="AT120" s="40">
        <f>IF($B120=0,0,+VLOOKUP($B120,'1v -ostali'!$A$15:$AS$372,AT$3,FALSE))</f>
        <v>0</v>
      </c>
      <c r="AU120" s="40">
        <f>IF($B120=0,0,+VLOOKUP($B120,'1v -ostali'!$A$15:$AS$372,AU$3,FALSE))</f>
        <v>0</v>
      </c>
      <c r="AV120" s="40">
        <f>IF($B120=0,0,+VLOOKUP($B120,'1v -ostali'!$A$15:$AS$372,AV$3,FALSE))</f>
        <v>0</v>
      </c>
      <c r="AW120" s="40">
        <f>IF($B120=0,0,+VLOOKUP($B120,'1v -ostali'!$A$15:$AS$372,AW$3,FALSE))</f>
        <v>0</v>
      </c>
    </row>
    <row r="121" spans="1:49" x14ac:dyDescent="0.25">
      <c r="A121">
        <f t="shared" si="15"/>
        <v>0</v>
      </c>
      <c r="B121">
        <f>+IF(MAX(B$4:B120)+1&lt;=B$1,B120+1,0)</f>
        <v>0</v>
      </c>
      <c r="C121" s="222">
        <f t="shared" si="12"/>
        <v>0</v>
      </c>
      <c r="D121">
        <f t="shared" si="13"/>
        <v>0</v>
      </c>
      <c r="E121" s="368">
        <f t="shared" si="14"/>
        <v>0</v>
      </c>
      <c r="F121" s="222">
        <f t="shared" si="11"/>
        <v>0</v>
      </c>
      <c r="G121">
        <f>IF($B121=0,0,+VLOOKUP($B121,'1v -ostali'!$A$15:C$372,G$3,FALSE))</f>
        <v>0</v>
      </c>
      <c r="I121">
        <f>IF($B121=0,0,+VLOOKUP($B121,'1v -ostali'!$A$15:$AS$372,I$3,FALSE))</f>
        <v>0</v>
      </c>
      <c r="J121">
        <f>IF($B121=0,0,+VLOOKUP($B121,'1v -ostali'!$A$15:$AS$372,J$3,FALSE))</f>
        <v>0</v>
      </c>
      <c r="K121">
        <f>IF($B121=0,0,+VLOOKUP($B121,'1v -ostali'!$A$15:$AS$372,K$3,FALSE))</f>
        <v>0</v>
      </c>
      <c r="L121">
        <f>IF($B121=0,0,+VLOOKUP($B121,'1v -ostali'!$A$15:$AS$372,L$3,FALSE))</f>
        <v>0</v>
      </c>
      <c r="M121">
        <f>IF($B121=0,0,+VLOOKUP($B121,'1v -ostali'!$A$15:$AS$372,M$3,FALSE))</f>
        <v>0</v>
      </c>
      <c r="N121">
        <f>IF($B121=0,0,+VLOOKUP($B121,'1v -ostali'!$A$15:$AS$372,N$3,FALSE))</f>
        <v>0</v>
      </c>
      <c r="O121">
        <f>IF($B121=0,0,+VLOOKUP($B121,'1v -ostali'!$A$15:$AS$372,O$3,FALSE))</f>
        <v>0</v>
      </c>
      <c r="P121">
        <f>IF($B121=0,0,+VLOOKUP($B121,'1v -ostali'!$A$15:$AS$372,P$3,FALSE))</f>
        <v>0</v>
      </c>
      <c r="Q121">
        <f>IF($B121=0,0,+VLOOKUP($B121,'1v -ostali'!$A$15:$AS$372,Q$3,FALSE))</f>
        <v>0</v>
      </c>
      <c r="R121">
        <f>IF($B121=0,0,+VLOOKUP($B121,'1v -ostali'!$A$15:$AS$372,R$3,FALSE))</f>
        <v>0</v>
      </c>
      <c r="S121">
        <f>IF($B121=0,0,+VLOOKUP($B121,'1v -ostali'!$A$15:$AS$372,S$3,FALSE))</f>
        <v>0</v>
      </c>
      <c r="T121">
        <f>IF($B121=0,0,+VLOOKUP($B121,'1v -ostali'!$A$15:$AS$372,T$3,FALSE))</f>
        <v>0</v>
      </c>
      <c r="U121">
        <f>IF($B121=0,0,+VLOOKUP($B121,'1v -ostali'!$A$15:$AS$372,U$3,FALSE))</f>
        <v>0</v>
      </c>
      <c r="V121">
        <f>IF($B121=0,0,+VLOOKUP($B121,'1v -ostali'!$A$15:$AS$372,V$3,FALSE))</f>
        <v>0</v>
      </c>
      <c r="W121">
        <f>IF($B121=0,0,+VLOOKUP($B121,'1v -ostali'!$A$15:$AS$372,W$3,FALSE))</f>
        <v>0</v>
      </c>
      <c r="X121">
        <f>IF($B121=0,0,+VLOOKUP($B121,'1v -ostali'!$A$15:$AS$372,X$3,FALSE))</f>
        <v>0</v>
      </c>
      <c r="Y121">
        <f>IF($B121=0,0,+VLOOKUP($B121,'1v -ostali'!$A$15:$AS$372,Y$3,FALSE))</f>
        <v>0</v>
      </c>
      <c r="Z121">
        <f>IF($B121=0,0,+VLOOKUP($B121,'1v -ostali'!$A$15:$AS$372,Z$3,FALSE))</f>
        <v>0</v>
      </c>
      <c r="AA121">
        <f>IF($B121=0,0,+VLOOKUP($B121,'1v -ostali'!$A$15:$AS$372,AA$3,FALSE))</f>
        <v>0</v>
      </c>
      <c r="AB121">
        <f>IF($B121=0,0,+VLOOKUP($B121,'1v -ostali'!$A$15:$AS$372,AB$3,FALSE))</f>
        <v>0</v>
      </c>
      <c r="AC121">
        <f>IF($B121=0,0,+VLOOKUP($B121,'1v -ostali'!$A$15:$AS$372,AC$3,FALSE))</f>
        <v>0</v>
      </c>
      <c r="AD121">
        <f>IF($B121=0,0,+VLOOKUP($B121,'1v -ostali'!$A$15:$AS$372,AD$3,FALSE))</f>
        <v>0</v>
      </c>
      <c r="AL121">
        <f>IF($B121=0,0,+VLOOKUP($B121,'1v -ostali'!$A$15:$AS$372,AL$3,FALSE))</f>
        <v>0</v>
      </c>
      <c r="AM121">
        <f>IF($B121=0,0,+VLOOKUP($B121,'1v -ostali'!$A$15:$AS$372,AM$3,FALSE))</f>
        <v>0</v>
      </c>
      <c r="AN121" s="40">
        <f>IF($B121=0,0,+VLOOKUP($B121,'1v -ostali'!$A$15:$AS$372,AN$3,FALSE))</f>
        <v>0</v>
      </c>
      <c r="AO121" s="40">
        <f>IF($B121=0,0,+VLOOKUP($B121,'1v -ostali'!$A$15:$AS$372,AO$3,FALSE))</f>
        <v>0</v>
      </c>
      <c r="AP121" s="40">
        <f>IF($B121=0,0,+VLOOKUP($B121,'1v -ostali'!$A$15:$AS$372,AP$3,FALSE))</f>
        <v>0</v>
      </c>
      <c r="AQ121" s="40">
        <f>IF($B121=0,0,+VLOOKUP($B121,'1v -ostali'!$A$15:$AS$372,AQ$3,FALSE))</f>
        <v>0</v>
      </c>
      <c r="AR121" s="40">
        <f>IF($B121=0,0,+VLOOKUP($B121,'1v -ostali'!$A$15:$AS$372,AR$3,FALSE))</f>
        <v>0</v>
      </c>
      <c r="AS121" s="40">
        <f>IF($B121=0,0,+VLOOKUP($B121,'1v -ostali'!$A$15:$AS$372,AS$3,FALSE))</f>
        <v>0</v>
      </c>
      <c r="AT121" s="40">
        <f>IF($B121=0,0,+VLOOKUP($B121,'1v -ostali'!$A$15:$AS$372,AT$3,FALSE))</f>
        <v>0</v>
      </c>
      <c r="AU121" s="40">
        <f>IF($B121=0,0,+VLOOKUP($B121,'1v -ostali'!$A$15:$AS$372,AU$3,FALSE))</f>
        <v>0</v>
      </c>
      <c r="AV121" s="40">
        <f>IF($B121=0,0,+VLOOKUP($B121,'1v -ostali'!$A$15:$AS$372,AV$3,FALSE))</f>
        <v>0</v>
      </c>
      <c r="AW121" s="40">
        <f>IF($B121=0,0,+VLOOKUP($B121,'1v -ostali'!$A$15:$AS$372,AW$3,FALSE))</f>
        <v>0</v>
      </c>
    </row>
    <row r="122" spans="1:49" x14ac:dyDescent="0.25">
      <c r="A122">
        <f t="shared" si="15"/>
        <v>0</v>
      </c>
      <c r="B122">
        <f>+IF(MAX(B$4:B121)+1&lt;=B$1,B121+1,0)</f>
        <v>0</v>
      </c>
      <c r="C122" s="222">
        <f t="shared" si="12"/>
        <v>0</v>
      </c>
      <c r="D122">
        <f t="shared" si="13"/>
        <v>0</v>
      </c>
      <c r="E122" s="368">
        <f t="shared" si="14"/>
        <v>0</v>
      </c>
      <c r="F122" s="222">
        <f t="shared" si="11"/>
        <v>0</v>
      </c>
      <c r="G122">
        <f>IF($B122=0,0,+VLOOKUP($B122,'1v -ostali'!$A$15:C$372,G$3,FALSE))</f>
        <v>0</v>
      </c>
      <c r="I122">
        <f>IF($B122=0,0,+VLOOKUP($B122,'1v -ostali'!$A$15:$AS$372,I$3,FALSE))</f>
        <v>0</v>
      </c>
      <c r="J122">
        <f>IF($B122=0,0,+VLOOKUP($B122,'1v -ostali'!$A$15:$AS$372,J$3,FALSE))</f>
        <v>0</v>
      </c>
      <c r="K122">
        <f>IF($B122=0,0,+VLOOKUP($B122,'1v -ostali'!$A$15:$AS$372,K$3,FALSE))</f>
        <v>0</v>
      </c>
      <c r="L122">
        <f>IF($B122=0,0,+VLOOKUP($B122,'1v -ostali'!$A$15:$AS$372,L$3,FALSE))</f>
        <v>0</v>
      </c>
      <c r="M122">
        <f>IF($B122=0,0,+VLOOKUP($B122,'1v -ostali'!$A$15:$AS$372,M$3,FALSE))</f>
        <v>0</v>
      </c>
      <c r="N122">
        <f>IF($B122=0,0,+VLOOKUP($B122,'1v -ostali'!$A$15:$AS$372,N$3,FALSE))</f>
        <v>0</v>
      </c>
      <c r="O122">
        <f>IF($B122=0,0,+VLOOKUP($B122,'1v -ostali'!$A$15:$AS$372,O$3,FALSE))</f>
        <v>0</v>
      </c>
      <c r="P122">
        <f>IF($B122=0,0,+VLOOKUP($B122,'1v -ostali'!$A$15:$AS$372,P$3,FALSE))</f>
        <v>0</v>
      </c>
      <c r="Q122">
        <f>IF($B122=0,0,+VLOOKUP($B122,'1v -ostali'!$A$15:$AS$372,Q$3,FALSE))</f>
        <v>0</v>
      </c>
      <c r="R122">
        <f>IF($B122=0,0,+VLOOKUP($B122,'1v -ostali'!$A$15:$AS$372,R$3,FALSE))</f>
        <v>0</v>
      </c>
      <c r="S122">
        <f>IF($B122=0,0,+VLOOKUP($B122,'1v -ostali'!$A$15:$AS$372,S$3,FALSE))</f>
        <v>0</v>
      </c>
      <c r="T122">
        <f>IF($B122=0,0,+VLOOKUP($B122,'1v -ostali'!$A$15:$AS$372,T$3,FALSE))</f>
        <v>0</v>
      </c>
      <c r="U122">
        <f>IF($B122=0,0,+VLOOKUP($B122,'1v -ostali'!$A$15:$AS$372,U$3,FALSE))</f>
        <v>0</v>
      </c>
      <c r="V122">
        <f>IF($B122=0,0,+VLOOKUP($B122,'1v -ostali'!$A$15:$AS$372,V$3,FALSE))</f>
        <v>0</v>
      </c>
      <c r="W122">
        <f>IF($B122=0,0,+VLOOKUP($B122,'1v -ostali'!$A$15:$AS$372,W$3,FALSE))</f>
        <v>0</v>
      </c>
      <c r="X122">
        <f>IF($B122=0,0,+VLOOKUP($B122,'1v -ostali'!$A$15:$AS$372,X$3,FALSE))</f>
        <v>0</v>
      </c>
      <c r="Y122">
        <f>IF($B122=0,0,+VLOOKUP($B122,'1v -ostali'!$A$15:$AS$372,Y$3,FALSE))</f>
        <v>0</v>
      </c>
      <c r="Z122">
        <f>IF($B122=0,0,+VLOOKUP($B122,'1v -ostali'!$A$15:$AS$372,Z$3,FALSE))</f>
        <v>0</v>
      </c>
      <c r="AA122">
        <f>IF($B122=0,0,+VLOOKUP($B122,'1v -ostali'!$A$15:$AS$372,AA$3,FALSE))</f>
        <v>0</v>
      </c>
      <c r="AB122">
        <f>IF($B122=0,0,+VLOOKUP($B122,'1v -ostali'!$A$15:$AS$372,AB$3,FALSE))</f>
        <v>0</v>
      </c>
      <c r="AC122">
        <f>IF($B122=0,0,+VLOOKUP($B122,'1v -ostali'!$A$15:$AS$372,AC$3,FALSE))</f>
        <v>0</v>
      </c>
      <c r="AD122">
        <f>IF($B122=0,0,+VLOOKUP($B122,'1v -ostali'!$A$15:$AS$372,AD$3,FALSE))</f>
        <v>0</v>
      </c>
      <c r="AL122">
        <f>IF($B122=0,0,+VLOOKUP($B122,'1v -ostali'!$A$15:$AS$372,AL$3,FALSE))</f>
        <v>0</v>
      </c>
      <c r="AM122">
        <f>IF($B122=0,0,+VLOOKUP($B122,'1v -ostali'!$A$15:$AS$372,AM$3,FALSE))</f>
        <v>0</v>
      </c>
      <c r="AN122" s="40">
        <f>IF($B122=0,0,+VLOOKUP($B122,'1v -ostali'!$A$15:$AS$372,AN$3,FALSE))</f>
        <v>0</v>
      </c>
      <c r="AO122" s="40">
        <f>IF($B122=0,0,+VLOOKUP($B122,'1v -ostali'!$A$15:$AS$372,AO$3,FALSE))</f>
        <v>0</v>
      </c>
      <c r="AP122" s="40">
        <f>IF($B122=0,0,+VLOOKUP($B122,'1v -ostali'!$A$15:$AS$372,AP$3,FALSE))</f>
        <v>0</v>
      </c>
      <c r="AQ122" s="40">
        <f>IF($B122=0,0,+VLOOKUP($B122,'1v -ostali'!$A$15:$AS$372,AQ$3,FALSE))</f>
        <v>0</v>
      </c>
      <c r="AR122" s="40">
        <f>IF($B122=0,0,+VLOOKUP($B122,'1v -ostali'!$A$15:$AS$372,AR$3,FALSE))</f>
        <v>0</v>
      </c>
      <c r="AS122" s="40">
        <f>IF($B122=0,0,+VLOOKUP($B122,'1v -ostali'!$A$15:$AS$372,AS$3,FALSE))</f>
        <v>0</v>
      </c>
      <c r="AT122" s="40">
        <f>IF($B122=0,0,+VLOOKUP($B122,'1v -ostali'!$A$15:$AS$372,AT$3,FALSE))</f>
        <v>0</v>
      </c>
      <c r="AU122" s="40">
        <f>IF($B122=0,0,+VLOOKUP($B122,'1v -ostali'!$A$15:$AS$372,AU$3,FALSE))</f>
        <v>0</v>
      </c>
      <c r="AV122" s="40">
        <f>IF($B122=0,0,+VLOOKUP($B122,'1v -ostali'!$A$15:$AS$372,AV$3,FALSE))</f>
        <v>0</v>
      </c>
      <c r="AW122" s="40">
        <f>IF($B122=0,0,+VLOOKUP($B122,'1v -ostali'!$A$15:$AS$372,AW$3,FALSE))</f>
        <v>0</v>
      </c>
    </row>
    <row r="123" spans="1:49" x14ac:dyDescent="0.25">
      <c r="A123">
        <f t="shared" si="15"/>
        <v>0</v>
      </c>
      <c r="B123">
        <f>+IF(MAX(B$4:B122)+1&lt;=B$1,B122+1,0)</f>
        <v>0</v>
      </c>
      <c r="C123" s="222">
        <f t="shared" si="12"/>
        <v>0</v>
      </c>
      <c r="D123">
        <f t="shared" si="13"/>
        <v>0</v>
      </c>
      <c r="E123" s="368">
        <f t="shared" si="14"/>
        <v>0</v>
      </c>
      <c r="F123" s="222">
        <f t="shared" si="11"/>
        <v>0</v>
      </c>
      <c r="G123">
        <f>IF($B123=0,0,+VLOOKUP($B123,'1v -ostali'!$A$15:C$372,G$3,FALSE))</f>
        <v>0</v>
      </c>
      <c r="I123">
        <f>IF($B123=0,0,+VLOOKUP($B123,'1v -ostali'!$A$15:$AS$372,I$3,FALSE))</f>
        <v>0</v>
      </c>
      <c r="J123">
        <f>IF($B123=0,0,+VLOOKUP($B123,'1v -ostali'!$A$15:$AS$372,J$3,FALSE))</f>
        <v>0</v>
      </c>
      <c r="K123">
        <f>IF($B123=0,0,+VLOOKUP($B123,'1v -ostali'!$A$15:$AS$372,K$3,FALSE))</f>
        <v>0</v>
      </c>
      <c r="L123">
        <f>IF($B123=0,0,+VLOOKUP($B123,'1v -ostali'!$A$15:$AS$372,L$3,FALSE))</f>
        <v>0</v>
      </c>
      <c r="M123">
        <f>IF($B123=0,0,+VLOOKUP($B123,'1v -ostali'!$A$15:$AS$372,M$3,FALSE))</f>
        <v>0</v>
      </c>
      <c r="N123">
        <f>IF($B123=0,0,+VLOOKUP($B123,'1v -ostali'!$A$15:$AS$372,N$3,FALSE))</f>
        <v>0</v>
      </c>
      <c r="O123">
        <f>IF($B123=0,0,+VLOOKUP($B123,'1v -ostali'!$A$15:$AS$372,O$3,FALSE))</f>
        <v>0</v>
      </c>
      <c r="P123">
        <f>IF($B123=0,0,+VLOOKUP($B123,'1v -ostali'!$A$15:$AS$372,P$3,FALSE))</f>
        <v>0</v>
      </c>
      <c r="Q123">
        <f>IF($B123=0,0,+VLOOKUP($B123,'1v -ostali'!$A$15:$AS$372,Q$3,FALSE))</f>
        <v>0</v>
      </c>
      <c r="R123">
        <f>IF($B123=0,0,+VLOOKUP($B123,'1v -ostali'!$A$15:$AS$372,R$3,FALSE))</f>
        <v>0</v>
      </c>
      <c r="S123">
        <f>IF($B123=0,0,+VLOOKUP($B123,'1v -ostali'!$A$15:$AS$372,S$3,FALSE))</f>
        <v>0</v>
      </c>
      <c r="T123">
        <f>IF($B123=0,0,+VLOOKUP($B123,'1v -ostali'!$A$15:$AS$372,T$3,FALSE))</f>
        <v>0</v>
      </c>
      <c r="U123">
        <f>IF($B123=0,0,+VLOOKUP($B123,'1v -ostali'!$A$15:$AS$372,U$3,FALSE))</f>
        <v>0</v>
      </c>
      <c r="V123">
        <f>IF($B123=0,0,+VLOOKUP($B123,'1v -ostali'!$A$15:$AS$372,V$3,FALSE))</f>
        <v>0</v>
      </c>
      <c r="W123">
        <f>IF($B123=0,0,+VLOOKUP($B123,'1v -ostali'!$A$15:$AS$372,W$3,FALSE))</f>
        <v>0</v>
      </c>
      <c r="X123">
        <f>IF($B123=0,0,+VLOOKUP($B123,'1v -ostali'!$A$15:$AS$372,X$3,FALSE))</f>
        <v>0</v>
      </c>
      <c r="Y123">
        <f>IF($B123=0,0,+VLOOKUP($B123,'1v -ostali'!$A$15:$AS$372,Y$3,FALSE))</f>
        <v>0</v>
      </c>
      <c r="Z123">
        <f>IF($B123=0,0,+VLOOKUP($B123,'1v -ostali'!$A$15:$AS$372,Z$3,FALSE))</f>
        <v>0</v>
      </c>
      <c r="AA123">
        <f>IF($B123=0,0,+VLOOKUP($B123,'1v -ostali'!$A$15:$AS$372,AA$3,FALSE))</f>
        <v>0</v>
      </c>
      <c r="AB123">
        <f>IF($B123=0,0,+VLOOKUP($B123,'1v -ostali'!$A$15:$AS$372,AB$3,FALSE))</f>
        <v>0</v>
      </c>
      <c r="AC123">
        <f>IF($B123=0,0,+VLOOKUP($B123,'1v -ostali'!$A$15:$AS$372,AC$3,FALSE))</f>
        <v>0</v>
      </c>
      <c r="AD123">
        <f>IF($B123=0,0,+VLOOKUP($B123,'1v -ostali'!$A$15:$AS$372,AD$3,FALSE))</f>
        <v>0</v>
      </c>
      <c r="AL123">
        <f>IF($B123=0,0,+VLOOKUP($B123,'1v -ostali'!$A$15:$AS$372,AL$3,FALSE))</f>
        <v>0</v>
      </c>
      <c r="AM123">
        <f>IF($B123=0,0,+VLOOKUP($B123,'1v -ostali'!$A$15:$AS$372,AM$3,FALSE))</f>
        <v>0</v>
      </c>
      <c r="AN123" s="40">
        <f>IF($B123=0,0,+VLOOKUP($B123,'1v -ostali'!$A$15:$AS$372,AN$3,FALSE))</f>
        <v>0</v>
      </c>
      <c r="AO123" s="40">
        <f>IF($B123=0,0,+VLOOKUP($B123,'1v -ostali'!$A$15:$AS$372,AO$3,FALSE))</f>
        <v>0</v>
      </c>
      <c r="AP123" s="40">
        <f>IF($B123=0,0,+VLOOKUP($B123,'1v -ostali'!$A$15:$AS$372,AP$3,FALSE))</f>
        <v>0</v>
      </c>
      <c r="AQ123" s="40">
        <f>IF($B123=0,0,+VLOOKUP($B123,'1v -ostali'!$A$15:$AS$372,AQ$3,FALSE))</f>
        <v>0</v>
      </c>
      <c r="AR123" s="40">
        <f>IF($B123=0,0,+VLOOKUP($B123,'1v -ostali'!$A$15:$AS$372,AR$3,FALSE))</f>
        <v>0</v>
      </c>
      <c r="AS123" s="40">
        <f>IF($B123=0,0,+VLOOKUP($B123,'1v -ostali'!$A$15:$AS$372,AS$3,FALSE))</f>
        <v>0</v>
      </c>
      <c r="AT123" s="40">
        <f>IF($B123=0,0,+VLOOKUP($B123,'1v -ostali'!$A$15:$AS$372,AT$3,FALSE))</f>
        <v>0</v>
      </c>
      <c r="AU123" s="40">
        <f>IF($B123=0,0,+VLOOKUP($B123,'1v -ostali'!$A$15:$AS$372,AU$3,FALSE))</f>
        <v>0</v>
      </c>
      <c r="AV123" s="40">
        <f>IF($B123=0,0,+VLOOKUP($B123,'1v -ostali'!$A$15:$AS$372,AV$3,FALSE))</f>
        <v>0</v>
      </c>
      <c r="AW123" s="40">
        <f>IF($B123=0,0,+VLOOKUP($B123,'1v -ostali'!$A$15:$AS$372,AW$3,FALSE))</f>
        <v>0</v>
      </c>
    </row>
    <row r="124" spans="1:49" x14ac:dyDescent="0.25">
      <c r="A124">
        <f t="shared" si="15"/>
        <v>0</v>
      </c>
      <c r="B124">
        <f>+IF(MAX(B$4:B123)+1&lt;=B$1,B123+1,0)</f>
        <v>0</v>
      </c>
      <c r="C124" s="222">
        <f t="shared" si="12"/>
        <v>0</v>
      </c>
      <c r="D124">
        <f t="shared" si="13"/>
        <v>0</v>
      </c>
      <c r="E124" s="368">
        <f t="shared" si="14"/>
        <v>0</v>
      </c>
      <c r="F124" s="222">
        <f t="shared" si="11"/>
        <v>0</v>
      </c>
      <c r="G124">
        <f>IF($B124=0,0,+VLOOKUP($B124,'1v -ostali'!$A$15:C$372,G$3,FALSE))</f>
        <v>0</v>
      </c>
      <c r="I124">
        <f>IF($B124=0,0,+VLOOKUP($B124,'1v -ostali'!$A$15:$AS$372,I$3,FALSE))</f>
        <v>0</v>
      </c>
      <c r="J124">
        <f>IF($B124=0,0,+VLOOKUP($B124,'1v -ostali'!$A$15:$AS$372,J$3,FALSE))</f>
        <v>0</v>
      </c>
      <c r="K124">
        <f>IF($B124=0,0,+VLOOKUP($B124,'1v -ostali'!$A$15:$AS$372,K$3,FALSE))</f>
        <v>0</v>
      </c>
      <c r="L124">
        <f>IF($B124=0,0,+VLOOKUP($B124,'1v -ostali'!$A$15:$AS$372,L$3,FALSE))</f>
        <v>0</v>
      </c>
      <c r="M124">
        <f>IF($B124=0,0,+VLOOKUP($B124,'1v -ostali'!$A$15:$AS$372,M$3,FALSE))</f>
        <v>0</v>
      </c>
      <c r="N124">
        <f>IF($B124=0,0,+VLOOKUP($B124,'1v -ostali'!$A$15:$AS$372,N$3,FALSE))</f>
        <v>0</v>
      </c>
      <c r="O124">
        <f>IF($B124=0,0,+VLOOKUP($B124,'1v -ostali'!$A$15:$AS$372,O$3,FALSE))</f>
        <v>0</v>
      </c>
      <c r="P124">
        <f>IF($B124=0,0,+VLOOKUP($B124,'1v -ostali'!$A$15:$AS$372,P$3,FALSE))</f>
        <v>0</v>
      </c>
      <c r="Q124">
        <f>IF($B124=0,0,+VLOOKUP($B124,'1v -ostali'!$A$15:$AS$372,Q$3,FALSE))</f>
        <v>0</v>
      </c>
      <c r="R124">
        <f>IF($B124=0,0,+VLOOKUP($B124,'1v -ostali'!$A$15:$AS$372,R$3,FALSE))</f>
        <v>0</v>
      </c>
      <c r="S124">
        <f>IF($B124=0,0,+VLOOKUP($B124,'1v -ostali'!$A$15:$AS$372,S$3,FALSE))</f>
        <v>0</v>
      </c>
      <c r="T124">
        <f>IF($B124=0,0,+VLOOKUP($B124,'1v -ostali'!$A$15:$AS$372,T$3,FALSE))</f>
        <v>0</v>
      </c>
      <c r="U124">
        <f>IF($B124=0,0,+VLOOKUP($B124,'1v -ostali'!$A$15:$AS$372,U$3,FALSE))</f>
        <v>0</v>
      </c>
      <c r="V124">
        <f>IF($B124=0,0,+VLOOKUP($B124,'1v -ostali'!$A$15:$AS$372,V$3,FALSE))</f>
        <v>0</v>
      </c>
      <c r="W124">
        <f>IF($B124=0,0,+VLOOKUP($B124,'1v -ostali'!$A$15:$AS$372,W$3,FALSE))</f>
        <v>0</v>
      </c>
      <c r="X124">
        <f>IF($B124=0,0,+VLOOKUP($B124,'1v -ostali'!$A$15:$AS$372,X$3,FALSE))</f>
        <v>0</v>
      </c>
      <c r="Y124">
        <f>IF($B124=0,0,+VLOOKUP($B124,'1v -ostali'!$A$15:$AS$372,Y$3,FALSE))</f>
        <v>0</v>
      </c>
      <c r="Z124">
        <f>IF($B124=0,0,+VLOOKUP($B124,'1v -ostali'!$A$15:$AS$372,Z$3,FALSE))</f>
        <v>0</v>
      </c>
      <c r="AA124">
        <f>IF($B124=0,0,+VLOOKUP($B124,'1v -ostali'!$A$15:$AS$372,AA$3,FALSE))</f>
        <v>0</v>
      </c>
      <c r="AB124">
        <f>IF($B124=0,0,+VLOOKUP($B124,'1v -ostali'!$A$15:$AS$372,AB$3,FALSE))</f>
        <v>0</v>
      </c>
      <c r="AC124">
        <f>IF($B124=0,0,+VLOOKUP($B124,'1v -ostali'!$A$15:$AS$372,AC$3,FALSE))</f>
        <v>0</v>
      </c>
      <c r="AD124">
        <f>IF($B124=0,0,+VLOOKUP($B124,'1v -ostali'!$A$15:$AS$372,AD$3,FALSE))</f>
        <v>0</v>
      </c>
      <c r="AL124">
        <f>IF($B124=0,0,+VLOOKUP($B124,'1v -ostali'!$A$15:$AS$372,AL$3,FALSE))</f>
        <v>0</v>
      </c>
      <c r="AM124">
        <f>IF($B124=0,0,+VLOOKUP($B124,'1v -ostali'!$A$15:$AS$372,AM$3,FALSE))</f>
        <v>0</v>
      </c>
      <c r="AN124" s="40">
        <f>IF($B124=0,0,+VLOOKUP($B124,'1v -ostali'!$A$15:$AS$372,AN$3,FALSE))</f>
        <v>0</v>
      </c>
      <c r="AO124" s="40">
        <f>IF($B124=0,0,+VLOOKUP($B124,'1v -ostali'!$A$15:$AS$372,AO$3,FALSE))</f>
        <v>0</v>
      </c>
      <c r="AP124" s="40">
        <f>IF($B124=0,0,+VLOOKUP($B124,'1v -ostali'!$A$15:$AS$372,AP$3,FALSE))</f>
        <v>0</v>
      </c>
      <c r="AQ124" s="40">
        <f>IF($B124=0,0,+VLOOKUP($B124,'1v -ostali'!$A$15:$AS$372,AQ$3,FALSE))</f>
        <v>0</v>
      </c>
      <c r="AR124" s="40">
        <f>IF($B124=0,0,+VLOOKUP($B124,'1v -ostali'!$A$15:$AS$372,AR$3,FALSE))</f>
        <v>0</v>
      </c>
      <c r="AS124" s="40">
        <f>IF($B124=0,0,+VLOOKUP($B124,'1v -ostali'!$A$15:$AS$372,AS$3,FALSE))</f>
        <v>0</v>
      </c>
      <c r="AT124" s="40">
        <f>IF($B124=0,0,+VLOOKUP($B124,'1v -ostali'!$A$15:$AS$372,AT$3,FALSE))</f>
        <v>0</v>
      </c>
      <c r="AU124" s="40">
        <f>IF($B124=0,0,+VLOOKUP($B124,'1v -ostali'!$A$15:$AS$372,AU$3,FALSE))</f>
        <v>0</v>
      </c>
      <c r="AV124" s="40">
        <f>IF($B124=0,0,+VLOOKUP($B124,'1v -ostali'!$A$15:$AS$372,AV$3,FALSE))</f>
        <v>0</v>
      </c>
      <c r="AW124" s="40">
        <f>IF($B124=0,0,+VLOOKUP($B124,'1v -ostali'!$A$15:$AS$372,AW$3,FALSE))</f>
        <v>0</v>
      </c>
    </row>
    <row r="125" spans="1:49" x14ac:dyDescent="0.25">
      <c r="A125">
        <f t="shared" si="15"/>
        <v>0</v>
      </c>
      <c r="B125">
        <f>+IF(MAX(B$4:B124)+1&lt;=B$1,B124+1,0)</f>
        <v>0</v>
      </c>
      <c r="C125" s="222">
        <f t="shared" si="12"/>
        <v>0</v>
      </c>
      <c r="D125">
        <f t="shared" si="13"/>
        <v>0</v>
      </c>
      <c r="E125" s="368">
        <f t="shared" si="14"/>
        <v>0</v>
      </c>
      <c r="F125" s="222">
        <f t="shared" si="11"/>
        <v>0</v>
      </c>
      <c r="G125">
        <f>IF($B125=0,0,+VLOOKUP($B125,'1v -ostali'!$A$15:C$372,G$3,FALSE))</f>
        <v>0</v>
      </c>
      <c r="I125">
        <f>IF($B125=0,0,+VLOOKUP($B125,'1v -ostali'!$A$15:$AS$372,I$3,FALSE))</f>
        <v>0</v>
      </c>
      <c r="J125">
        <f>IF($B125=0,0,+VLOOKUP($B125,'1v -ostali'!$A$15:$AS$372,J$3,FALSE))</f>
        <v>0</v>
      </c>
      <c r="K125">
        <f>IF($B125=0,0,+VLOOKUP($B125,'1v -ostali'!$A$15:$AS$372,K$3,FALSE))</f>
        <v>0</v>
      </c>
      <c r="L125">
        <f>IF($B125=0,0,+VLOOKUP($B125,'1v -ostali'!$A$15:$AS$372,L$3,FALSE))</f>
        <v>0</v>
      </c>
      <c r="M125">
        <f>IF($B125=0,0,+VLOOKUP($B125,'1v -ostali'!$A$15:$AS$372,M$3,FALSE))</f>
        <v>0</v>
      </c>
      <c r="N125">
        <f>IF($B125=0,0,+VLOOKUP($B125,'1v -ostali'!$A$15:$AS$372,N$3,FALSE))</f>
        <v>0</v>
      </c>
      <c r="O125">
        <f>IF($B125=0,0,+VLOOKUP($B125,'1v -ostali'!$A$15:$AS$372,O$3,FALSE))</f>
        <v>0</v>
      </c>
      <c r="P125">
        <f>IF($B125=0,0,+VLOOKUP($B125,'1v -ostali'!$A$15:$AS$372,P$3,FALSE))</f>
        <v>0</v>
      </c>
      <c r="Q125">
        <f>IF($B125=0,0,+VLOOKUP($B125,'1v -ostali'!$A$15:$AS$372,Q$3,FALSE))</f>
        <v>0</v>
      </c>
      <c r="R125">
        <f>IF($B125=0,0,+VLOOKUP($B125,'1v -ostali'!$A$15:$AS$372,R$3,FALSE))</f>
        <v>0</v>
      </c>
      <c r="S125">
        <f>IF($B125=0,0,+VLOOKUP($B125,'1v -ostali'!$A$15:$AS$372,S$3,FALSE))</f>
        <v>0</v>
      </c>
      <c r="T125">
        <f>IF($B125=0,0,+VLOOKUP($B125,'1v -ostali'!$A$15:$AS$372,T$3,FALSE))</f>
        <v>0</v>
      </c>
      <c r="U125">
        <f>IF($B125=0,0,+VLOOKUP($B125,'1v -ostali'!$A$15:$AS$372,U$3,FALSE))</f>
        <v>0</v>
      </c>
      <c r="V125">
        <f>IF($B125=0,0,+VLOOKUP($B125,'1v -ostali'!$A$15:$AS$372,V$3,FALSE))</f>
        <v>0</v>
      </c>
      <c r="W125">
        <f>IF($B125=0,0,+VLOOKUP($B125,'1v -ostali'!$A$15:$AS$372,W$3,FALSE))</f>
        <v>0</v>
      </c>
      <c r="X125">
        <f>IF($B125=0,0,+VLOOKUP($B125,'1v -ostali'!$A$15:$AS$372,X$3,FALSE))</f>
        <v>0</v>
      </c>
      <c r="Y125">
        <f>IF($B125=0,0,+VLOOKUP($B125,'1v -ostali'!$A$15:$AS$372,Y$3,FALSE))</f>
        <v>0</v>
      </c>
      <c r="Z125">
        <f>IF($B125=0,0,+VLOOKUP($B125,'1v -ostali'!$A$15:$AS$372,Z$3,FALSE))</f>
        <v>0</v>
      </c>
      <c r="AA125">
        <f>IF($B125=0,0,+VLOOKUP($B125,'1v -ostali'!$A$15:$AS$372,AA$3,FALSE))</f>
        <v>0</v>
      </c>
      <c r="AB125">
        <f>IF($B125=0,0,+VLOOKUP($B125,'1v -ostali'!$A$15:$AS$372,AB$3,FALSE))</f>
        <v>0</v>
      </c>
      <c r="AC125">
        <f>IF($B125=0,0,+VLOOKUP($B125,'1v -ostali'!$A$15:$AS$372,AC$3,FALSE))</f>
        <v>0</v>
      </c>
      <c r="AD125">
        <f>IF($B125=0,0,+VLOOKUP($B125,'1v -ostali'!$A$15:$AS$372,AD$3,FALSE))</f>
        <v>0</v>
      </c>
      <c r="AL125">
        <f>IF($B125=0,0,+VLOOKUP($B125,'1v -ostali'!$A$15:$AS$372,AL$3,FALSE))</f>
        <v>0</v>
      </c>
      <c r="AM125">
        <f>IF($B125=0,0,+VLOOKUP($B125,'1v -ostali'!$A$15:$AS$372,AM$3,FALSE))</f>
        <v>0</v>
      </c>
      <c r="AN125" s="40">
        <f>IF($B125=0,0,+VLOOKUP($B125,'1v -ostali'!$A$15:$AS$372,AN$3,FALSE))</f>
        <v>0</v>
      </c>
      <c r="AO125" s="40">
        <f>IF($B125=0,0,+VLOOKUP($B125,'1v -ostali'!$A$15:$AS$372,AO$3,FALSE))</f>
        <v>0</v>
      </c>
      <c r="AP125" s="40">
        <f>IF($B125=0,0,+VLOOKUP($B125,'1v -ostali'!$A$15:$AS$372,AP$3,FALSE))</f>
        <v>0</v>
      </c>
      <c r="AQ125" s="40">
        <f>IF($B125=0,0,+VLOOKUP($B125,'1v -ostali'!$A$15:$AS$372,AQ$3,FALSE))</f>
        <v>0</v>
      </c>
      <c r="AR125" s="40">
        <f>IF($B125=0,0,+VLOOKUP($B125,'1v -ostali'!$A$15:$AS$372,AR$3,FALSE))</f>
        <v>0</v>
      </c>
      <c r="AS125" s="40">
        <f>IF($B125=0,0,+VLOOKUP($B125,'1v -ostali'!$A$15:$AS$372,AS$3,FALSE))</f>
        <v>0</v>
      </c>
      <c r="AT125" s="40">
        <f>IF($B125=0,0,+VLOOKUP($B125,'1v -ostali'!$A$15:$AS$372,AT$3,FALSE))</f>
        <v>0</v>
      </c>
      <c r="AU125" s="40">
        <f>IF($B125=0,0,+VLOOKUP($B125,'1v -ostali'!$A$15:$AS$372,AU$3,FALSE))</f>
        <v>0</v>
      </c>
      <c r="AV125" s="40">
        <f>IF($B125=0,0,+VLOOKUP($B125,'1v -ostali'!$A$15:$AS$372,AV$3,FALSE))</f>
        <v>0</v>
      </c>
      <c r="AW125" s="40">
        <f>IF($B125=0,0,+VLOOKUP($B125,'1v -ostali'!$A$15:$AS$372,AW$3,FALSE))</f>
        <v>0</v>
      </c>
    </row>
    <row r="126" spans="1:49" x14ac:dyDescent="0.25">
      <c r="A126">
        <f t="shared" si="15"/>
        <v>0</v>
      </c>
      <c r="B126">
        <f>+IF(MAX(B$4:B125)+1&lt;=B$1,B125+1,0)</f>
        <v>0</v>
      </c>
      <c r="C126" s="222">
        <f t="shared" si="12"/>
        <v>0</v>
      </c>
      <c r="D126">
        <f t="shared" si="13"/>
        <v>0</v>
      </c>
      <c r="E126" s="368">
        <f t="shared" si="14"/>
        <v>0</v>
      </c>
      <c r="F126" s="222">
        <f t="shared" si="11"/>
        <v>0</v>
      </c>
      <c r="G126">
        <f>IF($B126=0,0,+VLOOKUP($B126,'1v -ostali'!$A$15:C$372,G$3,FALSE))</f>
        <v>0</v>
      </c>
      <c r="I126">
        <f>IF($B126=0,0,+VLOOKUP($B126,'1v -ostali'!$A$15:$AS$372,I$3,FALSE))</f>
        <v>0</v>
      </c>
      <c r="J126">
        <f>IF($B126=0,0,+VLOOKUP($B126,'1v -ostali'!$A$15:$AS$372,J$3,FALSE))</f>
        <v>0</v>
      </c>
      <c r="K126">
        <f>IF($B126=0,0,+VLOOKUP($B126,'1v -ostali'!$A$15:$AS$372,K$3,FALSE))</f>
        <v>0</v>
      </c>
      <c r="L126">
        <f>IF($B126=0,0,+VLOOKUP($B126,'1v -ostali'!$A$15:$AS$372,L$3,FALSE))</f>
        <v>0</v>
      </c>
      <c r="M126">
        <f>IF($B126=0,0,+VLOOKUP($B126,'1v -ostali'!$A$15:$AS$372,M$3,FALSE))</f>
        <v>0</v>
      </c>
      <c r="N126">
        <f>IF($B126=0,0,+VLOOKUP($B126,'1v -ostali'!$A$15:$AS$372,N$3,FALSE))</f>
        <v>0</v>
      </c>
      <c r="O126">
        <f>IF($B126=0,0,+VLOOKUP($B126,'1v -ostali'!$A$15:$AS$372,O$3,FALSE))</f>
        <v>0</v>
      </c>
      <c r="P126">
        <f>IF($B126=0,0,+VLOOKUP($B126,'1v -ostali'!$A$15:$AS$372,P$3,FALSE))</f>
        <v>0</v>
      </c>
      <c r="Q126">
        <f>IF($B126=0,0,+VLOOKUP($B126,'1v -ostali'!$A$15:$AS$372,Q$3,FALSE))</f>
        <v>0</v>
      </c>
      <c r="R126">
        <f>IF($B126=0,0,+VLOOKUP($B126,'1v -ostali'!$A$15:$AS$372,R$3,FALSE))</f>
        <v>0</v>
      </c>
      <c r="S126">
        <f>IF($B126=0,0,+VLOOKUP($B126,'1v -ostali'!$A$15:$AS$372,S$3,FALSE))</f>
        <v>0</v>
      </c>
      <c r="T126">
        <f>IF($B126=0,0,+VLOOKUP($B126,'1v -ostali'!$A$15:$AS$372,T$3,FALSE))</f>
        <v>0</v>
      </c>
      <c r="U126">
        <f>IF($B126=0,0,+VLOOKUP($B126,'1v -ostali'!$A$15:$AS$372,U$3,FALSE))</f>
        <v>0</v>
      </c>
      <c r="V126">
        <f>IF($B126=0,0,+VLOOKUP($B126,'1v -ostali'!$A$15:$AS$372,V$3,FALSE))</f>
        <v>0</v>
      </c>
      <c r="W126">
        <f>IF($B126=0,0,+VLOOKUP($B126,'1v -ostali'!$A$15:$AS$372,W$3,FALSE))</f>
        <v>0</v>
      </c>
      <c r="X126">
        <f>IF($B126=0,0,+VLOOKUP($B126,'1v -ostali'!$A$15:$AS$372,X$3,FALSE))</f>
        <v>0</v>
      </c>
      <c r="Y126">
        <f>IF($B126=0,0,+VLOOKUP($B126,'1v -ostali'!$A$15:$AS$372,Y$3,FALSE))</f>
        <v>0</v>
      </c>
      <c r="Z126">
        <f>IF($B126=0,0,+VLOOKUP($B126,'1v -ostali'!$A$15:$AS$372,Z$3,FALSE))</f>
        <v>0</v>
      </c>
      <c r="AA126">
        <f>IF($B126=0,0,+VLOOKUP($B126,'1v -ostali'!$A$15:$AS$372,AA$3,FALSE))</f>
        <v>0</v>
      </c>
      <c r="AB126">
        <f>IF($B126=0,0,+VLOOKUP($B126,'1v -ostali'!$A$15:$AS$372,AB$3,FALSE))</f>
        <v>0</v>
      </c>
      <c r="AC126">
        <f>IF($B126=0,0,+VLOOKUP($B126,'1v -ostali'!$A$15:$AS$372,AC$3,FALSE))</f>
        <v>0</v>
      </c>
      <c r="AD126">
        <f>IF($B126=0,0,+VLOOKUP($B126,'1v -ostali'!$A$15:$AS$372,AD$3,FALSE))</f>
        <v>0</v>
      </c>
      <c r="AL126">
        <f>IF($B126=0,0,+VLOOKUP($B126,'1v -ostali'!$A$15:$AS$372,AL$3,FALSE))</f>
        <v>0</v>
      </c>
      <c r="AM126">
        <f>IF($B126=0,0,+VLOOKUP($B126,'1v -ostali'!$A$15:$AS$372,AM$3,FALSE))</f>
        <v>0</v>
      </c>
      <c r="AN126" s="40">
        <f>IF($B126=0,0,+VLOOKUP($B126,'1v -ostali'!$A$15:$AS$372,AN$3,FALSE))</f>
        <v>0</v>
      </c>
      <c r="AO126" s="40">
        <f>IF($B126=0,0,+VLOOKUP($B126,'1v -ostali'!$A$15:$AS$372,AO$3,FALSE))</f>
        <v>0</v>
      </c>
      <c r="AP126" s="40">
        <f>IF($B126=0,0,+VLOOKUP($B126,'1v -ostali'!$A$15:$AS$372,AP$3,FALSE))</f>
        <v>0</v>
      </c>
      <c r="AQ126" s="40">
        <f>IF($B126=0,0,+VLOOKUP($B126,'1v -ostali'!$A$15:$AS$372,AQ$3,FALSE))</f>
        <v>0</v>
      </c>
      <c r="AR126" s="40">
        <f>IF($B126=0,0,+VLOOKUP($B126,'1v -ostali'!$A$15:$AS$372,AR$3,FALSE))</f>
        <v>0</v>
      </c>
      <c r="AS126" s="40">
        <f>IF($B126=0,0,+VLOOKUP($B126,'1v -ostali'!$A$15:$AS$372,AS$3,FALSE))</f>
        <v>0</v>
      </c>
      <c r="AT126" s="40">
        <f>IF($B126=0,0,+VLOOKUP($B126,'1v -ostali'!$A$15:$AS$372,AT$3,FALSE))</f>
        <v>0</v>
      </c>
      <c r="AU126" s="40">
        <f>IF($B126=0,0,+VLOOKUP($B126,'1v -ostali'!$A$15:$AS$372,AU$3,FALSE))</f>
        <v>0</v>
      </c>
      <c r="AV126" s="40">
        <f>IF($B126=0,0,+VLOOKUP($B126,'1v -ostali'!$A$15:$AS$372,AV$3,FALSE))</f>
        <v>0</v>
      </c>
      <c r="AW126" s="40">
        <f>IF($B126=0,0,+VLOOKUP($B126,'1v -ostali'!$A$15:$AS$372,AW$3,FALSE))</f>
        <v>0</v>
      </c>
    </row>
    <row r="127" spans="1:49" x14ac:dyDescent="0.25">
      <c r="A127">
        <f t="shared" si="15"/>
        <v>0</v>
      </c>
      <c r="B127">
        <f>+IF(MAX(B$4:B126)+1&lt;=B$1,B126+1,0)</f>
        <v>0</v>
      </c>
      <c r="C127" s="222">
        <f t="shared" si="12"/>
        <v>0</v>
      </c>
      <c r="D127">
        <f t="shared" si="13"/>
        <v>0</v>
      </c>
      <c r="E127" s="368">
        <f t="shared" si="14"/>
        <v>0</v>
      </c>
      <c r="F127" s="222">
        <f t="shared" si="11"/>
        <v>0</v>
      </c>
      <c r="G127">
        <f>IF($B127=0,0,+VLOOKUP($B127,'1v -ostali'!$A$15:C$372,G$3,FALSE))</f>
        <v>0</v>
      </c>
      <c r="I127">
        <f>IF($B127=0,0,+VLOOKUP($B127,'1v -ostali'!$A$15:$AS$372,I$3,FALSE))</f>
        <v>0</v>
      </c>
      <c r="J127">
        <f>IF($B127=0,0,+VLOOKUP($B127,'1v -ostali'!$A$15:$AS$372,J$3,FALSE))</f>
        <v>0</v>
      </c>
      <c r="K127">
        <f>IF($B127=0,0,+VLOOKUP($B127,'1v -ostali'!$A$15:$AS$372,K$3,FALSE))</f>
        <v>0</v>
      </c>
      <c r="L127">
        <f>IF($B127=0,0,+VLOOKUP($B127,'1v -ostali'!$A$15:$AS$372,L$3,FALSE))</f>
        <v>0</v>
      </c>
      <c r="M127">
        <f>IF($B127=0,0,+VLOOKUP($B127,'1v -ostali'!$A$15:$AS$372,M$3,FALSE))</f>
        <v>0</v>
      </c>
      <c r="N127">
        <f>IF($B127=0,0,+VLOOKUP($B127,'1v -ostali'!$A$15:$AS$372,N$3,FALSE))</f>
        <v>0</v>
      </c>
      <c r="O127">
        <f>IF($B127=0,0,+VLOOKUP($B127,'1v -ostali'!$A$15:$AS$372,O$3,FALSE))</f>
        <v>0</v>
      </c>
      <c r="P127">
        <f>IF($B127=0,0,+VLOOKUP($B127,'1v -ostali'!$A$15:$AS$372,P$3,FALSE))</f>
        <v>0</v>
      </c>
      <c r="Q127">
        <f>IF($B127=0,0,+VLOOKUP($B127,'1v -ostali'!$A$15:$AS$372,Q$3,FALSE))</f>
        <v>0</v>
      </c>
      <c r="R127">
        <f>IF($B127=0,0,+VLOOKUP($B127,'1v -ostali'!$A$15:$AS$372,R$3,FALSE))</f>
        <v>0</v>
      </c>
      <c r="S127">
        <f>IF($B127=0,0,+VLOOKUP($B127,'1v -ostali'!$A$15:$AS$372,S$3,FALSE))</f>
        <v>0</v>
      </c>
      <c r="T127">
        <f>IF($B127=0,0,+VLOOKUP($B127,'1v -ostali'!$A$15:$AS$372,T$3,FALSE))</f>
        <v>0</v>
      </c>
      <c r="U127">
        <f>IF($B127=0,0,+VLOOKUP($B127,'1v -ostali'!$A$15:$AS$372,U$3,FALSE))</f>
        <v>0</v>
      </c>
      <c r="V127">
        <f>IF($B127=0,0,+VLOOKUP($B127,'1v -ostali'!$A$15:$AS$372,V$3,FALSE))</f>
        <v>0</v>
      </c>
      <c r="W127">
        <f>IF($B127=0,0,+VLOOKUP($B127,'1v -ostali'!$A$15:$AS$372,W$3,FALSE))</f>
        <v>0</v>
      </c>
      <c r="X127">
        <f>IF($B127=0,0,+VLOOKUP($B127,'1v -ostali'!$A$15:$AS$372,X$3,FALSE))</f>
        <v>0</v>
      </c>
      <c r="Y127">
        <f>IF($B127=0,0,+VLOOKUP($B127,'1v -ostali'!$A$15:$AS$372,Y$3,FALSE))</f>
        <v>0</v>
      </c>
      <c r="Z127">
        <f>IF($B127=0,0,+VLOOKUP($B127,'1v -ostali'!$A$15:$AS$372,Z$3,FALSE))</f>
        <v>0</v>
      </c>
      <c r="AA127">
        <f>IF($B127=0,0,+VLOOKUP($B127,'1v -ostali'!$A$15:$AS$372,AA$3,FALSE))</f>
        <v>0</v>
      </c>
      <c r="AB127">
        <f>IF($B127=0,0,+VLOOKUP($B127,'1v -ostali'!$A$15:$AS$372,AB$3,FALSE))</f>
        <v>0</v>
      </c>
      <c r="AC127">
        <f>IF($B127=0,0,+VLOOKUP($B127,'1v -ostali'!$A$15:$AS$372,AC$3,FALSE))</f>
        <v>0</v>
      </c>
      <c r="AD127">
        <f>IF($B127=0,0,+VLOOKUP($B127,'1v -ostali'!$A$15:$AS$372,AD$3,FALSE))</f>
        <v>0</v>
      </c>
      <c r="AL127">
        <f>IF($B127=0,0,+VLOOKUP($B127,'1v -ostali'!$A$15:$AS$372,AL$3,FALSE))</f>
        <v>0</v>
      </c>
      <c r="AM127">
        <f>IF($B127=0,0,+VLOOKUP($B127,'1v -ostali'!$A$15:$AS$372,AM$3,FALSE))</f>
        <v>0</v>
      </c>
      <c r="AN127" s="40">
        <f>IF($B127=0,0,+VLOOKUP($B127,'1v -ostali'!$A$15:$AS$372,AN$3,FALSE))</f>
        <v>0</v>
      </c>
      <c r="AO127" s="40">
        <f>IF($B127=0,0,+VLOOKUP($B127,'1v -ostali'!$A$15:$AS$372,AO$3,FALSE))</f>
        <v>0</v>
      </c>
      <c r="AP127" s="40">
        <f>IF($B127=0,0,+VLOOKUP($B127,'1v -ostali'!$A$15:$AS$372,AP$3,FALSE))</f>
        <v>0</v>
      </c>
      <c r="AQ127" s="40">
        <f>IF($B127=0,0,+VLOOKUP($B127,'1v -ostali'!$A$15:$AS$372,AQ$3,FALSE))</f>
        <v>0</v>
      </c>
      <c r="AR127" s="40">
        <f>IF($B127=0,0,+VLOOKUP($B127,'1v -ostali'!$A$15:$AS$372,AR$3,FALSE))</f>
        <v>0</v>
      </c>
      <c r="AS127" s="40">
        <f>IF($B127=0,0,+VLOOKUP($B127,'1v -ostali'!$A$15:$AS$372,AS$3,FALSE))</f>
        <v>0</v>
      </c>
      <c r="AT127" s="40">
        <f>IF($B127=0,0,+VLOOKUP($B127,'1v -ostali'!$A$15:$AS$372,AT$3,FALSE))</f>
        <v>0</v>
      </c>
      <c r="AU127" s="40">
        <f>IF($B127=0,0,+VLOOKUP($B127,'1v -ostali'!$A$15:$AS$372,AU$3,FALSE))</f>
        <v>0</v>
      </c>
      <c r="AV127" s="40">
        <f>IF($B127=0,0,+VLOOKUP($B127,'1v -ostali'!$A$15:$AS$372,AV$3,FALSE))</f>
        <v>0</v>
      </c>
      <c r="AW127" s="40">
        <f>IF($B127=0,0,+VLOOKUP($B127,'1v -ostali'!$A$15:$AS$372,AW$3,FALSE))</f>
        <v>0</v>
      </c>
    </row>
    <row r="128" spans="1:49" x14ac:dyDescent="0.25">
      <c r="A128">
        <f t="shared" si="15"/>
        <v>0</v>
      </c>
      <c r="B128">
        <f>+IF(MAX(B$4:B127)+1&lt;=B$1,B127+1,0)</f>
        <v>0</v>
      </c>
      <c r="C128" s="222">
        <f t="shared" si="12"/>
        <v>0</v>
      </c>
      <c r="D128">
        <f t="shared" si="13"/>
        <v>0</v>
      </c>
      <c r="E128" s="368">
        <f t="shared" si="14"/>
        <v>0</v>
      </c>
      <c r="F128" s="222">
        <f t="shared" si="11"/>
        <v>0</v>
      </c>
      <c r="G128">
        <f>IF($B128=0,0,+VLOOKUP($B128,'1v -ostali'!$A$15:C$372,G$3,FALSE))</f>
        <v>0</v>
      </c>
      <c r="I128">
        <f>IF($B128=0,0,+VLOOKUP($B128,'1v -ostali'!$A$15:$AS$372,I$3,FALSE))</f>
        <v>0</v>
      </c>
      <c r="J128">
        <f>IF($B128=0,0,+VLOOKUP($B128,'1v -ostali'!$A$15:$AS$372,J$3,FALSE))</f>
        <v>0</v>
      </c>
      <c r="K128">
        <f>IF($B128=0,0,+VLOOKUP($B128,'1v -ostali'!$A$15:$AS$372,K$3,FALSE))</f>
        <v>0</v>
      </c>
      <c r="L128">
        <f>IF($B128=0,0,+VLOOKUP($B128,'1v -ostali'!$A$15:$AS$372,L$3,FALSE))</f>
        <v>0</v>
      </c>
      <c r="M128">
        <f>IF($B128=0,0,+VLOOKUP($B128,'1v -ostali'!$A$15:$AS$372,M$3,FALSE))</f>
        <v>0</v>
      </c>
      <c r="N128">
        <f>IF($B128=0,0,+VLOOKUP($B128,'1v -ostali'!$A$15:$AS$372,N$3,FALSE))</f>
        <v>0</v>
      </c>
      <c r="O128">
        <f>IF($B128=0,0,+VLOOKUP($B128,'1v -ostali'!$A$15:$AS$372,O$3,FALSE))</f>
        <v>0</v>
      </c>
      <c r="P128">
        <f>IF($B128=0,0,+VLOOKUP($B128,'1v -ostali'!$A$15:$AS$372,P$3,FALSE))</f>
        <v>0</v>
      </c>
      <c r="Q128">
        <f>IF($B128=0,0,+VLOOKUP($B128,'1v -ostali'!$A$15:$AS$372,Q$3,FALSE))</f>
        <v>0</v>
      </c>
      <c r="R128">
        <f>IF($B128=0,0,+VLOOKUP($B128,'1v -ostali'!$A$15:$AS$372,R$3,FALSE))</f>
        <v>0</v>
      </c>
      <c r="S128">
        <f>IF($B128=0,0,+VLOOKUP($B128,'1v -ostali'!$A$15:$AS$372,S$3,FALSE))</f>
        <v>0</v>
      </c>
      <c r="T128">
        <f>IF($B128=0,0,+VLOOKUP($B128,'1v -ostali'!$A$15:$AS$372,T$3,FALSE))</f>
        <v>0</v>
      </c>
      <c r="U128">
        <f>IF($B128=0,0,+VLOOKUP($B128,'1v -ostali'!$A$15:$AS$372,U$3,FALSE))</f>
        <v>0</v>
      </c>
      <c r="V128">
        <f>IF($B128=0,0,+VLOOKUP($B128,'1v -ostali'!$A$15:$AS$372,V$3,FALSE))</f>
        <v>0</v>
      </c>
      <c r="W128">
        <f>IF($B128=0,0,+VLOOKUP($B128,'1v -ostali'!$A$15:$AS$372,W$3,FALSE))</f>
        <v>0</v>
      </c>
      <c r="X128">
        <f>IF($B128=0,0,+VLOOKUP($B128,'1v -ostali'!$A$15:$AS$372,X$3,FALSE))</f>
        <v>0</v>
      </c>
      <c r="Y128">
        <f>IF($B128=0,0,+VLOOKUP($B128,'1v -ostali'!$A$15:$AS$372,Y$3,FALSE))</f>
        <v>0</v>
      </c>
      <c r="Z128">
        <f>IF($B128=0,0,+VLOOKUP($B128,'1v -ostali'!$A$15:$AS$372,Z$3,FALSE))</f>
        <v>0</v>
      </c>
      <c r="AA128">
        <f>IF($B128=0,0,+VLOOKUP($B128,'1v -ostali'!$A$15:$AS$372,AA$3,FALSE))</f>
        <v>0</v>
      </c>
      <c r="AB128">
        <f>IF($B128=0,0,+VLOOKUP($B128,'1v -ostali'!$A$15:$AS$372,AB$3,FALSE))</f>
        <v>0</v>
      </c>
      <c r="AC128">
        <f>IF($B128=0,0,+VLOOKUP($B128,'1v -ostali'!$A$15:$AS$372,AC$3,FALSE))</f>
        <v>0</v>
      </c>
      <c r="AD128">
        <f>IF($B128=0,0,+VLOOKUP($B128,'1v -ostali'!$A$15:$AS$372,AD$3,FALSE))</f>
        <v>0</v>
      </c>
      <c r="AL128">
        <f>IF($B128=0,0,+VLOOKUP($B128,'1v -ostali'!$A$15:$AS$372,AL$3,FALSE))</f>
        <v>0</v>
      </c>
      <c r="AM128">
        <f>IF($B128=0,0,+VLOOKUP($B128,'1v -ostali'!$A$15:$AS$372,AM$3,FALSE))</f>
        <v>0</v>
      </c>
      <c r="AN128" s="40">
        <f>IF($B128=0,0,+VLOOKUP($B128,'1v -ostali'!$A$15:$AS$372,AN$3,FALSE))</f>
        <v>0</v>
      </c>
      <c r="AO128" s="40">
        <f>IF($B128=0,0,+VLOOKUP($B128,'1v -ostali'!$A$15:$AS$372,AO$3,FALSE))</f>
        <v>0</v>
      </c>
      <c r="AP128" s="40">
        <f>IF($B128=0,0,+VLOOKUP($B128,'1v -ostali'!$A$15:$AS$372,AP$3,FALSE))</f>
        <v>0</v>
      </c>
      <c r="AQ128" s="40">
        <f>IF($B128=0,0,+VLOOKUP($B128,'1v -ostali'!$A$15:$AS$372,AQ$3,FALSE))</f>
        <v>0</v>
      </c>
      <c r="AR128" s="40">
        <f>IF($B128=0,0,+VLOOKUP($B128,'1v -ostali'!$A$15:$AS$372,AR$3,FALSE))</f>
        <v>0</v>
      </c>
      <c r="AS128" s="40">
        <f>IF($B128=0,0,+VLOOKUP($B128,'1v -ostali'!$A$15:$AS$372,AS$3,FALSE))</f>
        <v>0</v>
      </c>
      <c r="AT128" s="40">
        <f>IF($B128=0,0,+VLOOKUP($B128,'1v -ostali'!$A$15:$AS$372,AT$3,FALSE))</f>
        <v>0</v>
      </c>
      <c r="AU128" s="40">
        <f>IF($B128=0,0,+VLOOKUP($B128,'1v -ostali'!$A$15:$AS$372,AU$3,FALSE))</f>
        <v>0</v>
      </c>
      <c r="AV128" s="40">
        <f>IF($B128=0,0,+VLOOKUP($B128,'1v -ostali'!$A$15:$AS$372,AV$3,FALSE))</f>
        <v>0</v>
      </c>
      <c r="AW128" s="40">
        <f>IF($B128=0,0,+VLOOKUP($B128,'1v -ostali'!$A$15:$AS$372,AW$3,FALSE))</f>
        <v>0</v>
      </c>
    </row>
    <row r="129" spans="1:49" x14ac:dyDescent="0.25">
      <c r="A129">
        <f t="shared" si="15"/>
        <v>0</v>
      </c>
      <c r="B129">
        <f>+IF(MAX(B$4:B128)+1&lt;=B$1,B128+1,0)</f>
        <v>0</v>
      </c>
      <c r="C129" s="222">
        <f t="shared" si="12"/>
        <v>0</v>
      </c>
      <c r="D129">
        <f t="shared" si="13"/>
        <v>0</v>
      </c>
      <c r="E129" s="368">
        <f t="shared" si="14"/>
        <v>0</v>
      </c>
      <c r="F129" s="222">
        <f t="shared" si="11"/>
        <v>0</v>
      </c>
      <c r="G129">
        <f>IF($B129=0,0,+VLOOKUP($B129,'1v -ostali'!$A$15:C$372,G$3,FALSE))</f>
        <v>0</v>
      </c>
      <c r="I129">
        <f>IF($B129=0,0,+VLOOKUP($B129,'1v -ostali'!$A$15:$AS$372,I$3,FALSE))</f>
        <v>0</v>
      </c>
      <c r="J129">
        <f>IF($B129=0,0,+VLOOKUP($B129,'1v -ostali'!$A$15:$AS$372,J$3,FALSE))</f>
        <v>0</v>
      </c>
      <c r="K129">
        <f>IF($B129=0,0,+VLOOKUP($B129,'1v -ostali'!$A$15:$AS$372,K$3,FALSE))</f>
        <v>0</v>
      </c>
      <c r="L129">
        <f>IF($B129=0,0,+VLOOKUP($B129,'1v -ostali'!$A$15:$AS$372,L$3,FALSE))</f>
        <v>0</v>
      </c>
      <c r="M129">
        <f>IF($B129=0,0,+VLOOKUP($B129,'1v -ostali'!$A$15:$AS$372,M$3,FALSE))</f>
        <v>0</v>
      </c>
      <c r="N129">
        <f>IF($B129=0,0,+VLOOKUP($B129,'1v -ostali'!$A$15:$AS$372,N$3,FALSE))</f>
        <v>0</v>
      </c>
      <c r="O129">
        <f>IF($B129=0,0,+VLOOKUP($B129,'1v -ostali'!$A$15:$AS$372,O$3,FALSE))</f>
        <v>0</v>
      </c>
      <c r="P129">
        <f>IF($B129=0,0,+VLOOKUP($B129,'1v -ostali'!$A$15:$AS$372,P$3,FALSE))</f>
        <v>0</v>
      </c>
      <c r="Q129">
        <f>IF($B129=0,0,+VLOOKUP($B129,'1v -ostali'!$A$15:$AS$372,Q$3,FALSE))</f>
        <v>0</v>
      </c>
      <c r="R129">
        <f>IF($B129=0,0,+VLOOKUP($B129,'1v -ostali'!$A$15:$AS$372,R$3,FALSE))</f>
        <v>0</v>
      </c>
      <c r="S129">
        <f>IF($B129=0,0,+VLOOKUP($B129,'1v -ostali'!$A$15:$AS$372,S$3,FALSE))</f>
        <v>0</v>
      </c>
      <c r="T129">
        <f>IF($B129=0,0,+VLOOKUP($B129,'1v -ostali'!$A$15:$AS$372,T$3,FALSE))</f>
        <v>0</v>
      </c>
      <c r="U129">
        <f>IF($B129=0,0,+VLOOKUP($B129,'1v -ostali'!$A$15:$AS$372,U$3,FALSE))</f>
        <v>0</v>
      </c>
      <c r="V129">
        <f>IF($B129=0,0,+VLOOKUP($B129,'1v -ostali'!$A$15:$AS$372,V$3,FALSE))</f>
        <v>0</v>
      </c>
      <c r="W129">
        <f>IF($B129=0,0,+VLOOKUP($B129,'1v -ostali'!$A$15:$AS$372,W$3,FALSE))</f>
        <v>0</v>
      </c>
      <c r="X129">
        <f>IF($B129=0,0,+VLOOKUP($B129,'1v -ostali'!$A$15:$AS$372,X$3,FALSE))</f>
        <v>0</v>
      </c>
      <c r="Y129">
        <f>IF($B129=0,0,+VLOOKUP($B129,'1v -ostali'!$A$15:$AS$372,Y$3,FALSE))</f>
        <v>0</v>
      </c>
      <c r="Z129">
        <f>IF($B129=0,0,+VLOOKUP($B129,'1v -ostali'!$A$15:$AS$372,Z$3,FALSE))</f>
        <v>0</v>
      </c>
      <c r="AA129">
        <f>IF($B129=0,0,+VLOOKUP($B129,'1v -ostali'!$A$15:$AS$372,AA$3,FALSE))</f>
        <v>0</v>
      </c>
      <c r="AB129">
        <f>IF($B129=0,0,+VLOOKUP($B129,'1v -ostali'!$A$15:$AS$372,AB$3,FALSE))</f>
        <v>0</v>
      </c>
      <c r="AC129">
        <f>IF($B129=0,0,+VLOOKUP($B129,'1v -ostali'!$A$15:$AS$372,AC$3,FALSE))</f>
        <v>0</v>
      </c>
      <c r="AD129">
        <f>IF($B129=0,0,+VLOOKUP($B129,'1v -ostali'!$A$15:$AS$372,AD$3,FALSE))</f>
        <v>0</v>
      </c>
      <c r="AL129">
        <f>IF($B129=0,0,+VLOOKUP($B129,'1v -ostali'!$A$15:$AS$372,AL$3,FALSE))</f>
        <v>0</v>
      </c>
      <c r="AM129">
        <f>IF($B129=0,0,+VLOOKUP($B129,'1v -ostali'!$A$15:$AS$372,AM$3,FALSE))</f>
        <v>0</v>
      </c>
      <c r="AN129" s="40">
        <f>IF($B129=0,0,+VLOOKUP($B129,'1v -ostali'!$A$15:$AS$372,AN$3,FALSE))</f>
        <v>0</v>
      </c>
      <c r="AO129" s="40">
        <f>IF($B129=0,0,+VLOOKUP($B129,'1v -ostali'!$A$15:$AS$372,AO$3,FALSE))</f>
        <v>0</v>
      </c>
      <c r="AP129" s="40">
        <f>IF($B129=0,0,+VLOOKUP($B129,'1v -ostali'!$A$15:$AS$372,AP$3,FALSE))</f>
        <v>0</v>
      </c>
      <c r="AQ129" s="40">
        <f>IF($B129=0,0,+VLOOKUP($B129,'1v -ostali'!$A$15:$AS$372,AQ$3,FALSE))</f>
        <v>0</v>
      </c>
      <c r="AR129" s="40">
        <f>IF($B129=0,0,+VLOOKUP($B129,'1v -ostali'!$A$15:$AS$372,AR$3,FALSE))</f>
        <v>0</v>
      </c>
      <c r="AS129" s="40">
        <f>IF($B129=0,0,+VLOOKUP($B129,'1v -ostali'!$A$15:$AS$372,AS$3,FALSE))</f>
        <v>0</v>
      </c>
      <c r="AT129" s="40">
        <f>IF($B129=0,0,+VLOOKUP($B129,'1v -ostali'!$A$15:$AS$372,AT$3,FALSE))</f>
        <v>0</v>
      </c>
      <c r="AU129" s="40">
        <f>IF($B129=0,0,+VLOOKUP($B129,'1v -ostali'!$A$15:$AS$372,AU$3,FALSE))</f>
        <v>0</v>
      </c>
      <c r="AV129" s="40">
        <f>IF($B129=0,0,+VLOOKUP($B129,'1v -ostali'!$A$15:$AS$372,AV$3,FALSE))</f>
        <v>0</v>
      </c>
      <c r="AW129" s="40">
        <f>IF($B129=0,0,+VLOOKUP($B129,'1v -ostali'!$A$15:$AS$372,AW$3,FALSE))</f>
        <v>0</v>
      </c>
    </row>
    <row r="130" spans="1:49" x14ac:dyDescent="0.25">
      <c r="A130">
        <f t="shared" si="15"/>
        <v>0</v>
      </c>
      <c r="B130">
        <f>+IF(MAX(B$4:B129)+1&lt;=B$1,B129+1,0)</f>
        <v>0</v>
      </c>
      <c r="C130" s="222">
        <f t="shared" si="12"/>
        <v>0</v>
      </c>
      <c r="D130">
        <f t="shared" si="13"/>
        <v>0</v>
      </c>
      <c r="E130" s="368">
        <f t="shared" si="14"/>
        <v>0</v>
      </c>
      <c r="F130" s="222">
        <f t="shared" si="11"/>
        <v>0</v>
      </c>
      <c r="G130">
        <f>IF($B130=0,0,+VLOOKUP($B130,'1v -ostali'!$A$15:C$372,G$3,FALSE))</f>
        <v>0</v>
      </c>
      <c r="I130">
        <f>IF($B130=0,0,+VLOOKUP($B130,'1v -ostali'!$A$15:$AS$372,I$3,FALSE))</f>
        <v>0</v>
      </c>
      <c r="J130">
        <f>IF($B130=0,0,+VLOOKUP($B130,'1v -ostali'!$A$15:$AS$372,J$3,FALSE))</f>
        <v>0</v>
      </c>
      <c r="K130">
        <f>IF($B130=0,0,+VLOOKUP($B130,'1v -ostali'!$A$15:$AS$372,K$3,FALSE))</f>
        <v>0</v>
      </c>
      <c r="L130">
        <f>IF($B130=0,0,+VLOOKUP($B130,'1v -ostali'!$A$15:$AS$372,L$3,FALSE))</f>
        <v>0</v>
      </c>
      <c r="M130">
        <f>IF($B130=0,0,+VLOOKUP($B130,'1v -ostali'!$A$15:$AS$372,M$3,FALSE))</f>
        <v>0</v>
      </c>
      <c r="N130">
        <f>IF($B130=0,0,+VLOOKUP($B130,'1v -ostali'!$A$15:$AS$372,N$3,FALSE))</f>
        <v>0</v>
      </c>
      <c r="O130">
        <f>IF($B130=0,0,+VLOOKUP($B130,'1v -ostali'!$A$15:$AS$372,O$3,FALSE))</f>
        <v>0</v>
      </c>
      <c r="P130">
        <f>IF($B130=0,0,+VLOOKUP($B130,'1v -ostali'!$A$15:$AS$372,P$3,FALSE))</f>
        <v>0</v>
      </c>
      <c r="Q130">
        <f>IF($B130=0,0,+VLOOKUP($B130,'1v -ostali'!$A$15:$AS$372,Q$3,FALSE))</f>
        <v>0</v>
      </c>
      <c r="R130">
        <f>IF($B130=0,0,+VLOOKUP($B130,'1v -ostali'!$A$15:$AS$372,R$3,FALSE))</f>
        <v>0</v>
      </c>
      <c r="S130">
        <f>IF($B130=0,0,+VLOOKUP($B130,'1v -ostali'!$A$15:$AS$372,S$3,FALSE))</f>
        <v>0</v>
      </c>
      <c r="T130">
        <f>IF($B130=0,0,+VLOOKUP($B130,'1v -ostali'!$A$15:$AS$372,T$3,FALSE))</f>
        <v>0</v>
      </c>
      <c r="U130">
        <f>IF($B130=0,0,+VLOOKUP($B130,'1v -ostali'!$A$15:$AS$372,U$3,FALSE))</f>
        <v>0</v>
      </c>
      <c r="V130">
        <f>IF($B130=0,0,+VLOOKUP($B130,'1v -ostali'!$A$15:$AS$372,V$3,FALSE))</f>
        <v>0</v>
      </c>
      <c r="W130">
        <f>IF($B130=0,0,+VLOOKUP($B130,'1v -ostali'!$A$15:$AS$372,W$3,FALSE))</f>
        <v>0</v>
      </c>
      <c r="X130">
        <f>IF($B130=0,0,+VLOOKUP($B130,'1v -ostali'!$A$15:$AS$372,X$3,FALSE))</f>
        <v>0</v>
      </c>
      <c r="Y130">
        <f>IF($B130=0,0,+VLOOKUP($B130,'1v -ostali'!$A$15:$AS$372,Y$3,FALSE))</f>
        <v>0</v>
      </c>
      <c r="Z130">
        <f>IF($B130=0,0,+VLOOKUP($B130,'1v -ostali'!$A$15:$AS$372,Z$3,FALSE))</f>
        <v>0</v>
      </c>
      <c r="AA130">
        <f>IF($B130=0,0,+VLOOKUP($B130,'1v -ostali'!$A$15:$AS$372,AA$3,FALSE))</f>
        <v>0</v>
      </c>
      <c r="AB130">
        <f>IF($B130=0,0,+VLOOKUP($B130,'1v -ostali'!$A$15:$AS$372,AB$3,FALSE))</f>
        <v>0</v>
      </c>
      <c r="AC130">
        <f>IF($B130=0,0,+VLOOKUP($B130,'1v -ostali'!$A$15:$AS$372,AC$3,FALSE))</f>
        <v>0</v>
      </c>
      <c r="AD130">
        <f>IF($B130=0,0,+VLOOKUP($B130,'1v -ostali'!$A$15:$AS$372,AD$3,FALSE))</f>
        <v>0</v>
      </c>
      <c r="AL130">
        <f>IF($B130=0,0,+VLOOKUP($B130,'1v -ostali'!$A$15:$AS$372,AL$3,FALSE))</f>
        <v>0</v>
      </c>
      <c r="AM130">
        <f>IF($B130=0,0,+VLOOKUP($B130,'1v -ostali'!$A$15:$AS$372,AM$3,FALSE))</f>
        <v>0</v>
      </c>
      <c r="AN130" s="40">
        <f>IF($B130=0,0,+VLOOKUP($B130,'1v -ostali'!$A$15:$AS$372,AN$3,FALSE))</f>
        <v>0</v>
      </c>
      <c r="AO130" s="40">
        <f>IF($B130=0,0,+VLOOKUP($B130,'1v -ostali'!$A$15:$AS$372,AO$3,FALSE))</f>
        <v>0</v>
      </c>
      <c r="AP130" s="40">
        <f>IF($B130=0,0,+VLOOKUP($B130,'1v -ostali'!$A$15:$AS$372,AP$3,FALSE))</f>
        <v>0</v>
      </c>
      <c r="AQ130" s="40">
        <f>IF($B130=0,0,+VLOOKUP($B130,'1v -ostali'!$A$15:$AS$372,AQ$3,FALSE))</f>
        <v>0</v>
      </c>
      <c r="AR130" s="40">
        <f>IF($B130=0,0,+VLOOKUP($B130,'1v -ostali'!$A$15:$AS$372,AR$3,FALSE))</f>
        <v>0</v>
      </c>
      <c r="AS130" s="40">
        <f>IF($B130=0,0,+VLOOKUP($B130,'1v -ostali'!$A$15:$AS$372,AS$3,FALSE))</f>
        <v>0</v>
      </c>
      <c r="AT130" s="40">
        <f>IF($B130=0,0,+VLOOKUP($B130,'1v -ostali'!$A$15:$AS$372,AT$3,FALSE))</f>
        <v>0</v>
      </c>
      <c r="AU130" s="40">
        <f>IF($B130=0,0,+VLOOKUP($B130,'1v -ostali'!$A$15:$AS$372,AU$3,FALSE))</f>
        <v>0</v>
      </c>
      <c r="AV130" s="40">
        <f>IF($B130=0,0,+VLOOKUP($B130,'1v -ostali'!$A$15:$AS$372,AV$3,FALSE))</f>
        <v>0</v>
      </c>
      <c r="AW130" s="40">
        <f>IF($B130=0,0,+VLOOKUP($B130,'1v -ostali'!$A$15:$AS$372,AW$3,FALSE))</f>
        <v>0</v>
      </c>
    </row>
    <row r="131" spans="1:49" x14ac:dyDescent="0.25">
      <c r="A131">
        <f t="shared" si="15"/>
        <v>0</v>
      </c>
      <c r="B131">
        <f>+IF(MAX(B$4:B130)+1&lt;=B$1,B130+1,0)</f>
        <v>0</v>
      </c>
      <c r="C131" s="222">
        <f t="shared" si="12"/>
        <v>0</v>
      </c>
      <c r="D131">
        <f t="shared" si="13"/>
        <v>0</v>
      </c>
      <c r="E131" s="368">
        <f t="shared" si="14"/>
        <v>0</v>
      </c>
      <c r="F131" s="222">
        <f t="shared" si="11"/>
        <v>0</v>
      </c>
      <c r="G131">
        <f>IF($B131=0,0,+VLOOKUP($B131,'1v -ostali'!$A$15:C$372,G$3,FALSE))</f>
        <v>0</v>
      </c>
      <c r="I131">
        <f>IF($B131=0,0,+VLOOKUP($B131,'1v -ostali'!$A$15:$AS$372,I$3,FALSE))</f>
        <v>0</v>
      </c>
      <c r="J131">
        <f>IF($B131=0,0,+VLOOKUP($B131,'1v -ostali'!$A$15:$AS$372,J$3,FALSE))</f>
        <v>0</v>
      </c>
      <c r="K131">
        <f>IF($B131=0,0,+VLOOKUP($B131,'1v -ostali'!$A$15:$AS$372,K$3,FALSE))</f>
        <v>0</v>
      </c>
      <c r="L131">
        <f>IF($B131=0,0,+VLOOKUP($B131,'1v -ostali'!$A$15:$AS$372,L$3,FALSE))</f>
        <v>0</v>
      </c>
      <c r="M131">
        <f>IF($B131=0,0,+VLOOKUP($B131,'1v -ostali'!$A$15:$AS$372,M$3,FALSE))</f>
        <v>0</v>
      </c>
      <c r="N131">
        <f>IF($B131=0,0,+VLOOKUP($B131,'1v -ostali'!$A$15:$AS$372,N$3,FALSE))</f>
        <v>0</v>
      </c>
      <c r="O131">
        <f>IF($B131=0,0,+VLOOKUP($B131,'1v -ostali'!$A$15:$AS$372,O$3,FALSE))</f>
        <v>0</v>
      </c>
      <c r="P131">
        <f>IF($B131=0,0,+VLOOKUP($B131,'1v -ostali'!$A$15:$AS$372,P$3,FALSE))</f>
        <v>0</v>
      </c>
      <c r="Q131">
        <f>IF($B131=0,0,+VLOOKUP($B131,'1v -ostali'!$A$15:$AS$372,Q$3,FALSE))</f>
        <v>0</v>
      </c>
      <c r="R131">
        <f>IF($B131=0,0,+VLOOKUP($B131,'1v -ostali'!$A$15:$AS$372,R$3,FALSE))</f>
        <v>0</v>
      </c>
      <c r="S131">
        <f>IF($B131=0,0,+VLOOKUP($B131,'1v -ostali'!$A$15:$AS$372,S$3,FALSE))</f>
        <v>0</v>
      </c>
      <c r="T131">
        <f>IF($B131=0,0,+VLOOKUP($B131,'1v -ostali'!$A$15:$AS$372,T$3,FALSE))</f>
        <v>0</v>
      </c>
      <c r="U131">
        <f>IF($B131=0,0,+VLOOKUP($B131,'1v -ostali'!$A$15:$AS$372,U$3,FALSE))</f>
        <v>0</v>
      </c>
      <c r="V131">
        <f>IF($B131=0,0,+VLOOKUP($B131,'1v -ostali'!$A$15:$AS$372,V$3,FALSE))</f>
        <v>0</v>
      </c>
      <c r="W131">
        <f>IF($B131=0,0,+VLOOKUP($B131,'1v -ostali'!$A$15:$AS$372,W$3,FALSE))</f>
        <v>0</v>
      </c>
      <c r="X131">
        <f>IF($B131=0,0,+VLOOKUP($B131,'1v -ostali'!$A$15:$AS$372,X$3,FALSE))</f>
        <v>0</v>
      </c>
      <c r="Y131">
        <f>IF($B131=0,0,+VLOOKUP($B131,'1v -ostali'!$A$15:$AS$372,Y$3,FALSE))</f>
        <v>0</v>
      </c>
      <c r="Z131">
        <f>IF($B131=0,0,+VLOOKUP($B131,'1v -ostali'!$A$15:$AS$372,Z$3,FALSE))</f>
        <v>0</v>
      </c>
      <c r="AA131">
        <f>IF($B131=0,0,+VLOOKUP($B131,'1v -ostali'!$A$15:$AS$372,AA$3,FALSE))</f>
        <v>0</v>
      </c>
      <c r="AB131">
        <f>IF($B131=0,0,+VLOOKUP($B131,'1v -ostali'!$A$15:$AS$372,AB$3,FALSE))</f>
        <v>0</v>
      </c>
      <c r="AC131">
        <f>IF($B131=0,0,+VLOOKUP($B131,'1v -ostali'!$A$15:$AS$372,AC$3,FALSE))</f>
        <v>0</v>
      </c>
      <c r="AD131">
        <f>IF($B131=0,0,+VLOOKUP($B131,'1v -ostali'!$A$15:$AS$372,AD$3,FALSE))</f>
        <v>0</v>
      </c>
      <c r="AL131">
        <f>IF($B131=0,0,+VLOOKUP($B131,'1v -ostali'!$A$15:$AS$372,AL$3,FALSE))</f>
        <v>0</v>
      </c>
      <c r="AM131">
        <f>IF($B131=0,0,+VLOOKUP($B131,'1v -ostali'!$A$15:$AS$372,AM$3,FALSE))</f>
        <v>0</v>
      </c>
      <c r="AN131" s="40">
        <f>IF($B131=0,0,+VLOOKUP($B131,'1v -ostali'!$A$15:$AS$372,AN$3,FALSE))</f>
        <v>0</v>
      </c>
      <c r="AO131" s="40">
        <f>IF($B131=0,0,+VLOOKUP($B131,'1v -ostali'!$A$15:$AS$372,AO$3,FALSE))</f>
        <v>0</v>
      </c>
      <c r="AP131" s="40">
        <f>IF($B131=0,0,+VLOOKUP($B131,'1v -ostali'!$A$15:$AS$372,AP$3,FALSE))</f>
        <v>0</v>
      </c>
      <c r="AQ131" s="40">
        <f>IF($B131=0,0,+VLOOKUP($B131,'1v -ostali'!$A$15:$AS$372,AQ$3,FALSE))</f>
        <v>0</v>
      </c>
      <c r="AR131" s="40">
        <f>IF($B131=0,0,+VLOOKUP($B131,'1v -ostali'!$A$15:$AS$372,AR$3,FALSE))</f>
        <v>0</v>
      </c>
      <c r="AS131" s="40">
        <f>IF($B131=0,0,+VLOOKUP($B131,'1v -ostali'!$A$15:$AS$372,AS$3,FALSE))</f>
        <v>0</v>
      </c>
      <c r="AT131" s="40">
        <f>IF($B131=0,0,+VLOOKUP($B131,'1v -ostali'!$A$15:$AS$372,AT$3,FALSE))</f>
        <v>0</v>
      </c>
      <c r="AU131" s="40">
        <f>IF($B131=0,0,+VLOOKUP($B131,'1v -ostali'!$A$15:$AS$372,AU$3,FALSE))</f>
        <v>0</v>
      </c>
      <c r="AV131" s="40">
        <f>IF($B131=0,0,+VLOOKUP($B131,'1v -ostali'!$A$15:$AS$372,AV$3,FALSE))</f>
        <v>0</v>
      </c>
      <c r="AW131" s="40">
        <f>IF($B131=0,0,+VLOOKUP($B131,'1v -ostali'!$A$15:$AS$372,AW$3,FALSE))</f>
        <v>0</v>
      </c>
    </row>
    <row r="132" spans="1:49" x14ac:dyDescent="0.25">
      <c r="A132">
        <f t="shared" si="15"/>
        <v>0</v>
      </c>
      <c r="B132">
        <f>+IF(MAX(B$4:B131)+1&lt;=B$1,B131+1,0)</f>
        <v>0</v>
      </c>
      <c r="C132" s="222">
        <f t="shared" si="12"/>
        <v>0</v>
      </c>
      <c r="D132">
        <f t="shared" si="13"/>
        <v>0</v>
      </c>
      <c r="E132" s="368">
        <f t="shared" si="14"/>
        <v>0</v>
      </c>
      <c r="F132" s="222">
        <f t="shared" si="11"/>
        <v>0</v>
      </c>
      <c r="G132">
        <f>IF($B132=0,0,+VLOOKUP($B132,'1v -ostali'!$A$15:C$372,G$3,FALSE))</f>
        <v>0</v>
      </c>
      <c r="I132">
        <f>IF($B132=0,0,+VLOOKUP($B132,'1v -ostali'!$A$15:$AS$372,I$3,FALSE))</f>
        <v>0</v>
      </c>
      <c r="J132">
        <f>IF($B132=0,0,+VLOOKUP($B132,'1v -ostali'!$A$15:$AS$372,J$3,FALSE))</f>
        <v>0</v>
      </c>
      <c r="K132">
        <f>IF($B132=0,0,+VLOOKUP($B132,'1v -ostali'!$A$15:$AS$372,K$3,FALSE))</f>
        <v>0</v>
      </c>
      <c r="L132">
        <f>IF($B132=0,0,+VLOOKUP($B132,'1v -ostali'!$A$15:$AS$372,L$3,FALSE))</f>
        <v>0</v>
      </c>
      <c r="M132">
        <f>IF($B132=0,0,+VLOOKUP($B132,'1v -ostali'!$A$15:$AS$372,M$3,FALSE))</f>
        <v>0</v>
      </c>
      <c r="N132">
        <f>IF($B132=0,0,+VLOOKUP($B132,'1v -ostali'!$A$15:$AS$372,N$3,FALSE))</f>
        <v>0</v>
      </c>
      <c r="O132">
        <f>IF($B132=0,0,+VLOOKUP($B132,'1v -ostali'!$A$15:$AS$372,O$3,FALSE))</f>
        <v>0</v>
      </c>
      <c r="P132">
        <f>IF($B132=0,0,+VLOOKUP($B132,'1v -ostali'!$A$15:$AS$372,P$3,FALSE))</f>
        <v>0</v>
      </c>
      <c r="Q132">
        <f>IF($B132=0,0,+VLOOKUP($B132,'1v -ostali'!$A$15:$AS$372,Q$3,FALSE))</f>
        <v>0</v>
      </c>
      <c r="R132">
        <f>IF($B132=0,0,+VLOOKUP($B132,'1v -ostali'!$A$15:$AS$372,R$3,FALSE))</f>
        <v>0</v>
      </c>
      <c r="S132">
        <f>IF($B132=0,0,+VLOOKUP($B132,'1v -ostali'!$A$15:$AS$372,S$3,FALSE))</f>
        <v>0</v>
      </c>
      <c r="T132">
        <f>IF($B132=0,0,+VLOOKUP($B132,'1v -ostali'!$A$15:$AS$372,T$3,FALSE))</f>
        <v>0</v>
      </c>
      <c r="U132">
        <f>IF($B132=0,0,+VLOOKUP($B132,'1v -ostali'!$A$15:$AS$372,U$3,FALSE))</f>
        <v>0</v>
      </c>
      <c r="V132">
        <f>IF($B132=0,0,+VLOOKUP($B132,'1v -ostali'!$A$15:$AS$372,V$3,FALSE))</f>
        <v>0</v>
      </c>
      <c r="W132">
        <f>IF($B132=0,0,+VLOOKUP($B132,'1v -ostali'!$A$15:$AS$372,W$3,FALSE))</f>
        <v>0</v>
      </c>
      <c r="X132">
        <f>IF($B132=0,0,+VLOOKUP($B132,'1v -ostali'!$A$15:$AS$372,X$3,FALSE))</f>
        <v>0</v>
      </c>
      <c r="Y132">
        <f>IF($B132=0,0,+VLOOKUP($B132,'1v -ostali'!$A$15:$AS$372,Y$3,FALSE))</f>
        <v>0</v>
      </c>
      <c r="Z132">
        <f>IF($B132=0,0,+VLOOKUP($B132,'1v -ostali'!$A$15:$AS$372,Z$3,FALSE))</f>
        <v>0</v>
      </c>
      <c r="AA132">
        <f>IF($B132=0,0,+VLOOKUP($B132,'1v -ostali'!$A$15:$AS$372,AA$3,FALSE))</f>
        <v>0</v>
      </c>
      <c r="AB132">
        <f>IF($B132=0,0,+VLOOKUP($B132,'1v -ostali'!$A$15:$AS$372,AB$3,FALSE))</f>
        <v>0</v>
      </c>
      <c r="AC132">
        <f>IF($B132=0,0,+VLOOKUP($B132,'1v -ostali'!$A$15:$AS$372,AC$3,FALSE))</f>
        <v>0</v>
      </c>
      <c r="AD132">
        <f>IF($B132=0,0,+VLOOKUP($B132,'1v -ostali'!$A$15:$AS$372,AD$3,FALSE))</f>
        <v>0</v>
      </c>
      <c r="AL132">
        <f>IF($B132=0,0,+VLOOKUP($B132,'1v -ostali'!$A$15:$AS$372,AL$3,FALSE))</f>
        <v>0</v>
      </c>
      <c r="AM132">
        <f>IF($B132=0,0,+VLOOKUP($B132,'1v -ostali'!$A$15:$AS$372,AM$3,FALSE))</f>
        <v>0</v>
      </c>
      <c r="AN132" s="40">
        <f>IF($B132=0,0,+VLOOKUP($B132,'1v -ostali'!$A$15:$AS$372,AN$3,FALSE))</f>
        <v>0</v>
      </c>
      <c r="AO132" s="40">
        <f>IF($B132=0,0,+VLOOKUP($B132,'1v -ostali'!$A$15:$AS$372,AO$3,FALSE))</f>
        <v>0</v>
      </c>
      <c r="AP132" s="40">
        <f>IF($B132=0,0,+VLOOKUP($B132,'1v -ostali'!$A$15:$AS$372,AP$3,FALSE))</f>
        <v>0</v>
      </c>
      <c r="AQ132" s="40">
        <f>IF($B132=0,0,+VLOOKUP($B132,'1v -ostali'!$A$15:$AS$372,AQ$3,FALSE))</f>
        <v>0</v>
      </c>
      <c r="AR132" s="40">
        <f>IF($B132=0,0,+VLOOKUP($B132,'1v -ostali'!$A$15:$AS$372,AR$3,FALSE))</f>
        <v>0</v>
      </c>
      <c r="AS132" s="40">
        <f>IF($B132=0,0,+VLOOKUP($B132,'1v -ostali'!$A$15:$AS$372,AS$3,FALSE))</f>
        <v>0</v>
      </c>
      <c r="AT132" s="40">
        <f>IF($B132=0,0,+VLOOKUP($B132,'1v -ostali'!$A$15:$AS$372,AT$3,FALSE))</f>
        <v>0</v>
      </c>
      <c r="AU132" s="40">
        <f>IF($B132=0,0,+VLOOKUP($B132,'1v -ostali'!$A$15:$AS$372,AU$3,FALSE))</f>
        <v>0</v>
      </c>
      <c r="AV132" s="40">
        <f>IF($B132=0,0,+VLOOKUP($B132,'1v -ostali'!$A$15:$AS$372,AV$3,FALSE))</f>
        <v>0</v>
      </c>
      <c r="AW132" s="40">
        <f>IF($B132=0,0,+VLOOKUP($B132,'1v -ostali'!$A$15:$AS$372,AW$3,FALSE))</f>
        <v>0</v>
      </c>
    </row>
    <row r="133" spans="1:49" x14ac:dyDescent="0.25">
      <c r="A133">
        <f t="shared" si="15"/>
        <v>0</v>
      </c>
      <c r="B133">
        <f>+IF(MAX(B$4:B132)+1&lt;=B$1,B132+1,0)</f>
        <v>0</v>
      </c>
      <c r="C133" s="222">
        <f t="shared" si="12"/>
        <v>0</v>
      </c>
      <c r="D133">
        <f t="shared" si="13"/>
        <v>0</v>
      </c>
      <c r="E133" s="368">
        <f t="shared" si="14"/>
        <v>0</v>
      </c>
      <c r="F133" s="222">
        <f t="shared" si="11"/>
        <v>0</v>
      </c>
      <c r="G133">
        <f>IF($B133=0,0,+VLOOKUP($B133,'1v -ostali'!$A$15:C$372,G$3,FALSE))</f>
        <v>0</v>
      </c>
      <c r="I133">
        <f>IF($B133=0,0,+VLOOKUP($B133,'1v -ostali'!$A$15:$AS$372,I$3,FALSE))</f>
        <v>0</v>
      </c>
      <c r="J133">
        <f>IF($B133=0,0,+VLOOKUP($B133,'1v -ostali'!$A$15:$AS$372,J$3,FALSE))</f>
        <v>0</v>
      </c>
      <c r="K133">
        <f>IF($B133=0,0,+VLOOKUP($B133,'1v -ostali'!$A$15:$AS$372,K$3,FALSE))</f>
        <v>0</v>
      </c>
      <c r="L133">
        <f>IF($B133=0,0,+VLOOKUP($B133,'1v -ostali'!$A$15:$AS$372,L$3,FALSE))</f>
        <v>0</v>
      </c>
      <c r="M133">
        <f>IF($B133=0,0,+VLOOKUP($B133,'1v -ostali'!$A$15:$AS$372,M$3,FALSE))</f>
        <v>0</v>
      </c>
      <c r="N133">
        <f>IF($B133=0,0,+VLOOKUP($B133,'1v -ostali'!$A$15:$AS$372,N$3,FALSE))</f>
        <v>0</v>
      </c>
      <c r="O133">
        <f>IF($B133=0,0,+VLOOKUP($B133,'1v -ostali'!$A$15:$AS$372,O$3,FALSE))</f>
        <v>0</v>
      </c>
      <c r="P133">
        <f>IF($B133=0,0,+VLOOKUP($B133,'1v -ostali'!$A$15:$AS$372,P$3,FALSE))</f>
        <v>0</v>
      </c>
      <c r="Q133">
        <f>IF($B133=0,0,+VLOOKUP($B133,'1v -ostali'!$A$15:$AS$372,Q$3,FALSE))</f>
        <v>0</v>
      </c>
      <c r="R133">
        <f>IF($B133=0,0,+VLOOKUP($B133,'1v -ostali'!$A$15:$AS$372,R$3,FALSE))</f>
        <v>0</v>
      </c>
      <c r="S133">
        <f>IF($B133=0,0,+VLOOKUP($B133,'1v -ostali'!$A$15:$AS$372,S$3,FALSE))</f>
        <v>0</v>
      </c>
      <c r="T133">
        <f>IF($B133=0,0,+VLOOKUP($B133,'1v -ostali'!$A$15:$AS$372,T$3,FALSE))</f>
        <v>0</v>
      </c>
      <c r="U133">
        <f>IF($B133=0,0,+VLOOKUP($B133,'1v -ostali'!$A$15:$AS$372,U$3,FALSE))</f>
        <v>0</v>
      </c>
      <c r="V133">
        <f>IF($B133=0,0,+VLOOKUP($B133,'1v -ostali'!$A$15:$AS$372,V$3,FALSE))</f>
        <v>0</v>
      </c>
      <c r="W133">
        <f>IF($B133=0,0,+VLOOKUP($B133,'1v -ostali'!$A$15:$AS$372,W$3,FALSE))</f>
        <v>0</v>
      </c>
      <c r="X133">
        <f>IF($B133=0,0,+VLOOKUP($B133,'1v -ostali'!$A$15:$AS$372,X$3,FALSE))</f>
        <v>0</v>
      </c>
      <c r="Y133">
        <f>IF($B133=0,0,+VLOOKUP($B133,'1v -ostali'!$A$15:$AS$372,Y$3,FALSE))</f>
        <v>0</v>
      </c>
      <c r="Z133">
        <f>IF($B133=0,0,+VLOOKUP($B133,'1v -ostali'!$A$15:$AS$372,Z$3,FALSE))</f>
        <v>0</v>
      </c>
      <c r="AA133">
        <f>IF($B133=0,0,+VLOOKUP($B133,'1v -ostali'!$A$15:$AS$372,AA$3,FALSE))</f>
        <v>0</v>
      </c>
      <c r="AB133">
        <f>IF($B133=0,0,+VLOOKUP($B133,'1v -ostali'!$A$15:$AS$372,AB$3,FALSE))</f>
        <v>0</v>
      </c>
      <c r="AC133">
        <f>IF($B133=0,0,+VLOOKUP($B133,'1v -ostali'!$A$15:$AS$372,AC$3,FALSE))</f>
        <v>0</v>
      </c>
      <c r="AD133">
        <f>IF($B133=0,0,+VLOOKUP($B133,'1v -ostali'!$A$15:$AS$372,AD$3,FALSE))</f>
        <v>0</v>
      </c>
      <c r="AL133">
        <f>IF($B133=0,0,+VLOOKUP($B133,'1v -ostali'!$A$15:$AS$372,AL$3,FALSE))</f>
        <v>0</v>
      </c>
      <c r="AM133">
        <f>IF($B133=0,0,+VLOOKUP($B133,'1v -ostali'!$A$15:$AS$372,AM$3,FALSE))</f>
        <v>0</v>
      </c>
      <c r="AN133" s="40">
        <f>IF($B133=0,0,+VLOOKUP($B133,'1v -ostali'!$A$15:$AS$372,AN$3,FALSE))</f>
        <v>0</v>
      </c>
      <c r="AO133" s="40">
        <f>IF($B133=0,0,+VLOOKUP($B133,'1v -ostali'!$A$15:$AS$372,AO$3,FALSE))</f>
        <v>0</v>
      </c>
      <c r="AP133" s="40">
        <f>IF($B133=0,0,+VLOOKUP($B133,'1v -ostali'!$A$15:$AS$372,AP$3,FALSE))</f>
        <v>0</v>
      </c>
      <c r="AQ133" s="40">
        <f>IF($B133=0,0,+VLOOKUP($B133,'1v -ostali'!$A$15:$AS$372,AQ$3,FALSE))</f>
        <v>0</v>
      </c>
      <c r="AR133" s="40">
        <f>IF($B133=0,0,+VLOOKUP($B133,'1v -ostali'!$A$15:$AS$372,AR$3,FALSE))</f>
        <v>0</v>
      </c>
      <c r="AS133" s="40">
        <f>IF($B133=0,0,+VLOOKUP($B133,'1v -ostali'!$A$15:$AS$372,AS$3,FALSE))</f>
        <v>0</v>
      </c>
      <c r="AT133" s="40">
        <f>IF($B133=0,0,+VLOOKUP($B133,'1v -ostali'!$A$15:$AS$372,AT$3,FALSE))</f>
        <v>0</v>
      </c>
      <c r="AU133" s="40">
        <f>IF($B133=0,0,+VLOOKUP($B133,'1v -ostali'!$A$15:$AS$372,AU$3,FALSE))</f>
        <v>0</v>
      </c>
      <c r="AV133" s="40">
        <f>IF($B133=0,0,+VLOOKUP($B133,'1v -ostali'!$A$15:$AS$372,AV$3,FALSE))</f>
        <v>0</v>
      </c>
      <c r="AW133" s="40">
        <f>IF($B133=0,0,+VLOOKUP($B133,'1v -ostali'!$A$15:$AS$372,AW$3,FALSE))</f>
        <v>0</v>
      </c>
    </row>
    <row r="134" spans="1:49" x14ac:dyDescent="0.25">
      <c r="A134">
        <f t="shared" ref="A134:A165" si="16">+IF(B134=0,0,A133)</f>
        <v>0</v>
      </c>
      <c r="B134">
        <f>+IF(MAX(B$4:B133)+1&lt;=B$1,B133+1,0)</f>
        <v>0</v>
      </c>
      <c r="C134" s="222">
        <f t="shared" si="12"/>
        <v>0</v>
      </c>
      <c r="D134">
        <f t="shared" si="13"/>
        <v>0</v>
      </c>
      <c r="E134" s="368">
        <f t="shared" si="14"/>
        <v>0</v>
      </c>
      <c r="F134" s="222">
        <f t="shared" si="11"/>
        <v>0</v>
      </c>
      <c r="G134">
        <f>IF($B134=0,0,+VLOOKUP($B134,'1v -ostali'!$A$15:C$372,G$3,FALSE))</f>
        <v>0</v>
      </c>
      <c r="I134">
        <f>IF($B134=0,0,+VLOOKUP($B134,'1v -ostali'!$A$15:$AS$372,I$3,FALSE))</f>
        <v>0</v>
      </c>
      <c r="J134">
        <f>IF($B134=0,0,+VLOOKUP($B134,'1v -ostali'!$A$15:$AS$372,J$3,FALSE))</f>
        <v>0</v>
      </c>
      <c r="K134">
        <f>IF($B134=0,0,+VLOOKUP($B134,'1v -ostali'!$A$15:$AS$372,K$3,FALSE))</f>
        <v>0</v>
      </c>
      <c r="L134">
        <f>IF($B134=0,0,+VLOOKUP($B134,'1v -ostali'!$A$15:$AS$372,L$3,FALSE))</f>
        <v>0</v>
      </c>
      <c r="M134">
        <f>IF($B134=0,0,+VLOOKUP($B134,'1v -ostali'!$A$15:$AS$372,M$3,FALSE))</f>
        <v>0</v>
      </c>
      <c r="N134">
        <f>IF($B134=0,0,+VLOOKUP($B134,'1v -ostali'!$A$15:$AS$372,N$3,FALSE))</f>
        <v>0</v>
      </c>
      <c r="O134">
        <f>IF($B134=0,0,+VLOOKUP($B134,'1v -ostali'!$A$15:$AS$372,O$3,FALSE))</f>
        <v>0</v>
      </c>
      <c r="P134">
        <f>IF($B134=0,0,+VLOOKUP($B134,'1v -ostali'!$A$15:$AS$372,P$3,FALSE))</f>
        <v>0</v>
      </c>
      <c r="Q134">
        <f>IF($B134=0,0,+VLOOKUP($B134,'1v -ostali'!$A$15:$AS$372,Q$3,FALSE))</f>
        <v>0</v>
      </c>
      <c r="R134">
        <f>IF($B134=0,0,+VLOOKUP($B134,'1v -ostali'!$A$15:$AS$372,R$3,FALSE))</f>
        <v>0</v>
      </c>
      <c r="S134">
        <f>IF($B134=0,0,+VLOOKUP($B134,'1v -ostali'!$A$15:$AS$372,S$3,FALSE))</f>
        <v>0</v>
      </c>
      <c r="T134">
        <f>IF($B134=0,0,+VLOOKUP($B134,'1v -ostali'!$A$15:$AS$372,T$3,FALSE))</f>
        <v>0</v>
      </c>
      <c r="U134">
        <f>IF($B134=0,0,+VLOOKUP($B134,'1v -ostali'!$A$15:$AS$372,U$3,FALSE))</f>
        <v>0</v>
      </c>
      <c r="V134">
        <f>IF($B134=0,0,+VLOOKUP($B134,'1v -ostali'!$A$15:$AS$372,V$3,FALSE))</f>
        <v>0</v>
      </c>
      <c r="W134">
        <f>IF($B134=0,0,+VLOOKUP($B134,'1v -ostali'!$A$15:$AS$372,W$3,FALSE))</f>
        <v>0</v>
      </c>
      <c r="X134">
        <f>IF($B134=0,0,+VLOOKUP($B134,'1v -ostali'!$A$15:$AS$372,X$3,FALSE))</f>
        <v>0</v>
      </c>
      <c r="Y134">
        <f>IF($B134=0,0,+VLOOKUP($B134,'1v -ostali'!$A$15:$AS$372,Y$3,FALSE))</f>
        <v>0</v>
      </c>
      <c r="Z134">
        <f>IF($B134=0,0,+VLOOKUP($B134,'1v -ostali'!$A$15:$AS$372,Z$3,FALSE))</f>
        <v>0</v>
      </c>
      <c r="AA134">
        <f>IF($B134=0,0,+VLOOKUP($B134,'1v -ostali'!$A$15:$AS$372,AA$3,FALSE))</f>
        <v>0</v>
      </c>
      <c r="AB134">
        <f>IF($B134=0,0,+VLOOKUP($B134,'1v -ostali'!$A$15:$AS$372,AB$3,FALSE))</f>
        <v>0</v>
      </c>
      <c r="AC134">
        <f>IF($B134=0,0,+VLOOKUP($B134,'1v -ostali'!$A$15:$AS$372,AC$3,FALSE))</f>
        <v>0</v>
      </c>
      <c r="AD134">
        <f>IF($B134=0,0,+VLOOKUP($B134,'1v -ostali'!$A$15:$AS$372,AD$3,FALSE))</f>
        <v>0</v>
      </c>
      <c r="AL134">
        <f>IF($B134=0,0,+VLOOKUP($B134,'1v -ostali'!$A$15:$AS$372,AL$3,FALSE))</f>
        <v>0</v>
      </c>
      <c r="AM134">
        <f>IF($B134=0,0,+VLOOKUP($B134,'1v -ostali'!$A$15:$AS$372,AM$3,FALSE))</f>
        <v>0</v>
      </c>
      <c r="AN134" s="40">
        <f>IF($B134=0,0,+VLOOKUP($B134,'1v -ostali'!$A$15:$AS$372,AN$3,FALSE))</f>
        <v>0</v>
      </c>
      <c r="AO134" s="40">
        <f>IF($B134=0,0,+VLOOKUP($B134,'1v -ostali'!$A$15:$AS$372,AO$3,FALSE))</f>
        <v>0</v>
      </c>
      <c r="AP134" s="40">
        <f>IF($B134=0,0,+VLOOKUP($B134,'1v -ostali'!$A$15:$AS$372,AP$3,FALSE))</f>
        <v>0</v>
      </c>
      <c r="AQ134" s="40">
        <f>IF($B134=0,0,+VLOOKUP($B134,'1v -ostali'!$A$15:$AS$372,AQ$3,FALSE))</f>
        <v>0</v>
      </c>
      <c r="AR134" s="40">
        <f>IF($B134=0,0,+VLOOKUP($B134,'1v -ostali'!$A$15:$AS$372,AR$3,FALSE))</f>
        <v>0</v>
      </c>
      <c r="AS134" s="40">
        <f>IF($B134=0,0,+VLOOKUP($B134,'1v -ostali'!$A$15:$AS$372,AS$3,FALSE))</f>
        <v>0</v>
      </c>
      <c r="AT134" s="40">
        <f>IF($B134=0,0,+VLOOKUP($B134,'1v -ostali'!$A$15:$AS$372,AT$3,FALSE))</f>
        <v>0</v>
      </c>
      <c r="AU134" s="40">
        <f>IF($B134=0,0,+VLOOKUP($B134,'1v -ostali'!$A$15:$AS$372,AU$3,FALSE))</f>
        <v>0</v>
      </c>
      <c r="AV134" s="40">
        <f>IF($B134=0,0,+VLOOKUP($B134,'1v -ostali'!$A$15:$AS$372,AV$3,FALSE))</f>
        <v>0</v>
      </c>
      <c r="AW134" s="40">
        <f>IF($B134=0,0,+VLOOKUP($B134,'1v -ostali'!$A$15:$AS$372,AW$3,FALSE))</f>
        <v>0</v>
      </c>
    </row>
    <row r="135" spans="1:49" x14ac:dyDescent="0.25">
      <c r="A135">
        <f t="shared" si="16"/>
        <v>0</v>
      </c>
      <c r="B135">
        <f>+IF(MAX(B$4:B134)+1&lt;=B$1,B134+1,0)</f>
        <v>0</v>
      </c>
      <c r="C135" s="222">
        <f t="shared" si="12"/>
        <v>0</v>
      </c>
      <c r="D135">
        <f t="shared" si="13"/>
        <v>0</v>
      </c>
      <c r="E135" s="368">
        <f t="shared" si="14"/>
        <v>0</v>
      </c>
      <c r="F135" s="222">
        <f t="shared" ref="F135:F197" si="17">+IF(B135=0,0,F134)</f>
        <v>0</v>
      </c>
      <c r="G135">
        <f>IF($B135=0,0,+VLOOKUP($B135,'1v -ostali'!$A$15:C$372,G$3,FALSE))</f>
        <v>0</v>
      </c>
      <c r="I135">
        <f>IF($B135=0,0,+VLOOKUP($B135,'1v -ostali'!$A$15:$AS$372,I$3,FALSE))</f>
        <v>0</v>
      </c>
      <c r="J135">
        <f>IF($B135=0,0,+VLOOKUP($B135,'1v -ostali'!$A$15:$AS$372,J$3,FALSE))</f>
        <v>0</v>
      </c>
      <c r="K135">
        <f>IF($B135=0,0,+VLOOKUP($B135,'1v -ostali'!$A$15:$AS$372,K$3,FALSE))</f>
        <v>0</v>
      </c>
      <c r="L135">
        <f>IF($B135=0,0,+VLOOKUP($B135,'1v -ostali'!$A$15:$AS$372,L$3,FALSE))</f>
        <v>0</v>
      </c>
      <c r="M135">
        <f>IF($B135=0,0,+VLOOKUP($B135,'1v -ostali'!$A$15:$AS$372,M$3,FALSE))</f>
        <v>0</v>
      </c>
      <c r="N135">
        <f>IF($B135=0,0,+VLOOKUP($B135,'1v -ostali'!$A$15:$AS$372,N$3,FALSE))</f>
        <v>0</v>
      </c>
      <c r="O135">
        <f>IF($B135=0,0,+VLOOKUP($B135,'1v -ostali'!$A$15:$AS$372,O$3,FALSE))</f>
        <v>0</v>
      </c>
      <c r="P135">
        <f>IF($B135=0,0,+VLOOKUP($B135,'1v -ostali'!$A$15:$AS$372,P$3,FALSE))</f>
        <v>0</v>
      </c>
      <c r="Q135">
        <f>IF($B135=0,0,+VLOOKUP($B135,'1v -ostali'!$A$15:$AS$372,Q$3,FALSE))</f>
        <v>0</v>
      </c>
      <c r="R135">
        <f>IF($B135=0,0,+VLOOKUP($B135,'1v -ostali'!$A$15:$AS$372,R$3,FALSE))</f>
        <v>0</v>
      </c>
      <c r="S135">
        <f>IF($B135=0,0,+VLOOKUP($B135,'1v -ostali'!$A$15:$AS$372,S$3,FALSE))</f>
        <v>0</v>
      </c>
      <c r="T135">
        <f>IF($B135=0,0,+VLOOKUP($B135,'1v -ostali'!$A$15:$AS$372,T$3,FALSE))</f>
        <v>0</v>
      </c>
      <c r="U135">
        <f>IF($B135=0,0,+VLOOKUP($B135,'1v -ostali'!$A$15:$AS$372,U$3,FALSE))</f>
        <v>0</v>
      </c>
      <c r="V135">
        <f>IF($B135=0,0,+VLOOKUP($B135,'1v -ostali'!$A$15:$AS$372,V$3,FALSE))</f>
        <v>0</v>
      </c>
      <c r="W135">
        <f>IF($B135=0,0,+VLOOKUP($B135,'1v -ostali'!$A$15:$AS$372,W$3,FALSE))</f>
        <v>0</v>
      </c>
      <c r="X135">
        <f>IF($B135=0,0,+VLOOKUP($B135,'1v -ostali'!$A$15:$AS$372,X$3,FALSE))</f>
        <v>0</v>
      </c>
      <c r="Y135">
        <f>IF($B135=0,0,+VLOOKUP($B135,'1v -ostali'!$A$15:$AS$372,Y$3,FALSE))</f>
        <v>0</v>
      </c>
      <c r="Z135">
        <f>IF($B135=0,0,+VLOOKUP($B135,'1v -ostali'!$A$15:$AS$372,Z$3,FALSE))</f>
        <v>0</v>
      </c>
      <c r="AA135">
        <f>IF($B135=0,0,+VLOOKUP($B135,'1v -ostali'!$A$15:$AS$372,AA$3,FALSE))</f>
        <v>0</v>
      </c>
      <c r="AB135">
        <f>IF($B135=0,0,+VLOOKUP($B135,'1v -ostali'!$A$15:$AS$372,AB$3,FALSE))</f>
        <v>0</v>
      </c>
      <c r="AC135">
        <f>IF($B135=0,0,+VLOOKUP($B135,'1v -ostali'!$A$15:$AS$372,AC$3,FALSE))</f>
        <v>0</v>
      </c>
      <c r="AD135">
        <f>IF($B135=0,0,+VLOOKUP($B135,'1v -ostali'!$A$15:$AS$372,AD$3,FALSE))</f>
        <v>0</v>
      </c>
      <c r="AL135">
        <f>IF($B135=0,0,+VLOOKUP($B135,'1v -ostali'!$A$15:$AS$372,AL$3,FALSE))</f>
        <v>0</v>
      </c>
      <c r="AM135">
        <f>IF($B135=0,0,+VLOOKUP($B135,'1v -ostali'!$A$15:$AS$372,AM$3,FALSE))</f>
        <v>0</v>
      </c>
      <c r="AN135" s="40">
        <f>IF($B135=0,0,+VLOOKUP($B135,'1v -ostali'!$A$15:$AS$372,AN$3,FALSE))</f>
        <v>0</v>
      </c>
      <c r="AO135" s="40">
        <f>IF($B135=0,0,+VLOOKUP($B135,'1v -ostali'!$A$15:$AS$372,AO$3,FALSE))</f>
        <v>0</v>
      </c>
      <c r="AP135" s="40">
        <f>IF($B135=0,0,+VLOOKUP($B135,'1v -ostali'!$A$15:$AS$372,AP$3,FALSE))</f>
        <v>0</v>
      </c>
      <c r="AQ135" s="40">
        <f>IF($B135=0,0,+VLOOKUP($B135,'1v -ostali'!$A$15:$AS$372,AQ$3,FALSE))</f>
        <v>0</v>
      </c>
      <c r="AR135" s="40">
        <f>IF($B135=0,0,+VLOOKUP($B135,'1v -ostali'!$A$15:$AS$372,AR$3,FALSE))</f>
        <v>0</v>
      </c>
      <c r="AS135" s="40">
        <f>IF($B135=0,0,+VLOOKUP($B135,'1v -ostali'!$A$15:$AS$372,AS$3,FALSE))</f>
        <v>0</v>
      </c>
      <c r="AT135" s="40">
        <f>IF($B135=0,0,+VLOOKUP($B135,'1v -ostali'!$A$15:$AS$372,AT$3,FALSE))</f>
        <v>0</v>
      </c>
      <c r="AU135" s="40">
        <f>IF($B135=0,0,+VLOOKUP($B135,'1v -ostali'!$A$15:$AS$372,AU$3,FALSE))</f>
        <v>0</v>
      </c>
      <c r="AV135" s="40">
        <f>IF($B135=0,0,+VLOOKUP($B135,'1v -ostali'!$A$15:$AS$372,AV$3,FALSE))</f>
        <v>0</v>
      </c>
      <c r="AW135" s="40">
        <f>IF($B135=0,0,+VLOOKUP($B135,'1v -ostali'!$A$15:$AS$372,AW$3,FALSE))</f>
        <v>0</v>
      </c>
    </row>
    <row r="136" spans="1:49" x14ac:dyDescent="0.25">
      <c r="A136">
        <f t="shared" si="16"/>
        <v>0</v>
      </c>
      <c r="B136">
        <f>+IF(MAX(B$4:B135)+1&lt;=B$1,B135+1,0)</f>
        <v>0</v>
      </c>
      <c r="C136" s="222">
        <f t="shared" si="12"/>
        <v>0</v>
      </c>
      <c r="D136">
        <f t="shared" si="13"/>
        <v>0</v>
      </c>
      <c r="E136" s="368">
        <f t="shared" si="14"/>
        <v>0</v>
      </c>
      <c r="F136" s="222">
        <f t="shared" si="17"/>
        <v>0</v>
      </c>
      <c r="G136">
        <f>IF($B136=0,0,+VLOOKUP($B136,'1v -ostali'!$A$15:C$372,G$3,FALSE))</f>
        <v>0</v>
      </c>
      <c r="I136">
        <f>IF($B136=0,0,+VLOOKUP($B136,'1v -ostali'!$A$15:$AS$372,I$3,FALSE))</f>
        <v>0</v>
      </c>
      <c r="J136">
        <f>IF($B136=0,0,+VLOOKUP($B136,'1v -ostali'!$A$15:$AS$372,J$3,FALSE))</f>
        <v>0</v>
      </c>
      <c r="K136">
        <f>IF($B136=0,0,+VLOOKUP($B136,'1v -ostali'!$A$15:$AS$372,K$3,FALSE))</f>
        <v>0</v>
      </c>
      <c r="L136">
        <f>IF($B136=0,0,+VLOOKUP($B136,'1v -ostali'!$A$15:$AS$372,L$3,FALSE))</f>
        <v>0</v>
      </c>
      <c r="M136">
        <f>IF($B136=0,0,+VLOOKUP($B136,'1v -ostali'!$A$15:$AS$372,M$3,FALSE))</f>
        <v>0</v>
      </c>
      <c r="N136">
        <f>IF($B136=0,0,+VLOOKUP($B136,'1v -ostali'!$A$15:$AS$372,N$3,FALSE))</f>
        <v>0</v>
      </c>
      <c r="O136">
        <f>IF($B136=0,0,+VLOOKUP($B136,'1v -ostali'!$A$15:$AS$372,O$3,FALSE))</f>
        <v>0</v>
      </c>
      <c r="P136">
        <f>IF($B136=0,0,+VLOOKUP($B136,'1v -ostali'!$A$15:$AS$372,P$3,FALSE))</f>
        <v>0</v>
      </c>
      <c r="Q136">
        <f>IF($B136=0,0,+VLOOKUP($B136,'1v -ostali'!$A$15:$AS$372,Q$3,FALSE))</f>
        <v>0</v>
      </c>
      <c r="R136">
        <f>IF($B136=0,0,+VLOOKUP($B136,'1v -ostali'!$A$15:$AS$372,R$3,FALSE))</f>
        <v>0</v>
      </c>
      <c r="S136">
        <f>IF($B136=0,0,+VLOOKUP($B136,'1v -ostali'!$A$15:$AS$372,S$3,FALSE))</f>
        <v>0</v>
      </c>
      <c r="T136">
        <f>IF($B136=0,0,+VLOOKUP($B136,'1v -ostali'!$A$15:$AS$372,T$3,FALSE))</f>
        <v>0</v>
      </c>
      <c r="U136">
        <f>IF($B136=0,0,+VLOOKUP($B136,'1v -ostali'!$A$15:$AS$372,U$3,FALSE))</f>
        <v>0</v>
      </c>
      <c r="V136">
        <f>IF($B136=0,0,+VLOOKUP($B136,'1v -ostali'!$A$15:$AS$372,V$3,FALSE))</f>
        <v>0</v>
      </c>
      <c r="W136">
        <f>IF($B136=0,0,+VLOOKUP($B136,'1v -ostali'!$A$15:$AS$372,W$3,FALSE))</f>
        <v>0</v>
      </c>
      <c r="X136">
        <f>IF($B136=0,0,+VLOOKUP($B136,'1v -ostali'!$A$15:$AS$372,X$3,FALSE))</f>
        <v>0</v>
      </c>
      <c r="Y136">
        <f>IF($B136=0,0,+VLOOKUP($B136,'1v -ostali'!$A$15:$AS$372,Y$3,FALSE))</f>
        <v>0</v>
      </c>
      <c r="Z136">
        <f>IF($B136=0,0,+VLOOKUP($B136,'1v -ostali'!$A$15:$AS$372,Z$3,FALSE))</f>
        <v>0</v>
      </c>
      <c r="AA136">
        <f>IF($B136=0,0,+VLOOKUP($B136,'1v -ostali'!$A$15:$AS$372,AA$3,FALSE))</f>
        <v>0</v>
      </c>
      <c r="AB136">
        <f>IF($B136=0,0,+VLOOKUP($B136,'1v -ostali'!$A$15:$AS$372,AB$3,FALSE))</f>
        <v>0</v>
      </c>
      <c r="AC136">
        <f>IF($B136=0,0,+VLOOKUP($B136,'1v -ostali'!$A$15:$AS$372,AC$3,FALSE))</f>
        <v>0</v>
      </c>
      <c r="AD136">
        <f>IF($B136=0,0,+VLOOKUP($B136,'1v -ostali'!$A$15:$AS$372,AD$3,FALSE))</f>
        <v>0</v>
      </c>
      <c r="AL136">
        <f>IF($B136=0,0,+VLOOKUP($B136,'1v -ostali'!$A$15:$AS$372,AL$3,FALSE))</f>
        <v>0</v>
      </c>
      <c r="AM136">
        <f>IF($B136=0,0,+VLOOKUP($B136,'1v -ostali'!$A$15:$AS$372,AM$3,FALSE))</f>
        <v>0</v>
      </c>
      <c r="AN136" s="40">
        <f>IF($B136=0,0,+VLOOKUP($B136,'1v -ostali'!$A$15:$AS$372,AN$3,FALSE))</f>
        <v>0</v>
      </c>
      <c r="AO136" s="40">
        <f>IF($B136=0,0,+VLOOKUP($B136,'1v -ostali'!$A$15:$AS$372,AO$3,FALSE))</f>
        <v>0</v>
      </c>
      <c r="AP136" s="40">
        <f>IF($B136=0,0,+VLOOKUP($B136,'1v -ostali'!$A$15:$AS$372,AP$3,FALSE))</f>
        <v>0</v>
      </c>
      <c r="AQ136" s="40">
        <f>IF($B136=0,0,+VLOOKUP($B136,'1v -ostali'!$A$15:$AS$372,AQ$3,FALSE))</f>
        <v>0</v>
      </c>
      <c r="AR136" s="40">
        <f>IF($B136=0,0,+VLOOKUP($B136,'1v -ostali'!$A$15:$AS$372,AR$3,FALSE))</f>
        <v>0</v>
      </c>
      <c r="AS136" s="40">
        <f>IF($B136=0,0,+VLOOKUP($B136,'1v -ostali'!$A$15:$AS$372,AS$3,FALSE))</f>
        <v>0</v>
      </c>
      <c r="AT136" s="40">
        <f>IF($B136=0,0,+VLOOKUP($B136,'1v -ostali'!$A$15:$AS$372,AT$3,FALSE))</f>
        <v>0</v>
      </c>
      <c r="AU136" s="40">
        <f>IF($B136=0,0,+VLOOKUP($B136,'1v -ostali'!$A$15:$AS$372,AU$3,FALSE))</f>
        <v>0</v>
      </c>
      <c r="AV136" s="40">
        <f>IF($B136=0,0,+VLOOKUP($B136,'1v -ostali'!$A$15:$AS$372,AV$3,FALSE))</f>
        <v>0</v>
      </c>
      <c r="AW136" s="40">
        <f>IF($B136=0,0,+VLOOKUP($B136,'1v -ostali'!$A$15:$AS$372,AW$3,FALSE))</f>
        <v>0</v>
      </c>
    </row>
    <row r="137" spans="1:49" x14ac:dyDescent="0.25">
      <c r="A137">
        <f t="shared" si="16"/>
        <v>0</v>
      </c>
      <c r="B137">
        <f>+IF(MAX(B$4:B136)+1&lt;=B$1,B136+1,0)</f>
        <v>0</v>
      </c>
      <c r="C137" s="222">
        <f t="shared" si="12"/>
        <v>0</v>
      </c>
      <c r="D137">
        <f t="shared" si="13"/>
        <v>0</v>
      </c>
      <c r="E137" s="368">
        <f t="shared" si="14"/>
        <v>0</v>
      </c>
      <c r="F137" s="222">
        <f t="shared" si="17"/>
        <v>0</v>
      </c>
      <c r="G137">
        <f>IF($B137=0,0,+VLOOKUP($B137,'1v -ostali'!$A$15:C$372,G$3,FALSE))</f>
        <v>0</v>
      </c>
      <c r="I137">
        <f>IF($B137=0,0,+VLOOKUP($B137,'1v -ostali'!$A$15:$AS$372,I$3,FALSE))</f>
        <v>0</v>
      </c>
      <c r="J137">
        <f>IF($B137=0,0,+VLOOKUP($B137,'1v -ostali'!$A$15:$AS$372,J$3,FALSE))</f>
        <v>0</v>
      </c>
      <c r="K137">
        <f>IF($B137=0,0,+VLOOKUP($B137,'1v -ostali'!$A$15:$AS$372,K$3,FALSE))</f>
        <v>0</v>
      </c>
      <c r="L137">
        <f>IF($B137=0,0,+VLOOKUP($B137,'1v -ostali'!$A$15:$AS$372,L$3,FALSE))</f>
        <v>0</v>
      </c>
      <c r="M137">
        <f>IF($B137=0,0,+VLOOKUP($B137,'1v -ostali'!$A$15:$AS$372,M$3,FALSE))</f>
        <v>0</v>
      </c>
      <c r="N137">
        <f>IF($B137=0,0,+VLOOKUP($B137,'1v -ostali'!$A$15:$AS$372,N$3,FALSE))</f>
        <v>0</v>
      </c>
      <c r="O137">
        <f>IF($B137=0,0,+VLOOKUP($B137,'1v -ostali'!$A$15:$AS$372,O$3,FALSE))</f>
        <v>0</v>
      </c>
      <c r="P137">
        <f>IF($B137=0,0,+VLOOKUP($B137,'1v -ostali'!$A$15:$AS$372,P$3,FALSE))</f>
        <v>0</v>
      </c>
      <c r="Q137">
        <f>IF($B137=0,0,+VLOOKUP($B137,'1v -ostali'!$A$15:$AS$372,Q$3,FALSE))</f>
        <v>0</v>
      </c>
      <c r="R137">
        <f>IF($B137=0,0,+VLOOKUP($B137,'1v -ostali'!$A$15:$AS$372,R$3,FALSE))</f>
        <v>0</v>
      </c>
      <c r="S137">
        <f>IF($B137=0,0,+VLOOKUP($B137,'1v -ostali'!$A$15:$AS$372,S$3,FALSE))</f>
        <v>0</v>
      </c>
      <c r="T137">
        <f>IF($B137=0,0,+VLOOKUP($B137,'1v -ostali'!$A$15:$AS$372,T$3,FALSE))</f>
        <v>0</v>
      </c>
      <c r="U137">
        <f>IF($B137=0,0,+VLOOKUP($B137,'1v -ostali'!$A$15:$AS$372,U$3,FALSE))</f>
        <v>0</v>
      </c>
      <c r="V137">
        <f>IF($B137=0,0,+VLOOKUP($B137,'1v -ostali'!$A$15:$AS$372,V$3,FALSE))</f>
        <v>0</v>
      </c>
      <c r="W137">
        <f>IF($B137=0,0,+VLOOKUP($B137,'1v -ostali'!$A$15:$AS$372,W$3,FALSE))</f>
        <v>0</v>
      </c>
      <c r="X137">
        <f>IF($B137=0,0,+VLOOKUP($B137,'1v -ostali'!$A$15:$AS$372,X$3,FALSE))</f>
        <v>0</v>
      </c>
      <c r="Y137">
        <f>IF($B137=0,0,+VLOOKUP($B137,'1v -ostali'!$A$15:$AS$372,Y$3,FALSE))</f>
        <v>0</v>
      </c>
      <c r="Z137">
        <f>IF($B137=0,0,+VLOOKUP($B137,'1v -ostali'!$A$15:$AS$372,Z$3,FALSE))</f>
        <v>0</v>
      </c>
      <c r="AA137">
        <f>IF($B137=0,0,+VLOOKUP($B137,'1v -ostali'!$A$15:$AS$372,AA$3,FALSE))</f>
        <v>0</v>
      </c>
      <c r="AB137">
        <f>IF($B137=0,0,+VLOOKUP($B137,'1v -ostali'!$A$15:$AS$372,AB$3,FALSE))</f>
        <v>0</v>
      </c>
      <c r="AC137">
        <f>IF($B137=0,0,+VLOOKUP($B137,'1v -ostali'!$A$15:$AS$372,AC$3,FALSE))</f>
        <v>0</v>
      </c>
      <c r="AD137">
        <f>IF($B137=0,0,+VLOOKUP($B137,'1v -ostali'!$A$15:$AS$372,AD$3,FALSE))</f>
        <v>0</v>
      </c>
      <c r="AL137">
        <f>IF($B137=0,0,+VLOOKUP($B137,'1v -ostali'!$A$15:$AS$372,AL$3,FALSE))</f>
        <v>0</v>
      </c>
      <c r="AM137">
        <f>IF($B137=0,0,+VLOOKUP($B137,'1v -ostali'!$A$15:$AS$372,AM$3,FALSE))</f>
        <v>0</v>
      </c>
      <c r="AN137" s="40">
        <f>IF($B137=0,0,+VLOOKUP($B137,'1v -ostali'!$A$15:$AS$372,AN$3,FALSE))</f>
        <v>0</v>
      </c>
      <c r="AO137" s="40">
        <f>IF($B137=0,0,+VLOOKUP($B137,'1v -ostali'!$A$15:$AS$372,AO$3,FALSE))</f>
        <v>0</v>
      </c>
      <c r="AP137" s="40">
        <f>IF($B137=0,0,+VLOOKUP($B137,'1v -ostali'!$A$15:$AS$372,AP$3,FALSE))</f>
        <v>0</v>
      </c>
      <c r="AQ137" s="40">
        <f>IF($B137=0,0,+VLOOKUP($B137,'1v -ostali'!$A$15:$AS$372,AQ$3,FALSE))</f>
        <v>0</v>
      </c>
      <c r="AR137" s="40">
        <f>IF($B137=0,0,+VLOOKUP($B137,'1v -ostali'!$A$15:$AS$372,AR$3,FALSE))</f>
        <v>0</v>
      </c>
      <c r="AS137" s="40">
        <f>IF($B137=0,0,+VLOOKUP($B137,'1v -ostali'!$A$15:$AS$372,AS$3,FALSE))</f>
        <v>0</v>
      </c>
      <c r="AT137" s="40">
        <f>IF($B137=0,0,+VLOOKUP($B137,'1v -ostali'!$A$15:$AS$372,AT$3,FALSE))</f>
        <v>0</v>
      </c>
      <c r="AU137" s="40">
        <f>IF($B137=0,0,+VLOOKUP($B137,'1v -ostali'!$A$15:$AS$372,AU$3,FALSE))</f>
        <v>0</v>
      </c>
      <c r="AV137" s="40">
        <f>IF($B137=0,0,+VLOOKUP($B137,'1v -ostali'!$A$15:$AS$372,AV$3,FALSE))</f>
        <v>0</v>
      </c>
      <c r="AW137" s="40">
        <f>IF($B137=0,0,+VLOOKUP($B137,'1v -ostali'!$A$15:$AS$372,AW$3,FALSE))</f>
        <v>0</v>
      </c>
    </row>
    <row r="138" spans="1:49" x14ac:dyDescent="0.25">
      <c r="A138">
        <f t="shared" si="16"/>
        <v>0</v>
      </c>
      <c r="B138">
        <f>+IF(MAX(B$4:B137)+1&lt;=B$1,B137+1,0)</f>
        <v>0</v>
      </c>
      <c r="C138" s="222">
        <f t="shared" si="12"/>
        <v>0</v>
      </c>
      <c r="D138">
        <f t="shared" si="13"/>
        <v>0</v>
      </c>
      <c r="E138" s="368">
        <f t="shared" si="14"/>
        <v>0</v>
      </c>
      <c r="F138" s="222">
        <f t="shared" si="17"/>
        <v>0</v>
      </c>
      <c r="G138">
        <f>IF($B138=0,0,+VLOOKUP($B138,'1v -ostali'!$A$15:C$372,G$3,FALSE))</f>
        <v>0</v>
      </c>
      <c r="I138">
        <f>IF($B138=0,0,+VLOOKUP($B138,'1v -ostali'!$A$15:$AS$372,I$3,FALSE))</f>
        <v>0</v>
      </c>
      <c r="J138">
        <f>IF($B138=0,0,+VLOOKUP($B138,'1v -ostali'!$A$15:$AS$372,J$3,FALSE))</f>
        <v>0</v>
      </c>
      <c r="K138">
        <f>IF($B138=0,0,+VLOOKUP($B138,'1v -ostali'!$A$15:$AS$372,K$3,FALSE))</f>
        <v>0</v>
      </c>
      <c r="L138">
        <f>IF($B138=0,0,+VLOOKUP($B138,'1v -ostali'!$A$15:$AS$372,L$3,FALSE))</f>
        <v>0</v>
      </c>
      <c r="M138">
        <f>IF($B138=0,0,+VLOOKUP($B138,'1v -ostali'!$A$15:$AS$372,M$3,FALSE))</f>
        <v>0</v>
      </c>
      <c r="N138">
        <f>IF($B138=0,0,+VLOOKUP($B138,'1v -ostali'!$A$15:$AS$372,N$3,FALSE))</f>
        <v>0</v>
      </c>
      <c r="O138">
        <f>IF($B138=0,0,+VLOOKUP($B138,'1v -ostali'!$A$15:$AS$372,O$3,FALSE))</f>
        <v>0</v>
      </c>
      <c r="P138">
        <f>IF($B138=0,0,+VLOOKUP($B138,'1v -ostali'!$A$15:$AS$372,P$3,FALSE))</f>
        <v>0</v>
      </c>
      <c r="Q138">
        <f>IF($B138=0,0,+VLOOKUP($B138,'1v -ostali'!$A$15:$AS$372,Q$3,FALSE))</f>
        <v>0</v>
      </c>
      <c r="R138">
        <f>IF($B138=0,0,+VLOOKUP($B138,'1v -ostali'!$A$15:$AS$372,R$3,FALSE))</f>
        <v>0</v>
      </c>
      <c r="S138">
        <f>IF($B138=0,0,+VLOOKUP($B138,'1v -ostali'!$A$15:$AS$372,S$3,FALSE))</f>
        <v>0</v>
      </c>
      <c r="T138">
        <f>IF($B138=0,0,+VLOOKUP($B138,'1v -ostali'!$A$15:$AS$372,T$3,FALSE))</f>
        <v>0</v>
      </c>
      <c r="U138">
        <f>IF($B138=0,0,+VLOOKUP($B138,'1v -ostali'!$A$15:$AS$372,U$3,FALSE))</f>
        <v>0</v>
      </c>
      <c r="V138">
        <f>IF($B138=0,0,+VLOOKUP($B138,'1v -ostali'!$A$15:$AS$372,V$3,FALSE))</f>
        <v>0</v>
      </c>
      <c r="W138">
        <f>IF($B138=0,0,+VLOOKUP($B138,'1v -ostali'!$A$15:$AS$372,W$3,FALSE))</f>
        <v>0</v>
      </c>
      <c r="X138">
        <f>IF($B138=0,0,+VLOOKUP($B138,'1v -ostali'!$A$15:$AS$372,X$3,FALSE))</f>
        <v>0</v>
      </c>
      <c r="Y138">
        <f>IF($B138=0,0,+VLOOKUP($B138,'1v -ostali'!$A$15:$AS$372,Y$3,FALSE))</f>
        <v>0</v>
      </c>
      <c r="Z138">
        <f>IF($B138=0,0,+VLOOKUP($B138,'1v -ostali'!$A$15:$AS$372,Z$3,FALSE))</f>
        <v>0</v>
      </c>
      <c r="AA138">
        <f>IF($B138=0,0,+VLOOKUP($B138,'1v -ostali'!$A$15:$AS$372,AA$3,FALSE))</f>
        <v>0</v>
      </c>
      <c r="AB138">
        <f>IF($B138=0,0,+VLOOKUP($B138,'1v -ostali'!$A$15:$AS$372,AB$3,FALSE))</f>
        <v>0</v>
      </c>
      <c r="AC138">
        <f>IF($B138=0,0,+VLOOKUP($B138,'1v -ostali'!$A$15:$AS$372,AC$3,FALSE))</f>
        <v>0</v>
      </c>
      <c r="AD138">
        <f>IF($B138=0,0,+VLOOKUP($B138,'1v -ostali'!$A$15:$AS$372,AD$3,FALSE))</f>
        <v>0</v>
      </c>
      <c r="AL138">
        <f>IF($B138=0,0,+VLOOKUP($B138,'1v -ostali'!$A$15:$AS$372,AL$3,FALSE))</f>
        <v>0</v>
      </c>
      <c r="AM138">
        <f>IF($B138=0,0,+VLOOKUP($B138,'1v -ostali'!$A$15:$AS$372,AM$3,FALSE))</f>
        <v>0</v>
      </c>
      <c r="AN138" s="40">
        <f>IF($B138=0,0,+VLOOKUP($B138,'1v -ostali'!$A$15:$AS$372,AN$3,FALSE))</f>
        <v>0</v>
      </c>
      <c r="AO138" s="40">
        <f>IF($B138=0,0,+VLOOKUP($B138,'1v -ostali'!$A$15:$AS$372,AO$3,FALSE))</f>
        <v>0</v>
      </c>
      <c r="AP138" s="40">
        <f>IF($B138=0,0,+VLOOKUP($B138,'1v -ostali'!$A$15:$AS$372,AP$3,FALSE))</f>
        <v>0</v>
      </c>
      <c r="AQ138" s="40">
        <f>IF($B138=0,0,+VLOOKUP($B138,'1v -ostali'!$A$15:$AS$372,AQ$3,FALSE))</f>
        <v>0</v>
      </c>
      <c r="AR138" s="40">
        <f>IF($B138=0,0,+VLOOKUP($B138,'1v -ostali'!$A$15:$AS$372,AR$3,FALSE))</f>
        <v>0</v>
      </c>
      <c r="AS138" s="40">
        <f>IF($B138=0,0,+VLOOKUP($B138,'1v -ostali'!$A$15:$AS$372,AS$3,FALSE))</f>
        <v>0</v>
      </c>
      <c r="AT138" s="40">
        <f>IF($B138=0,0,+VLOOKUP($B138,'1v -ostali'!$A$15:$AS$372,AT$3,FALSE))</f>
        <v>0</v>
      </c>
      <c r="AU138" s="40">
        <f>IF($B138=0,0,+VLOOKUP($B138,'1v -ostali'!$A$15:$AS$372,AU$3,FALSE))</f>
        <v>0</v>
      </c>
      <c r="AV138" s="40">
        <f>IF($B138=0,0,+VLOOKUP($B138,'1v -ostali'!$A$15:$AS$372,AV$3,FALSE))</f>
        <v>0</v>
      </c>
      <c r="AW138" s="40">
        <f>IF($B138=0,0,+VLOOKUP($B138,'1v -ostali'!$A$15:$AS$372,AW$3,FALSE))</f>
        <v>0</v>
      </c>
    </row>
    <row r="139" spans="1:49" x14ac:dyDescent="0.25">
      <c r="A139">
        <f t="shared" si="16"/>
        <v>0</v>
      </c>
      <c r="B139">
        <f>+IF(MAX(B$4:B138)+1&lt;=B$1,B138+1,0)</f>
        <v>0</v>
      </c>
      <c r="C139" s="222">
        <f t="shared" si="12"/>
        <v>0</v>
      </c>
      <c r="D139">
        <f t="shared" si="13"/>
        <v>0</v>
      </c>
      <c r="E139" s="368">
        <f t="shared" si="14"/>
        <v>0</v>
      </c>
      <c r="F139" s="222">
        <f t="shared" si="17"/>
        <v>0</v>
      </c>
      <c r="G139">
        <f>IF($B139=0,0,+VLOOKUP($B139,'1v -ostali'!$A$15:C$372,G$3,FALSE))</f>
        <v>0</v>
      </c>
      <c r="I139">
        <f>IF($B139=0,0,+VLOOKUP($B139,'1v -ostali'!$A$15:$AS$372,I$3,FALSE))</f>
        <v>0</v>
      </c>
      <c r="J139">
        <f>IF($B139=0,0,+VLOOKUP($B139,'1v -ostali'!$A$15:$AS$372,J$3,FALSE))</f>
        <v>0</v>
      </c>
      <c r="K139">
        <f>IF($B139=0,0,+VLOOKUP($B139,'1v -ostali'!$A$15:$AS$372,K$3,FALSE))</f>
        <v>0</v>
      </c>
      <c r="L139">
        <f>IF($B139=0,0,+VLOOKUP($B139,'1v -ostali'!$A$15:$AS$372,L$3,FALSE))</f>
        <v>0</v>
      </c>
      <c r="M139">
        <f>IF($B139=0,0,+VLOOKUP($B139,'1v -ostali'!$A$15:$AS$372,M$3,FALSE))</f>
        <v>0</v>
      </c>
      <c r="N139">
        <f>IF($B139=0,0,+VLOOKUP($B139,'1v -ostali'!$A$15:$AS$372,N$3,FALSE))</f>
        <v>0</v>
      </c>
      <c r="O139">
        <f>IF($B139=0,0,+VLOOKUP($B139,'1v -ostali'!$A$15:$AS$372,O$3,FALSE))</f>
        <v>0</v>
      </c>
      <c r="P139">
        <f>IF($B139=0,0,+VLOOKUP($B139,'1v -ostali'!$A$15:$AS$372,P$3,FALSE))</f>
        <v>0</v>
      </c>
      <c r="Q139">
        <f>IF($B139=0,0,+VLOOKUP($B139,'1v -ostali'!$A$15:$AS$372,Q$3,FALSE))</f>
        <v>0</v>
      </c>
      <c r="R139">
        <f>IF($B139=0,0,+VLOOKUP($B139,'1v -ostali'!$A$15:$AS$372,R$3,FALSE))</f>
        <v>0</v>
      </c>
      <c r="S139">
        <f>IF($B139=0,0,+VLOOKUP($B139,'1v -ostali'!$A$15:$AS$372,S$3,FALSE))</f>
        <v>0</v>
      </c>
      <c r="T139">
        <f>IF($B139=0,0,+VLOOKUP($B139,'1v -ostali'!$A$15:$AS$372,T$3,FALSE))</f>
        <v>0</v>
      </c>
      <c r="U139">
        <f>IF($B139=0,0,+VLOOKUP($B139,'1v -ostali'!$A$15:$AS$372,U$3,FALSE))</f>
        <v>0</v>
      </c>
      <c r="V139">
        <f>IF($B139=0,0,+VLOOKUP($B139,'1v -ostali'!$A$15:$AS$372,V$3,FALSE))</f>
        <v>0</v>
      </c>
      <c r="W139">
        <f>IF($B139=0,0,+VLOOKUP($B139,'1v -ostali'!$A$15:$AS$372,W$3,FALSE))</f>
        <v>0</v>
      </c>
      <c r="X139">
        <f>IF($B139=0,0,+VLOOKUP($B139,'1v -ostali'!$A$15:$AS$372,X$3,FALSE))</f>
        <v>0</v>
      </c>
      <c r="Y139">
        <f>IF($B139=0,0,+VLOOKUP($B139,'1v -ostali'!$A$15:$AS$372,Y$3,FALSE))</f>
        <v>0</v>
      </c>
      <c r="Z139">
        <f>IF($B139=0,0,+VLOOKUP($B139,'1v -ostali'!$A$15:$AS$372,Z$3,FALSE))</f>
        <v>0</v>
      </c>
      <c r="AA139">
        <f>IF($B139=0,0,+VLOOKUP($B139,'1v -ostali'!$A$15:$AS$372,AA$3,FALSE))</f>
        <v>0</v>
      </c>
      <c r="AB139">
        <f>IF($B139=0,0,+VLOOKUP($B139,'1v -ostali'!$A$15:$AS$372,AB$3,FALSE))</f>
        <v>0</v>
      </c>
      <c r="AC139">
        <f>IF($B139=0,0,+VLOOKUP($B139,'1v -ostali'!$A$15:$AS$372,AC$3,FALSE))</f>
        <v>0</v>
      </c>
      <c r="AD139">
        <f>IF($B139=0,0,+VLOOKUP($B139,'1v -ostali'!$A$15:$AS$372,AD$3,FALSE))</f>
        <v>0</v>
      </c>
      <c r="AL139">
        <f>IF($B139=0,0,+VLOOKUP($B139,'1v -ostali'!$A$15:$AS$372,AL$3,FALSE))</f>
        <v>0</v>
      </c>
      <c r="AM139">
        <f>IF($B139=0,0,+VLOOKUP($B139,'1v -ostali'!$A$15:$AS$372,AM$3,FALSE))</f>
        <v>0</v>
      </c>
      <c r="AN139" s="40">
        <f>IF($B139=0,0,+VLOOKUP($B139,'1v -ostali'!$A$15:$AS$372,AN$3,FALSE))</f>
        <v>0</v>
      </c>
      <c r="AO139" s="40">
        <f>IF($B139=0,0,+VLOOKUP($B139,'1v -ostali'!$A$15:$AS$372,AO$3,FALSE))</f>
        <v>0</v>
      </c>
      <c r="AP139" s="40">
        <f>IF($B139=0,0,+VLOOKUP($B139,'1v -ostali'!$A$15:$AS$372,AP$3,FALSE))</f>
        <v>0</v>
      </c>
      <c r="AQ139" s="40">
        <f>IF($B139=0,0,+VLOOKUP($B139,'1v -ostali'!$A$15:$AS$372,AQ$3,FALSE))</f>
        <v>0</v>
      </c>
      <c r="AR139" s="40">
        <f>IF($B139=0,0,+VLOOKUP($B139,'1v -ostali'!$A$15:$AS$372,AR$3,FALSE))</f>
        <v>0</v>
      </c>
      <c r="AS139" s="40">
        <f>IF($B139=0,0,+VLOOKUP($B139,'1v -ostali'!$A$15:$AS$372,AS$3,FALSE))</f>
        <v>0</v>
      </c>
      <c r="AT139" s="40">
        <f>IF($B139=0,0,+VLOOKUP($B139,'1v -ostali'!$A$15:$AS$372,AT$3,FALSE))</f>
        <v>0</v>
      </c>
      <c r="AU139" s="40">
        <f>IF($B139=0,0,+VLOOKUP($B139,'1v -ostali'!$A$15:$AS$372,AU$3,FALSE))</f>
        <v>0</v>
      </c>
      <c r="AV139" s="40">
        <f>IF($B139=0,0,+VLOOKUP($B139,'1v -ostali'!$A$15:$AS$372,AV$3,FALSE))</f>
        <v>0</v>
      </c>
      <c r="AW139" s="40">
        <f>IF($B139=0,0,+VLOOKUP($B139,'1v -ostali'!$A$15:$AS$372,AW$3,FALSE))</f>
        <v>0</v>
      </c>
    </row>
    <row r="140" spans="1:49" x14ac:dyDescent="0.25">
      <c r="A140">
        <f t="shared" si="16"/>
        <v>0</v>
      </c>
      <c r="B140">
        <f>+IF(MAX(B$4:B139)+1&lt;=B$1,B139+1,0)</f>
        <v>0</v>
      </c>
      <c r="C140" s="222">
        <f t="shared" si="12"/>
        <v>0</v>
      </c>
      <c r="D140">
        <f t="shared" si="13"/>
        <v>0</v>
      </c>
      <c r="E140" s="368">
        <f t="shared" si="14"/>
        <v>0</v>
      </c>
      <c r="F140" s="222">
        <f t="shared" si="17"/>
        <v>0</v>
      </c>
      <c r="G140">
        <f>IF($B140=0,0,+VLOOKUP($B140,'1v -ostali'!$A$15:C$372,G$3,FALSE))</f>
        <v>0</v>
      </c>
      <c r="I140">
        <f>IF($B140=0,0,+VLOOKUP($B140,'1v -ostali'!$A$15:$AS$372,I$3,FALSE))</f>
        <v>0</v>
      </c>
      <c r="J140">
        <f>IF($B140=0,0,+VLOOKUP($B140,'1v -ostali'!$A$15:$AS$372,J$3,FALSE))</f>
        <v>0</v>
      </c>
      <c r="K140">
        <f>IF($B140=0,0,+VLOOKUP($B140,'1v -ostali'!$A$15:$AS$372,K$3,FALSE))</f>
        <v>0</v>
      </c>
      <c r="L140">
        <f>IF($B140=0,0,+VLOOKUP($B140,'1v -ostali'!$A$15:$AS$372,L$3,FALSE))</f>
        <v>0</v>
      </c>
      <c r="M140">
        <f>IF($B140=0,0,+VLOOKUP($B140,'1v -ostali'!$A$15:$AS$372,M$3,FALSE))</f>
        <v>0</v>
      </c>
      <c r="N140">
        <f>IF($B140=0,0,+VLOOKUP($B140,'1v -ostali'!$A$15:$AS$372,N$3,FALSE))</f>
        <v>0</v>
      </c>
      <c r="O140">
        <f>IF($B140=0,0,+VLOOKUP($B140,'1v -ostali'!$A$15:$AS$372,O$3,FALSE))</f>
        <v>0</v>
      </c>
      <c r="P140">
        <f>IF($B140=0,0,+VLOOKUP($B140,'1v -ostali'!$A$15:$AS$372,P$3,FALSE))</f>
        <v>0</v>
      </c>
      <c r="Q140">
        <f>IF($B140=0,0,+VLOOKUP($B140,'1v -ostali'!$A$15:$AS$372,Q$3,FALSE))</f>
        <v>0</v>
      </c>
      <c r="R140">
        <f>IF($B140=0,0,+VLOOKUP($B140,'1v -ostali'!$A$15:$AS$372,R$3,FALSE))</f>
        <v>0</v>
      </c>
      <c r="S140">
        <f>IF($B140=0,0,+VLOOKUP($B140,'1v -ostali'!$A$15:$AS$372,S$3,FALSE))</f>
        <v>0</v>
      </c>
      <c r="T140">
        <f>IF($B140=0,0,+VLOOKUP($B140,'1v -ostali'!$A$15:$AS$372,T$3,FALSE))</f>
        <v>0</v>
      </c>
      <c r="U140">
        <f>IF($B140=0,0,+VLOOKUP($B140,'1v -ostali'!$A$15:$AS$372,U$3,FALSE))</f>
        <v>0</v>
      </c>
      <c r="V140">
        <f>IF($B140=0,0,+VLOOKUP($B140,'1v -ostali'!$A$15:$AS$372,V$3,FALSE))</f>
        <v>0</v>
      </c>
      <c r="W140">
        <f>IF($B140=0,0,+VLOOKUP($B140,'1v -ostali'!$A$15:$AS$372,W$3,FALSE))</f>
        <v>0</v>
      </c>
      <c r="X140">
        <f>IF($B140=0,0,+VLOOKUP($B140,'1v -ostali'!$A$15:$AS$372,X$3,FALSE))</f>
        <v>0</v>
      </c>
      <c r="Y140">
        <f>IF($B140=0,0,+VLOOKUP($B140,'1v -ostali'!$A$15:$AS$372,Y$3,FALSE))</f>
        <v>0</v>
      </c>
      <c r="Z140">
        <f>IF($B140=0,0,+VLOOKUP($B140,'1v -ostali'!$A$15:$AS$372,Z$3,FALSE))</f>
        <v>0</v>
      </c>
      <c r="AA140">
        <f>IF($B140=0,0,+VLOOKUP($B140,'1v -ostali'!$A$15:$AS$372,AA$3,FALSE))</f>
        <v>0</v>
      </c>
      <c r="AB140">
        <f>IF($B140=0,0,+VLOOKUP($B140,'1v -ostali'!$A$15:$AS$372,AB$3,FALSE))</f>
        <v>0</v>
      </c>
      <c r="AC140">
        <f>IF($B140=0,0,+VLOOKUP($B140,'1v -ostali'!$A$15:$AS$372,AC$3,FALSE))</f>
        <v>0</v>
      </c>
      <c r="AD140">
        <f>IF($B140=0,0,+VLOOKUP($B140,'1v -ostali'!$A$15:$AS$372,AD$3,FALSE))</f>
        <v>0</v>
      </c>
      <c r="AL140">
        <f>IF($B140=0,0,+VLOOKUP($B140,'1v -ostali'!$A$15:$AS$372,AL$3,FALSE))</f>
        <v>0</v>
      </c>
      <c r="AM140">
        <f>IF($B140=0,0,+VLOOKUP($B140,'1v -ostali'!$A$15:$AS$372,AM$3,FALSE))</f>
        <v>0</v>
      </c>
      <c r="AN140" s="40">
        <f>IF($B140=0,0,+VLOOKUP($B140,'1v -ostali'!$A$15:$AS$372,AN$3,FALSE))</f>
        <v>0</v>
      </c>
      <c r="AO140" s="40">
        <f>IF($B140=0,0,+VLOOKUP($B140,'1v -ostali'!$A$15:$AS$372,AO$3,FALSE))</f>
        <v>0</v>
      </c>
      <c r="AP140" s="40">
        <f>IF($B140=0,0,+VLOOKUP($B140,'1v -ostali'!$A$15:$AS$372,AP$3,FALSE))</f>
        <v>0</v>
      </c>
      <c r="AQ140" s="40">
        <f>IF($B140=0,0,+VLOOKUP($B140,'1v -ostali'!$A$15:$AS$372,AQ$3,FALSE))</f>
        <v>0</v>
      </c>
      <c r="AR140" s="40">
        <f>IF($B140=0,0,+VLOOKUP($B140,'1v -ostali'!$A$15:$AS$372,AR$3,FALSE))</f>
        <v>0</v>
      </c>
      <c r="AS140" s="40">
        <f>IF($B140=0,0,+VLOOKUP($B140,'1v -ostali'!$A$15:$AS$372,AS$3,FALSE))</f>
        <v>0</v>
      </c>
      <c r="AT140" s="40">
        <f>IF($B140=0,0,+VLOOKUP($B140,'1v -ostali'!$A$15:$AS$372,AT$3,FALSE))</f>
        <v>0</v>
      </c>
      <c r="AU140" s="40">
        <f>IF($B140=0,0,+VLOOKUP($B140,'1v -ostali'!$A$15:$AS$372,AU$3,FALSE))</f>
        <v>0</v>
      </c>
      <c r="AV140" s="40">
        <f>IF($B140=0,0,+VLOOKUP($B140,'1v -ostali'!$A$15:$AS$372,AV$3,FALSE))</f>
        <v>0</v>
      </c>
      <c r="AW140" s="40">
        <f>IF($B140=0,0,+VLOOKUP($B140,'1v -ostali'!$A$15:$AS$372,AW$3,FALSE))</f>
        <v>0</v>
      </c>
    </row>
    <row r="141" spans="1:49" x14ac:dyDescent="0.25">
      <c r="A141">
        <f t="shared" si="16"/>
        <v>0</v>
      </c>
      <c r="B141">
        <f>+IF(MAX(B$4:B140)+1&lt;=B$1,B140+1,0)</f>
        <v>0</v>
      </c>
      <c r="C141" s="222">
        <f t="shared" si="12"/>
        <v>0</v>
      </c>
      <c r="D141">
        <f t="shared" si="13"/>
        <v>0</v>
      </c>
      <c r="E141" s="368">
        <f t="shared" si="14"/>
        <v>0</v>
      </c>
      <c r="F141" s="222">
        <f t="shared" si="17"/>
        <v>0</v>
      </c>
      <c r="G141">
        <f>IF($B141=0,0,+VLOOKUP($B141,'1v -ostali'!$A$15:C$372,G$3,FALSE))</f>
        <v>0</v>
      </c>
      <c r="I141">
        <f>IF($B141=0,0,+VLOOKUP($B141,'1v -ostali'!$A$15:$AS$372,I$3,FALSE))</f>
        <v>0</v>
      </c>
      <c r="J141">
        <f>IF($B141=0,0,+VLOOKUP($B141,'1v -ostali'!$A$15:$AS$372,J$3,FALSE))</f>
        <v>0</v>
      </c>
      <c r="K141">
        <f>IF($B141=0,0,+VLOOKUP($B141,'1v -ostali'!$A$15:$AS$372,K$3,FALSE))</f>
        <v>0</v>
      </c>
      <c r="L141">
        <f>IF($B141=0,0,+VLOOKUP($B141,'1v -ostali'!$A$15:$AS$372,L$3,FALSE))</f>
        <v>0</v>
      </c>
      <c r="M141">
        <f>IF($B141=0,0,+VLOOKUP($B141,'1v -ostali'!$A$15:$AS$372,M$3,FALSE))</f>
        <v>0</v>
      </c>
      <c r="N141">
        <f>IF($B141=0,0,+VLOOKUP($B141,'1v -ostali'!$A$15:$AS$372,N$3,FALSE))</f>
        <v>0</v>
      </c>
      <c r="O141">
        <f>IF($B141=0,0,+VLOOKUP($B141,'1v -ostali'!$A$15:$AS$372,O$3,FALSE))</f>
        <v>0</v>
      </c>
      <c r="P141">
        <f>IF($B141=0,0,+VLOOKUP($B141,'1v -ostali'!$A$15:$AS$372,P$3,FALSE))</f>
        <v>0</v>
      </c>
      <c r="Q141">
        <f>IF($B141=0,0,+VLOOKUP($B141,'1v -ostali'!$A$15:$AS$372,Q$3,FALSE))</f>
        <v>0</v>
      </c>
      <c r="R141">
        <f>IF($B141=0,0,+VLOOKUP($B141,'1v -ostali'!$A$15:$AS$372,R$3,FALSE))</f>
        <v>0</v>
      </c>
      <c r="S141">
        <f>IF($B141=0,0,+VLOOKUP($B141,'1v -ostali'!$A$15:$AS$372,S$3,FALSE))</f>
        <v>0</v>
      </c>
      <c r="T141">
        <f>IF($B141=0,0,+VLOOKUP($B141,'1v -ostali'!$A$15:$AS$372,T$3,FALSE))</f>
        <v>0</v>
      </c>
      <c r="U141">
        <f>IF($B141=0,0,+VLOOKUP($B141,'1v -ostali'!$A$15:$AS$372,U$3,FALSE))</f>
        <v>0</v>
      </c>
      <c r="V141">
        <f>IF($B141=0,0,+VLOOKUP($B141,'1v -ostali'!$A$15:$AS$372,V$3,FALSE))</f>
        <v>0</v>
      </c>
      <c r="W141">
        <f>IF($B141=0,0,+VLOOKUP($B141,'1v -ostali'!$A$15:$AS$372,W$3,FALSE))</f>
        <v>0</v>
      </c>
      <c r="X141">
        <f>IF($B141=0,0,+VLOOKUP($B141,'1v -ostali'!$A$15:$AS$372,X$3,FALSE))</f>
        <v>0</v>
      </c>
      <c r="Y141">
        <f>IF($B141=0,0,+VLOOKUP($B141,'1v -ostali'!$A$15:$AS$372,Y$3,FALSE))</f>
        <v>0</v>
      </c>
      <c r="Z141">
        <f>IF($B141=0,0,+VLOOKUP($B141,'1v -ostali'!$A$15:$AS$372,Z$3,FALSE))</f>
        <v>0</v>
      </c>
      <c r="AA141">
        <f>IF($B141=0,0,+VLOOKUP($B141,'1v -ostali'!$A$15:$AS$372,AA$3,FALSE))</f>
        <v>0</v>
      </c>
      <c r="AB141">
        <f>IF($B141=0,0,+VLOOKUP($B141,'1v -ostali'!$A$15:$AS$372,AB$3,FALSE))</f>
        <v>0</v>
      </c>
      <c r="AC141">
        <f>IF($B141=0,0,+VLOOKUP($B141,'1v -ostali'!$A$15:$AS$372,AC$3,FALSE))</f>
        <v>0</v>
      </c>
      <c r="AD141">
        <f>IF($B141=0,0,+VLOOKUP($B141,'1v -ostali'!$A$15:$AS$372,AD$3,FALSE))</f>
        <v>0</v>
      </c>
      <c r="AL141">
        <f>IF($B141=0,0,+VLOOKUP($B141,'1v -ostali'!$A$15:$AS$372,AL$3,FALSE))</f>
        <v>0</v>
      </c>
      <c r="AM141">
        <f>IF($B141=0,0,+VLOOKUP($B141,'1v -ostali'!$A$15:$AS$372,AM$3,FALSE))</f>
        <v>0</v>
      </c>
      <c r="AN141" s="40">
        <f>IF($B141=0,0,+VLOOKUP($B141,'1v -ostali'!$A$15:$AS$372,AN$3,FALSE))</f>
        <v>0</v>
      </c>
      <c r="AO141" s="40">
        <f>IF($B141=0,0,+VLOOKUP($B141,'1v -ostali'!$A$15:$AS$372,AO$3,FALSE))</f>
        <v>0</v>
      </c>
      <c r="AP141" s="40">
        <f>IF($B141=0,0,+VLOOKUP($B141,'1v -ostali'!$A$15:$AS$372,AP$3,FALSE))</f>
        <v>0</v>
      </c>
      <c r="AQ141" s="40">
        <f>IF($B141=0,0,+VLOOKUP($B141,'1v -ostali'!$A$15:$AS$372,AQ$3,FALSE))</f>
        <v>0</v>
      </c>
      <c r="AR141" s="40">
        <f>IF($B141=0,0,+VLOOKUP($B141,'1v -ostali'!$A$15:$AS$372,AR$3,FALSE))</f>
        <v>0</v>
      </c>
      <c r="AS141" s="40">
        <f>IF($B141=0,0,+VLOOKUP($B141,'1v -ostali'!$A$15:$AS$372,AS$3,FALSE))</f>
        <v>0</v>
      </c>
      <c r="AT141" s="40">
        <f>IF($B141=0,0,+VLOOKUP($B141,'1v -ostali'!$A$15:$AS$372,AT$3,FALSE))</f>
        <v>0</v>
      </c>
      <c r="AU141" s="40">
        <f>IF($B141=0,0,+VLOOKUP($B141,'1v -ostali'!$A$15:$AS$372,AU$3,FALSE))</f>
        <v>0</v>
      </c>
      <c r="AV141" s="40">
        <f>IF($B141=0,0,+VLOOKUP($B141,'1v -ostali'!$A$15:$AS$372,AV$3,FALSE))</f>
        <v>0</v>
      </c>
      <c r="AW141" s="40">
        <f>IF($B141=0,0,+VLOOKUP($B141,'1v -ostali'!$A$15:$AS$372,AW$3,FALSE))</f>
        <v>0</v>
      </c>
    </row>
    <row r="142" spans="1:49" x14ac:dyDescent="0.25">
      <c r="A142">
        <f t="shared" si="16"/>
        <v>0</v>
      </c>
      <c r="B142">
        <f>+IF(MAX(B$4:B141)+1&lt;=B$1,B141+1,0)</f>
        <v>0</v>
      </c>
      <c r="C142" s="222">
        <f t="shared" si="12"/>
        <v>0</v>
      </c>
      <c r="D142">
        <f t="shared" si="13"/>
        <v>0</v>
      </c>
      <c r="E142" s="368">
        <f t="shared" si="14"/>
        <v>0</v>
      </c>
      <c r="F142" s="222">
        <f t="shared" si="17"/>
        <v>0</v>
      </c>
      <c r="G142">
        <f>IF($B142=0,0,+VLOOKUP($B142,'1v -ostali'!$A$15:C$372,G$3,FALSE))</f>
        <v>0</v>
      </c>
      <c r="I142">
        <f>IF($B142=0,0,+VLOOKUP($B142,'1v -ostali'!$A$15:$AS$372,I$3,FALSE))</f>
        <v>0</v>
      </c>
      <c r="J142">
        <f>IF($B142=0,0,+VLOOKUP($B142,'1v -ostali'!$A$15:$AS$372,J$3,FALSE))</f>
        <v>0</v>
      </c>
      <c r="K142">
        <f>IF($B142=0,0,+VLOOKUP($B142,'1v -ostali'!$A$15:$AS$372,K$3,FALSE))</f>
        <v>0</v>
      </c>
      <c r="L142">
        <f>IF($B142=0,0,+VLOOKUP($B142,'1v -ostali'!$A$15:$AS$372,L$3,FALSE))</f>
        <v>0</v>
      </c>
      <c r="M142">
        <f>IF($B142=0,0,+VLOOKUP($B142,'1v -ostali'!$A$15:$AS$372,M$3,FALSE))</f>
        <v>0</v>
      </c>
      <c r="N142">
        <f>IF($B142=0,0,+VLOOKUP($B142,'1v -ostali'!$A$15:$AS$372,N$3,FALSE))</f>
        <v>0</v>
      </c>
      <c r="O142">
        <f>IF($B142=0,0,+VLOOKUP($B142,'1v -ostali'!$A$15:$AS$372,O$3,FALSE))</f>
        <v>0</v>
      </c>
      <c r="P142">
        <f>IF($B142=0,0,+VLOOKUP($B142,'1v -ostali'!$A$15:$AS$372,P$3,FALSE))</f>
        <v>0</v>
      </c>
      <c r="Q142">
        <f>IF($B142=0,0,+VLOOKUP($B142,'1v -ostali'!$A$15:$AS$372,Q$3,FALSE))</f>
        <v>0</v>
      </c>
      <c r="R142">
        <f>IF($B142=0,0,+VLOOKUP($B142,'1v -ostali'!$A$15:$AS$372,R$3,FALSE))</f>
        <v>0</v>
      </c>
      <c r="S142">
        <f>IF($B142=0,0,+VLOOKUP($B142,'1v -ostali'!$A$15:$AS$372,S$3,FALSE))</f>
        <v>0</v>
      </c>
      <c r="T142">
        <f>IF($B142=0,0,+VLOOKUP($B142,'1v -ostali'!$A$15:$AS$372,T$3,FALSE))</f>
        <v>0</v>
      </c>
      <c r="U142">
        <f>IF($B142=0,0,+VLOOKUP($B142,'1v -ostali'!$A$15:$AS$372,U$3,FALSE))</f>
        <v>0</v>
      </c>
      <c r="V142">
        <f>IF($B142=0,0,+VLOOKUP($B142,'1v -ostali'!$A$15:$AS$372,V$3,FALSE))</f>
        <v>0</v>
      </c>
      <c r="W142">
        <f>IF($B142=0,0,+VLOOKUP($B142,'1v -ostali'!$A$15:$AS$372,W$3,FALSE))</f>
        <v>0</v>
      </c>
      <c r="X142">
        <f>IF($B142=0,0,+VLOOKUP($B142,'1v -ostali'!$A$15:$AS$372,X$3,FALSE))</f>
        <v>0</v>
      </c>
      <c r="Y142">
        <f>IF($B142=0,0,+VLOOKUP($B142,'1v -ostali'!$A$15:$AS$372,Y$3,FALSE))</f>
        <v>0</v>
      </c>
      <c r="Z142">
        <f>IF($B142=0,0,+VLOOKUP($B142,'1v -ostali'!$A$15:$AS$372,Z$3,FALSE))</f>
        <v>0</v>
      </c>
      <c r="AA142">
        <f>IF($B142=0,0,+VLOOKUP($B142,'1v -ostali'!$A$15:$AS$372,AA$3,FALSE))</f>
        <v>0</v>
      </c>
      <c r="AB142">
        <f>IF($B142=0,0,+VLOOKUP($B142,'1v -ostali'!$A$15:$AS$372,AB$3,FALSE))</f>
        <v>0</v>
      </c>
      <c r="AC142">
        <f>IF($B142=0,0,+VLOOKUP($B142,'1v -ostali'!$A$15:$AS$372,AC$3,FALSE))</f>
        <v>0</v>
      </c>
      <c r="AD142">
        <f>IF($B142=0,0,+VLOOKUP($B142,'1v -ostali'!$A$15:$AS$372,AD$3,FALSE))</f>
        <v>0</v>
      </c>
      <c r="AL142">
        <f>IF($B142=0,0,+VLOOKUP($B142,'1v -ostali'!$A$15:$AS$372,AL$3,FALSE))</f>
        <v>0</v>
      </c>
      <c r="AM142">
        <f>IF($B142=0,0,+VLOOKUP($B142,'1v -ostali'!$A$15:$AS$372,AM$3,FALSE))</f>
        <v>0</v>
      </c>
      <c r="AN142" s="40">
        <f>IF($B142=0,0,+VLOOKUP($B142,'1v -ostali'!$A$15:$AS$372,AN$3,FALSE))</f>
        <v>0</v>
      </c>
      <c r="AO142" s="40">
        <f>IF($B142=0,0,+VLOOKUP($B142,'1v -ostali'!$A$15:$AS$372,AO$3,FALSE))</f>
        <v>0</v>
      </c>
      <c r="AP142" s="40">
        <f>IF($B142=0,0,+VLOOKUP($B142,'1v -ostali'!$A$15:$AS$372,AP$3,FALSE))</f>
        <v>0</v>
      </c>
      <c r="AQ142" s="40">
        <f>IF($B142=0,0,+VLOOKUP($B142,'1v -ostali'!$A$15:$AS$372,AQ$3,FALSE))</f>
        <v>0</v>
      </c>
      <c r="AR142" s="40">
        <f>IF($B142=0,0,+VLOOKUP($B142,'1v -ostali'!$A$15:$AS$372,AR$3,FALSE))</f>
        <v>0</v>
      </c>
      <c r="AS142" s="40">
        <f>IF($B142=0,0,+VLOOKUP($B142,'1v -ostali'!$A$15:$AS$372,AS$3,FALSE))</f>
        <v>0</v>
      </c>
      <c r="AT142" s="40">
        <f>IF($B142=0,0,+VLOOKUP($B142,'1v -ostali'!$A$15:$AS$372,AT$3,FALSE))</f>
        <v>0</v>
      </c>
      <c r="AU142" s="40">
        <f>IF($B142=0,0,+VLOOKUP($B142,'1v -ostali'!$A$15:$AS$372,AU$3,FALSE))</f>
        <v>0</v>
      </c>
      <c r="AV142" s="40">
        <f>IF($B142=0,0,+VLOOKUP($B142,'1v -ostali'!$A$15:$AS$372,AV$3,FALSE))</f>
        <v>0</v>
      </c>
      <c r="AW142" s="40">
        <f>IF($B142=0,0,+VLOOKUP($B142,'1v -ostali'!$A$15:$AS$372,AW$3,FALSE))</f>
        <v>0</v>
      </c>
    </row>
    <row r="143" spans="1:49" x14ac:dyDescent="0.25">
      <c r="A143">
        <f t="shared" si="16"/>
        <v>0</v>
      </c>
      <c r="B143">
        <f>+IF(MAX(B$4:B142)+1&lt;=B$1,B142+1,0)</f>
        <v>0</v>
      </c>
      <c r="C143" s="222">
        <f t="shared" si="12"/>
        <v>0</v>
      </c>
      <c r="D143">
        <f t="shared" si="13"/>
        <v>0</v>
      </c>
      <c r="E143" s="368">
        <f t="shared" si="14"/>
        <v>0</v>
      </c>
      <c r="F143" s="222">
        <f t="shared" si="17"/>
        <v>0</v>
      </c>
      <c r="G143">
        <f>IF($B143=0,0,+VLOOKUP($B143,'1v -ostali'!$A$15:C$372,G$3,FALSE))</f>
        <v>0</v>
      </c>
      <c r="I143">
        <f>IF($B143=0,0,+VLOOKUP($B143,'1v -ostali'!$A$15:$AS$372,I$3,FALSE))</f>
        <v>0</v>
      </c>
      <c r="J143">
        <f>IF($B143=0,0,+VLOOKUP($B143,'1v -ostali'!$A$15:$AS$372,J$3,FALSE))</f>
        <v>0</v>
      </c>
      <c r="K143">
        <f>IF($B143=0,0,+VLOOKUP($B143,'1v -ostali'!$A$15:$AS$372,K$3,FALSE))</f>
        <v>0</v>
      </c>
      <c r="L143">
        <f>IF($B143=0,0,+VLOOKUP($B143,'1v -ostali'!$A$15:$AS$372,L$3,FALSE))</f>
        <v>0</v>
      </c>
      <c r="M143">
        <f>IF($B143=0,0,+VLOOKUP($B143,'1v -ostali'!$A$15:$AS$372,M$3,FALSE))</f>
        <v>0</v>
      </c>
      <c r="N143">
        <f>IF($B143=0,0,+VLOOKUP($B143,'1v -ostali'!$A$15:$AS$372,N$3,FALSE))</f>
        <v>0</v>
      </c>
      <c r="O143">
        <f>IF($B143=0,0,+VLOOKUP($B143,'1v -ostali'!$A$15:$AS$372,O$3,FALSE))</f>
        <v>0</v>
      </c>
      <c r="P143">
        <f>IF($B143=0,0,+VLOOKUP($B143,'1v -ostali'!$A$15:$AS$372,P$3,FALSE))</f>
        <v>0</v>
      </c>
      <c r="Q143">
        <f>IF($B143=0,0,+VLOOKUP($B143,'1v -ostali'!$A$15:$AS$372,Q$3,FALSE))</f>
        <v>0</v>
      </c>
      <c r="R143">
        <f>IF($B143=0,0,+VLOOKUP($B143,'1v -ostali'!$A$15:$AS$372,R$3,FALSE))</f>
        <v>0</v>
      </c>
      <c r="S143">
        <f>IF($B143=0,0,+VLOOKUP($B143,'1v -ostali'!$A$15:$AS$372,S$3,FALSE))</f>
        <v>0</v>
      </c>
      <c r="T143">
        <f>IF($B143=0,0,+VLOOKUP($B143,'1v -ostali'!$A$15:$AS$372,T$3,FALSE))</f>
        <v>0</v>
      </c>
      <c r="U143">
        <f>IF($B143=0,0,+VLOOKUP($B143,'1v -ostali'!$A$15:$AS$372,U$3,FALSE))</f>
        <v>0</v>
      </c>
      <c r="V143">
        <f>IF($B143=0,0,+VLOOKUP($B143,'1v -ostali'!$A$15:$AS$372,V$3,FALSE))</f>
        <v>0</v>
      </c>
      <c r="W143">
        <f>IF($B143=0,0,+VLOOKUP($B143,'1v -ostali'!$A$15:$AS$372,W$3,FALSE))</f>
        <v>0</v>
      </c>
      <c r="X143">
        <f>IF($B143=0,0,+VLOOKUP($B143,'1v -ostali'!$A$15:$AS$372,X$3,FALSE))</f>
        <v>0</v>
      </c>
      <c r="Y143">
        <f>IF($B143=0,0,+VLOOKUP($B143,'1v -ostali'!$A$15:$AS$372,Y$3,FALSE))</f>
        <v>0</v>
      </c>
      <c r="Z143">
        <f>IF($B143=0,0,+VLOOKUP($B143,'1v -ostali'!$A$15:$AS$372,Z$3,FALSE))</f>
        <v>0</v>
      </c>
      <c r="AA143">
        <f>IF($B143=0,0,+VLOOKUP($B143,'1v -ostali'!$A$15:$AS$372,AA$3,FALSE))</f>
        <v>0</v>
      </c>
      <c r="AB143">
        <f>IF($B143=0,0,+VLOOKUP($B143,'1v -ostali'!$A$15:$AS$372,AB$3,FALSE))</f>
        <v>0</v>
      </c>
      <c r="AC143">
        <f>IF($B143=0,0,+VLOOKUP($B143,'1v -ostali'!$A$15:$AS$372,AC$3,FALSE))</f>
        <v>0</v>
      </c>
      <c r="AD143">
        <f>IF($B143=0,0,+VLOOKUP($B143,'1v -ostali'!$A$15:$AS$372,AD$3,FALSE))</f>
        <v>0</v>
      </c>
      <c r="AL143">
        <f>IF($B143=0,0,+VLOOKUP($B143,'1v -ostali'!$A$15:$AS$372,AL$3,FALSE))</f>
        <v>0</v>
      </c>
      <c r="AM143">
        <f>IF($B143=0,0,+VLOOKUP($B143,'1v -ostali'!$A$15:$AS$372,AM$3,FALSE))</f>
        <v>0</v>
      </c>
      <c r="AN143" s="40">
        <f>IF($B143=0,0,+VLOOKUP($B143,'1v -ostali'!$A$15:$AS$372,AN$3,FALSE))</f>
        <v>0</v>
      </c>
      <c r="AO143" s="40">
        <f>IF($B143=0,0,+VLOOKUP($B143,'1v -ostali'!$A$15:$AS$372,AO$3,FALSE))</f>
        <v>0</v>
      </c>
      <c r="AP143" s="40">
        <f>IF($B143=0,0,+VLOOKUP($B143,'1v -ostali'!$A$15:$AS$372,AP$3,FALSE))</f>
        <v>0</v>
      </c>
      <c r="AQ143" s="40">
        <f>IF($B143=0,0,+VLOOKUP($B143,'1v -ostali'!$A$15:$AS$372,AQ$3,FALSE))</f>
        <v>0</v>
      </c>
      <c r="AR143" s="40">
        <f>IF($B143=0,0,+VLOOKUP($B143,'1v -ostali'!$A$15:$AS$372,AR$3,FALSE))</f>
        <v>0</v>
      </c>
      <c r="AS143" s="40">
        <f>IF($B143=0,0,+VLOOKUP($B143,'1v -ostali'!$A$15:$AS$372,AS$3,FALSE))</f>
        <v>0</v>
      </c>
      <c r="AT143" s="40">
        <f>IF($B143=0,0,+VLOOKUP($B143,'1v -ostali'!$A$15:$AS$372,AT$3,FALSE))</f>
        <v>0</v>
      </c>
      <c r="AU143" s="40">
        <f>IF($B143=0,0,+VLOOKUP($B143,'1v -ostali'!$A$15:$AS$372,AU$3,FALSE))</f>
        <v>0</v>
      </c>
      <c r="AV143" s="40">
        <f>IF($B143=0,0,+VLOOKUP($B143,'1v -ostali'!$A$15:$AS$372,AV$3,FALSE))</f>
        <v>0</v>
      </c>
      <c r="AW143" s="40">
        <f>IF($B143=0,0,+VLOOKUP($B143,'1v -ostali'!$A$15:$AS$372,AW$3,FALSE))</f>
        <v>0</v>
      </c>
    </row>
    <row r="144" spans="1:49" x14ac:dyDescent="0.25">
      <c r="A144">
        <f t="shared" si="16"/>
        <v>0</v>
      </c>
      <c r="B144">
        <f>+IF(MAX(B$4:B143)+1&lt;=B$1,B143+1,0)</f>
        <v>0</v>
      </c>
      <c r="C144" s="222">
        <f t="shared" si="12"/>
        <v>0</v>
      </c>
      <c r="D144">
        <f t="shared" si="13"/>
        <v>0</v>
      </c>
      <c r="E144" s="368">
        <f t="shared" si="14"/>
        <v>0</v>
      </c>
      <c r="F144" s="222">
        <f t="shared" si="17"/>
        <v>0</v>
      </c>
      <c r="G144">
        <f>IF($B144=0,0,+VLOOKUP($B144,'1v -ostali'!$A$15:C$372,G$3,FALSE))</f>
        <v>0</v>
      </c>
      <c r="I144">
        <f>IF($B144=0,0,+VLOOKUP($B144,'1v -ostali'!$A$15:$AS$372,I$3,FALSE))</f>
        <v>0</v>
      </c>
      <c r="J144">
        <f>IF($B144=0,0,+VLOOKUP($B144,'1v -ostali'!$A$15:$AS$372,J$3,FALSE))</f>
        <v>0</v>
      </c>
      <c r="K144">
        <f>IF($B144=0,0,+VLOOKUP($B144,'1v -ostali'!$A$15:$AS$372,K$3,FALSE))</f>
        <v>0</v>
      </c>
      <c r="L144">
        <f>IF($B144=0,0,+VLOOKUP($B144,'1v -ostali'!$A$15:$AS$372,L$3,FALSE))</f>
        <v>0</v>
      </c>
      <c r="M144">
        <f>IF($B144=0,0,+VLOOKUP($B144,'1v -ostali'!$A$15:$AS$372,M$3,FALSE))</f>
        <v>0</v>
      </c>
      <c r="N144">
        <f>IF($B144=0,0,+VLOOKUP($B144,'1v -ostali'!$A$15:$AS$372,N$3,FALSE))</f>
        <v>0</v>
      </c>
      <c r="O144">
        <f>IF($B144=0,0,+VLOOKUP($B144,'1v -ostali'!$A$15:$AS$372,O$3,FALSE))</f>
        <v>0</v>
      </c>
      <c r="P144">
        <f>IF($B144=0,0,+VLOOKUP($B144,'1v -ostali'!$A$15:$AS$372,P$3,FALSE))</f>
        <v>0</v>
      </c>
      <c r="Q144">
        <f>IF($B144=0,0,+VLOOKUP($B144,'1v -ostali'!$A$15:$AS$372,Q$3,FALSE))</f>
        <v>0</v>
      </c>
      <c r="R144">
        <f>IF($B144=0,0,+VLOOKUP($B144,'1v -ostali'!$A$15:$AS$372,R$3,FALSE))</f>
        <v>0</v>
      </c>
      <c r="S144">
        <f>IF($B144=0,0,+VLOOKUP($B144,'1v -ostali'!$A$15:$AS$372,S$3,FALSE))</f>
        <v>0</v>
      </c>
      <c r="T144">
        <f>IF($B144=0,0,+VLOOKUP($B144,'1v -ostali'!$A$15:$AS$372,T$3,FALSE))</f>
        <v>0</v>
      </c>
      <c r="U144">
        <f>IF($B144=0,0,+VLOOKUP($B144,'1v -ostali'!$A$15:$AS$372,U$3,FALSE))</f>
        <v>0</v>
      </c>
      <c r="V144">
        <f>IF($B144=0,0,+VLOOKUP($B144,'1v -ostali'!$A$15:$AS$372,V$3,FALSE))</f>
        <v>0</v>
      </c>
      <c r="W144">
        <f>IF($B144=0,0,+VLOOKUP($B144,'1v -ostali'!$A$15:$AS$372,W$3,FALSE))</f>
        <v>0</v>
      </c>
      <c r="X144">
        <f>IF($B144=0,0,+VLOOKUP($B144,'1v -ostali'!$A$15:$AS$372,X$3,FALSE))</f>
        <v>0</v>
      </c>
      <c r="Y144">
        <f>IF($B144=0,0,+VLOOKUP($B144,'1v -ostali'!$A$15:$AS$372,Y$3,FALSE))</f>
        <v>0</v>
      </c>
      <c r="Z144">
        <f>IF($B144=0,0,+VLOOKUP($B144,'1v -ostali'!$A$15:$AS$372,Z$3,FALSE))</f>
        <v>0</v>
      </c>
      <c r="AA144">
        <f>IF($B144=0,0,+VLOOKUP($B144,'1v -ostali'!$A$15:$AS$372,AA$3,FALSE))</f>
        <v>0</v>
      </c>
      <c r="AB144">
        <f>IF($B144=0,0,+VLOOKUP($B144,'1v -ostali'!$A$15:$AS$372,AB$3,FALSE))</f>
        <v>0</v>
      </c>
      <c r="AC144">
        <f>IF($B144=0,0,+VLOOKUP($B144,'1v -ostali'!$A$15:$AS$372,AC$3,FALSE))</f>
        <v>0</v>
      </c>
      <c r="AD144">
        <f>IF($B144=0,0,+VLOOKUP($B144,'1v -ostali'!$A$15:$AS$372,AD$3,FALSE))</f>
        <v>0</v>
      </c>
      <c r="AL144">
        <f>IF($B144=0,0,+VLOOKUP($B144,'1v -ostali'!$A$15:$AS$372,AL$3,FALSE))</f>
        <v>0</v>
      </c>
      <c r="AM144">
        <f>IF($B144=0,0,+VLOOKUP($B144,'1v -ostali'!$A$15:$AS$372,AM$3,FALSE))</f>
        <v>0</v>
      </c>
      <c r="AN144" s="40">
        <f>IF($B144=0,0,+VLOOKUP($B144,'1v -ostali'!$A$15:$AS$372,AN$3,FALSE))</f>
        <v>0</v>
      </c>
      <c r="AO144" s="40">
        <f>IF($B144=0,0,+VLOOKUP($B144,'1v -ostali'!$A$15:$AS$372,AO$3,FALSE))</f>
        <v>0</v>
      </c>
      <c r="AP144" s="40">
        <f>IF($B144=0,0,+VLOOKUP($B144,'1v -ostali'!$A$15:$AS$372,AP$3,FALSE))</f>
        <v>0</v>
      </c>
      <c r="AQ144" s="40">
        <f>IF($B144=0,0,+VLOOKUP($B144,'1v -ostali'!$A$15:$AS$372,AQ$3,FALSE))</f>
        <v>0</v>
      </c>
      <c r="AR144" s="40">
        <f>IF($B144=0,0,+VLOOKUP($B144,'1v -ostali'!$A$15:$AS$372,AR$3,FALSE))</f>
        <v>0</v>
      </c>
      <c r="AS144" s="40">
        <f>IF($B144=0,0,+VLOOKUP($B144,'1v -ostali'!$A$15:$AS$372,AS$3,FALSE))</f>
        <v>0</v>
      </c>
      <c r="AT144" s="40">
        <f>IF($B144=0,0,+VLOOKUP($B144,'1v -ostali'!$A$15:$AS$372,AT$3,FALSE))</f>
        <v>0</v>
      </c>
      <c r="AU144" s="40">
        <f>IF($B144=0,0,+VLOOKUP($B144,'1v -ostali'!$A$15:$AS$372,AU$3,FALSE))</f>
        <v>0</v>
      </c>
      <c r="AV144" s="40">
        <f>IF($B144=0,0,+VLOOKUP($B144,'1v -ostali'!$A$15:$AS$372,AV$3,FALSE))</f>
        <v>0</v>
      </c>
      <c r="AW144" s="40">
        <f>IF($B144=0,0,+VLOOKUP($B144,'1v -ostali'!$A$15:$AS$372,AW$3,FALSE))</f>
        <v>0</v>
      </c>
    </row>
    <row r="145" spans="1:49" x14ac:dyDescent="0.25">
      <c r="A145">
        <f t="shared" si="16"/>
        <v>0</v>
      </c>
      <c r="B145">
        <f>+IF(MAX(B$4:B144)+1&lt;=B$1,B144+1,0)</f>
        <v>0</v>
      </c>
      <c r="C145" s="222">
        <f t="shared" si="12"/>
        <v>0</v>
      </c>
      <c r="D145">
        <f t="shared" si="13"/>
        <v>0</v>
      </c>
      <c r="E145" s="368">
        <f t="shared" si="14"/>
        <v>0</v>
      </c>
      <c r="F145" s="222">
        <f t="shared" si="17"/>
        <v>0</v>
      </c>
      <c r="G145">
        <f>IF($B145=0,0,+VLOOKUP($B145,'1v -ostali'!$A$15:C$372,G$3,FALSE))</f>
        <v>0</v>
      </c>
      <c r="I145">
        <f>IF($B145=0,0,+VLOOKUP($B145,'1v -ostali'!$A$15:$AS$372,I$3,FALSE))</f>
        <v>0</v>
      </c>
      <c r="J145">
        <f>IF($B145=0,0,+VLOOKUP($B145,'1v -ostali'!$A$15:$AS$372,J$3,FALSE))</f>
        <v>0</v>
      </c>
      <c r="K145">
        <f>IF($B145=0,0,+VLOOKUP($B145,'1v -ostali'!$A$15:$AS$372,K$3,FALSE))</f>
        <v>0</v>
      </c>
      <c r="L145">
        <f>IF($B145=0,0,+VLOOKUP($B145,'1v -ostali'!$A$15:$AS$372,L$3,FALSE))</f>
        <v>0</v>
      </c>
      <c r="M145">
        <f>IF($B145=0,0,+VLOOKUP($B145,'1v -ostali'!$A$15:$AS$372,M$3,FALSE))</f>
        <v>0</v>
      </c>
      <c r="N145">
        <f>IF($B145=0,0,+VLOOKUP($B145,'1v -ostali'!$A$15:$AS$372,N$3,FALSE))</f>
        <v>0</v>
      </c>
      <c r="O145">
        <f>IF($B145=0,0,+VLOOKUP($B145,'1v -ostali'!$A$15:$AS$372,O$3,FALSE))</f>
        <v>0</v>
      </c>
      <c r="P145">
        <f>IF($B145=0,0,+VLOOKUP($B145,'1v -ostali'!$A$15:$AS$372,P$3,FALSE))</f>
        <v>0</v>
      </c>
      <c r="Q145">
        <f>IF($B145=0,0,+VLOOKUP($B145,'1v -ostali'!$A$15:$AS$372,Q$3,FALSE))</f>
        <v>0</v>
      </c>
      <c r="R145">
        <f>IF($B145=0,0,+VLOOKUP($B145,'1v -ostali'!$A$15:$AS$372,R$3,FALSE))</f>
        <v>0</v>
      </c>
      <c r="S145">
        <f>IF($B145=0,0,+VLOOKUP($B145,'1v -ostali'!$A$15:$AS$372,S$3,FALSE))</f>
        <v>0</v>
      </c>
      <c r="T145">
        <f>IF($B145=0,0,+VLOOKUP($B145,'1v -ostali'!$A$15:$AS$372,T$3,FALSE))</f>
        <v>0</v>
      </c>
      <c r="U145">
        <f>IF($B145=0,0,+VLOOKUP($B145,'1v -ostali'!$A$15:$AS$372,U$3,FALSE))</f>
        <v>0</v>
      </c>
      <c r="V145">
        <f>IF($B145=0,0,+VLOOKUP($B145,'1v -ostali'!$A$15:$AS$372,V$3,FALSE))</f>
        <v>0</v>
      </c>
      <c r="W145">
        <f>IF($B145=0,0,+VLOOKUP($B145,'1v -ostali'!$A$15:$AS$372,W$3,FALSE))</f>
        <v>0</v>
      </c>
      <c r="X145">
        <f>IF($B145=0,0,+VLOOKUP($B145,'1v -ostali'!$A$15:$AS$372,X$3,FALSE))</f>
        <v>0</v>
      </c>
      <c r="Y145">
        <f>IF($B145=0,0,+VLOOKUP($B145,'1v -ostali'!$A$15:$AS$372,Y$3,FALSE))</f>
        <v>0</v>
      </c>
      <c r="Z145">
        <f>IF($B145=0,0,+VLOOKUP($B145,'1v -ostali'!$A$15:$AS$372,Z$3,FALSE))</f>
        <v>0</v>
      </c>
      <c r="AA145">
        <f>IF($B145=0,0,+VLOOKUP($B145,'1v -ostali'!$A$15:$AS$372,AA$3,FALSE))</f>
        <v>0</v>
      </c>
      <c r="AB145">
        <f>IF($B145=0,0,+VLOOKUP($B145,'1v -ostali'!$A$15:$AS$372,AB$3,FALSE))</f>
        <v>0</v>
      </c>
      <c r="AC145">
        <f>IF($B145=0,0,+VLOOKUP($B145,'1v -ostali'!$A$15:$AS$372,AC$3,FALSE))</f>
        <v>0</v>
      </c>
      <c r="AD145">
        <f>IF($B145=0,0,+VLOOKUP($B145,'1v -ostali'!$A$15:$AS$372,AD$3,FALSE))</f>
        <v>0</v>
      </c>
      <c r="AL145">
        <f>IF($B145=0,0,+VLOOKUP($B145,'1v -ostali'!$A$15:$AS$372,AL$3,FALSE))</f>
        <v>0</v>
      </c>
      <c r="AM145">
        <f>IF($B145=0,0,+VLOOKUP($B145,'1v -ostali'!$A$15:$AS$372,AM$3,FALSE))</f>
        <v>0</v>
      </c>
      <c r="AN145" s="40">
        <f>IF($B145=0,0,+VLOOKUP($B145,'1v -ostali'!$A$15:$AS$372,AN$3,FALSE))</f>
        <v>0</v>
      </c>
      <c r="AO145" s="40">
        <f>IF($B145=0,0,+VLOOKUP($B145,'1v -ostali'!$A$15:$AS$372,AO$3,FALSE))</f>
        <v>0</v>
      </c>
      <c r="AP145" s="40">
        <f>IF($B145=0,0,+VLOOKUP($B145,'1v -ostali'!$A$15:$AS$372,AP$3,FALSE))</f>
        <v>0</v>
      </c>
      <c r="AQ145" s="40">
        <f>IF($B145=0,0,+VLOOKUP($B145,'1v -ostali'!$A$15:$AS$372,AQ$3,FALSE))</f>
        <v>0</v>
      </c>
      <c r="AR145" s="40">
        <f>IF($B145=0,0,+VLOOKUP($B145,'1v -ostali'!$A$15:$AS$372,AR$3,FALSE))</f>
        <v>0</v>
      </c>
      <c r="AS145" s="40">
        <f>IF($B145=0,0,+VLOOKUP($B145,'1v -ostali'!$A$15:$AS$372,AS$3,FALSE))</f>
        <v>0</v>
      </c>
      <c r="AT145" s="40">
        <f>IF($B145=0,0,+VLOOKUP($B145,'1v -ostali'!$A$15:$AS$372,AT$3,FALSE))</f>
        <v>0</v>
      </c>
      <c r="AU145" s="40">
        <f>IF($B145=0,0,+VLOOKUP($B145,'1v -ostali'!$A$15:$AS$372,AU$3,FALSE))</f>
        <v>0</v>
      </c>
      <c r="AV145" s="40">
        <f>IF($B145=0,0,+VLOOKUP($B145,'1v -ostali'!$A$15:$AS$372,AV$3,FALSE))</f>
        <v>0</v>
      </c>
      <c r="AW145" s="40">
        <f>IF($B145=0,0,+VLOOKUP($B145,'1v -ostali'!$A$15:$AS$372,AW$3,FALSE))</f>
        <v>0</v>
      </c>
    </row>
    <row r="146" spans="1:49" x14ac:dyDescent="0.25">
      <c r="A146">
        <f t="shared" si="16"/>
        <v>0</v>
      </c>
      <c r="B146">
        <f>+IF(MAX(B$4:B145)+1&lt;=B$1,B145+1,0)</f>
        <v>0</v>
      </c>
      <c r="C146" s="222">
        <f t="shared" si="12"/>
        <v>0</v>
      </c>
      <c r="D146">
        <f t="shared" si="13"/>
        <v>0</v>
      </c>
      <c r="E146" s="368">
        <f t="shared" si="14"/>
        <v>0</v>
      </c>
      <c r="F146" s="222">
        <f t="shared" si="17"/>
        <v>0</v>
      </c>
      <c r="G146">
        <f>IF($B146=0,0,+VLOOKUP($B146,'1v -ostali'!$A$15:C$372,G$3,FALSE))</f>
        <v>0</v>
      </c>
      <c r="I146">
        <f>IF($B146=0,0,+VLOOKUP($B146,'1v -ostali'!$A$15:$AS$372,I$3,FALSE))</f>
        <v>0</v>
      </c>
      <c r="J146">
        <f>IF($B146=0,0,+VLOOKUP($B146,'1v -ostali'!$A$15:$AS$372,J$3,FALSE))</f>
        <v>0</v>
      </c>
      <c r="K146">
        <f>IF($B146=0,0,+VLOOKUP($B146,'1v -ostali'!$A$15:$AS$372,K$3,FALSE))</f>
        <v>0</v>
      </c>
      <c r="L146">
        <f>IF($B146=0,0,+VLOOKUP($B146,'1v -ostali'!$A$15:$AS$372,L$3,FALSE))</f>
        <v>0</v>
      </c>
      <c r="M146">
        <f>IF($B146=0,0,+VLOOKUP($B146,'1v -ostali'!$A$15:$AS$372,M$3,FALSE))</f>
        <v>0</v>
      </c>
      <c r="N146">
        <f>IF($B146=0,0,+VLOOKUP($B146,'1v -ostali'!$A$15:$AS$372,N$3,FALSE))</f>
        <v>0</v>
      </c>
      <c r="O146">
        <f>IF($B146=0,0,+VLOOKUP($B146,'1v -ostali'!$A$15:$AS$372,O$3,FALSE))</f>
        <v>0</v>
      </c>
      <c r="P146">
        <f>IF($B146=0,0,+VLOOKUP($B146,'1v -ostali'!$A$15:$AS$372,P$3,FALSE))</f>
        <v>0</v>
      </c>
      <c r="Q146">
        <f>IF($B146=0,0,+VLOOKUP($B146,'1v -ostali'!$A$15:$AS$372,Q$3,FALSE))</f>
        <v>0</v>
      </c>
      <c r="R146">
        <f>IF($B146=0,0,+VLOOKUP($B146,'1v -ostali'!$A$15:$AS$372,R$3,FALSE))</f>
        <v>0</v>
      </c>
      <c r="S146">
        <f>IF($B146=0,0,+VLOOKUP($B146,'1v -ostali'!$A$15:$AS$372,S$3,FALSE))</f>
        <v>0</v>
      </c>
      <c r="T146">
        <f>IF($B146=0,0,+VLOOKUP($B146,'1v -ostali'!$A$15:$AS$372,T$3,FALSE))</f>
        <v>0</v>
      </c>
      <c r="U146">
        <f>IF($B146=0,0,+VLOOKUP($B146,'1v -ostali'!$A$15:$AS$372,U$3,FALSE))</f>
        <v>0</v>
      </c>
      <c r="V146">
        <f>IF($B146=0,0,+VLOOKUP($B146,'1v -ostali'!$A$15:$AS$372,V$3,FALSE))</f>
        <v>0</v>
      </c>
      <c r="W146">
        <f>IF($B146=0,0,+VLOOKUP($B146,'1v -ostali'!$A$15:$AS$372,W$3,FALSE))</f>
        <v>0</v>
      </c>
      <c r="X146">
        <f>IF($B146=0,0,+VLOOKUP($B146,'1v -ostali'!$A$15:$AS$372,X$3,FALSE))</f>
        <v>0</v>
      </c>
      <c r="Y146">
        <f>IF($B146=0,0,+VLOOKUP($B146,'1v -ostali'!$A$15:$AS$372,Y$3,FALSE))</f>
        <v>0</v>
      </c>
      <c r="Z146">
        <f>IF($B146=0,0,+VLOOKUP($B146,'1v -ostali'!$A$15:$AS$372,Z$3,FALSE))</f>
        <v>0</v>
      </c>
      <c r="AA146">
        <f>IF($B146=0,0,+VLOOKUP($B146,'1v -ostali'!$A$15:$AS$372,AA$3,FALSE))</f>
        <v>0</v>
      </c>
      <c r="AB146">
        <f>IF($B146=0,0,+VLOOKUP($B146,'1v -ostali'!$A$15:$AS$372,AB$3,FALSE))</f>
        <v>0</v>
      </c>
      <c r="AC146">
        <f>IF($B146=0,0,+VLOOKUP($B146,'1v -ostali'!$A$15:$AS$372,AC$3,FALSE))</f>
        <v>0</v>
      </c>
      <c r="AD146">
        <f>IF($B146=0,0,+VLOOKUP($B146,'1v -ostali'!$A$15:$AS$372,AD$3,FALSE))</f>
        <v>0</v>
      </c>
      <c r="AL146">
        <f>IF($B146=0,0,+VLOOKUP($B146,'1v -ostali'!$A$15:$AS$372,AL$3,FALSE))</f>
        <v>0</v>
      </c>
      <c r="AM146">
        <f>IF($B146=0,0,+VLOOKUP($B146,'1v -ostali'!$A$15:$AS$372,AM$3,FALSE))</f>
        <v>0</v>
      </c>
      <c r="AN146" s="40">
        <f>IF($B146=0,0,+VLOOKUP($B146,'1v -ostali'!$A$15:$AS$372,AN$3,FALSE))</f>
        <v>0</v>
      </c>
      <c r="AO146" s="40">
        <f>IF($B146=0,0,+VLOOKUP($B146,'1v -ostali'!$A$15:$AS$372,AO$3,FALSE))</f>
        <v>0</v>
      </c>
      <c r="AP146" s="40">
        <f>IF($B146=0,0,+VLOOKUP($B146,'1v -ostali'!$A$15:$AS$372,AP$3,FALSE))</f>
        <v>0</v>
      </c>
      <c r="AQ146" s="40">
        <f>IF($B146=0,0,+VLOOKUP($B146,'1v -ostali'!$A$15:$AS$372,AQ$3,FALSE))</f>
        <v>0</v>
      </c>
      <c r="AR146" s="40">
        <f>IF($B146=0,0,+VLOOKUP($B146,'1v -ostali'!$A$15:$AS$372,AR$3,FALSE))</f>
        <v>0</v>
      </c>
      <c r="AS146" s="40">
        <f>IF($B146=0,0,+VLOOKUP($B146,'1v -ostali'!$A$15:$AS$372,AS$3,FALSE))</f>
        <v>0</v>
      </c>
      <c r="AT146" s="40">
        <f>IF($B146=0,0,+VLOOKUP($B146,'1v -ostali'!$A$15:$AS$372,AT$3,FALSE))</f>
        <v>0</v>
      </c>
      <c r="AU146" s="40">
        <f>IF($B146=0,0,+VLOOKUP($B146,'1v -ostali'!$A$15:$AS$372,AU$3,FALSE))</f>
        <v>0</v>
      </c>
      <c r="AV146" s="40">
        <f>IF($B146=0,0,+VLOOKUP($B146,'1v -ostali'!$A$15:$AS$372,AV$3,FALSE))</f>
        <v>0</v>
      </c>
      <c r="AW146" s="40">
        <f>IF($B146=0,0,+VLOOKUP($B146,'1v -ostali'!$A$15:$AS$372,AW$3,FALSE))</f>
        <v>0</v>
      </c>
    </row>
    <row r="147" spans="1:49" x14ac:dyDescent="0.25">
      <c r="A147">
        <f t="shared" si="16"/>
        <v>0</v>
      </c>
      <c r="B147">
        <f>+IF(MAX(B$4:B146)+1&lt;=B$1,B146+1,0)</f>
        <v>0</v>
      </c>
      <c r="C147" s="222">
        <f t="shared" si="12"/>
        <v>0</v>
      </c>
      <c r="D147">
        <f t="shared" si="13"/>
        <v>0</v>
      </c>
      <c r="E147" s="368">
        <f t="shared" si="14"/>
        <v>0</v>
      </c>
      <c r="F147" s="222">
        <f t="shared" si="17"/>
        <v>0</v>
      </c>
      <c r="G147">
        <f>IF($B147=0,0,+VLOOKUP($B147,'1v -ostali'!$A$15:C$372,G$3,FALSE))</f>
        <v>0</v>
      </c>
      <c r="I147">
        <f>IF($B147=0,0,+VLOOKUP($B147,'1v -ostali'!$A$15:$AS$372,I$3,FALSE))</f>
        <v>0</v>
      </c>
      <c r="J147">
        <f>IF($B147=0,0,+VLOOKUP($B147,'1v -ostali'!$A$15:$AS$372,J$3,FALSE))</f>
        <v>0</v>
      </c>
      <c r="K147">
        <f>IF($B147=0,0,+VLOOKUP($B147,'1v -ostali'!$A$15:$AS$372,K$3,FALSE))</f>
        <v>0</v>
      </c>
      <c r="L147">
        <f>IF($B147=0,0,+VLOOKUP($B147,'1v -ostali'!$A$15:$AS$372,L$3,FALSE))</f>
        <v>0</v>
      </c>
      <c r="M147">
        <f>IF($B147=0,0,+VLOOKUP($B147,'1v -ostali'!$A$15:$AS$372,M$3,FALSE))</f>
        <v>0</v>
      </c>
      <c r="N147">
        <f>IF($B147=0,0,+VLOOKUP($B147,'1v -ostali'!$A$15:$AS$372,N$3,FALSE))</f>
        <v>0</v>
      </c>
      <c r="O147">
        <f>IF($B147=0,0,+VLOOKUP($B147,'1v -ostali'!$A$15:$AS$372,O$3,FALSE))</f>
        <v>0</v>
      </c>
      <c r="P147">
        <f>IF($B147=0,0,+VLOOKUP($B147,'1v -ostali'!$A$15:$AS$372,P$3,FALSE))</f>
        <v>0</v>
      </c>
      <c r="Q147">
        <f>IF($B147=0,0,+VLOOKUP($B147,'1v -ostali'!$A$15:$AS$372,Q$3,FALSE))</f>
        <v>0</v>
      </c>
      <c r="R147">
        <f>IF($B147=0,0,+VLOOKUP($B147,'1v -ostali'!$A$15:$AS$372,R$3,FALSE))</f>
        <v>0</v>
      </c>
      <c r="S147">
        <f>IF($B147=0,0,+VLOOKUP($B147,'1v -ostali'!$A$15:$AS$372,S$3,FALSE))</f>
        <v>0</v>
      </c>
      <c r="T147">
        <f>IF($B147=0,0,+VLOOKUP($B147,'1v -ostali'!$A$15:$AS$372,T$3,FALSE))</f>
        <v>0</v>
      </c>
      <c r="U147">
        <f>IF($B147=0,0,+VLOOKUP($B147,'1v -ostali'!$A$15:$AS$372,U$3,FALSE))</f>
        <v>0</v>
      </c>
      <c r="V147">
        <f>IF($B147=0,0,+VLOOKUP($B147,'1v -ostali'!$A$15:$AS$372,V$3,FALSE))</f>
        <v>0</v>
      </c>
      <c r="W147">
        <f>IF($B147=0,0,+VLOOKUP($B147,'1v -ostali'!$A$15:$AS$372,W$3,FALSE))</f>
        <v>0</v>
      </c>
      <c r="X147">
        <f>IF($B147=0,0,+VLOOKUP($B147,'1v -ostali'!$A$15:$AS$372,X$3,FALSE))</f>
        <v>0</v>
      </c>
      <c r="Y147">
        <f>IF($B147=0,0,+VLOOKUP($B147,'1v -ostali'!$A$15:$AS$372,Y$3,FALSE))</f>
        <v>0</v>
      </c>
      <c r="Z147">
        <f>IF($B147=0,0,+VLOOKUP($B147,'1v -ostali'!$A$15:$AS$372,Z$3,FALSE))</f>
        <v>0</v>
      </c>
      <c r="AA147">
        <f>IF($B147=0,0,+VLOOKUP($B147,'1v -ostali'!$A$15:$AS$372,AA$3,FALSE))</f>
        <v>0</v>
      </c>
      <c r="AB147">
        <f>IF($B147=0,0,+VLOOKUP($B147,'1v -ostali'!$A$15:$AS$372,AB$3,FALSE))</f>
        <v>0</v>
      </c>
      <c r="AC147">
        <f>IF($B147=0,0,+VLOOKUP($B147,'1v -ostali'!$A$15:$AS$372,AC$3,FALSE))</f>
        <v>0</v>
      </c>
      <c r="AD147">
        <f>IF($B147=0,0,+VLOOKUP($B147,'1v -ostali'!$A$15:$AS$372,AD$3,FALSE))</f>
        <v>0</v>
      </c>
      <c r="AL147">
        <f>IF($B147=0,0,+VLOOKUP($B147,'1v -ostali'!$A$15:$AS$372,AL$3,FALSE))</f>
        <v>0</v>
      </c>
      <c r="AM147">
        <f>IF($B147=0,0,+VLOOKUP($B147,'1v -ostali'!$A$15:$AS$372,AM$3,FALSE))</f>
        <v>0</v>
      </c>
      <c r="AN147" s="40">
        <f>IF($B147=0,0,+VLOOKUP($B147,'1v -ostali'!$A$15:$AS$372,AN$3,FALSE))</f>
        <v>0</v>
      </c>
      <c r="AO147" s="40">
        <f>IF($B147=0,0,+VLOOKUP($B147,'1v -ostali'!$A$15:$AS$372,AO$3,FALSE))</f>
        <v>0</v>
      </c>
      <c r="AP147" s="40">
        <f>IF($B147=0,0,+VLOOKUP($B147,'1v -ostali'!$A$15:$AS$372,AP$3,FALSE))</f>
        <v>0</v>
      </c>
      <c r="AQ147" s="40">
        <f>IF($B147=0,0,+VLOOKUP($B147,'1v -ostali'!$A$15:$AS$372,AQ$3,FALSE))</f>
        <v>0</v>
      </c>
      <c r="AR147" s="40">
        <f>IF($B147=0,0,+VLOOKUP($B147,'1v -ostali'!$A$15:$AS$372,AR$3,FALSE))</f>
        <v>0</v>
      </c>
      <c r="AS147" s="40">
        <f>IF($B147=0,0,+VLOOKUP($B147,'1v -ostali'!$A$15:$AS$372,AS$3,FALSE))</f>
        <v>0</v>
      </c>
      <c r="AT147" s="40">
        <f>IF($B147=0,0,+VLOOKUP($B147,'1v -ostali'!$A$15:$AS$372,AT$3,FALSE))</f>
        <v>0</v>
      </c>
      <c r="AU147" s="40">
        <f>IF($B147=0,0,+VLOOKUP($B147,'1v -ostali'!$A$15:$AS$372,AU$3,FALSE))</f>
        <v>0</v>
      </c>
      <c r="AV147" s="40">
        <f>IF($B147=0,0,+VLOOKUP($B147,'1v -ostali'!$A$15:$AS$372,AV$3,FALSE))</f>
        <v>0</v>
      </c>
      <c r="AW147" s="40">
        <f>IF($B147=0,0,+VLOOKUP($B147,'1v -ostali'!$A$15:$AS$372,AW$3,FALSE))</f>
        <v>0</v>
      </c>
    </row>
    <row r="148" spans="1:49" x14ac:dyDescent="0.25">
      <c r="A148">
        <f t="shared" si="16"/>
        <v>0</v>
      </c>
      <c r="B148">
        <f>+IF(MAX(B$4:B147)+1&lt;=B$1,B147+1,0)</f>
        <v>0</v>
      </c>
      <c r="C148" s="222">
        <f t="shared" ref="C148:C197" si="18">+IF(B148&gt;0,C147,0)</f>
        <v>0</v>
      </c>
      <c r="D148">
        <f t="shared" ref="D148:D197" si="19">+IF(C148&gt;0,D147,0)</f>
        <v>0</v>
      </c>
      <c r="E148" s="368">
        <f t="shared" ref="E148:E197" si="20">+IF(D148&gt;0,E147,0)</f>
        <v>0</v>
      </c>
      <c r="F148" s="222">
        <f t="shared" si="17"/>
        <v>0</v>
      </c>
      <c r="G148">
        <f>IF($B148=0,0,+VLOOKUP($B148,'1v -ostali'!$A$15:C$372,G$3,FALSE))</f>
        <v>0</v>
      </c>
      <c r="I148">
        <f>IF($B148=0,0,+VLOOKUP($B148,'1v -ostali'!$A$15:$AS$372,I$3,FALSE))</f>
        <v>0</v>
      </c>
      <c r="J148">
        <f>IF($B148=0,0,+VLOOKUP($B148,'1v -ostali'!$A$15:$AS$372,J$3,FALSE))</f>
        <v>0</v>
      </c>
      <c r="K148">
        <f>IF($B148=0,0,+VLOOKUP($B148,'1v -ostali'!$A$15:$AS$372,K$3,FALSE))</f>
        <v>0</v>
      </c>
      <c r="L148">
        <f>IF($B148=0,0,+VLOOKUP($B148,'1v -ostali'!$A$15:$AS$372,L$3,FALSE))</f>
        <v>0</v>
      </c>
      <c r="M148">
        <f>IF($B148=0,0,+VLOOKUP($B148,'1v -ostali'!$A$15:$AS$372,M$3,FALSE))</f>
        <v>0</v>
      </c>
      <c r="N148">
        <f>IF($B148=0,0,+VLOOKUP($B148,'1v -ostali'!$A$15:$AS$372,N$3,FALSE))</f>
        <v>0</v>
      </c>
      <c r="O148">
        <f>IF($B148=0,0,+VLOOKUP($B148,'1v -ostali'!$A$15:$AS$372,O$3,FALSE))</f>
        <v>0</v>
      </c>
      <c r="P148">
        <f>IF($B148=0,0,+VLOOKUP($B148,'1v -ostali'!$A$15:$AS$372,P$3,FALSE))</f>
        <v>0</v>
      </c>
      <c r="Q148">
        <f>IF($B148=0,0,+VLOOKUP($B148,'1v -ostali'!$A$15:$AS$372,Q$3,FALSE))</f>
        <v>0</v>
      </c>
      <c r="R148">
        <f>IF($B148=0,0,+VLOOKUP($B148,'1v -ostali'!$A$15:$AS$372,R$3,FALSE))</f>
        <v>0</v>
      </c>
      <c r="S148">
        <f>IF($B148=0,0,+VLOOKUP($B148,'1v -ostali'!$A$15:$AS$372,S$3,FALSE))</f>
        <v>0</v>
      </c>
      <c r="T148">
        <f>IF($B148=0,0,+VLOOKUP($B148,'1v -ostali'!$A$15:$AS$372,T$3,FALSE))</f>
        <v>0</v>
      </c>
      <c r="U148">
        <f>IF($B148=0,0,+VLOOKUP($B148,'1v -ostali'!$A$15:$AS$372,U$3,FALSE))</f>
        <v>0</v>
      </c>
      <c r="V148">
        <f>IF($B148=0,0,+VLOOKUP($B148,'1v -ostali'!$A$15:$AS$372,V$3,FALSE))</f>
        <v>0</v>
      </c>
      <c r="W148">
        <f>IF($B148=0,0,+VLOOKUP($B148,'1v -ostali'!$A$15:$AS$372,W$3,FALSE))</f>
        <v>0</v>
      </c>
      <c r="X148">
        <f>IF($B148=0,0,+VLOOKUP($B148,'1v -ostali'!$A$15:$AS$372,X$3,FALSE))</f>
        <v>0</v>
      </c>
      <c r="Y148">
        <f>IF($B148=0,0,+VLOOKUP($B148,'1v -ostali'!$A$15:$AS$372,Y$3,FALSE))</f>
        <v>0</v>
      </c>
      <c r="Z148">
        <f>IF($B148=0,0,+VLOOKUP($B148,'1v -ostali'!$A$15:$AS$372,Z$3,FALSE))</f>
        <v>0</v>
      </c>
      <c r="AA148">
        <f>IF($B148=0,0,+VLOOKUP($B148,'1v -ostali'!$A$15:$AS$372,AA$3,FALSE))</f>
        <v>0</v>
      </c>
      <c r="AB148">
        <f>IF($B148=0,0,+VLOOKUP($B148,'1v -ostali'!$A$15:$AS$372,AB$3,FALSE))</f>
        <v>0</v>
      </c>
      <c r="AC148">
        <f>IF($B148=0,0,+VLOOKUP($B148,'1v -ostali'!$A$15:$AS$372,AC$3,FALSE))</f>
        <v>0</v>
      </c>
      <c r="AD148">
        <f>IF($B148=0,0,+VLOOKUP($B148,'1v -ostali'!$A$15:$AS$372,AD$3,FALSE))</f>
        <v>0</v>
      </c>
      <c r="AL148">
        <f>IF($B148=0,0,+VLOOKUP($B148,'1v -ostali'!$A$15:$AS$372,AL$3,FALSE))</f>
        <v>0</v>
      </c>
      <c r="AM148">
        <f>IF($B148=0,0,+VLOOKUP($B148,'1v -ostali'!$A$15:$AS$372,AM$3,FALSE))</f>
        <v>0</v>
      </c>
      <c r="AN148" s="40">
        <f>IF($B148=0,0,+VLOOKUP($B148,'1v -ostali'!$A$15:$AS$372,AN$3,FALSE))</f>
        <v>0</v>
      </c>
      <c r="AO148" s="40">
        <f>IF($B148=0,0,+VLOOKUP($B148,'1v -ostali'!$A$15:$AS$372,AO$3,FALSE))</f>
        <v>0</v>
      </c>
      <c r="AP148" s="40">
        <f>IF($B148=0,0,+VLOOKUP($B148,'1v -ostali'!$A$15:$AS$372,AP$3,FALSE))</f>
        <v>0</v>
      </c>
      <c r="AQ148" s="40">
        <f>IF($B148=0,0,+VLOOKUP($B148,'1v -ostali'!$A$15:$AS$372,AQ$3,FALSE))</f>
        <v>0</v>
      </c>
      <c r="AR148" s="40">
        <f>IF($B148=0,0,+VLOOKUP($B148,'1v -ostali'!$A$15:$AS$372,AR$3,FALSE))</f>
        <v>0</v>
      </c>
      <c r="AS148" s="40">
        <f>IF($B148=0,0,+VLOOKUP($B148,'1v -ostali'!$A$15:$AS$372,AS$3,FALSE))</f>
        <v>0</v>
      </c>
      <c r="AT148" s="40">
        <f>IF($B148=0,0,+VLOOKUP($B148,'1v -ostali'!$A$15:$AS$372,AT$3,FALSE))</f>
        <v>0</v>
      </c>
      <c r="AU148" s="40">
        <f>IF($B148=0,0,+VLOOKUP($B148,'1v -ostali'!$A$15:$AS$372,AU$3,FALSE))</f>
        <v>0</v>
      </c>
      <c r="AV148" s="40">
        <f>IF($B148=0,0,+VLOOKUP($B148,'1v -ostali'!$A$15:$AS$372,AV$3,FALSE))</f>
        <v>0</v>
      </c>
      <c r="AW148" s="40">
        <f>IF($B148=0,0,+VLOOKUP($B148,'1v -ostali'!$A$15:$AS$372,AW$3,FALSE))</f>
        <v>0</v>
      </c>
    </row>
    <row r="149" spans="1:49" x14ac:dyDescent="0.25">
      <c r="A149">
        <f t="shared" si="16"/>
        <v>0</v>
      </c>
      <c r="B149">
        <f>+IF(MAX(B$4:B148)+1&lt;=B$1,B148+1,0)</f>
        <v>0</v>
      </c>
      <c r="C149" s="222">
        <f t="shared" si="18"/>
        <v>0</v>
      </c>
      <c r="D149">
        <f t="shared" si="19"/>
        <v>0</v>
      </c>
      <c r="E149" s="368">
        <f t="shared" si="20"/>
        <v>0</v>
      </c>
      <c r="F149" s="222">
        <f t="shared" si="17"/>
        <v>0</v>
      </c>
      <c r="G149">
        <f>IF($B149=0,0,+VLOOKUP($B149,'1v -ostali'!$A$15:C$372,G$3,FALSE))</f>
        <v>0</v>
      </c>
      <c r="I149">
        <f>IF($B149=0,0,+VLOOKUP($B149,'1v -ostali'!$A$15:$AS$372,I$3,FALSE))</f>
        <v>0</v>
      </c>
      <c r="J149">
        <f>IF($B149=0,0,+VLOOKUP($B149,'1v -ostali'!$A$15:$AS$372,J$3,FALSE))</f>
        <v>0</v>
      </c>
      <c r="K149">
        <f>IF($B149=0,0,+VLOOKUP($B149,'1v -ostali'!$A$15:$AS$372,K$3,FALSE))</f>
        <v>0</v>
      </c>
      <c r="L149">
        <f>IF($B149=0,0,+VLOOKUP($B149,'1v -ostali'!$A$15:$AS$372,L$3,FALSE))</f>
        <v>0</v>
      </c>
      <c r="M149">
        <f>IF($B149=0,0,+VLOOKUP($B149,'1v -ostali'!$A$15:$AS$372,M$3,FALSE))</f>
        <v>0</v>
      </c>
      <c r="N149">
        <f>IF($B149=0,0,+VLOOKUP($B149,'1v -ostali'!$A$15:$AS$372,N$3,FALSE))</f>
        <v>0</v>
      </c>
      <c r="O149">
        <f>IF($B149=0,0,+VLOOKUP($B149,'1v -ostali'!$A$15:$AS$372,O$3,FALSE))</f>
        <v>0</v>
      </c>
      <c r="P149">
        <f>IF($B149=0,0,+VLOOKUP($B149,'1v -ostali'!$A$15:$AS$372,P$3,FALSE))</f>
        <v>0</v>
      </c>
      <c r="Q149">
        <f>IF($B149=0,0,+VLOOKUP($B149,'1v -ostali'!$A$15:$AS$372,Q$3,FALSE))</f>
        <v>0</v>
      </c>
      <c r="R149">
        <f>IF($B149=0,0,+VLOOKUP($B149,'1v -ostali'!$A$15:$AS$372,R$3,FALSE))</f>
        <v>0</v>
      </c>
      <c r="S149">
        <f>IF($B149=0,0,+VLOOKUP($B149,'1v -ostali'!$A$15:$AS$372,S$3,FALSE))</f>
        <v>0</v>
      </c>
      <c r="T149">
        <f>IF($B149=0,0,+VLOOKUP($B149,'1v -ostali'!$A$15:$AS$372,T$3,FALSE))</f>
        <v>0</v>
      </c>
      <c r="U149">
        <f>IF($B149=0,0,+VLOOKUP($B149,'1v -ostali'!$A$15:$AS$372,U$3,FALSE))</f>
        <v>0</v>
      </c>
      <c r="V149">
        <f>IF($B149=0,0,+VLOOKUP($B149,'1v -ostali'!$A$15:$AS$372,V$3,FALSE))</f>
        <v>0</v>
      </c>
      <c r="W149">
        <f>IF($B149=0,0,+VLOOKUP($B149,'1v -ostali'!$A$15:$AS$372,W$3,FALSE))</f>
        <v>0</v>
      </c>
      <c r="X149">
        <f>IF($B149=0,0,+VLOOKUP($B149,'1v -ostali'!$A$15:$AS$372,X$3,FALSE))</f>
        <v>0</v>
      </c>
      <c r="Y149">
        <f>IF($B149=0,0,+VLOOKUP($B149,'1v -ostali'!$A$15:$AS$372,Y$3,FALSE))</f>
        <v>0</v>
      </c>
      <c r="Z149">
        <f>IF($B149=0,0,+VLOOKUP($B149,'1v -ostali'!$A$15:$AS$372,Z$3,FALSE))</f>
        <v>0</v>
      </c>
      <c r="AA149">
        <f>IF($B149=0,0,+VLOOKUP($B149,'1v -ostali'!$A$15:$AS$372,AA$3,FALSE))</f>
        <v>0</v>
      </c>
      <c r="AB149">
        <f>IF($B149=0,0,+VLOOKUP($B149,'1v -ostali'!$A$15:$AS$372,AB$3,FALSE))</f>
        <v>0</v>
      </c>
      <c r="AC149">
        <f>IF($B149=0,0,+VLOOKUP($B149,'1v -ostali'!$A$15:$AS$372,AC$3,FALSE))</f>
        <v>0</v>
      </c>
      <c r="AD149">
        <f>IF($B149=0,0,+VLOOKUP($B149,'1v -ostali'!$A$15:$AS$372,AD$3,FALSE))</f>
        <v>0</v>
      </c>
      <c r="AL149">
        <f>IF($B149=0,0,+VLOOKUP($B149,'1v -ostali'!$A$15:$AS$372,AL$3,FALSE))</f>
        <v>0</v>
      </c>
      <c r="AM149">
        <f>IF($B149=0,0,+VLOOKUP($B149,'1v -ostali'!$A$15:$AS$372,AM$3,FALSE))</f>
        <v>0</v>
      </c>
      <c r="AN149" s="40">
        <f>IF($B149=0,0,+VLOOKUP($B149,'1v -ostali'!$A$15:$AS$372,AN$3,FALSE))</f>
        <v>0</v>
      </c>
      <c r="AO149" s="40">
        <f>IF($B149=0,0,+VLOOKUP($B149,'1v -ostali'!$A$15:$AS$372,AO$3,FALSE))</f>
        <v>0</v>
      </c>
      <c r="AP149" s="40">
        <f>IF($B149=0,0,+VLOOKUP($B149,'1v -ostali'!$A$15:$AS$372,AP$3,FALSE))</f>
        <v>0</v>
      </c>
      <c r="AQ149" s="40">
        <f>IF($B149=0,0,+VLOOKUP($B149,'1v -ostali'!$A$15:$AS$372,AQ$3,FALSE))</f>
        <v>0</v>
      </c>
      <c r="AR149" s="40">
        <f>IF($B149=0,0,+VLOOKUP($B149,'1v -ostali'!$A$15:$AS$372,AR$3,FALSE))</f>
        <v>0</v>
      </c>
      <c r="AS149" s="40">
        <f>IF($B149=0,0,+VLOOKUP($B149,'1v -ostali'!$A$15:$AS$372,AS$3,FALSE))</f>
        <v>0</v>
      </c>
      <c r="AT149" s="40">
        <f>IF($B149=0,0,+VLOOKUP($B149,'1v -ostali'!$A$15:$AS$372,AT$3,FALSE))</f>
        <v>0</v>
      </c>
      <c r="AU149" s="40">
        <f>IF($B149=0,0,+VLOOKUP($B149,'1v -ostali'!$A$15:$AS$372,AU$3,FALSE))</f>
        <v>0</v>
      </c>
      <c r="AV149" s="40">
        <f>IF($B149=0,0,+VLOOKUP($B149,'1v -ostali'!$A$15:$AS$372,AV$3,FALSE))</f>
        <v>0</v>
      </c>
      <c r="AW149" s="40">
        <f>IF($B149=0,0,+VLOOKUP($B149,'1v -ostali'!$A$15:$AS$372,AW$3,FALSE))</f>
        <v>0</v>
      </c>
    </row>
    <row r="150" spans="1:49" x14ac:dyDescent="0.25">
      <c r="A150">
        <f t="shared" si="16"/>
        <v>0</v>
      </c>
      <c r="B150">
        <f>+IF(MAX(B$4:B149)+1&lt;=B$1,B149+1,0)</f>
        <v>0</v>
      </c>
      <c r="C150" s="222">
        <f t="shared" si="18"/>
        <v>0</v>
      </c>
      <c r="D150">
        <f t="shared" si="19"/>
        <v>0</v>
      </c>
      <c r="E150" s="368">
        <f t="shared" si="20"/>
        <v>0</v>
      </c>
      <c r="F150" s="222">
        <f t="shared" si="17"/>
        <v>0</v>
      </c>
      <c r="G150">
        <f>IF($B150=0,0,+VLOOKUP($B150,'1v -ostali'!$A$15:C$372,G$3,FALSE))</f>
        <v>0</v>
      </c>
      <c r="I150">
        <f>IF($B150=0,0,+VLOOKUP($B150,'1v -ostali'!$A$15:$AS$372,I$3,FALSE))</f>
        <v>0</v>
      </c>
      <c r="J150">
        <f>IF($B150=0,0,+VLOOKUP($B150,'1v -ostali'!$A$15:$AS$372,J$3,FALSE))</f>
        <v>0</v>
      </c>
      <c r="K150">
        <f>IF($B150=0,0,+VLOOKUP($B150,'1v -ostali'!$A$15:$AS$372,K$3,FALSE))</f>
        <v>0</v>
      </c>
      <c r="L150">
        <f>IF($B150=0,0,+VLOOKUP($B150,'1v -ostali'!$A$15:$AS$372,L$3,FALSE))</f>
        <v>0</v>
      </c>
      <c r="M150">
        <f>IF($B150=0,0,+VLOOKUP($B150,'1v -ostali'!$A$15:$AS$372,M$3,FALSE))</f>
        <v>0</v>
      </c>
      <c r="N150">
        <f>IF($B150=0,0,+VLOOKUP($B150,'1v -ostali'!$A$15:$AS$372,N$3,FALSE))</f>
        <v>0</v>
      </c>
      <c r="O150">
        <f>IF($B150=0,0,+VLOOKUP($B150,'1v -ostali'!$A$15:$AS$372,O$3,FALSE))</f>
        <v>0</v>
      </c>
      <c r="P150">
        <f>IF($B150=0,0,+VLOOKUP($B150,'1v -ostali'!$A$15:$AS$372,P$3,FALSE))</f>
        <v>0</v>
      </c>
      <c r="Q150">
        <f>IF($B150=0,0,+VLOOKUP($B150,'1v -ostali'!$A$15:$AS$372,Q$3,FALSE))</f>
        <v>0</v>
      </c>
      <c r="R150">
        <f>IF($B150=0,0,+VLOOKUP($B150,'1v -ostali'!$A$15:$AS$372,R$3,FALSE))</f>
        <v>0</v>
      </c>
      <c r="S150">
        <f>IF($B150=0,0,+VLOOKUP($B150,'1v -ostali'!$A$15:$AS$372,S$3,FALSE))</f>
        <v>0</v>
      </c>
      <c r="T150">
        <f>IF($B150=0,0,+VLOOKUP($B150,'1v -ostali'!$A$15:$AS$372,T$3,FALSE))</f>
        <v>0</v>
      </c>
      <c r="U150">
        <f>IF($B150=0,0,+VLOOKUP($B150,'1v -ostali'!$A$15:$AS$372,U$3,FALSE))</f>
        <v>0</v>
      </c>
      <c r="V150">
        <f>IF($B150=0,0,+VLOOKUP($B150,'1v -ostali'!$A$15:$AS$372,V$3,FALSE))</f>
        <v>0</v>
      </c>
      <c r="W150">
        <f>IF($B150=0,0,+VLOOKUP($B150,'1v -ostali'!$A$15:$AS$372,W$3,FALSE))</f>
        <v>0</v>
      </c>
      <c r="X150">
        <f>IF($B150=0,0,+VLOOKUP($B150,'1v -ostali'!$A$15:$AS$372,X$3,FALSE))</f>
        <v>0</v>
      </c>
      <c r="Y150">
        <f>IF($B150=0,0,+VLOOKUP($B150,'1v -ostali'!$A$15:$AS$372,Y$3,FALSE))</f>
        <v>0</v>
      </c>
      <c r="Z150">
        <f>IF($B150=0,0,+VLOOKUP($B150,'1v -ostali'!$A$15:$AS$372,Z$3,FALSE))</f>
        <v>0</v>
      </c>
      <c r="AA150">
        <f>IF($B150=0,0,+VLOOKUP($B150,'1v -ostali'!$A$15:$AS$372,AA$3,FALSE))</f>
        <v>0</v>
      </c>
      <c r="AB150">
        <f>IF($B150=0,0,+VLOOKUP($B150,'1v -ostali'!$A$15:$AS$372,AB$3,FALSE))</f>
        <v>0</v>
      </c>
      <c r="AC150">
        <f>IF($B150=0,0,+VLOOKUP($B150,'1v -ostali'!$A$15:$AS$372,AC$3,FALSE))</f>
        <v>0</v>
      </c>
      <c r="AD150">
        <f>IF($B150=0,0,+VLOOKUP($B150,'1v -ostali'!$A$15:$AS$372,AD$3,FALSE))</f>
        <v>0</v>
      </c>
      <c r="AL150">
        <f>IF($B150=0,0,+VLOOKUP($B150,'1v -ostali'!$A$15:$AS$372,AL$3,FALSE))</f>
        <v>0</v>
      </c>
      <c r="AM150">
        <f>IF($B150=0,0,+VLOOKUP($B150,'1v -ostali'!$A$15:$AS$372,AM$3,FALSE))</f>
        <v>0</v>
      </c>
      <c r="AN150" s="40">
        <f>IF($B150=0,0,+VLOOKUP($B150,'1v -ostali'!$A$15:$AS$372,AN$3,FALSE))</f>
        <v>0</v>
      </c>
      <c r="AO150" s="40">
        <f>IF($B150=0,0,+VLOOKUP($B150,'1v -ostali'!$A$15:$AS$372,AO$3,FALSE))</f>
        <v>0</v>
      </c>
      <c r="AP150" s="40">
        <f>IF($B150=0,0,+VLOOKUP($B150,'1v -ostali'!$A$15:$AS$372,AP$3,FALSE))</f>
        <v>0</v>
      </c>
      <c r="AQ150" s="40">
        <f>IF($B150=0,0,+VLOOKUP($B150,'1v -ostali'!$A$15:$AS$372,AQ$3,FALSE))</f>
        <v>0</v>
      </c>
      <c r="AR150" s="40">
        <f>IF($B150=0,0,+VLOOKUP($B150,'1v -ostali'!$A$15:$AS$372,AR$3,FALSE))</f>
        <v>0</v>
      </c>
      <c r="AS150" s="40">
        <f>IF($B150=0,0,+VLOOKUP($B150,'1v -ostali'!$A$15:$AS$372,AS$3,FALSE))</f>
        <v>0</v>
      </c>
      <c r="AT150" s="40">
        <f>IF($B150=0,0,+VLOOKUP($B150,'1v -ostali'!$A$15:$AS$372,AT$3,FALSE))</f>
        <v>0</v>
      </c>
      <c r="AU150" s="40">
        <f>IF($B150=0,0,+VLOOKUP($B150,'1v -ostali'!$A$15:$AS$372,AU$3,FALSE))</f>
        <v>0</v>
      </c>
      <c r="AV150" s="40">
        <f>IF($B150=0,0,+VLOOKUP($B150,'1v -ostali'!$A$15:$AS$372,AV$3,FALSE))</f>
        <v>0</v>
      </c>
      <c r="AW150" s="40">
        <f>IF($B150=0,0,+VLOOKUP($B150,'1v -ostali'!$A$15:$AS$372,AW$3,FALSE))</f>
        <v>0</v>
      </c>
    </row>
    <row r="151" spans="1:49" x14ac:dyDescent="0.25">
      <c r="A151">
        <f t="shared" si="16"/>
        <v>0</v>
      </c>
      <c r="B151">
        <f>+IF(MAX(B$4:B150)+1&lt;=B$1,B150+1,0)</f>
        <v>0</v>
      </c>
      <c r="C151" s="222">
        <f t="shared" si="18"/>
        <v>0</v>
      </c>
      <c r="D151">
        <f t="shared" si="19"/>
        <v>0</v>
      </c>
      <c r="E151" s="368">
        <f t="shared" si="20"/>
        <v>0</v>
      </c>
      <c r="F151" s="222">
        <f t="shared" si="17"/>
        <v>0</v>
      </c>
      <c r="G151">
        <f>IF($B151=0,0,+VLOOKUP($B151,'1v -ostali'!$A$15:C$372,G$3,FALSE))</f>
        <v>0</v>
      </c>
      <c r="I151">
        <f>IF($B151=0,0,+VLOOKUP($B151,'1v -ostali'!$A$15:$AS$372,I$3,FALSE))</f>
        <v>0</v>
      </c>
      <c r="J151">
        <f>IF($B151=0,0,+VLOOKUP($B151,'1v -ostali'!$A$15:$AS$372,J$3,FALSE))</f>
        <v>0</v>
      </c>
      <c r="K151">
        <f>IF($B151=0,0,+VLOOKUP($B151,'1v -ostali'!$A$15:$AS$372,K$3,FALSE))</f>
        <v>0</v>
      </c>
      <c r="L151">
        <f>IF($B151=0,0,+VLOOKUP($B151,'1v -ostali'!$A$15:$AS$372,L$3,FALSE))</f>
        <v>0</v>
      </c>
      <c r="M151">
        <f>IF($B151=0,0,+VLOOKUP($B151,'1v -ostali'!$A$15:$AS$372,M$3,FALSE))</f>
        <v>0</v>
      </c>
      <c r="N151">
        <f>IF($B151=0,0,+VLOOKUP($B151,'1v -ostali'!$A$15:$AS$372,N$3,FALSE))</f>
        <v>0</v>
      </c>
      <c r="O151">
        <f>IF($B151=0,0,+VLOOKUP($B151,'1v -ostali'!$A$15:$AS$372,O$3,FALSE))</f>
        <v>0</v>
      </c>
      <c r="P151">
        <f>IF($B151=0,0,+VLOOKUP($B151,'1v -ostali'!$A$15:$AS$372,P$3,FALSE))</f>
        <v>0</v>
      </c>
      <c r="Q151">
        <f>IF($B151=0,0,+VLOOKUP($B151,'1v -ostali'!$A$15:$AS$372,Q$3,FALSE))</f>
        <v>0</v>
      </c>
      <c r="R151">
        <f>IF($B151=0,0,+VLOOKUP($B151,'1v -ostali'!$A$15:$AS$372,R$3,FALSE))</f>
        <v>0</v>
      </c>
      <c r="S151">
        <f>IF($B151=0,0,+VLOOKUP($B151,'1v -ostali'!$A$15:$AS$372,S$3,FALSE))</f>
        <v>0</v>
      </c>
      <c r="T151">
        <f>IF($B151=0,0,+VLOOKUP($B151,'1v -ostali'!$A$15:$AS$372,T$3,FALSE))</f>
        <v>0</v>
      </c>
      <c r="U151">
        <f>IF($B151=0,0,+VLOOKUP($B151,'1v -ostali'!$A$15:$AS$372,U$3,FALSE))</f>
        <v>0</v>
      </c>
      <c r="V151">
        <f>IF($B151=0,0,+VLOOKUP($B151,'1v -ostali'!$A$15:$AS$372,V$3,FALSE))</f>
        <v>0</v>
      </c>
      <c r="W151">
        <f>IF($B151=0,0,+VLOOKUP($B151,'1v -ostali'!$A$15:$AS$372,W$3,FALSE))</f>
        <v>0</v>
      </c>
      <c r="X151">
        <f>IF($B151=0,0,+VLOOKUP($B151,'1v -ostali'!$A$15:$AS$372,X$3,FALSE))</f>
        <v>0</v>
      </c>
      <c r="Y151">
        <f>IF($B151=0,0,+VLOOKUP($B151,'1v -ostali'!$A$15:$AS$372,Y$3,FALSE))</f>
        <v>0</v>
      </c>
      <c r="Z151">
        <f>IF($B151=0,0,+VLOOKUP($B151,'1v -ostali'!$A$15:$AS$372,Z$3,FALSE))</f>
        <v>0</v>
      </c>
      <c r="AA151">
        <f>IF($B151=0,0,+VLOOKUP($B151,'1v -ostali'!$A$15:$AS$372,AA$3,FALSE))</f>
        <v>0</v>
      </c>
      <c r="AB151">
        <f>IF($B151=0,0,+VLOOKUP($B151,'1v -ostali'!$A$15:$AS$372,AB$3,FALSE))</f>
        <v>0</v>
      </c>
      <c r="AC151">
        <f>IF($B151=0,0,+VLOOKUP($B151,'1v -ostali'!$A$15:$AS$372,AC$3,FALSE))</f>
        <v>0</v>
      </c>
      <c r="AD151">
        <f>IF($B151=0,0,+VLOOKUP($B151,'1v -ostali'!$A$15:$AS$372,AD$3,FALSE))</f>
        <v>0</v>
      </c>
      <c r="AL151">
        <f>IF($B151=0,0,+VLOOKUP($B151,'1v -ostali'!$A$15:$AS$372,AL$3,FALSE))</f>
        <v>0</v>
      </c>
      <c r="AM151">
        <f>IF($B151=0,0,+VLOOKUP($B151,'1v -ostali'!$A$15:$AS$372,AM$3,FALSE))</f>
        <v>0</v>
      </c>
      <c r="AN151" s="40">
        <f>IF($B151=0,0,+VLOOKUP($B151,'1v -ostali'!$A$15:$AS$372,AN$3,FALSE))</f>
        <v>0</v>
      </c>
      <c r="AO151" s="40">
        <f>IF($B151=0,0,+VLOOKUP($B151,'1v -ostali'!$A$15:$AS$372,AO$3,FALSE))</f>
        <v>0</v>
      </c>
      <c r="AP151" s="40">
        <f>IF($B151=0,0,+VLOOKUP($B151,'1v -ostali'!$A$15:$AS$372,AP$3,FALSE))</f>
        <v>0</v>
      </c>
      <c r="AQ151" s="40">
        <f>IF($B151=0,0,+VLOOKUP($B151,'1v -ostali'!$A$15:$AS$372,AQ$3,FALSE))</f>
        <v>0</v>
      </c>
      <c r="AR151" s="40">
        <f>IF($B151=0,0,+VLOOKUP($B151,'1v -ostali'!$A$15:$AS$372,AR$3,FALSE))</f>
        <v>0</v>
      </c>
      <c r="AS151" s="40">
        <f>IF($B151=0,0,+VLOOKUP($B151,'1v -ostali'!$A$15:$AS$372,AS$3,FALSE))</f>
        <v>0</v>
      </c>
      <c r="AT151" s="40">
        <f>IF($B151=0,0,+VLOOKUP($B151,'1v -ostali'!$A$15:$AS$372,AT$3,FALSE))</f>
        <v>0</v>
      </c>
      <c r="AU151" s="40">
        <f>IF($B151=0,0,+VLOOKUP($B151,'1v -ostali'!$A$15:$AS$372,AU$3,FALSE))</f>
        <v>0</v>
      </c>
      <c r="AV151" s="40">
        <f>IF($B151=0,0,+VLOOKUP($B151,'1v -ostali'!$A$15:$AS$372,AV$3,FALSE))</f>
        <v>0</v>
      </c>
      <c r="AW151" s="40">
        <f>IF($B151=0,0,+VLOOKUP($B151,'1v -ostali'!$A$15:$AS$372,AW$3,FALSE))</f>
        <v>0</v>
      </c>
    </row>
    <row r="152" spans="1:49" x14ac:dyDescent="0.25">
      <c r="A152">
        <f t="shared" si="16"/>
        <v>0</v>
      </c>
      <c r="B152">
        <f>+IF(MAX(B$4:B151)+1&lt;=B$1,B151+1,0)</f>
        <v>0</v>
      </c>
      <c r="C152" s="222">
        <f t="shared" si="18"/>
        <v>0</v>
      </c>
      <c r="D152">
        <f t="shared" si="19"/>
        <v>0</v>
      </c>
      <c r="E152" s="368">
        <f t="shared" si="20"/>
        <v>0</v>
      </c>
      <c r="F152" s="222">
        <f t="shared" si="17"/>
        <v>0</v>
      </c>
      <c r="G152">
        <f>IF($B152=0,0,+VLOOKUP($B152,'1v -ostali'!$A$15:C$372,G$3,FALSE))</f>
        <v>0</v>
      </c>
      <c r="I152">
        <f>IF($B152=0,0,+VLOOKUP($B152,'1v -ostali'!$A$15:$AS$372,I$3,FALSE))</f>
        <v>0</v>
      </c>
      <c r="J152">
        <f>IF($B152=0,0,+VLOOKUP($B152,'1v -ostali'!$A$15:$AS$372,J$3,FALSE))</f>
        <v>0</v>
      </c>
      <c r="K152">
        <f>IF($B152=0,0,+VLOOKUP($B152,'1v -ostali'!$A$15:$AS$372,K$3,FALSE))</f>
        <v>0</v>
      </c>
      <c r="L152">
        <f>IF($B152=0,0,+VLOOKUP($B152,'1v -ostali'!$A$15:$AS$372,L$3,FALSE))</f>
        <v>0</v>
      </c>
      <c r="M152">
        <f>IF($B152=0,0,+VLOOKUP($B152,'1v -ostali'!$A$15:$AS$372,M$3,FALSE))</f>
        <v>0</v>
      </c>
      <c r="N152">
        <f>IF($B152=0,0,+VLOOKUP($B152,'1v -ostali'!$A$15:$AS$372,N$3,FALSE))</f>
        <v>0</v>
      </c>
      <c r="O152">
        <f>IF($B152=0,0,+VLOOKUP($B152,'1v -ostali'!$A$15:$AS$372,O$3,FALSE))</f>
        <v>0</v>
      </c>
      <c r="P152">
        <f>IF($B152=0,0,+VLOOKUP($B152,'1v -ostali'!$A$15:$AS$372,P$3,FALSE))</f>
        <v>0</v>
      </c>
      <c r="Q152">
        <f>IF($B152=0,0,+VLOOKUP($B152,'1v -ostali'!$A$15:$AS$372,Q$3,FALSE))</f>
        <v>0</v>
      </c>
      <c r="R152">
        <f>IF($B152=0,0,+VLOOKUP($B152,'1v -ostali'!$A$15:$AS$372,R$3,FALSE))</f>
        <v>0</v>
      </c>
      <c r="S152">
        <f>IF($B152=0,0,+VLOOKUP($B152,'1v -ostali'!$A$15:$AS$372,S$3,FALSE))</f>
        <v>0</v>
      </c>
      <c r="T152">
        <f>IF($B152=0,0,+VLOOKUP($B152,'1v -ostali'!$A$15:$AS$372,T$3,FALSE))</f>
        <v>0</v>
      </c>
      <c r="U152">
        <f>IF($B152=0,0,+VLOOKUP($B152,'1v -ostali'!$A$15:$AS$372,U$3,FALSE))</f>
        <v>0</v>
      </c>
      <c r="V152">
        <f>IF($B152=0,0,+VLOOKUP($B152,'1v -ostali'!$A$15:$AS$372,V$3,FALSE))</f>
        <v>0</v>
      </c>
      <c r="W152">
        <f>IF($B152=0,0,+VLOOKUP($B152,'1v -ostali'!$A$15:$AS$372,W$3,FALSE))</f>
        <v>0</v>
      </c>
      <c r="X152">
        <f>IF($B152=0,0,+VLOOKUP($B152,'1v -ostali'!$A$15:$AS$372,X$3,FALSE))</f>
        <v>0</v>
      </c>
      <c r="Y152">
        <f>IF($B152=0,0,+VLOOKUP($B152,'1v -ostali'!$A$15:$AS$372,Y$3,FALSE))</f>
        <v>0</v>
      </c>
      <c r="Z152">
        <f>IF($B152=0,0,+VLOOKUP($B152,'1v -ostali'!$A$15:$AS$372,Z$3,FALSE))</f>
        <v>0</v>
      </c>
      <c r="AA152">
        <f>IF($B152=0,0,+VLOOKUP($B152,'1v -ostali'!$A$15:$AS$372,AA$3,FALSE))</f>
        <v>0</v>
      </c>
      <c r="AB152">
        <f>IF($B152=0,0,+VLOOKUP($B152,'1v -ostali'!$A$15:$AS$372,AB$3,FALSE))</f>
        <v>0</v>
      </c>
      <c r="AC152">
        <f>IF($B152=0,0,+VLOOKUP($B152,'1v -ostali'!$A$15:$AS$372,AC$3,FALSE))</f>
        <v>0</v>
      </c>
      <c r="AD152">
        <f>IF($B152=0,0,+VLOOKUP($B152,'1v -ostali'!$A$15:$AS$372,AD$3,FALSE))</f>
        <v>0</v>
      </c>
      <c r="AL152">
        <f>IF($B152=0,0,+VLOOKUP($B152,'1v -ostali'!$A$15:$AS$372,AL$3,FALSE))</f>
        <v>0</v>
      </c>
      <c r="AM152">
        <f>IF($B152=0,0,+VLOOKUP($B152,'1v -ostali'!$A$15:$AS$372,AM$3,FALSE))</f>
        <v>0</v>
      </c>
      <c r="AN152" s="40">
        <f>IF($B152=0,0,+VLOOKUP($B152,'1v -ostali'!$A$15:$AS$372,AN$3,FALSE))</f>
        <v>0</v>
      </c>
      <c r="AO152" s="40">
        <f>IF($B152=0,0,+VLOOKUP($B152,'1v -ostali'!$A$15:$AS$372,AO$3,FALSE))</f>
        <v>0</v>
      </c>
      <c r="AP152" s="40">
        <f>IF($B152=0,0,+VLOOKUP($B152,'1v -ostali'!$A$15:$AS$372,AP$3,FALSE))</f>
        <v>0</v>
      </c>
      <c r="AQ152" s="40">
        <f>IF($B152=0,0,+VLOOKUP($B152,'1v -ostali'!$A$15:$AS$372,AQ$3,FALSE))</f>
        <v>0</v>
      </c>
      <c r="AR152" s="40">
        <f>IF($B152=0,0,+VLOOKUP($B152,'1v -ostali'!$A$15:$AS$372,AR$3,FALSE))</f>
        <v>0</v>
      </c>
      <c r="AS152" s="40">
        <f>IF($B152=0,0,+VLOOKUP($B152,'1v -ostali'!$A$15:$AS$372,AS$3,FALSE))</f>
        <v>0</v>
      </c>
      <c r="AT152" s="40">
        <f>IF($B152=0,0,+VLOOKUP($B152,'1v -ostali'!$A$15:$AS$372,AT$3,FALSE))</f>
        <v>0</v>
      </c>
      <c r="AU152" s="40">
        <f>IF($B152=0,0,+VLOOKUP($B152,'1v -ostali'!$A$15:$AS$372,AU$3,FALSE))</f>
        <v>0</v>
      </c>
      <c r="AV152" s="40">
        <f>IF($B152=0,0,+VLOOKUP($B152,'1v -ostali'!$A$15:$AS$372,AV$3,FALSE))</f>
        <v>0</v>
      </c>
      <c r="AW152" s="40">
        <f>IF($B152=0,0,+VLOOKUP($B152,'1v -ostali'!$A$15:$AS$372,AW$3,FALSE))</f>
        <v>0</v>
      </c>
    </row>
    <row r="153" spans="1:49" x14ac:dyDescent="0.25">
      <c r="A153">
        <f t="shared" si="16"/>
        <v>0</v>
      </c>
      <c r="B153">
        <f>+IF(MAX(B$4:B152)+1&lt;=B$1,B152+1,0)</f>
        <v>0</v>
      </c>
      <c r="C153" s="222">
        <f t="shared" si="18"/>
        <v>0</v>
      </c>
      <c r="D153">
        <f t="shared" si="19"/>
        <v>0</v>
      </c>
      <c r="E153" s="368">
        <f t="shared" si="20"/>
        <v>0</v>
      </c>
      <c r="F153" s="222">
        <f t="shared" si="17"/>
        <v>0</v>
      </c>
      <c r="G153">
        <f>IF($B153=0,0,+VLOOKUP($B153,'1v -ostali'!$A$15:C$372,G$3,FALSE))</f>
        <v>0</v>
      </c>
      <c r="I153">
        <f>IF($B153=0,0,+VLOOKUP($B153,'1v -ostali'!$A$15:$AS$372,I$3,FALSE))</f>
        <v>0</v>
      </c>
      <c r="J153">
        <f>IF($B153=0,0,+VLOOKUP($B153,'1v -ostali'!$A$15:$AS$372,J$3,FALSE))</f>
        <v>0</v>
      </c>
      <c r="K153">
        <f>IF($B153=0,0,+VLOOKUP($B153,'1v -ostali'!$A$15:$AS$372,K$3,FALSE))</f>
        <v>0</v>
      </c>
      <c r="L153">
        <f>IF($B153=0,0,+VLOOKUP($B153,'1v -ostali'!$A$15:$AS$372,L$3,FALSE))</f>
        <v>0</v>
      </c>
      <c r="M153">
        <f>IF($B153=0,0,+VLOOKUP($B153,'1v -ostali'!$A$15:$AS$372,M$3,FALSE))</f>
        <v>0</v>
      </c>
      <c r="N153">
        <f>IF($B153=0,0,+VLOOKUP($B153,'1v -ostali'!$A$15:$AS$372,N$3,FALSE))</f>
        <v>0</v>
      </c>
      <c r="O153">
        <f>IF($B153=0,0,+VLOOKUP($B153,'1v -ostali'!$A$15:$AS$372,O$3,FALSE))</f>
        <v>0</v>
      </c>
      <c r="P153">
        <f>IF($B153=0,0,+VLOOKUP($B153,'1v -ostali'!$A$15:$AS$372,P$3,FALSE))</f>
        <v>0</v>
      </c>
      <c r="Q153">
        <f>IF($B153=0,0,+VLOOKUP($B153,'1v -ostali'!$A$15:$AS$372,Q$3,FALSE))</f>
        <v>0</v>
      </c>
      <c r="R153">
        <f>IF($B153=0,0,+VLOOKUP($B153,'1v -ostali'!$A$15:$AS$372,R$3,FALSE))</f>
        <v>0</v>
      </c>
      <c r="S153">
        <f>IF($B153=0,0,+VLOOKUP($B153,'1v -ostali'!$A$15:$AS$372,S$3,FALSE))</f>
        <v>0</v>
      </c>
      <c r="T153">
        <f>IF($B153=0,0,+VLOOKUP($B153,'1v -ostali'!$A$15:$AS$372,T$3,FALSE))</f>
        <v>0</v>
      </c>
      <c r="U153">
        <f>IF($B153=0,0,+VLOOKUP($B153,'1v -ostali'!$A$15:$AS$372,U$3,FALSE))</f>
        <v>0</v>
      </c>
      <c r="V153">
        <f>IF($B153=0,0,+VLOOKUP($B153,'1v -ostali'!$A$15:$AS$372,V$3,FALSE))</f>
        <v>0</v>
      </c>
      <c r="W153">
        <f>IF($B153=0,0,+VLOOKUP($B153,'1v -ostali'!$A$15:$AS$372,W$3,FALSE))</f>
        <v>0</v>
      </c>
      <c r="X153">
        <f>IF($B153=0,0,+VLOOKUP($B153,'1v -ostali'!$A$15:$AS$372,X$3,FALSE))</f>
        <v>0</v>
      </c>
      <c r="Y153">
        <f>IF($B153=0,0,+VLOOKUP($B153,'1v -ostali'!$A$15:$AS$372,Y$3,FALSE))</f>
        <v>0</v>
      </c>
      <c r="Z153">
        <f>IF($B153=0,0,+VLOOKUP($B153,'1v -ostali'!$A$15:$AS$372,Z$3,FALSE))</f>
        <v>0</v>
      </c>
      <c r="AA153">
        <f>IF($B153=0,0,+VLOOKUP($B153,'1v -ostali'!$A$15:$AS$372,AA$3,FALSE))</f>
        <v>0</v>
      </c>
      <c r="AB153">
        <f>IF($B153=0,0,+VLOOKUP($B153,'1v -ostali'!$A$15:$AS$372,AB$3,FALSE))</f>
        <v>0</v>
      </c>
      <c r="AC153">
        <f>IF($B153=0,0,+VLOOKUP($B153,'1v -ostali'!$A$15:$AS$372,AC$3,FALSE))</f>
        <v>0</v>
      </c>
      <c r="AD153">
        <f>IF($B153=0,0,+VLOOKUP($B153,'1v -ostali'!$A$15:$AS$372,AD$3,FALSE))</f>
        <v>0</v>
      </c>
      <c r="AL153">
        <f>IF($B153=0,0,+VLOOKUP($B153,'1v -ostali'!$A$15:$AS$372,AL$3,FALSE))</f>
        <v>0</v>
      </c>
      <c r="AM153">
        <f>IF($B153=0,0,+VLOOKUP($B153,'1v -ostali'!$A$15:$AS$372,AM$3,FALSE))</f>
        <v>0</v>
      </c>
      <c r="AN153" s="40">
        <f>IF($B153=0,0,+VLOOKUP($B153,'1v -ostali'!$A$15:$AS$372,AN$3,FALSE))</f>
        <v>0</v>
      </c>
      <c r="AO153" s="40">
        <f>IF($B153=0,0,+VLOOKUP($B153,'1v -ostali'!$A$15:$AS$372,AO$3,FALSE))</f>
        <v>0</v>
      </c>
      <c r="AP153" s="40">
        <f>IF($B153=0,0,+VLOOKUP($B153,'1v -ostali'!$A$15:$AS$372,AP$3,FALSE))</f>
        <v>0</v>
      </c>
      <c r="AQ153" s="40">
        <f>IF($B153=0,0,+VLOOKUP($B153,'1v -ostali'!$A$15:$AS$372,AQ$3,FALSE))</f>
        <v>0</v>
      </c>
      <c r="AR153" s="40">
        <f>IF($B153=0,0,+VLOOKUP($B153,'1v -ostali'!$A$15:$AS$372,AR$3,FALSE))</f>
        <v>0</v>
      </c>
      <c r="AS153" s="40">
        <f>IF($B153=0,0,+VLOOKUP($B153,'1v -ostali'!$A$15:$AS$372,AS$3,FALSE))</f>
        <v>0</v>
      </c>
      <c r="AT153" s="40">
        <f>IF($B153=0,0,+VLOOKUP($B153,'1v -ostali'!$A$15:$AS$372,AT$3,FALSE))</f>
        <v>0</v>
      </c>
      <c r="AU153" s="40">
        <f>IF($B153=0,0,+VLOOKUP($B153,'1v -ostali'!$A$15:$AS$372,AU$3,FALSE))</f>
        <v>0</v>
      </c>
      <c r="AV153" s="40">
        <f>IF($B153=0,0,+VLOOKUP($B153,'1v -ostali'!$A$15:$AS$372,AV$3,FALSE))</f>
        <v>0</v>
      </c>
      <c r="AW153" s="40">
        <f>IF($B153=0,0,+VLOOKUP($B153,'1v -ostali'!$A$15:$AS$372,AW$3,FALSE))</f>
        <v>0</v>
      </c>
    </row>
    <row r="154" spans="1:49" x14ac:dyDescent="0.25">
      <c r="A154">
        <f t="shared" si="16"/>
        <v>0</v>
      </c>
      <c r="B154">
        <f>+IF(MAX(B$4:B153)+1&lt;=B$1,B153+1,0)</f>
        <v>0</v>
      </c>
      <c r="C154" s="222">
        <f t="shared" si="18"/>
        <v>0</v>
      </c>
      <c r="D154">
        <f t="shared" si="19"/>
        <v>0</v>
      </c>
      <c r="E154" s="368">
        <f t="shared" si="20"/>
        <v>0</v>
      </c>
      <c r="F154" s="222">
        <f t="shared" si="17"/>
        <v>0</v>
      </c>
      <c r="G154">
        <f>IF($B154=0,0,+VLOOKUP($B154,'1v -ostali'!$A$15:C$372,G$3,FALSE))</f>
        <v>0</v>
      </c>
      <c r="I154">
        <f>IF($B154=0,0,+VLOOKUP($B154,'1v -ostali'!$A$15:$AS$372,I$3,FALSE))</f>
        <v>0</v>
      </c>
      <c r="J154">
        <f>IF($B154=0,0,+VLOOKUP($B154,'1v -ostali'!$A$15:$AS$372,J$3,FALSE))</f>
        <v>0</v>
      </c>
      <c r="K154">
        <f>IF($B154=0,0,+VLOOKUP($B154,'1v -ostali'!$A$15:$AS$372,K$3,FALSE))</f>
        <v>0</v>
      </c>
      <c r="L154">
        <f>IF($B154=0,0,+VLOOKUP($B154,'1v -ostali'!$A$15:$AS$372,L$3,FALSE))</f>
        <v>0</v>
      </c>
      <c r="M154">
        <f>IF($B154=0,0,+VLOOKUP($B154,'1v -ostali'!$A$15:$AS$372,M$3,FALSE))</f>
        <v>0</v>
      </c>
      <c r="N154">
        <f>IF($B154=0,0,+VLOOKUP($B154,'1v -ostali'!$A$15:$AS$372,N$3,FALSE))</f>
        <v>0</v>
      </c>
      <c r="O154">
        <f>IF($B154=0,0,+VLOOKUP($B154,'1v -ostali'!$A$15:$AS$372,O$3,FALSE))</f>
        <v>0</v>
      </c>
      <c r="P154">
        <f>IF($B154=0,0,+VLOOKUP($B154,'1v -ostali'!$A$15:$AS$372,P$3,FALSE))</f>
        <v>0</v>
      </c>
      <c r="Q154">
        <f>IF($B154=0,0,+VLOOKUP($B154,'1v -ostali'!$A$15:$AS$372,Q$3,FALSE))</f>
        <v>0</v>
      </c>
      <c r="R154">
        <f>IF($B154=0,0,+VLOOKUP($B154,'1v -ostali'!$A$15:$AS$372,R$3,FALSE))</f>
        <v>0</v>
      </c>
      <c r="S154">
        <f>IF($B154=0,0,+VLOOKUP($B154,'1v -ostali'!$A$15:$AS$372,S$3,FALSE))</f>
        <v>0</v>
      </c>
      <c r="T154">
        <f>IF($B154=0,0,+VLOOKUP($B154,'1v -ostali'!$A$15:$AS$372,T$3,FALSE))</f>
        <v>0</v>
      </c>
      <c r="U154">
        <f>IF($B154=0,0,+VLOOKUP($B154,'1v -ostali'!$A$15:$AS$372,U$3,FALSE))</f>
        <v>0</v>
      </c>
      <c r="V154">
        <f>IF($B154=0,0,+VLOOKUP($B154,'1v -ostali'!$A$15:$AS$372,V$3,FALSE))</f>
        <v>0</v>
      </c>
      <c r="W154">
        <f>IF($B154=0,0,+VLOOKUP($B154,'1v -ostali'!$A$15:$AS$372,W$3,FALSE))</f>
        <v>0</v>
      </c>
      <c r="X154">
        <f>IF($B154=0,0,+VLOOKUP($B154,'1v -ostali'!$A$15:$AS$372,X$3,FALSE))</f>
        <v>0</v>
      </c>
      <c r="Y154">
        <f>IF($B154=0,0,+VLOOKUP($B154,'1v -ostali'!$A$15:$AS$372,Y$3,FALSE))</f>
        <v>0</v>
      </c>
      <c r="Z154">
        <f>IF($B154=0,0,+VLOOKUP($B154,'1v -ostali'!$A$15:$AS$372,Z$3,FALSE))</f>
        <v>0</v>
      </c>
      <c r="AA154">
        <f>IF($B154=0,0,+VLOOKUP($B154,'1v -ostali'!$A$15:$AS$372,AA$3,FALSE))</f>
        <v>0</v>
      </c>
      <c r="AB154">
        <f>IF($B154=0,0,+VLOOKUP($B154,'1v -ostali'!$A$15:$AS$372,AB$3,FALSE))</f>
        <v>0</v>
      </c>
      <c r="AC154">
        <f>IF($B154=0,0,+VLOOKUP($B154,'1v -ostali'!$A$15:$AS$372,AC$3,FALSE))</f>
        <v>0</v>
      </c>
      <c r="AD154">
        <f>IF($B154=0,0,+VLOOKUP($B154,'1v -ostali'!$A$15:$AS$372,AD$3,FALSE))</f>
        <v>0</v>
      </c>
      <c r="AL154">
        <f>IF($B154=0,0,+VLOOKUP($B154,'1v -ostali'!$A$15:$AS$372,AL$3,FALSE))</f>
        <v>0</v>
      </c>
      <c r="AM154">
        <f>IF($B154=0,0,+VLOOKUP($B154,'1v -ostali'!$A$15:$AS$372,AM$3,FALSE))</f>
        <v>0</v>
      </c>
      <c r="AN154" s="40">
        <f>IF($B154=0,0,+VLOOKUP($B154,'1v -ostali'!$A$15:$AS$372,AN$3,FALSE))</f>
        <v>0</v>
      </c>
      <c r="AO154" s="40">
        <f>IF($B154=0,0,+VLOOKUP($B154,'1v -ostali'!$A$15:$AS$372,AO$3,FALSE))</f>
        <v>0</v>
      </c>
      <c r="AP154" s="40">
        <f>IF($B154=0,0,+VLOOKUP($B154,'1v -ostali'!$A$15:$AS$372,AP$3,FALSE))</f>
        <v>0</v>
      </c>
      <c r="AQ154" s="40">
        <f>IF($B154=0,0,+VLOOKUP($B154,'1v -ostali'!$A$15:$AS$372,AQ$3,FALSE))</f>
        <v>0</v>
      </c>
      <c r="AR154" s="40">
        <f>IF($B154=0,0,+VLOOKUP($B154,'1v -ostali'!$A$15:$AS$372,AR$3,FALSE))</f>
        <v>0</v>
      </c>
      <c r="AS154" s="40">
        <f>IF($B154=0,0,+VLOOKUP($B154,'1v -ostali'!$A$15:$AS$372,AS$3,FALSE))</f>
        <v>0</v>
      </c>
      <c r="AT154" s="40">
        <f>IF($B154=0,0,+VLOOKUP($B154,'1v -ostali'!$A$15:$AS$372,AT$3,FALSE))</f>
        <v>0</v>
      </c>
      <c r="AU154" s="40">
        <f>IF($B154=0,0,+VLOOKUP($B154,'1v -ostali'!$A$15:$AS$372,AU$3,FALSE))</f>
        <v>0</v>
      </c>
      <c r="AV154" s="40">
        <f>IF($B154=0,0,+VLOOKUP($B154,'1v -ostali'!$A$15:$AS$372,AV$3,FALSE))</f>
        <v>0</v>
      </c>
      <c r="AW154" s="40">
        <f>IF($B154=0,0,+VLOOKUP($B154,'1v -ostali'!$A$15:$AS$372,AW$3,FALSE))</f>
        <v>0</v>
      </c>
    </row>
    <row r="155" spans="1:49" x14ac:dyDescent="0.25">
      <c r="A155">
        <f t="shared" si="16"/>
        <v>0</v>
      </c>
      <c r="B155">
        <f>+IF(MAX(B$4:B154)+1&lt;=B$1,B154+1,0)</f>
        <v>0</v>
      </c>
      <c r="C155" s="222">
        <f t="shared" si="18"/>
        <v>0</v>
      </c>
      <c r="D155">
        <f t="shared" si="19"/>
        <v>0</v>
      </c>
      <c r="E155" s="368">
        <f t="shared" si="20"/>
        <v>0</v>
      </c>
      <c r="F155" s="222">
        <f t="shared" si="17"/>
        <v>0</v>
      </c>
      <c r="G155">
        <f>IF($B155=0,0,+VLOOKUP($B155,'1v -ostali'!$A$15:C$372,G$3,FALSE))</f>
        <v>0</v>
      </c>
      <c r="I155">
        <f>IF($B155=0,0,+VLOOKUP($B155,'1v -ostali'!$A$15:$AS$372,I$3,FALSE))</f>
        <v>0</v>
      </c>
      <c r="J155">
        <f>IF($B155=0,0,+VLOOKUP($B155,'1v -ostali'!$A$15:$AS$372,J$3,FALSE))</f>
        <v>0</v>
      </c>
      <c r="K155">
        <f>IF($B155=0,0,+VLOOKUP($B155,'1v -ostali'!$A$15:$AS$372,K$3,FALSE))</f>
        <v>0</v>
      </c>
      <c r="L155">
        <f>IF($B155=0,0,+VLOOKUP($B155,'1v -ostali'!$A$15:$AS$372,L$3,FALSE))</f>
        <v>0</v>
      </c>
      <c r="M155">
        <f>IF($B155=0,0,+VLOOKUP($B155,'1v -ostali'!$A$15:$AS$372,M$3,FALSE))</f>
        <v>0</v>
      </c>
      <c r="N155">
        <f>IF($B155=0,0,+VLOOKUP($B155,'1v -ostali'!$A$15:$AS$372,N$3,FALSE))</f>
        <v>0</v>
      </c>
      <c r="O155">
        <f>IF($B155=0,0,+VLOOKUP($B155,'1v -ostali'!$A$15:$AS$372,O$3,FALSE))</f>
        <v>0</v>
      </c>
      <c r="P155">
        <f>IF($B155=0,0,+VLOOKUP($B155,'1v -ostali'!$A$15:$AS$372,P$3,FALSE))</f>
        <v>0</v>
      </c>
      <c r="Q155">
        <f>IF($B155=0,0,+VLOOKUP($B155,'1v -ostali'!$A$15:$AS$372,Q$3,FALSE))</f>
        <v>0</v>
      </c>
      <c r="R155">
        <f>IF($B155=0,0,+VLOOKUP($B155,'1v -ostali'!$A$15:$AS$372,R$3,FALSE))</f>
        <v>0</v>
      </c>
      <c r="S155">
        <f>IF($B155=0,0,+VLOOKUP($B155,'1v -ostali'!$A$15:$AS$372,S$3,FALSE))</f>
        <v>0</v>
      </c>
      <c r="T155">
        <f>IF($B155=0,0,+VLOOKUP($B155,'1v -ostali'!$A$15:$AS$372,T$3,FALSE))</f>
        <v>0</v>
      </c>
      <c r="U155">
        <f>IF($B155=0,0,+VLOOKUP($B155,'1v -ostali'!$A$15:$AS$372,U$3,FALSE))</f>
        <v>0</v>
      </c>
      <c r="V155">
        <f>IF($B155=0,0,+VLOOKUP($B155,'1v -ostali'!$A$15:$AS$372,V$3,FALSE))</f>
        <v>0</v>
      </c>
      <c r="W155">
        <f>IF($B155=0,0,+VLOOKUP($B155,'1v -ostali'!$A$15:$AS$372,W$3,FALSE))</f>
        <v>0</v>
      </c>
      <c r="X155">
        <f>IF($B155=0,0,+VLOOKUP($B155,'1v -ostali'!$A$15:$AS$372,X$3,FALSE))</f>
        <v>0</v>
      </c>
      <c r="Y155">
        <f>IF($B155=0,0,+VLOOKUP($B155,'1v -ostali'!$A$15:$AS$372,Y$3,FALSE))</f>
        <v>0</v>
      </c>
      <c r="Z155">
        <f>IF($B155=0,0,+VLOOKUP($B155,'1v -ostali'!$A$15:$AS$372,Z$3,FALSE))</f>
        <v>0</v>
      </c>
      <c r="AA155">
        <f>IF($B155=0,0,+VLOOKUP($B155,'1v -ostali'!$A$15:$AS$372,AA$3,FALSE))</f>
        <v>0</v>
      </c>
      <c r="AB155">
        <f>IF($B155=0,0,+VLOOKUP($B155,'1v -ostali'!$A$15:$AS$372,AB$3,FALSE))</f>
        <v>0</v>
      </c>
      <c r="AC155">
        <f>IF($B155=0,0,+VLOOKUP($B155,'1v -ostali'!$A$15:$AS$372,AC$3,FALSE))</f>
        <v>0</v>
      </c>
      <c r="AD155">
        <f>IF($B155=0,0,+VLOOKUP($B155,'1v -ostali'!$A$15:$AS$372,AD$3,FALSE))</f>
        <v>0</v>
      </c>
      <c r="AL155">
        <f>IF($B155=0,0,+VLOOKUP($B155,'1v -ostali'!$A$15:$AS$372,AL$3,FALSE))</f>
        <v>0</v>
      </c>
      <c r="AM155">
        <f>IF($B155=0,0,+VLOOKUP($B155,'1v -ostali'!$A$15:$AS$372,AM$3,FALSE))</f>
        <v>0</v>
      </c>
      <c r="AN155" s="40">
        <f>IF($B155=0,0,+VLOOKUP($B155,'1v -ostali'!$A$15:$AS$372,AN$3,FALSE))</f>
        <v>0</v>
      </c>
      <c r="AO155" s="40">
        <f>IF($B155=0,0,+VLOOKUP($B155,'1v -ostali'!$A$15:$AS$372,AO$3,FALSE))</f>
        <v>0</v>
      </c>
      <c r="AP155" s="40">
        <f>IF($B155=0,0,+VLOOKUP($B155,'1v -ostali'!$A$15:$AS$372,AP$3,FALSE))</f>
        <v>0</v>
      </c>
      <c r="AQ155" s="40">
        <f>IF($B155=0,0,+VLOOKUP($B155,'1v -ostali'!$A$15:$AS$372,AQ$3,FALSE))</f>
        <v>0</v>
      </c>
      <c r="AR155" s="40">
        <f>IF($B155=0,0,+VLOOKUP($B155,'1v -ostali'!$A$15:$AS$372,AR$3,FALSE))</f>
        <v>0</v>
      </c>
      <c r="AS155" s="40">
        <f>IF($B155=0,0,+VLOOKUP($B155,'1v -ostali'!$A$15:$AS$372,AS$3,FALSE))</f>
        <v>0</v>
      </c>
      <c r="AT155" s="40">
        <f>IF($B155=0,0,+VLOOKUP($B155,'1v -ostali'!$A$15:$AS$372,AT$3,FALSE))</f>
        <v>0</v>
      </c>
      <c r="AU155" s="40">
        <f>IF($B155=0,0,+VLOOKUP($B155,'1v -ostali'!$A$15:$AS$372,AU$3,FALSE))</f>
        <v>0</v>
      </c>
      <c r="AV155" s="40">
        <f>IF($B155=0,0,+VLOOKUP($B155,'1v -ostali'!$A$15:$AS$372,AV$3,FALSE))</f>
        <v>0</v>
      </c>
      <c r="AW155" s="40">
        <f>IF($B155=0,0,+VLOOKUP($B155,'1v -ostali'!$A$15:$AS$372,AW$3,FALSE))</f>
        <v>0</v>
      </c>
    </row>
    <row r="156" spans="1:49" x14ac:dyDescent="0.25">
      <c r="A156">
        <f t="shared" si="16"/>
        <v>0</v>
      </c>
      <c r="B156">
        <f>+IF(MAX(B$4:B155)+1&lt;=B$1,B155+1,0)</f>
        <v>0</v>
      </c>
      <c r="C156" s="222">
        <f t="shared" si="18"/>
        <v>0</v>
      </c>
      <c r="D156">
        <f t="shared" si="19"/>
        <v>0</v>
      </c>
      <c r="E156" s="368">
        <f t="shared" si="20"/>
        <v>0</v>
      </c>
      <c r="F156" s="222">
        <f t="shared" si="17"/>
        <v>0</v>
      </c>
      <c r="G156">
        <f>IF($B156=0,0,+VLOOKUP($B156,'1v -ostali'!$A$15:C$372,G$3,FALSE))</f>
        <v>0</v>
      </c>
      <c r="I156">
        <f>IF($B156=0,0,+VLOOKUP($B156,'1v -ostali'!$A$15:$AS$372,I$3,FALSE))</f>
        <v>0</v>
      </c>
      <c r="J156">
        <f>IF($B156=0,0,+VLOOKUP($B156,'1v -ostali'!$A$15:$AS$372,J$3,FALSE))</f>
        <v>0</v>
      </c>
      <c r="K156">
        <f>IF($B156=0,0,+VLOOKUP($B156,'1v -ostali'!$A$15:$AS$372,K$3,FALSE))</f>
        <v>0</v>
      </c>
      <c r="L156">
        <f>IF($B156=0,0,+VLOOKUP($B156,'1v -ostali'!$A$15:$AS$372,L$3,FALSE))</f>
        <v>0</v>
      </c>
      <c r="M156">
        <f>IF($B156=0,0,+VLOOKUP($B156,'1v -ostali'!$A$15:$AS$372,M$3,FALSE))</f>
        <v>0</v>
      </c>
      <c r="N156">
        <f>IF($B156=0,0,+VLOOKUP($B156,'1v -ostali'!$A$15:$AS$372,N$3,FALSE))</f>
        <v>0</v>
      </c>
      <c r="O156">
        <f>IF($B156=0,0,+VLOOKUP($B156,'1v -ostali'!$A$15:$AS$372,O$3,FALSE))</f>
        <v>0</v>
      </c>
      <c r="P156">
        <f>IF($B156=0,0,+VLOOKUP($B156,'1v -ostali'!$A$15:$AS$372,P$3,FALSE))</f>
        <v>0</v>
      </c>
      <c r="Q156">
        <f>IF($B156=0,0,+VLOOKUP($B156,'1v -ostali'!$A$15:$AS$372,Q$3,FALSE))</f>
        <v>0</v>
      </c>
      <c r="R156">
        <f>IF($B156=0,0,+VLOOKUP($B156,'1v -ostali'!$A$15:$AS$372,R$3,FALSE))</f>
        <v>0</v>
      </c>
      <c r="S156">
        <f>IF($B156=0,0,+VLOOKUP($B156,'1v -ostali'!$A$15:$AS$372,S$3,FALSE))</f>
        <v>0</v>
      </c>
      <c r="T156">
        <f>IF($B156=0,0,+VLOOKUP($B156,'1v -ostali'!$A$15:$AS$372,T$3,FALSE))</f>
        <v>0</v>
      </c>
      <c r="U156">
        <f>IF($B156=0,0,+VLOOKUP($B156,'1v -ostali'!$A$15:$AS$372,U$3,FALSE))</f>
        <v>0</v>
      </c>
      <c r="V156">
        <f>IF($B156=0,0,+VLOOKUP($B156,'1v -ostali'!$A$15:$AS$372,V$3,FALSE))</f>
        <v>0</v>
      </c>
      <c r="W156">
        <f>IF($B156=0,0,+VLOOKUP($B156,'1v -ostali'!$A$15:$AS$372,W$3,FALSE))</f>
        <v>0</v>
      </c>
      <c r="X156">
        <f>IF($B156=0,0,+VLOOKUP($B156,'1v -ostali'!$A$15:$AS$372,X$3,FALSE))</f>
        <v>0</v>
      </c>
      <c r="Y156">
        <f>IF($B156=0,0,+VLOOKUP($B156,'1v -ostali'!$A$15:$AS$372,Y$3,FALSE))</f>
        <v>0</v>
      </c>
      <c r="Z156">
        <f>IF($B156=0,0,+VLOOKUP($B156,'1v -ostali'!$A$15:$AS$372,Z$3,FALSE))</f>
        <v>0</v>
      </c>
      <c r="AA156">
        <f>IF($B156=0,0,+VLOOKUP($B156,'1v -ostali'!$A$15:$AS$372,AA$3,FALSE))</f>
        <v>0</v>
      </c>
      <c r="AB156">
        <f>IF($B156=0,0,+VLOOKUP($B156,'1v -ostali'!$A$15:$AS$372,AB$3,FALSE))</f>
        <v>0</v>
      </c>
      <c r="AC156">
        <f>IF($B156=0,0,+VLOOKUP($B156,'1v -ostali'!$A$15:$AS$372,AC$3,FALSE))</f>
        <v>0</v>
      </c>
      <c r="AD156">
        <f>IF($B156=0,0,+VLOOKUP($B156,'1v -ostali'!$A$15:$AS$372,AD$3,FALSE))</f>
        <v>0</v>
      </c>
      <c r="AL156">
        <f>IF($B156=0,0,+VLOOKUP($B156,'1v -ostali'!$A$15:$AS$372,AL$3,FALSE))</f>
        <v>0</v>
      </c>
      <c r="AM156">
        <f>IF($B156=0,0,+VLOOKUP($B156,'1v -ostali'!$A$15:$AS$372,AM$3,FALSE))</f>
        <v>0</v>
      </c>
      <c r="AN156" s="40">
        <f>IF($B156=0,0,+VLOOKUP($B156,'1v -ostali'!$A$15:$AS$372,AN$3,FALSE))</f>
        <v>0</v>
      </c>
      <c r="AO156" s="40">
        <f>IF($B156=0,0,+VLOOKUP($B156,'1v -ostali'!$A$15:$AS$372,AO$3,FALSE))</f>
        <v>0</v>
      </c>
      <c r="AP156" s="40">
        <f>IF($B156=0,0,+VLOOKUP($B156,'1v -ostali'!$A$15:$AS$372,AP$3,FALSE))</f>
        <v>0</v>
      </c>
      <c r="AQ156" s="40">
        <f>IF($B156=0,0,+VLOOKUP($B156,'1v -ostali'!$A$15:$AS$372,AQ$3,FALSE))</f>
        <v>0</v>
      </c>
      <c r="AR156" s="40">
        <f>IF($B156=0,0,+VLOOKUP($B156,'1v -ostali'!$A$15:$AS$372,AR$3,FALSE))</f>
        <v>0</v>
      </c>
      <c r="AS156" s="40">
        <f>IF($B156=0,0,+VLOOKUP($B156,'1v -ostali'!$A$15:$AS$372,AS$3,FALSE))</f>
        <v>0</v>
      </c>
      <c r="AT156" s="40">
        <f>IF($B156=0,0,+VLOOKUP($B156,'1v -ostali'!$A$15:$AS$372,AT$3,FALSE))</f>
        <v>0</v>
      </c>
      <c r="AU156" s="40">
        <f>IF($B156=0,0,+VLOOKUP($B156,'1v -ostali'!$A$15:$AS$372,AU$3,FALSE))</f>
        <v>0</v>
      </c>
      <c r="AV156" s="40">
        <f>IF($B156=0,0,+VLOOKUP($B156,'1v -ostali'!$A$15:$AS$372,AV$3,FALSE))</f>
        <v>0</v>
      </c>
      <c r="AW156" s="40">
        <f>IF($B156=0,0,+VLOOKUP($B156,'1v -ostali'!$A$15:$AS$372,AW$3,FALSE))</f>
        <v>0</v>
      </c>
    </row>
    <row r="157" spans="1:49" x14ac:dyDescent="0.25">
      <c r="A157">
        <f t="shared" si="16"/>
        <v>0</v>
      </c>
      <c r="B157">
        <f>+IF(MAX(B$4:B156)+1&lt;=B$1,B156+1,0)</f>
        <v>0</v>
      </c>
      <c r="C157" s="222">
        <f t="shared" si="18"/>
        <v>0</v>
      </c>
      <c r="D157">
        <f t="shared" si="19"/>
        <v>0</v>
      </c>
      <c r="E157" s="368">
        <f t="shared" si="20"/>
        <v>0</v>
      </c>
      <c r="F157" s="222">
        <f t="shared" si="17"/>
        <v>0</v>
      </c>
      <c r="G157">
        <f>IF($B157=0,0,+VLOOKUP($B157,'1v -ostali'!$A$15:C$372,G$3,FALSE))</f>
        <v>0</v>
      </c>
      <c r="I157">
        <f>IF($B157=0,0,+VLOOKUP($B157,'1v -ostali'!$A$15:$AS$372,I$3,FALSE))</f>
        <v>0</v>
      </c>
      <c r="J157">
        <f>IF($B157=0,0,+VLOOKUP($B157,'1v -ostali'!$A$15:$AS$372,J$3,FALSE))</f>
        <v>0</v>
      </c>
      <c r="K157">
        <f>IF($B157=0,0,+VLOOKUP($B157,'1v -ostali'!$A$15:$AS$372,K$3,FALSE))</f>
        <v>0</v>
      </c>
      <c r="L157">
        <f>IF($B157=0,0,+VLOOKUP($B157,'1v -ostali'!$A$15:$AS$372,L$3,FALSE))</f>
        <v>0</v>
      </c>
      <c r="M157">
        <f>IF($B157=0,0,+VLOOKUP($B157,'1v -ostali'!$A$15:$AS$372,M$3,FALSE))</f>
        <v>0</v>
      </c>
      <c r="N157">
        <f>IF($B157=0,0,+VLOOKUP($B157,'1v -ostali'!$A$15:$AS$372,N$3,FALSE))</f>
        <v>0</v>
      </c>
      <c r="O157">
        <f>IF($B157=0,0,+VLOOKUP($B157,'1v -ostali'!$A$15:$AS$372,O$3,FALSE))</f>
        <v>0</v>
      </c>
      <c r="P157">
        <f>IF($B157=0,0,+VLOOKUP($B157,'1v -ostali'!$A$15:$AS$372,P$3,FALSE))</f>
        <v>0</v>
      </c>
      <c r="Q157">
        <f>IF($B157=0,0,+VLOOKUP($B157,'1v -ostali'!$A$15:$AS$372,Q$3,FALSE))</f>
        <v>0</v>
      </c>
      <c r="R157">
        <f>IF($B157=0,0,+VLOOKUP($B157,'1v -ostali'!$A$15:$AS$372,R$3,FALSE))</f>
        <v>0</v>
      </c>
      <c r="S157">
        <f>IF($B157=0,0,+VLOOKUP($B157,'1v -ostali'!$A$15:$AS$372,S$3,FALSE))</f>
        <v>0</v>
      </c>
      <c r="T157">
        <f>IF($B157=0,0,+VLOOKUP($B157,'1v -ostali'!$A$15:$AS$372,T$3,FALSE))</f>
        <v>0</v>
      </c>
      <c r="U157">
        <f>IF($B157=0,0,+VLOOKUP($B157,'1v -ostali'!$A$15:$AS$372,U$3,FALSE))</f>
        <v>0</v>
      </c>
      <c r="V157">
        <f>IF($B157=0,0,+VLOOKUP($B157,'1v -ostali'!$A$15:$AS$372,V$3,FALSE))</f>
        <v>0</v>
      </c>
      <c r="W157">
        <f>IF($B157=0,0,+VLOOKUP($B157,'1v -ostali'!$A$15:$AS$372,W$3,FALSE))</f>
        <v>0</v>
      </c>
      <c r="X157">
        <f>IF($B157=0,0,+VLOOKUP($B157,'1v -ostali'!$A$15:$AS$372,X$3,FALSE))</f>
        <v>0</v>
      </c>
      <c r="Y157">
        <f>IF($B157=0,0,+VLOOKUP($B157,'1v -ostali'!$A$15:$AS$372,Y$3,FALSE))</f>
        <v>0</v>
      </c>
      <c r="Z157">
        <f>IF($B157=0,0,+VLOOKUP($B157,'1v -ostali'!$A$15:$AS$372,Z$3,FALSE))</f>
        <v>0</v>
      </c>
      <c r="AA157">
        <f>IF($B157=0,0,+VLOOKUP($B157,'1v -ostali'!$A$15:$AS$372,AA$3,FALSE))</f>
        <v>0</v>
      </c>
      <c r="AB157">
        <f>IF($B157=0,0,+VLOOKUP($B157,'1v -ostali'!$A$15:$AS$372,AB$3,FALSE))</f>
        <v>0</v>
      </c>
      <c r="AC157">
        <f>IF($B157=0,0,+VLOOKUP($B157,'1v -ostali'!$A$15:$AS$372,AC$3,FALSE))</f>
        <v>0</v>
      </c>
      <c r="AD157">
        <f>IF($B157=0,0,+VLOOKUP($B157,'1v -ostali'!$A$15:$AS$372,AD$3,FALSE))</f>
        <v>0</v>
      </c>
      <c r="AL157">
        <f>IF($B157=0,0,+VLOOKUP($B157,'1v -ostali'!$A$15:$AS$372,AL$3,FALSE))</f>
        <v>0</v>
      </c>
      <c r="AM157">
        <f>IF($B157=0,0,+VLOOKUP($B157,'1v -ostali'!$A$15:$AS$372,AM$3,FALSE))</f>
        <v>0</v>
      </c>
      <c r="AN157" s="40">
        <f>IF($B157=0,0,+VLOOKUP($B157,'1v -ostali'!$A$15:$AS$372,AN$3,FALSE))</f>
        <v>0</v>
      </c>
      <c r="AO157" s="40">
        <f>IF($B157=0,0,+VLOOKUP($B157,'1v -ostali'!$A$15:$AS$372,AO$3,FALSE))</f>
        <v>0</v>
      </c>
      <c r="AP157" s="40">
        <f>IF($B157=0,0,+VLOOKUP($B157,'1v -ostali'!$A$15:$AS$372,AP$3,FALSE))</f>
        <v>0</v>
      </c>
      <c r="AQ157" s="40">
        <f>IF($B157=0,0,+VLOOKUP($B157,'1v -ostali'!$A$15:$AS$372,AQ$3,FALSE))</f>
        <v>0</v>
      </c>
      <c r="AR157" s="40">
        <f>IF($B157=0,0,+VLOOKUP($B157,'1v -ostali'!$A$15:$AS$372,AR$3,FALSE))</f>
        <v>0</v>
      </c>
      <c r="AS157" s="40">
        <f>IF($B157=0,0,+VLOOKUP($B157,'1v -ostali'!$A$15:$AS$372,AS$3,FALSE))</f>
        <v>0</v>
      </c>
      <c r="AT157" s="40">
        <f>IF($B157=0,0,+VLOOKUP($B157,'1v -ostali'!$A$15:$AS$372,AT$3,FALSE))</f>
        <v>0</v>
      </c>
      <c r="AU157" s="40">
        <f>IF($B157=0,0,+VLOOKUP($B157,'1v -ostali'!$A$15:$AS$372,AU$3,FALSE))</f>
        <v>0</v>
      </c>
      <c r="AV157" s="40">
        <f>IF($B157=0,0,+VLOOKUP($B157,'1v -ostali'!$A$15:$AS$372,AV$3,FALSE))</f>
        <v>0</v>
      </c>
      <c r="AW157" s="40">
        <f>IF($B157=0,0,+VLOOKUP($B157,'1v -ostali'!$A$15:$AS$372,AW$3,FALSE))</f>
        <v>0</v>
      </c>
    </row>
    <row r="158" spans="1:49" x14ac:dyDescent="0.25">
      <c r="A158">
        <f t="shared" si="16"/>
        <v>0</v>
      </c>
      <c r="B158">
        <f>+IF(MAX(B$4:B157)+1&lt;=B$1,B157+1,0)</f>
        <v>0</v>
      </c>
      <c r="C158" s="222">
        <f t="shared" si="18"/>
        <v>0</v>
      </c>
      <c r="D158">
        <f t="shared" si="19"/>
        <v>0</v>
      </c>
      <c r="E158" s="368">
        <f t="shared" si="20"/>
        <v>0</v>
      </c>
      <c r="F158" s="222">
        <f t="shared" si="17"/>
        <v>0</v>
      </c>
      <c r="G158">
        <f>IF($B158=0,0,+VLOOKUP($B158,'1v -ostali'!$A$15:C$372,G$3,FALSE))</f>
        <v>0</v>
      </c>
      <c r="I158">
        <f>IF($B158=0,0,+VLOOKUP($B158,'1v -ostali'!$A$15:$AS$372,I$3,FALSE))</f>
        <v>0</v>
      </c>
      <c r="J158">
        <f>IF($B158=0,0,+VLOOKUP($B158,'1v -ostali'!$A$15:$AS$372,J$3,FALSE))</f>
        <v>0</v>
      </c>
      <c r="K158">
        <f>IF($B158=0,0,+VLOOKUP($B158,'1v -ostali'!$A$15:$AS$372,K$3,FALSE))</f>
        <v>0</v>
      </c>
      <c r="L158">
        <f>IF($B158=0,0,+VLOOKUP($B158,'1v -ostali'!$A$15:$AS$372,L$3,FALSE))</f>
        <v>0</v>
      </c>
      <c r="M158">
        <f>IF($B158=0,0,+VLOOKUP($B158,'1v -ostali'!$A$15:$AS$372,M$3,FALSE))</f>
        <v>0</v>
      </c>
      <c r="N158">
        <f>IF($B158=0,0,+VLOOKUP($B158,'1v -ostali'!$A$15:$AS$372,N$3,FALSE))</f>
        <v>0</v>
      </c>
      <c r="O158">
        <f>IF($B158=0,0,+VLOOKUP($B158,'1v -ostali'!$A$15:$AS$372,O$3,FALSE))</f>
        <v>0</v>
      </c>
      <c r="P158">
        <f>IF($B158=0,0,+VLOOKUP($B158,'1v -ostali'!$A$15:$AS$372,P$3,FALSE))</f>
        <v>0</v>
      </c>
      <c r="Q158">
        <f>IF($B158=0,0,+VLOOKUP($B158,'1v -ostali'!$A$15:$AS$372,Q$3,FALSE))</f>
        <v>0</v>
      </c>
      <c r="R158">
        <f>IF($B158=0,0,+VLOOKUP($B158,'1v -ostali'!$A$15:$AS$372,R$3,FALSE))</f>
        <v>0</v>
      </c>
      <c r="S158">
        <f>IF($B158=0,0,+VLOOKUP($B158,'1v -ostali'!$A$15:$AS$372,S$3,FALSE))</f>
        <v>0</v>
      </c>
      <c r="T158">
        <f>IF($B158=0,0,+VLOOKUP($B158,'1v -ostali'!$A$15:$AS$372,T$3,FALSE))</f>
        <v>0</v>
      </c>
      <c r="U158">
        <f>IF($B158=0,0,+VLOOKUP($B158,'1v -ostali'!$A$15:$AS$372,U$3,FALSE))</f>
        <v>0</v>
      </c>
      <c r="V158">
        <f>IF($B158=0,0,+VLOOKUP($B158,'1v -ostali'!$A$15:$AS$372,V$3,FALSE))</f>
        <v>0</v>
      </c>
      <c r="W158">
        <f>IF($B158=0,0,+VLOOKUP($B158,'1v -ostali'!$A$15:$AS$372,W$3,FALSE))</f>
        <v>0</v>
      </c>
      <c r="X158">
        <f>IF($B158=0,0,+VLOOKUP($B158,'1v -ostali'!$A$15:$AS$372,X$3,FALSE))</f>
        <v>0</v>
      </c>
      <c r="Y158">
        <f>IF($B158=0,0,+VLOOKUP($B158,'1v -ostali'!$A$15:$AS$372,Y$3,FALSE))</f>
        <v>0</v>
      </c>
      <c r="Z158">
        <f>IF($B158=0,0,+VLOOKUP($B158,'1v -ostali'!$A$15:$AS$372,Z$3,FALSE))</f>
        <v>0</v>
      </c>
      <c r="AA158">
        <f>IF($B158=0,0,+VLOOKUP($B158,'1v -ostali'!$A$15:$AS$372,AA$3,FALSE))</f>
        <v>0</v>
      </c>
      <c r="AB158">
        <f>IF($B158=0,0,+VLOOKUP($B158,'1v -ostali'!$A$15:$AS$372,AB$3,FALSE))</f>
        <v>0</v>
      </c>
      <c r="AC158">
        <f>IF($B158=0,0,+VLOOKUP($B158,'1v -ostali'!$A$15:$AS$372,AC$3,FALSE))</f>
        <v>0</v>
      </c>
      <c r="AD158">
        <f>IF($B158=0,0,+VLOOKUP($B158,'1v -ostali'!$A$15:$AS$372,AD$3,FALSE))</f>
        <v>0</v>
      </c>
      <c r="AL158">
        <f>IF($B158=0,0,+VLOOKUP($B158,'1v -ostali'!$A$15:$AS$372,AL$3,FALSE))</f>
        <v>0</v>
      </c>
      <c r="AM158">
        <f>IF($B158=0,0,+VLOOKUP($B158,'1v -ostali'!$A$15:$AS$372,AM$3,FALSE))</f>
        <v>0</v>
      </c>
      <c r="AN158" s="40">
        <f>IF($B158=0,0,+VLOOKUP($B158,'1v -ostali'!$A$15:$AS$372,AN$3,FALSE))</f>
        <v>0</v>
      </c>
      <c r="AO158" s="40">
        <f>IF($B158=0,0,+VLOOKUP($B158,'1v -ostali'!$A$15:$AS$372,AO$3,FALSE))</f>
        <v>0</v>
      </c>
      <c r="AP158" s="40">
        <f>IF($B158=0,0,+VLOOKUP($B158,'1v -ostali'!$A$15:$AS$372,AP$3,FALSE))</f>
        <v>0</v>
      </c>
      <c r="AQ158" s="40">
        <f>IF($B158=0,0,+VLOOKUP($B158,'1v -ostali'!$A$15:$AS$372,AQ$3,FALSE))</f>
        <v>0</v>
      </c>
      <c r="AR158" s="40">
        <f>IF($B158=0,0,+VLOOKUP($B158,'1v -ostali'!$A$15:$AS$372,AR$3,FALSE))</f>
        <v>0</v>
      </c>
      <c r="AS158" s="40">
        <f>IF($B158=0,0,+VLOOKUP($B158,'1v -ostali'!$A$15:$AS$372,AS$3,FALSE))</f>
        <v>0</v>
      </c>
      <c r="AT158" s="40">
        <f>IF($B158=0,0,+VLOOKUP($B158,'1v -ostali'!$A$15:$AS$372,AT$3,FALSE))</f>
        <v>0</v>
      </c>
      <c r="AU158" s="40">
        <f>IF($B158=0,0,+VLOOKUP($B158,'1v -ostali'!$A$15:$AS$372,AU$3,FALSE))</f>
        <v>0</v>
      </c>
      <c r="AV158" s="40">
        <f>IF($B158=0,0,+VLOOKUP($B158,'1v -ostali'!$A$15:$AS$372,AV$3,FALSE))</f>
        <v>0</v>
      </c>
      <c r="AW158" s="40">
        <f>IF($B158=0,0,+VLOOKUP($B158,'1v -ostali'!$A$15:$AS$372,AW$3,FALSE))</f>
        <v>0</v>
      </c>
    </row>
    <row r="159" spans="1:49" x14ac:dyDescent="0.25">
      <c r="A159">
        <f t="shared" si="16"/>
        <v>0</v>
      </c>
      <c r="B159">
        <f>+IF(MAX(B$4:B158)+1&lt;=B$1,B158+1,0)</f>
        <v>0</v>
      </c>
      <c r="C159" s="222">
        <f t="shared" si="18"/>
        <v>0</v>
      </c>
      <c r="D159">
        <f t="shared" si="19"/>
        <v>0</v>
      </c>
      <c r="E159" s="368">
        <f t="shared" si="20"/>
        <v>0</v>
      </c>
      <c r="F159" s="222">
        <f t="shared" si="17"/>
        <v>0</v>
      </c>
      <c r="G159">
        <f>IF($B159=0,0,+VLOOKUP($B159,'1v -ostali'!$A$15:C$372,G$3,FALSE))</f>
        <v>0</v>
      </c>
      <c r="I159">
        <f>IF($B159=0,0,+VLOOKUP($B159,'1v -ostali'!$A$15:$AS$372,I$3,FALSE))</f>
        <v>0</v>
      </c>
      <c r="J159">
        <f>IF($B159=0,0,+VLOOKUP($B159,'1v -ostali'!$A$15:$AS$372,J$3,FALSE))</f>
        <v>0</v>
      </c>
      <c r="K159">
        <f>IF($B159=0,0,+VLOOKUP($B159,'1v -ostali'!$A$15:$AS$372,K$3,FALSE))</f>
        <v>0</v>
      </c>
      <c r="L159">
        <f>IF($B159=0,0,+VLOOKUP($B159,'1v -ostali'!$A$15:$AS$372,L$3,FALSE))</f>
        <v>0</v>
      </c>
      <c r="M159">
        <f>IF($B159=0,0,+VLOOKUP($B159,'1v -ostali'!$A$15:$AS$372,M$3,FALSE))</f>
        <v>0</v>
      </c>
      <c r="N159">
        <f>IF($B159=0,0,+VLOOKUP($B159,'1v -ostali'!$A$15:$AS$372,N$3,FALSE))</f>
        <v>0</v>
      </c>
      <c r="O159">
        <f>IF($B159=0,0,+VLOOKUP($B159,'1v -ostali'!$A$15:$AS$372,O$3,FALSE))</f>
        <v>0</v>
      </c>
      <c r="P159">
        <f>IF($B159=0,0,+VLOOKUP($B159,'1v -ostali'!$A$15:$AS$372,P$3,FALSE))</f>
        <v>0</v>
      </c>
      <c r="Q159">
        <f>IF($B159=0,0,+VLOOKUP($B159,'1v -ostali'!$A$15:$AS$372,Q$3,FALSE))</f>
        <v>0</v>
      </c>
      <c r="R159">
        <f>IF($B159=0,0,+VLOOKUP($B159,'1v -ostali'!$A$15:$AS$372,R$3,FALSE))</f>
        <v>0</v>
      </c>
      <c r="S159">
        <f>IF($B159=0,0,+VLOOKUP($B159,'1v -ostali'!$A$15:$AS$372,S$3,FALSE))</f>
        <v>0</v>
      </c>
      <c r="T159">
        <f>IF($B159=0,0,+VLOOKUP($B159,'1v -ostali'!$A$15:$AS$372,T$3,FALSE))</f>
        <v>0</v>
      </c>
      <c r="U159">
        <f>IF($B159=0,0,+VLOOKUP($B159,'1v -ostali'!$A$15:$AS$372,U$3,FALSE))</f>
        <v>0</v>
      </c>
      <c r="V159">
        <f>IF($B159=0,0,+VLOOKUP($B159,'1v -ostali'!$A$15:$AS$372,V$3,FALSE))</f>
        <v>0</v>
      </c>
      <c r="W159">
        <f>IF($B159=0,0,+VLOOKUP($B159,'1v -ostali'!$A$15:$AS$372,W$3,FALSE))</f>
        <v>0</v>
      </c>
      <c r="X159">
        <f>IF($B159=0,0,+VLOOKUP($B159,'1v -ostali'!$A$15:$AS$372,X$3,FALSE))</f>
        <v>0</v>
      </c>
      <c r="Y159">
        <f>IF($B159=0,0,+VLOOKUP($B159,'1v -ostali'!$A$15:$AS$372,Y$3,FALSE))</f>
        <v>0</v>
      </c>
      <c r="Z159">
        <f>IF($B159=0,0,+VLOOKUP($B159,'1v -ostali'!$A$15:$AS$372,Z$3,FALSE))</f>
        <v>0</v>
      </c>
      <c r="AA159">
        <f>IF($B159=0,0,+VLOOKUP($B159,'1v -ostali'!$A$15:$AS$372,AA$3,FALSE))</f>
        <v>0</v>
      </c>
      <c r="AB159">
        <f>IF($B159=0,0,+VLOOKUP($B159,'1v -ostali'!$A$15:$AS$372,AB$3,FALSE))</f>
        <v>0</v>
      </c>
      <c r="AC159">
        <f>IF($B159=0,0,+VLOOKUP($B159,'1v -ostali'!$A$15:$AS$372,AC$3,FALSE))</f>
        <v>0</v>
      </c>
      <c r="AD159">
        <f>IF($B159=0,0,+VLOOKUP($B159,'1v -ostali'!$A$15:$AS$372,AD$3,FALSE))</f>
        <v>0</v>
      </c>
      <c r="AL159">
        <f>IF($B159=0,0,+VLOOKUP($B159,'1v -ostali'!$A$15:$AS$372,AL$3,FALSE))</f>
        <v>0</v>
      </c>
      <c r="AM159">
        <f>IF($B159=0,0,+VLOOKUP($B159,'1v -ostali'!$A$15:$AS$372,AM$3,FALSE))</f>
        <v>0</v>
      </c>
      <c r="AN159" s="40">
        <f>IF($B159=0,0,+VLOOKUP($B159,'1v -ostali'!$A$15:$AS$372,AN$3,FALSE))</f>
        <v>0</v>
      </c>
      <c r="AO159" s="40">
        <f>IF($B159=0,0,+VLOOKUP($B159,'1v -ostali'!$A$15:$AS$372,AO$3,FALSE))</f>
        <v>0</v>
      </c>
      <c r="AP159" s="40">
        <f>IF($B159=0,0,+VLOOKUP($B159,'1v -ostali'!$A$15:$AS$372,AP$3,FALSE))</f>
        <v>0</v>
      </c>
      <c r="AQ159" s="40">
        <f>IF($B159=0,0,+VLOOKUP($B159,'1v -ostali'!$A$15:$AS$372,AQ$3,FALSE))</f>
        <v>0</v>
      </c>
      <c r="AR159" s="40">
        <f>IF($B159=0,0,+VLOOKUP($B159,'1v -ostali'!$A$15:$AS$372,AR$3,FALSE))</f>
        <v>0</v>
      </c>
      <c r="AS159" s="40">
        <f>IF($B159=0,0,+VLOOKUP($B159,'1v -ostali'!$A$15:$AS$372,AS$3,FALSE))</f>
        <v>0</v>
      </c>
      <c r="AT159" s="40">
        <f>IF($B159=0,0,+VLOOKUP($B159,'1v -ostali'!$A$15:$AS$372,AT$3,FALSE))</f>
        <v>0</v>
      </c>
      <c r="AU159" s="40">
        <f>IF($B159=0,0,+VLOOKUP($B159,'1v -ostali'!$A$15:$AS$372,AU$3,FALSE))</f>
        <v>0</v>
      </c>
      <c r="AV159" s="40">
        <f>IF($B159=0,0,+VLOOKUP($B159,'1v -ostali'!$A$15:$AS$372,AV$3,FALSE))</f>
        <v>0</v>
      </c>
      <c r="AW159" s="40">
        <f>IF($B159=0,0,+VLOOKUP($B159,'1v -ostali'!$A$15:$AS$372,AW$3,FALSE))</f>
        <v>0</v>
      </c>
    </row>
    <row r="160" spans="1:49" x14ac:dyDescent="0.25">
      <c r="A160">
        <f t="shared" si="16"/>
        <v>0</v>
      </c>
      <c r="B160">
        <f>+IF(MAX(B$4:B159)+1&lt;=B$1,B159+1,0)</f>
        <v>0</v>
      </c>
      <c r="C160" s="222">
        <f t="shared" si="18"/>
        <v>0</v>
      </c>
      <c r="D160">
        <f t="shared" si="19"/>
        <v>0</v>
      </c>
      <c r="E160" s="368">
        <f t="shared" si="20"/>
        <v>0</v>
      </c>
      <c r="F160" s="222">
        <f t="shared" si="17"/>
        <v>0</v>
      </c>
      <c r="G160">
        <f>IF($B160=0,0,+VLOOKUP($B160,'1v -ostali'!$A$15:C$372,G$3,FALSE))</f>
        <v>0</v>
      </c>
      <c r="I160">
        <f>IF($B160=0,0,+VLOOKUP($B160,'1v -ostali'!$A$15:$AS$372,I$3,FALSE))</f>
        <v>0</v>
      </c>
      <c r="J160">
        <f>IF($B160=0,0,+VLOOKUP($B160,'1v -ostali'!$A$15:$AS$372,J$3,FALSE))</f>
        <v>0</v>
      </c>
      <c r="K160">
        <f>IF($B160=0,0,+VLOOKUP($B160,'1v -ostali'!$A$15:$AS$372,K$3,FALSE))</f>
        <v>0</v>
      </c>
      <c r="L160">
        <f>IF($B160=0,0,+VLOOKUP($B160,'1v -ostali'!$A$15:$AS$372,L$3,FALSE))</f>
        <v>0</v>
      </c>
      <c r="M160">
        <f>IF($B160=0,0,+VLOOKUP($B160,'1v -ostali'!$A$15:$AS$372,M$3,FALSE))</f>
        <v>0</v>
      </c>
      <c r="N160">
        <f>IF($B160=0,0,+VLOOKUP($B160,'1v -ostali'!$A$15:$AS$372,N$3,FALSE))</f>
        <v>0</v>
      </c>
      <c r="O160">
        <f>IF($B160=0,0,+VLOOKUP($B160,'1v -ostali'!$A$15:$AS$372,O$3,FALSE))</f>
        <v>0</v>
      </c>
      <c r="P160">
        <f>IF($B160=0,0,+VLOOKUP($B160,'1v -ostali'!$A$15:$AS$372,P$3,FALSE))</f>
        <v>0</v>
      </c>
      <c r="Q160">
        <f>IF($B160=0,0,+VLOOKUP($B160,'1v -ostali'!$A$15:$AS$372,Q$3,FALSE))</f>
        <v>0</v>
      </c>
      <c r="R160">
        <f>IF($B160=0,0,+VLOOKUP($B160,'1v -ostali'!$A$15:$AS$372,R$3,FALSE))</f>
        <v>0</v>
      </c>
      <c r="S160">
        <f>IF($B160=0,0,+VLOOKUP($B160,'1v -ostali'!$A$15:$AS$372,S$3,FALSE))</f>
        <v>0</v>
      </c>
      <c r="T160">
        <f>IF($B160=0,0,+VLOOKUP($B160,'1v -ostali'!$A$15:$AS$372,T$3,FALSE))</f>
        <v>0</v>
      </c>
      <c r="U160">
        <f>IF($B160=0,0,+VLOOKUP($B160,'1v -ostali'!$A$15:$AS$372,U$3,FALSE))</f>
        <v>0</v>
      </c>
      <c r="V160">
        <f>IF($B160=0,0,+VLOOKUP($B160,'1v -ostali'!$A$15:$AS$372,V$3,FALSE))</f>
        <v>0</v>
      </c>
      <c r="W160">
        <f>IF($B160=0,0,+VLOOKUP($B160,'1v -ostali'!$A$15:$AS$372,W$3,FALSE))</f>
        <v>0</v>
      </c>
      <c r="X160">
        <f>IF($B160=0,0,+VLOOKUP($B160,'1v -ostali'!$A$15:$AS$372,X$3,FALSE))</f>
        <v>0</v>
      </c>
      <c r="Y160">
        <f>IF($B160=0,0,+VLOOKUP($B160,'1v -ostali'!$A$15:$AS$372,Y$3,FALSE))</f>
        <v>0</v>
      </c>
      <c r="Z160">
        <f>IF($B160=0,0,+VLOOKUP($B160,'1v -ostali'!$A$15:$AS$372,Z$3,FALSE))</f>
        <v>0</v>
      </c>
      <c r="AA160">
        <f>IF($B160=0,0,+VLOOKUP($B160,'1v -ostali'!$A$15:$AS$372,AA$3,FALSE))</f>
        <v>0</v>
      </c>
      <c r="AB160">
        <f>IF($B160=0,0,+VLOOKUP($B160,'1v -ostali'!$A$15:$AS$372,AB$3,FALSE))</f>
        <v>0</v>
      </c>
      <c r="AC160">
        <f>IF($B160=0,0,+VLOOKUP($B160,'1v -ostali'!$A$15:$AS$372,AC$3,FALSE))</f>
        <v>0</v>
      </c>
      <c r="AD160">
        <f>IF($B160=0,0,+VLOOKUP($B160,'1v -ostali'!$A$15:$AS$372,AD$3,FALSE))</f>
        <v>0</v>
      </c>
      <c r="AL160">
        <f>IF($B160=0,0,+VLOOKUP($B160,'1v -ostali'!$A$15:$AS$372,AL$3,FALSE))</f>
        <v>0</v>
      </c>
      <c r="AM160">
        <f>IF($B160=0,0,+VLOOKUP($B160,'1v -ostali'!$A$15:$AS$372,AM$3,FALSE))</f>
        <v>0</v>
      </c>
      <c r="AN160" s="40">
        <f>IF($B160=0,0,+VLOOKUP($B160,'1v -ostali'!$A$15:$AS$372,AN$3,FALSE))</f>
        <v>0</v>
      </c>
      <c r="AO160" s="40">
        <f>IF($B160=0,0,+VLOOKUP($B160,'1v -ostali'!$A$15:$AS$372,AO$3,FALSE))</f>
        <v>0</v>
      </c>
      <c r="AP160" s="40">
        <f>IF($B160=0,0,+VLOOKUP($B160,'1v -ostali'!$A$15:$AS$372,AP$3,FALSE))</f>
        <v>0</v>
      </c>
      <c r="AQ160" s="40">
        <f>IF($B160=0,0,+VLOOKUP($B160,'1v -ostali'!$A$15:$AS$372,AQ$3,FALSE))</f>
        <v>0</v>
      </c>
      <c r="AR160" s="40">
        <f>IF($B160=0,0,+VLOOKUP($B160,'1v -ostali'!$A$15:$AS$372,AR$3,FALSE))</f>
        <v>0</v>
      </c>
      <c r="AS160" s="40">
        <f>IF($B160=0,0,+VLOOKUP($B160,'1v -ostali'!$A$15:$AS$372,AS$3,FALSE))</f>
        <v>0</v>
      </c>
      <c r="AT160" s="40">
        <f>IF($B160=0,0,+VLOOKUP($B160,'1v -ostali'!$A$15:$AS$372,AT$3,FALSE))</f>
        <v>0</v>
      </c>
      <c r="AU160" s="40">
        <f>IF($B160=0,0,+VLOOKUP($B160,'1v -ostali'!$A$15:$AS$372,AU$3,FALSE))</f>
        <v>0</v>
      </c>
      <c r="AV160" s="40">
        <f>IF($B160=0,0,+VLOOKUP($B160,'1v -ostali'!$A$15:$AS$372,AV$3,FALSE))</f>
        <v>0</v>
      </c>
      <c r="AW160" s="40">
        <f>IF($B160=0,0,+VLOOKUP($B160,'1v -ostali'!$A$15:$AS$372,AW$3,FALSE))</f>
        <v>0</v>
      </c>
    </row>
    <row r="161" spans="1:49" x14ac:dyDescent="0.25">
      <c r="A161">
        <f t="shared" si="16"/>
        <v>0</v>
      </c>
      <c r="B161">
        <f>+IF(MAX(B$4:B160)+1&lt;=B$1,B160+1,0)</f>
        <v>0</v>
      </c>
      <c r="C161" s="222">
        <f t="shared" si="18"/>
        <v>0</v>
      </c>
      <c r="D161">
        <f t="shared" si="19"/>
        <v>0</v>
      </c>
      <c r="E161" s="368">
        <f t="shared" si="20"/>
        <v>0</v>
      </c>
      <c r="F161" s="222">
        <f t="shared" si="17"/>
        <v>0</v>
      </c>
      <c r="G161">
        <f>IF($B161=0,0,+VLOOKUP($B161,'1v -ostali'!$A$15:C$372,G$3,FALSE))</f>
        <v>0</v>
      </c>
      <c r="I161">
        <f>IF($B161=0,0,+VLOOKUP($B161,'1v -ostali'!$A$15:$AS$372,I$3,FALSE))</f>
        <v>0</v>
      </c>
      <c r="J161">
        <f>IF($B161=0,0,+VLOOKUP($B161,'1v -ostali'!$A$15:$AS$372,J$3,FALSE))</f>
        <v>0</v>
      </c>
      <c r="K161">
        <f>IF($B161=0,0,+VLOOKUP($B161,'1v -ostali'!$A$15:$AS$372,K$3,FALSE))</f>
        <v>0</v>
      </c>
      <c r="L161">
        <f>IF($B161=0,0,+VLOOKUP($B161,'1v -ostali'!$A$15:$AS$372,L$3,FALSE))</f>
        <v>0</v>
      </c>
      <c r="M161">
        <f>IF($B161=0,0,+VLOOKUP($B161,'1v -ostali'!$A$15:$AS$372,M$3,FALSE))</f>
        <v>0</v>
      </c>
      <c r="N161">
        <f>IF($B161=0,0,+VLOOKUP($B161,'1v -ostali'!$A$15:$AS$372,N$3,FALSE))</f>
        <v>0</v>
      </c>
      <c r="O161">
        <f>IF($B161=0,0,+VLOOKUP($B161,'1v -ostali'!$A$15:$AS$372,O$3,FALSE))</f>
        <v>0</v>
      </c>
      <c r="P161">
        <f>IF($B161=0,0,+VLOOKUP($B161,'1v -ostali'!$A$15:$AS$372,P$3,FALSE))</f>
        <v>0</v>
      </c>
      <c r="Q161">
        <f>IF($B161=0,0,+VLOOKUP($B161,'1v -ostali'!$A$15:$AS$372,Q$3,FALSE))</f>
        <v>0</v>
      </c>
      <c r="R161">
        <f>IF($B161=0,0,+VLOOKUP($B161,'1v -ostali'!$A$15:$AS$372,R$3,FALSE))</f>
        <v>0</v>
      </c>
      <c r="S161">
        <f>IF($B161=0,0,+VLOOKUP($B161,'1v -ostali'!$A$15:$AS$372,S$3,FALSE))</f>
        <v>0</v>
      </c>
      <c r="T161">
        <f>IF($B161=0,0,+VLOOKUP($B161,'1v -ostali'!$A$15:$AS$372,T$3,FALSE))</f>
        <v>0</v>
      </c>
      <c r="U161">
        <f>IF($B161=0,0,+VLOOKUP($B161,'1v -ostali'!$A$15:$AS$372,U$3,FALSE))</f>
        <v>0</v>
      </c>
      <c r="V161">
        <f>IF($B161=0,0,+VLOOKUP($B161,'1v -ostali'!$A$15:$AS$372,V$3,FALSE))</f>
        <v>0</v>
      </c>
      <c r="W161">
        <f>IF($B161=0,0,+VLOOKUP($B161,'1v -ostali'!$A$15:$AS$372,W$3,FALSE))</f>
        <v>0</v>
      </c>
      <c r="X161">
        <f>IF($B161=0,0,+VLOOKUP($B161,'1v -ostali'!$A$15:$AS$372,X$3,FALSE))</f>
        <v>0</v>
      </c>
      <c r="Y161">
        <f>IF($B161=0,0,+VLOOKUP($B161,'1v -ostali'!$A$15:$AS$372,Y$3,FALSE))</f>
        <v>0</v>
      </c>
      <c r="Z161">
        <f>IF($B161=0,0,+VLOOKUP($B161,'1v -ostali'!$A$15:$AS$372,Z$3,FALSE))</f>
        <v>0</v>
      </c>
      <c r="AA161">
        <f>IF($B161=0,0,+VLOOKUP($B161,'1v -ostali'!$A$15:$AS$372,AA$3,FALSE))</f>
        <v>0</v>
      </c>
      <c r="AB161">
        <f>IF($B161=0,0,+VLOOKUP($B161,'1v -ostali'!$A$15:$AS$372,AB$3,FALSE))</f>
        <v>0</v>
      </c>
      <c r="AC161">
        <f>IF($B161=0,0,+VLOOKUP($B161,'1v -ostali'!$A$15:$AS$372,AC$3,FALSE))</f>
        <v>0</v>
      </c>
      <c r="AD161">
        <f>IF($B161=0,0,+VLOOKUP($B161,'1v -ostali'!$A$15:$AS$372,AD$3,FALSE))</f>
        <v>0</v>
      </c>
      <c r="AL161">
        <f>IF($B161=0,0,+VLOOKUP($B161,'1v -ostali'!$A$15:$AS$372,AL$3,FALSE))</f>
        <v>0</v>
      </c>
      <c r="AM161">
        <f>IF($B161=0,0,+VLOOKUP($B161,'1v -ostali'!$A$15:$AS$372,AM$3,FALSE))</f>
        <v>0</v>
      </c>
      <c r="AN161" s="40">
        <f>IF($B161=0,0,+VLOOKUP($B161,'1v -ostali'!$A$15:$AS$372,AN$3,FALSE))</f>
        <v>0</v>
      </c>
      <c r="AO161" s="40">
        <f>IF($B161=0,0,+VLOOKUP($B161,'1v -ostali'!$A$15:$AS$372,AO$3,FALSE))</f>
        <v>0</v>
      </c>
      <c r="AP161" s="40">
        <f>IF($B161=0,0,+VLOOKUP($B161,'1v -ostali'!$A$15:$AS$372,AP$3,FALSE))</f>
        <v>0</v>
      </c>
      <c r="AQ161" s="40">
        <f>IF($B161=0,0,+VLOOKUP($B161,'1v -ostali'!$A$15:$AS$372,AQ$3,FALSE))</f>
        <v>0</v>
      </c>
      <c r="AR161" s="40">
        <f>IF($B161=0,0,+VLOOKUP($B161,'1v -ostali'!$A$15:$AS$372,AR$3,FALSE))</f>
        <v>0</v>
      </c>
      <c r="AS161" s="40">
        <f>IF($B161=0,0,+VLOOKUP($B161,'1v -ostali'!$A$15:$AS$372,AS$3,FALSE))</f>
        <v>0</v>
      </c>
      <c r="AT161" s="40">
        <f>IF($B161=0,0,+VLOOKUP($B161,'1v -ostali'!$A$15:$AS$372,AT$3,FALSE))</f>
        <v>0</v>
      </c>
      <c r="AU161" s="40">
        <f>IF($B161=0,0,+VLOOKUP($B161,'1v -ostali'!$A$15:$AS$372,AU$3,FALSE))</f>
        <v>0</v>
      </c>
      <c r="AV161" s="40">
        <f>IF($B161=0,0,+VLOOKUP($B161,'1v -ostali'!$A$15:$AS$372,AV$3,FALSE))</f>
        <v>0</v>
      </c>
      <c r="AW161" s="40">
        <f>IF($B161=0,0,+VLOOKUP($B161,'1v -ostali'!$A$15:$AS$372,AW$3,FALSE))</f>
        <v>0</v>
      </c>
    </row>
    <row r="162" spans="1:49" x14ac:dyDescent="0.25">
      <c r="A162">
        <f t="shared" si="16"/>
        <v>0</v>
      </c>
      <c r="B162">
        <f>+IF(MAX(B$4:B161)+1&lt;=B$1,B161+1,0)</f>
        <v>0</v>
      </c>
      <c r="C162" s="222">
        <f t="shared" si="18"/>
        <v>0</v>
      </c>
      <c r="D162">
        <f t="shared" si="19"/>
        <v>0</v>
      </c>
      <c r="E162" s="368">
        <f t="shared" si="20"/>
        <v>0</v>
      </c>
      <c r="F162" s="222">
        <f t="shared" si="17"/>
        <v>0</v>
      </c>
      <c r="G162">
        <f>IF($B162=0,0,+VLOOKUP($B162,'1v -ostali'!$A$15:C$372,G$3,FALSE))</f>
        <v>0</v>
      </c>
      <c r="I162">
        <f>IF($B162=0,0,+VLOOKUP($B162,'1v -ostali'!$A$15:$AS$372,I$3,FALSE))</f>
        <v>0</v>
      </c>
      <c r="J162">
        <f>IF($B162=0,0,+VLOOKUP($B162,'1v -ostali'!$A$15:$AS$372,J$3,FALSE))</f>
        <v>0</v>
      </c>
      <c r="K162">
        <f>IF($B162=0,0,+VLOOKUP($B162,'1v -ostali'!$A$15:$AS$372,K$3,FALSE))</f>
        <v>0</v>
      </c>
      <c r="L162">
        <f>IF($B162=0,0,+VLOOKUP($B162,'1v -ostali'!$A$15:$AS$372,L$3,FALSE))</f>
        <v>0</v>
      </c>
      <c r="M162">
        <f>IF($B162=0,0,+VLOOKUP($B162,'1v -ostali'!$A$15:$AS$372,M$3,FALSE))</f>
        <v>0</v>
      </c>
      <c r="N162">
        <f>IF($B162=0,0,+VLOOKUP($B162,'1v -ostali'!$A$15:$AS$372,N$3,FALSE))</f>
        <v>0</v>
      </c>
      <c r="O162">
        <f>IF($B162=0,0,+VLOOKUP($B162,'1v -ostali'!$A$15:$AS$372,O$3,FALSE))</f>
        <v>0</v>
      </c>
      <c r="P162">
        <f>IF($B162=0,0,+VLOOKUP($B162,'1v -ostali'!$A$15:$AS$372,P$3,FALSE))</f>
        <v>0</v>
      </c>
      <c r="Q162">
        <f>IF($B162=0,0,+VLOOKUP($B162,'1v -ostali'!$A$15:$AS$372,Q$3,FALSE))</f>
        <v>0</v>
      </c>
      <c r="R162">
        <f>IF($B162=0,0,+VLOOKUP($B162,'1v -ostali'!$A$15:$AS$372,R$3,FALSE))</f>
        <v>0</v>
      </c>
      <c r="S162">
        <f>IF($B162=0,0,+VLOOKUP($B162,'1v -ostali'!$A$15:$AS$372,S$3,FALSE))</f>
        <v>0</v>
      </c>
      <c r="T162">
        <f>IF($B162=0,0,+VLOOKUP($B162,'1v -ostali'!$A$15:$AS$372,T$3,FALSE))</f>
        <v>0</v>
      </c>
      <c r="U162">
        <f>IF($B162=0,0,+VLOOKUP($B162,'1v -ostali'!$A$15:$AS$372,U$3,FALSE))</f>
        <v>0</v>
      </c>
      <c r="V162">
        <f>IF($B162=0,0,+VLOOKUP($B162,'1v -ostali'!$A$15:$AS$372,V$3,FALSE))</f>
        <v>0</v>
      </c>
      <c r="W162">
        <f>IF($B162=0,0,+VLOOKUP($B162,'1v -ostali'!$A$15:$AS$372,W$3,FALSE))</f>
        <v>0</v>
      </c>
      <c r="X162">
        <f>IF($B162=0,0,+VLOOKUP($B162,'1v -ostali'!$A$15:$AS$372,X$3,FALSE))</f>
        <v>0</v>
      </c>
      <c r="Y162">
        <f>IF($B162=0,0,+VLOOKUP($B162,'1v -ostali'!$A$15:$AS$372,Y$3,FALSE))</f>
        <v>0</v>
      </c>
      <c r="Z162">
        <f>IF($B162=0,0,+VLOOKUP($B162,'1v -ostali'!$A$15:$AS$372,Z$3,FALSE))</f>
        <v>0</v>
      </c>
      <c r="AA162">
        <f>IF($B162=0,0,+VLOOKUP($B162,'1v -ostali'!$A$15:$AS$372,AA$3,FALSE))</f>
        <v>0</v>
      </c>
      <c r="AB162">
        <f>IF($B162=0,0,+VLOOKUP($B162,'1v -ostali'!$A$15:$AS$372,AB$3,FALSE))</f>
        <v>0</v>
      </c>
      <c r="AC162">
        <f>IF($B162=0,0,+VLOOKUP($B162,'1v -ostali'!$A$15:$AS$372,AC$3,FALSE))</f>
        <v>0</v>
      </c>
      <c r="AD162">
        <f>IF($B162=0,0,+VLOOKUP($B162,'1v -ostali'!$A$15:$AS$372,AD$3,FALSE))</f>
        <v>0</v>
      </c>
      <c r="AL162">
        <f>IF($B162=0,0,+VLOOKUP($B162,'1v -ostali'!$A$15:$AS$372,AL$3,FALSE))</f>
        <v>0</v>
      </c>
      <c r="AM162">
        <f>IF($B162=0,0,+VLOOKUP($B162,'1v -ostali'!$A$15:$AS$372,AM$3,FALSE))</f>
        <v>0</v>
      </c>
      <c r="AN162" s="40">
        <f>IF($B162=0,0,+VLOOKUP($B162,'1v -ostali'!$A$15:$AS$372,AN$3,FALSE))</f>
        <v>0</v>
      </c>
      <c r="AO162" s="40">
        <f>IF($B162=0,0,+VLOOKUP($B162,'1v -ostali'!$A$15:$AS$372,AO$3,FALSE))</f>
        <v>0</v>
      </c>
      <c r="AP162" s="40">
        <f>IF($B162=0,0,+VLOOKUP($B162,'1v -ostali'!$A$15:$AS$372,AP$3,FALSE))</f>
        <v>0</v>
      </c>
      <c r="AQ162" s="40">
        <f>IF($B162=0,0,+VLOOKUP($B162,'1v -ostali'!$A$15:$AS$372,AQ$3,FALSE))</f>
        <v>0</v>
      </c>
      <c r="AR162" s="40">
        <f>IF($B162=0,0,+VLOOKUP($B162,'1v -ostali'!$A$15:$AS$372,AR$3,FALSE))</f>
        <v>0</v>
      </c>
      <c r="AS162" s="40">
        <f>IF($B162=0,0,+VLOOKUP($B162,'1v -ostali'!$A$15:$AS$372,AS$3,FALSE))</f>
        <v>0</v>
      </c>
      <c r="AT162" s="40">
        <f>IF($B162=0,0,+VLOOKUP($B162,'1v -ostali'!$A$15:$AS$372,AT$3,FALSE))</f>
        <v>0</v>
      </c>
      <c r="AU162" s="40">
        <f>IF($B162=0,0,+VLOOKUP($B162,'1v -ostali'!$A$15:$AS$372,AU$3,FALSE))</f>
        <v>0</v>
      </c>
      <c r="AV162" s="40">
        <f>IF($B162=0,0,+VLOOKUP($B162,'1v -ostali'!$A$15:$AS$372,AV$3,FALSE))</f>
        <v>0</v>
      </c>
      <c r="AW162" s="40">
        <f>IF($B162=0,0,+VLOOKUP($B162,'1v -ostali'!$A$15:$AS$372,AW$3,FALSE))</f>
        <v>0</v>
      </c>
    </row>
    <row r="163" spans="1:49" x14ac:dyDescent="0.25">
      <c r="A163">
        <f t="shared" si="16"/>
        <v>0</v>
      </c>
      <c r="B163">
        <f>+IF(MAX(B$4:B162)+1&lt;=B$1,B162+1,0)</f>
        <v>0</v>
      </c>
      <c r="C163" s="222">
        <f t="shared" si="18"/>
        <v>0</v>
      </c>
      <c r="D163">
        <f t="shared" si="19"/>
        <v>0</v>
      </c>
      <c r="E163" s="368">
        <f t="shared" si="20"/>
        <v>0</v>
      </c>
      <c r="F163" s="222">
        <f t="shared" si="17"/>
        <v>0</v>
      </c>
      <c r="G163">
        <f>IF($B163=0,0,+VLOOKUP($B163,'1v -ostali'!$A$15:C$372,G$3,FALSE))</f>
        <v>0</v>
      </c>
      <c r="I163">
        <f>IF($B163=0,0,+VLOOKUP($B163,'1v -ostali'!$A$15:$AS$372,I$3,FALSE))</f>
        <v>0</v>
      </c>
      <c r="J163">
        <f>IF($B163=0,0,+VLOOKUP($B163,'1v -ostali'!$A$15:$AS$372,J$3,FALSE))</f>
        <v>0</v>
      </c>
      <c r="K163">
        <f>IF($B163=0,0,+VLOOKUP($B163,'1v -ostali'!$A$15:$AS$372,K$3,FALSE))</f>
        <v>0</v>
      </c>
      <c r="L163">
        <f>IF($B163=0,0,+VLOOKUP($B163,'1v -ostali'!$A$15:$AS$372,L$3,FALSE))</f>
        <v>0</v>
      </c>
      <c r="M163">
        <f>IF($B163=0,0,+VLOOKUP($B163,'1v -ostali'!$A$15:$AS$372,M$3,FALSE))</f>
        <v>0</v>
      </c>
      <c r="N163">
        <f>IF($B163=0,0,+VLOOKUP($B163,'1v -ostali'!$A$15:$AS$372,N$3,FALSE))</f>
        <v>0</v>
      </c>
      <c r="O163">
        <f>IF($B163=0,0,+VLOOKUP($B163,'1v -ostali'!$A$15:$AS$372,O$3,FALSE))</f>
        <v>0</v>
      </c>
      <c r="P163">
        <f>IF($B163=0,0,+VLOOKUP($B163,'1v -ostali'!$A$15:$AS$372,P$3,FALSE))</f>
        <v>0</v>
      </c>
      <c r="Q163">
        <f>IF($B163=0,0,+VLOOKUP($B163,'1v -ostali'!$A$15:$AS$372,Q$3,FALSE))</f>
        <v>0</v>
      </c>
      <c r="R163">
        <f>IF($B163=0,0,+VLOOKUP($B163,'1v -ostali'!$A$15:$AS$372,R$3,FALSE))</f>
        <v>0</v>
      </c>
      <c r="S163">
        <f>IF($B163=0,0,+VLOOKUP($B163,'1v -ostali'!$A$15:$AS$372,S$3,FALSE))</f>
        <v>0</v>
      </c>
      <c r="T163">
        <f>IF($B163=0,0,+VLOOKUP($B163,'1v -ostali'!$A$15:$AS$372,T$3,FALSE))</f>
        <v>0</v>
      </c>
      <c r="U163">
        <f>IF($B163=0,0,+VLOOKUP($B163,'1v -ostali'!$A$15:$AS$372,U$3,FALSE))</f>
        <v>0</v>
      </c>
      <c r="V163">
        <f>IF($B163=0,0,+VLOOKUP($B163,'1v -ostali'!$A$15:$AS$372,V$3,FALSE))</f>
        <v>0</v>
      </c>
      <c r="W163">
        <f>IF($B163=0,0,+VLOOKUP($B163,'1v -ostali'!$A$15:$AS$372,W$3,FALSE))</f>
        <v>0</v>
      </c>
      <c r="X163">
        <f>IF($B163=0,0,+VLOOKUP($B163,'1v -ostali'!$A$15:$AS$372,X$3,FALSE))</f>
        <v>0</v>
      </c>
      <c r="Y163">
        <f>IF($B163=0,0,+VLOOKUP($B163,'1v -ostali'!$A$15:$AS$372,Y$3,FALSE))</f>
        <v>0</v>
      </c>
      <c r="Z163">
        <f>IF($B163=0,0,+VLOOKUP($B163,'1v -ostali'!$A$15:$AS$372,Z$3,FALSE))</f>
        <v>0</v>
      </c>
      <c r="AA163">
        <f>IF($B163=0,0,+VLOOKUP($B163,'1v -ostali'!$A$15:$AS$372,AA$3,FALSE))</f>
        <v>0</v>
      </c>
      <c r="AB163">
        <f>IF($B163=0,0,+VLOOKUP($B163,'1v -ostali'!$A$15:$AS$372,AB$3,FALSE))</f>
        <v>0</v>
      </c>
      <c r="AC163">
        <f>IF($B163=0,0,+VLOOKUP($B163,'1v -ostali'!$A$15:$AS$372,AC$3,FALSE))</f>
        <v>0</v>
      </c>
      <c r="AD163">
        <f>IF($B163=0,0,+VLOOKUP($B163,'1v -ostali'!$A$15:$AS$372,AD$3,FALSE))</f>
        <v>0</v>
      </c>
      <c r="AL163">
        <f>IF($B163=0,0,+VLOOKUP($B163,'1v -ostali'!$A$15:$AS$372,AL$3,FALSE))</f>
        <v>0</v>
      </c>
      <c r="AM163">
        <f>IF($B163=0,0,+VLOOKUP($B163,'1v -ostali'!$A$15:$AS$372,AM$3,FALSE))</f>
        <v>0</v>
      </c>
      <c r="AN163" s="40">
        <f>IF($B163=0,0,+VLOOKUP($B163,'1v -ostali'!$A$15:$AS$372,AN$3,FALSE))</f>
        <v>0</v>
      </c>
      <c r="AO163" s="40">
        <f>IF($B163=0,0,+VLOOKUP($B163,'1v -ostali'!$A$15:$AS$372,AO$3,FALSE))</f>
        <v>0</v>
      </c>
      <c r="AP163" s="40">
        <f>IF($B163=0,0,+VLOOKUP($B163,'1v -ostali'!$A$15:$AS$372,AP$3,FALSE))</f>
        <v>0</v>
      </c>
      <c r="AQ163" s="40">
        <f>IF($B163=0,0,+VLOOKUP($B163,'1v -ostali'!$A$15:$AS$372,AQ$3,FALSE))</f>
        <v>0</v>
      </c>
      <c r="AR163" s="40">
        <f>IF($B163=0,0,+VLOOKUP($B163,'1v -ostali'!$A$15:$AS$372,AR$3,FALSE))</f>
        <v>0</v>
      </c>
      <c r="AS163" s="40">
        <f>IF($B163=0,0,+VLOOKUP($B163,'1v -ostali'!$A$15:$AS$372,AS$3,FALSE))</f>
        <v>0</v>
      </c>
      <c r="AT163" s="40">
        <f>IF($B163=0,0,+VLOOKUP($B163,'1v -ostali'!$A$15:$AS$372,AT$3,FALSE))</f>
        <v>0</v>
      </c>
      <c r="AU163" s="40">
        <f>IF($B163=0,0,+VLOOKUP($B163,'1v -ostali'!$A$15:$AS$372,AU$3,FALSE))</f>
        <v>0</v>
      </c>
      <c r="AV163" s="40">
        <f>IF($B163=0,0,+VLOOKUP($B163,'1v -ostali'!$A$15:$AS$372,AV$3,FALSE))</f>
        <v>0</v>
      </c>
      <c r="AW163" s="40">
        <f>IF($B163=0,0,+VLOOKUP($B163,'1v -ostali'!$A$15:$AS$372,AW$3,FALSE))</f>
        <v>0</v>
      </c>
    </row>
    <row r="164" spans="1:49" x14ac:dyDescent="0.25">
      <c r="A164">
        <f t="shared" si="16"/>
        <v>0</v>
      </c>
      <c r="B164">
        <f>+IF(MAX(B$4:B163)+1&lt;=B$1,B163+1,0)</f>
        <v>0</v>
      </c>
      <c r="C164" s="222">
        <f t="shared" si="18"/>
        <v>0</v>
      </c>
      <c r="D164">
        <f t="shared" si="19"/>
        <v>0</v>
      </c>
      <c r="E164" s="368">
        <f t="shared" si="20"/>
        <v>0</v>
      </c>
      <c r="F164" s="222">
        <f t="shared" si="17"/>
        <v>0</v>
      </c>
      <c r="G164">
        <f>IF($B164=0,0,+VLOOKUP($B164,'1v -ostali'!$A$15:C$372,G$3,FALSE))</f>
        <v>0</v>
      </c>
      <c r="I164">
        <f>IF($B164=0,0,+VLOOKUP($B164,'1v -ostali'!$A$15:$AS$372,I$3,FALSE))</f>
        <v>0</v>
      </c>
      <c r="J164">
        <f>IF($B164=0,0,+VLOOKUP($B164,'1v -ostali'!$A$15:$AS$372,J$3,FALSE))</f>
        <v>0</v>
      </c>
      <c r="K164">
        <f>IF($B164=0,0,+VLOOKUP($B164,'1v -ostali'!$A$15:$AS$372,K$3,FALSE))</f>
        <v>0</v>
      </c>
      <c r="L164">
        <f>IF($B164=0,0,+VLOOKUP($B164,'1v -ostali'!$A$15:$AS$372,L$3,FALSE))</f>
        <v>0</v>
      </c>
      <c r="M164">
        <f>IF($B164=0,0,+VLOOKUP($B164,'1v -ostali'!$A$15:$AS$372,M$3,FALSE))</f>
        <v>0</v>
      </c>
      <c r="N164">
        <f>IF($B164=0,0,+VLOOKUP($B164,'1v -ostali'!$A$15:$AS$372,N$3,FALSE))</f>
        <v>0</v>
      </c>
      <c r="O164">
        <f>IF($B164=0,0,+VLOOKUP($B164,'1v -ostali'!$A$15:$AS$372,O$3,FALSE))</f>
        <v>0</v>
      </c>
      <c r="P164">
        <f>IF($B164=0,0,+VLOOKUP($B164,'1v -ostali'!$A$15:$AS$372,P$3,FALSE))</f>
        <v>0</v>
      </c>
      <c r="Q164">
        <f>IF($B164=0,0,+VLOOKUP($B164,'1v -ostali'!$A$15:$AS$372,Q$3,FALSE))</f>
        <v>0</v>
      </c>
      <c r="R164">
        <f>IF($B164=0,0,+VLOOKUP($B164,'1v -ostali'!$A$15:$AS$372,R$3,FALSE))</f>
        <v>0</v>
      </c>
      <c r="S164">
        <f>IF($B164=0,0,+VLOOKUP($B164,'1v -ostali'!$A$15:$AS$372,S$3,FALSE))</f>
        <v>0</v>
      </c>
      <c r="T164">
        <f>IF($B164=0,0,+VLOOKUP($B164,'1v -ostali'!$A$15:$AS$372,T$3,FALSE))</f>
        <v>0</v>
      </c>
      <c r="U164">
        <f>IF($B164=0,0,+VLOOKUP($B164,'1v -ostali'!$A$15:$AS$372,U$3,FALSE))</f>
        <v>0</v>
      </c>
      <c r="V164">
        <f>IF($B164=0,0,+VLOOKUP($B164,'1v -ostali'!$A$15:$AS$372,V$3,FALSE))</f>
        <v>0</v>
      </c>
      <c r="W164">
        <f>IF($B164=0,0,+VLOOKUP($B164,'1v -ostali'!$A$15:$AS$372,W$3,FALSE))</f>
        <v>0</v>
      </c>
      <c r="X164">
        <f>IF($B164=0,0,+VLOOKUP($B164,'1v -ostali'!$A$15:$AS$372,X$3,FALSE))</f>
        <v>0</v>
      </c>
      <c r="Y164">
        <f>IF($B164=0,0,+VLOOKUP($B164,'1v -ostali'!$A$15:$AS$372,Y$3,FALSE))</f>
        <v>0</v>
      </c>
      <c r="Z164">
        <f>IF($B164=0,0,+VLOOKUP($B164,'1v -ostali'!$A$15:$AS$372,Z$3,FALSE))</f>
        <v>0</v>
      </c>
      <c r="AA164">
        <f>IF($B164=0,0,+VLOOKUP($B164,'1v -ostali'!$A$15:$AS$372,AA$3,FALSE))</f>
        <v>0</v>
      </c>
      <c r="AB164">
        <f>IF($B164=0,0,+VLOOKUP($B164,'1v -ostali'!$A$15:$AS$372,AB$3,FALSE))</f>
        <v>0</v>
      </c>
      <c r="AC164">
        <f>IF($B164=0,0,+VLOOKUP($B164,'1v -ostali'!$A$15:$AS$372,AC$3,FALSE))</f>
        <v>0</v>
      </c>
      <c r="AD164">
        <f>IF($B164=0,0,+VLOOKUP($B164,'1v -ostali'!$A$15:$AS$372,AD$3,FALSE))</f>
        <v>0</v>
      </c>
      <c r="AL164">
        <f>IF($B164=0,0,+VLOOKUP($B164,'1v -ostali'!$A$15:$AS$372,AL$3,FALSE))</f>
        <v>0</v>
      </c>
      <c r="AM164">
        <f>IF($B164=0,0,+VLOOKUP($B164,'1v -ostali'!$A$15:$AS$372,AM$3,FALSE))</f>
        <v>0</v>
      </c>
      <c r="AN164" s="40">
        <f>IF($B164=0,0,+VLOOKUP($B164,'1v -ostali'!$A$15:$AS$372,AN$3,FALSE))</f>
        <v>0</v>
      </c>
      <c r="AO164" s="40">
        <f>IF($B164=0,0,+VLOOKUP($B164,'1v -ostali'!$A$15:$AS$372,AO$3,FALSE))</f>
        <v>0</v>
      </c>
      <c r="AP164" s="40">
        <f>IF($B164=0,0,+VLOOKUP($B164,'1v -ostali'!$A$15:$AS$372,AP$3,FALSE))</f>
        <v>0</v>
      </c>
      <c r="AQ164" s="40">
        <f>IF($B164=0,0,+VLOOKUP($B164,'1v -ostali'!$A$15:$AS$372,AQ$3,FALSE))</f>
        <v>0</v>
      </c>
      <c r="AR164" s="40">
        <f>IF($B164=0,0,+VLOOKUP($B164,'1v -ostali'!$A$15:$AS$372,AR$3,FALSE))</f>
        <v>0</v>
      </c>
      <c r="AS164" s="40">
        <f>IF($B164=0,0,+VLOOKUP($B164,'1v -ostali'!$A$15:$AS$372,AS$3,FALSE))</f>
        <v>0</v>
      </c>
      <c r="AT164" s="40">
        <f>IF($B164=0,0,+VLOOKUP($B164,'1v -ostali'!$A$15:$AS$372,AT$3,FALSE))</f>
        <v>0</v>
      </c>
      <c r="AU164" s="40">
        <f>IF($B164=0,0,+VLOOKUP($B164,'1v -ostali'!$A$15:$AS$372,AU$3,FALSE))</f>
        <v>0</v>
      </c>
      <c r="AV164" s="40">
        <f>IF($B164=0,0,+VLOOKUP($B164,'1v -ostali'!$A$15:$AS$372,AV$3,FALSE))</f>
        <v>0</v>
      </c>
      <c r="AW164" s="40">
        <f>IF($B164=0,0,+VLOOKUP($B164,'1v -ostali'!$A$15:$AS$372,AW$3,FALSE))</f>
        <v>0</v>
      </c>
    </row>
    <row r="165" spans="1:49" x14ac:dyDescent="0.25">
      <c r="A165">
        <f t="shared" si="16"/>
        <v>0</v>
      </c>
      <c r="B165">
        <f>+IF(MAX(B$4:B164)+1&lt;=B$1,B164+1,0)</f>
        <v>0</v>
      </c>
      <c r="C165" s="222">
        <f t="shared" si="18"/>
        <v>0</v>
      </c>
      <c r="D165">
        <f t="shared" si="19"/>
        <v>0</v>
      </c>
      <c r="E165" s="368">
        <f t="shared" si="20"/>
        <v>0</v>
      </c>
      <c r="F165" s="222">
        <f t="shared" si="17"/>
        <v>0</v>
      </c>
      <c r="G165">
        <f>IF($B165=0,0,+VLOOKUP($B165,'1v -ostali'!$A$15:C$372,G$3,FALSE))</f>
        <v>0</v>
      </c>
      <c r="I165">
        <f>IF($B165=0,0,+VLOOKUP($B165,'1v -ostali'!$A$15:$AS$372,I$3,FALSE))</f>
        <v>0</v>
      </c>
      <c r="J165">
        <f>IF($B165=0,0,+VLOOKUP($B165,'1v -ostali'!$A$15:$AS$372,J$3,FALSE))</f>
        <v>0</v>
      </c>
      <c r="K165">
        <f>IF($B165=0,0,+VLOOKUP($B165,'1v -ostali'!$A$15:$AS$372,K$3,FALSE))</f>
        <v>0</v>
      </c>
      <c r="L165">
        <f>IF($B165=0,0,+VLOOKUP($B165,'1v -ostali'!$A$15:$AS$372,L$3,FALSE))</f>
        <v>0</v>
      </c>
      <c r="M165">
        <f>IF($B165=0,0,+VLOOKUP($B165,'1v -ostali'!$A$15:$AS$372,M$3,FALSE))</f>
        <v>0</v>
      </c>
      <c r="N165">
        <f>IF($B165=0,0,+VLOOKUP($B165,'1v -ostali'!$A$15:$AS$372,N$3,FALSE))</f>
        <v>0</v>
      </c>
      <c r="O165">
        <f>IF($B165=0,0,+VLOOKUP($B165,'1v -ostali'!$A$15:$AS$372,O$3,FALSE))</f>
        <v>0</v>
      </c>
      <c r="P165">
        <f>IF($B165=0,0,+VLOOKUP($B165,'1v -ostali'!$A$15:$AS$372,P$3,FALSE))</f>
        <v>0</v>
      </c>
      <c r="Q165">
        <f>IF($B165=0,0,+VLOOKUP($B165,'1v -ostali'!$A$15:$AS$372,Q$3,FALSE))</f>
        <v>0</v>
      </c>
      <c r="R165">
        <f>IF($B165=0,0,+VLOOKUP($B165,'1v -ostali'!$A$15:$AS$372,R$3,FALSE))</f>
        <v>0</v>
      </c>
      <c r="S165">
        <f>IF($B165=0,0,+VLOOKUP($B165,'1v -ostali'!$A$15:$AS$372,S$3,FALSE))</f>
        <v>0</v>
      </c>
      <c r="T165">
        <f>IF($B165=0,0,+VLOOKUP($B165,'1v -ostali'!$A$15:$AS$372,T$3,FALSE))</f>
        <v>0</v>
      </c>
      <c r="U165">
        <f>IF($B165=0,0,+VLOOKUP($B165,'1v -ostali'!$A$15:$AS$372,U$3,FALSE))</f>
        <v>0</v>
      </c>
      <c r="V165">
        <f>IF($B165=0,0,+VLOOKUP($B165,'1v -ostali'!$A$15:$AS$372,V$3,FALSE))</f>
        <v>0</v>
      </c>
      <c r="W165">
        <f>IF($B165=0,0,+VLOOKUP($B165,'1v -ostali'!$A$15:$AS$372,W$3,FALSE))</f>
        <v>0</v>
      </c>
      <c r="X165">
        <f>IF($B165=0,0,+VLOOKUP($B165,'1v -ostali'!$A$15:$AS$372,X$3,FALSE))</f>
        <v>0</v>
      </c>
      <c r="Y165">
        <f>IF($B165=0,0,+VLOOKUP($B165,'1v -ostali'!$A$15:$AS$372,Y$3,FALSE))</f>
        <v>0</v>
      </c>
      <c r="Z165">
        <f>IF($B165=0,0,+VLOOKUP($B165,'1v -ostali'!$A$15:$AS$372,Z$3,FALSE))</f>
        <v>0</v>
      </c>
      <c r="AA165">
        <f>IF($B165=0,0,+VLOOKUP($B165,'1v -ostali'!$A$15:$AS$372,AA$3,FALSE))</f>
        <v>0</v>
      </c>
      <c r="AB165">
        <f>IF($B165=0,0,+VLOOKUP($B165,'1v -ostali'!$A$15:$AS$372,AB$3,FALSE))</f>
        <v>0</v>
      </c>
      <c r="AC165">
        <f>IF($B165=0,0,+VLOOKUP($B165,'1v -ostali'!$A$15:$AS$372,AC$3,FALSE))</f>
        <v>0</v>
      </c>
      <c r="AD165">
        <f>IF($B165=0,0,+VLOOKUP($B165,'1v -ostali'!$A$15:$AS$372,AD$3,FALSE))</f>
        <v>0</v>
      </c>
      <c r="AL165">
        <f>IF($B165=0,0,+VLOOKUP($B165,'1v -ostali'!$A$15:$AS$372,AL$3,FALSE))</f>
        <v>0</v>
      </c>
      <c r="AM165">
        <f>IF($B165=0,0,+VLOOKUP($B165,'1v -ostali'!$A$15:$AS$372,AM$3,FALSE))</f>
        <v>0</v>
      </c>
      <c r="AN165" s="40">
        <f>IF($B165=0,0,+VLOOKUP($B165,'1v -ostali'!$A$15:$AS$372,AN$3,FALSE))</f>
        <v>0</v>
      </c>
      <c r="AO165" s="40">
        <f>IF($B165=0,0,+VLOOKUP($B165,'1v -ostali'!$A$15:$AS$372,AO$3,FALSE))</f>
        <v>0</v>
      </c>
      <c r="AP165" s="40">
        <f>IF($B165=0,0,+VLOOKUP($B165,'1v -ostali'!$A$15:$AS$372,AP$3,FALSE))</f>
        <v>0</v>
      </c>
      <c r="AQ165" s="40">
        <f>IF($B165=0,0,+VLOOKUP($B165,'1v -ostali'!$A$15:$AS$372,AQ$3,FALSE))</f>
        <v>0</v>
      </c>
      <c r="AR165" s="40">
        <f>IF($B165=0,0,+VLOOKUP($B165,'1v -ostali'!$A$15:$AS$372,AR$3,FALSE))</f>
        <v>0</v>
      </c>
      <c r="AS165" s="40">
        <f>IF($B165=0,0,+VLOOKUP($B165,'1v -ostali'!$A$15:$AS$372,AS$3,FALSE))</f>
        <v>0</v>
      </c>
      <c r="AT165" s="40">
        <f>IF($B165=0,0,+VLOOKUP($B165,'1v -ostali'!$A$15:$AS$372,AT$3,FALSE))</f>
        <v>0</v>
      </c>
      <c r="AU165" s="40">
        <f>IF($B165=0,0,+VLOOKUP($B165,'1v -ostali'!$A$15:$AS$372,AU$3,FALSE))</f>
        <v>0</v>
      </c>
      <c r="AV165" s="40">
        <f>IF($B165=0,0,+VLOOKUP($B165,'1v -ostali'!$A$15:$AS$372,AV$3,FALSE))</f>
        <v>0</v>
      </c>
      <c r="AW165" s="40">
        <f>IF($B165=0,0,+VLOOKUP($B165,'1v -ostali'!$A$15:$AS$372,AW$3,FALSE))</f>
        <v>0</v>
      </c>
    </row>
    <row r="166" spans="1:49" x14ac:dyDescent="0.25">
      <c r="A166">
        <f t="shared" ref="A166:A197" si="21">+IF(B166=0,0,A165)</f>
        <v>0</v>
      </c>
      <c r="B166">
        <f>+IF(MAX(B$4:B165)+1&lt;=B$1,B165+1,0)</f>
        <v>0</v>
      </c>
      <c r="C166" s="222">
        <f t="shared" si="18"/>
        <v>0</v>
      </c>
      <c r="D166">
        <f t="shared" si="19"/>
        <v>0</v>
      </c>
      <c r="E166" s="368">
        <f t="shared" si="20"/>
        <v>0</v>
      </c>
      <c r="F166" s="222">
        <f t="shared" si="17"/>
        <v>0</v>
      </c>
      <c r="G166">
        <f>IF($B166=0,0,+VLOOKUP($B166,'1v -ostali'!$A$15:C$372,G$3,FALSE))</f>
        <v>0</v>
      </c>
      <c r="I166">
        <f>IF($B166=0,0,+VLOOKUP($B166,'1v -ostali'!$A$15:$AS$372,I$3,FALSE))</f>
        <v>0</v>
      </c>
      <c r="J166">
        <f>IF($B166=0,0,+VLOOKUP($B166,'1v -ostali'!$A$15:$AS$372,J$3,FALSE))</f>
        <v>0</v>
      </c>
      <c r="K166">
        <f>IF($B166=0,0,+VLOOKUP($B166,'1v -ostali'!$A$15:$AS$372,K$3,FALSE))</f>
        <v>0</v>
      </c>
      <c r="L166">
        <f>IF($B166=0,0,+VLOOKUP($B166,'1v -ostali'!$A$15:$AS$372,L$3,FALSE))</f>
        <v>0</v>
      </c>
      <c r="M166">
        <f>IF($B166=0,0,+VLOOKUP($B166,'1v -ostali'!$A$15:$AS$372,M$3,FALSE))</f>
        <v>0</v>
      </c>
      <c r="N166">
        <f>IF($B166=0,0,+VLOOKUP($B166,'1v -ostali'!$A$15:$AS$372,N$3,FALSE))</f>
        <v>0</v>
      </c>
      <c r="O166">
        <f>IF($B166=0,0,+VLOOKUP($B166,'1v -ostali'!$A$15:$AS$372,O$3,FALSE))</f>
        <v>0</v>
      </c>
      <c r="P166">
        <f>IF($B166=0,0,+VLOOKUP($B166,'1v -ostali'!$A$15:$AS$372,P$3,FALSE))</f>
        <v>0</v>
      </c>
      <c r="Q166">
        <f>IF($B166=0,0,+VLOOKUP($B166,'1v -ostali'!$A$15:$AS$372,Q$3,FALSE))</f>
        <v>0</v>
      </c>
      <c r="R166">
        <f>IF($B166=0,0,+VLOOKUP($B166,'1v -ostali'!$A$15:$AS$372,R$3,FALSE))</f>
        <v>0</v>
      </c>
      <c r="S166">
        <f>IF($B166=0,0,+VLOOKUP($B166,'1v -ostali'!$A$15:$AS$372,S$3,FALSE))</f>
        <v>0</v>
      </c>
      <c r="T166">
        <f>IF($B166=0,0,+VLOOKUP($B166,'1v -ostali'!$A$15:$AS$372,T$3,FALSE))</f>
        <v>0</v>
      </c>
      <c r="U166">
        <f>IF($B166=0,0,+VLOOKUP($B166,'1v -ostali'!$A$15:$AS$372,U$3,FALSE))</f>
        <v>0</v>
      </c>
      <c r="V166">
        <f>IF($B166=0,0,+VLOOKUP($B166,'1v -ostali'!$A$15:$AS$372,V$3,FALSE))</f>
        <v>0</v>
      </c>
      <c r="W166">
        <f>IF($B166=0,0,+VLOOKUP($B166,'1v -ostali'!$A$15:$AS$372,W$3,FALSE))</f>
        <v>0</v>
      </c>
      <c r="X166">
        <f>IF($B166=0,0,+VLOOKUP($B166,'1v -ostali'!$A$15:$AS$372,X$3,FALSE))</f>
        <v>0</v>
      </c>
      <c r="Y166">
        <f>IF($B166=0,0,+VLOOKUP($B166,'1v -ostali'!$A$15:$AS$372,Y$3,FALSE))</f>
        <v>0</v>
      </c>
      <c r="Z166">
        <f>IF($B166=0,0,+VLOOKUP($B166,'1v -ostali'!$A$15:$AS$372,Z$3,FALSE))</f>
        <v>0</v>
      </c>
      <c r="AA166">
        <f>IF($B166=0,0,+VLOOKUP($B166,'1v -ostali'!$A$15:$AS$372,AA$3,FALSE))</f>
        <v>0</v>
      </c>
      <c r="AB166">
        <f>IF($B166=0,0,+VLOOKUP($B166,'1v -ostali'!$A$15:$AS$372,AB$3,FALSE))</f>
        <v>0</v>
      </c>
      <c r="AC166">
        <f>IF($B166=0,0,+VLOOKUP($B166,'1v -ostali'!$A$15:$AS$372,AC$3,FALSE))</f>
        <v>0</v>
      </c>
      <c r="AD166">
        <f>IF($B166=0,0,+VLOOKUP($B166,'1v -ostali'!$A$15:$AS$372,AD$3,FALSE))</f>
        <v>0</v>
      </c>
      <c r="AL166">
        <f>IF($B166=0,0,+VLOOKUP($B166,'1v -ostali'!$A$15:$AS$372,AL$3,FALSE))</f>
        <v>0</v>
      </c>
      <c r="AM166">
        <f>IF($B166=0,0,+VLOOKUP($B166,'1v -ostali'!$A$15:$AS$372,AM$3,FALSE))</f>
        <v>0</v>
      </c>
      <c r="AN166" s="40">
        <f>IF($B166=0,0,+VLOOKUP($B166,'1v -ostali'!$A$15:$AS$372,AN$3,FALSE))</f>
        <v>0</v>
      </c>
      <c r="AO166" s="40">
        <f>IF($B166=0,0,+VLOOKUP($B166,'1v -ostali'!$A$15:$AS$372,AO$3,FALSE))</f>
        <v>0</v>
      </c>
      <c r="AP166" s="40">
        <f>IF($B166=0,0,+VLOOKUP($B166,'1v -ostali'!$A$15:$AS$372,AP$3,FALSE))</f>
        <v>0</v>
      </c>
      <c r="AQ166" s="40">
        <f>IF($B166=0,0,+VLOOKUP($B166,'1v -ostali'!$A$15:$AS$372,AQ$3,FALSE))</f>
        <v>0</v>
      </c>
      <c r="AR166" s="40">
        <f>IF($B166=0,0,+VLOOKUP($B166,'1v -ostali'!$A$15:$AS$372,AR$3,FALSE))</f>
        <v>0</v>
      </c>
      <c r="AS166" s="40">
        <f>IF($B166=0,0,+VLOOKUP($B166,'1v -ostali'!$A$15:$AS$372,AS$3,FALSE))</f>
        <v>0</v>
      </c>
      <c r="AT166" s="40">
        <f>IF($B166=0,0,+VLOOKUP($B166,'1v -ostali'!$A$15:$AS$372,AT$3,FALSE))</f>
        <v>0</v>
      </c>
      <c r="AU166" s="40">
        <f>IF($B166=0,0,+VLOOKUP($B166,'1v -ostali'!$A$15:$AS$372,AU$3,FALSE))</f>
        <v>0</v>
      </c>
      <c r="AV166" s="40">
        <f>IF($B166=0,0,+VLOOKUP($B166,'1v -ostali'!$A$15:$AS$372,AV$3,FALSE))</f>
        <v>0</v>
      </c>
      <c r="AW166" s="40">
        <f>IF($B166=0,0,+VLOOKUP($B166,'1v -ostali'!$A$15:$AS$372,AW$3,FALSE))</f>
        <v>0</v>
      </c>
    </row>
    <row r="167" spans="1:49" x14ac:dyDescent="0.25">
      <c r="A167">
        <f t="shared" si="21"/>
        <v>0</v>
      </c>
      <c r="B167">
        <f>+IF(MAX(B$4:B166)+1&lt;=B$1,B166+1,0)</f>
        <v>0</v>
      </c>
      <c r="C167" s="222">
        <f t="shared" si="18"/>
        <v>0</v>
      </c>
      <c r="D167">
        <f t="shared" si="19"/>
        <v>0</v>
      </c>
      <c r="E167" s="368">
        <f t="shared" si="20"/>
        <v>0</v>
      </c>
      <c r="F167" s="222">
        <f t="shared" si="17"/>
        <v>0</v>
      </c>
      <c r="G167">
        <f>IF($B167=0,0,+VLOOKUP($B167,'1v -ostali'!$A$15:C$372,G$3,FALSE))</f>
        <v>0</v>
      </c>
      <c r="I167">
        <f>IF($B167=0,0,+VLOOKUP($B167,'1v -ostali'!$A$15:$AS$372,I$3,FALSE))</f>
        <v>0</v>
      </c>
      <c r="J167">
        <f>IF($B167=0,0,+VLOOKUP($B167,'1v -ostali'!$A$15:$AS$372,J$3,FALSE))</f>
        <v>0</v>
      </c>
      <c r="K167">
        <f>IF($B167=0,0,+VLOOKUP($B167,'1v -ostali'!$A$15:$AS$372,K$3,FALSE))</f>
        <v>0</v>
      </c>
      <c r="L167">
        <f>IF($B167=0,0,+VLOOKUP($B167,'1v -ostali'!$A$15:$AS$372,L$3,FALSE))</f>
        <v>0</v>
      </c>
      <c r="M167">
        <f>IF($B167=0,0,+VLOOKUP($B167,'1v -ostali'!$A$15:$AS$372,M$3,FALSE))</f>
        <v>0</v>
      </c>
      <c r="N167">
        <f>IF($B167=0,0,+VLOOKUP($B167,'1v -ostali'!$A$15:$AS$372,N$3,FALSE))</f>
        <v>0</v>
      </c>
      <c r="O167">
        <f>IF($B167=0,0,+VLOOKUP($B167,'1v -ostali'!$A$15:$AS$372,O$3,FALSE))</f>
        <v>0</v>
      </c>
      <c r="P167">
        <f>IF($B167=0,0,+VLOOKUP($B167,'1v -ostali'!$A$15:$AS$372,P$3,FALSE))</f>
        <v>0</v>
      </c>
      <c r="Q167">
        <f>IF($B167=0,0,+VLOOKUP($B167,'1v -ostali'!$A$15:$AS$372,Q$3,FALSE))</f>
        <v>0</v>
      </c>
      <c r="R167">
        <f>IF($B167=0,0,+VLOOKUP($B167,'1v -ostali'!$A$15:$AS$372,R$3,FALSE))</f>
        <v>0</v>
      </c>
      <c r="S167">
        <f>IF($B167=0,0,+VLOOKUP($B167,'1v -ostali'!$A$15:$AS$372,S$3,FALSE))</f>
        <v>0</v>
      </c>
      <c r="T167">
        <f>IF($B167=0,0,+VLOOKUP($B167,'1v -ostali'!$A$15:$AS$372,T$3,FALSE))</f>
        <v>0</v>
      </c>
      <c r="U167">
        <f>IF($B167=0,0,+VLOOKUP($B167,'1v -ostali'!$A$15:$AS$372,U$3,FALSE))</f>
        <v>0</v>
      </c>
      <c r="V167">
        <f>IF($B167=0,0,+VLOOKUP($B167,'1v -ostali'!$A$15:$AS$372,V$3,FALSE))</f>
        <v>0</v>
      </c>
      <c r="W167">
        <f>IF($B167=0,0,+VLOOKUP($B167,'1v -ostali'!$A$15:$AS$372,W$3,FALSE))</f>
        <v>0</v>
      </c>
      <c r="X167">
        <f>IF($B167=0,0,+VLOOKUP($B167,'1v -ostali'!$A$15:$AS$372,X$3,FALSE))</f>
        <v>0</v>
      </c>
      <c r="Y167">
        <f>IF($B167=0,0,+VLOOKUP($B167,'1v -ostali'!$A$15:$AS$372,Y$3,FALSE))</f>
        <v>0</v>
      </c>
      <c r="Z167">
        <f>IF($B167=0,0,+VLOOKUP($B167,'1v -ostali'!$A$15:$AS$372,Z$3,FALSE))</f>
        <v>0</v>
      </c>
      <c r="AA167">
        <f>IF($B167=0,0,+VLOOKUP($B167,'1v -ostali'!$A$15:$AS$372,AA$3,FALSE))</f>
        <v>0</v>
      </c>
      <c r="AB167">
        <f>IF($B167=0,0,+VLOOKUP($B167,'1v -ostali'!$A$15:$AS$372,AB$3,FALSE))</f>
        <v>0</v>
      </c>
      <c r="AC167">
        <f>IF($B167=0,0,+VLOOKUP($B167,'1v -ostali'!$A$15:$AS$372,AC$3,FALSE))</f>
        <v>0</v>
      </c>
      <c r="AD167">
        <f>IF($B167=0,0,+VLOOKUP($B167,'1v -ostali'!$A$15:$AS$372,AD$3,FALSE))</f>
        <v>0</v>
      </c>
      <c r="AL167">
        <f>IF($B167=0,0,+VLOOKUP($B167,'1v -ostali'!$A$15:$AS$372,AL$3,FALSE))</f>
        <v>0</v>
      </c>
      <c r="AM167">
        <f>IF($B167=0,0,+VLOOKUP($B167,'1v -ostali'!$A$15:$AS$372,AM$3,FALSE))</f>
        <v>0</v>
      </c>
      <c r="AN167" s="40">
        <f>IF($B167=0,0,+VLOOKUP($B167,'1v -ostali'!$A$15:$AS$372,AN$3,FALSE))</f>
        <v>0</v>
      </c>
      <c r="AO167" s="40">
        <f>IF($B167=0,0,+VLOOKUP($B167,'1v -ostali'!$A$15:$AS$372,AO$3,FALSE))</f>
        <v>0</v>
      </c>
      <c r="AP167" s="40">
        <f>IF($B167=0,0,+VLOOKUP($B167,'1v -ostali'!$A$15:$AS$372,AP$3,FALSE))</f>
        <v>0</v>
      </c>
      <c r="AQ167" s="40">
        <f>IF($B167=0,0,+VLOOKUP($B167,'1v -ostali'!$A$15:$AS$372,AQ$3,FALSE))</f>
        <v>0</v>
      </c>
      <c r="AR167" s="40">
        <f>IF($B167=0,0,+VLOOKUP($B167,'1v -ostali'!$A$15:$AS$372,AR$3,FALSE))</f>
        <v>0</v>
      </c>
      <c r="AS167" s="40">
        <f>IF($B167=0,0,+VLOOKUP($B167,'1v -ostali'!$A$15:$AS$372,AS$3,FALSE))</f>
        <v>0</v>
      </c>
      <c r="AT167" s="40">
        <f>IF($B167=0,0,+VLOOKUP($B167,'1v -ostali'!$A$15:$AS$372,AT$3,FALSE))</f>
        <v>0</v>
      </c>
      <c r="AU167" s="40">
        <f>IF($B167=0,0,+VLOOKUP($B167,'1v -ostali'!$A$15:$AS$372,AU$3,FALSE))</f>
        <v>0</v>
      </c>
      <c r="AV167" s="40">
        <f>IF($B167=0,0,+VLOOKUP($B167,'1v -ostali'!$A$15:$AS$372,AV$3,FALSE))</f>
        <v>0</v>
      </c>
      <c r="AW167" s="40">
        <f>IF($B167=0,0,+VLOOKUP($B167,'1v -ostali'!$A$15:$AS$372,AW$3,FALSE))</f>
        <v>0</v>
      </c>
    </row>
    <row r="168" spans="1:49" x14ac:dyDescent="0.25">
      <c r="A168">
        <f t="shared" si="21"/>
        <v>0</v>
      </c>
      <c r="B168">
        <f>+IF(MAX(B$4:B167)+1&lt;=B$1,B167+1,0)</f>
        <v>0</v>
      </c>
      <c r="C168" s="222">
        <f t="shared" si="18"/>
        <v>0</v>
      </c>
      <c r="D168">
        <f t="shared" si="19"/>
        <v>0</v>
      </c>
      <c r="E168" s="368">
        <f t="shared" si="20"/>
        <v>0</v>
      </c>
      <c r="F168" s="222">
        <f t="shared" si="17"/>
        <v>0</v>
      </c>
      <c r="G168">
        <f>IF($B168=0,0,+VLOOKUP($B168,'1v -ostali'!$A$15:C$372,G$3,FALSE))</f>
        <v>0</v>
      </c>
      <c r="I168">
        <f>IF($B168=0,0,+VLOOKUP($B168,'1v -ostali'!$A$15:$AS$372,I$3,FALSE))</f>
        <v>0</v>
      </c>
      <c r="J168">
        <f>IF($B168=0,0,+VLOOKUP($B168,'1v -ostali'!$A$15:$AS$372,J$3,FALSE))</f>
        <v>0</v>
      </c>
      <c r="K168">
        <f>IF($B168=0,0,+VLOOKUP($B168,'1v -ostali'!$A$15:$AS$372,K$3,FALSE))</f>
        <v>0</v>
      </c>
      <c r="L168">
        <f>IF($B168=0,0,+VLOOKUP($B168,'1v -ostali'!$A$15:$AS$372,L$3,FALSE))</f>
        <v>0</v>
      </c>
      <c r="M168">
        <f>IF($B168=0,0,+VLOOKUP($B168,'1v -ostali'!$A$15:$AS$372,M$3,FALSE))</f>
        <v>0</v>
      </c>
      <c r="N168">
        <f>IF($B168=0,0,+VLOOKUP($B168,'1v -ostali'!$A$15:$AS$372,N$3,FALSE))</f>
        <v>0</v>
      </c>
      <c r="O168">
        <f>IF($B168=0,0,+VLOOKUP($B168,'1v -ostali'!$A$15:$AS$372,O$3,FALSE))</f>
        <v>0</v>
      </c>
      <c r="P168">
        <f>IF($B168=0,0,+VLOOKUP($B168,'1v -ostali'!$A$15:$AS$372,P$3,FALSE))</f>
        <v>0</v>
      </c>
      <c r="Q168">
        <f>IF($B168=0,0,+VLOOKUP($B168,'1v -ostali'!$A$15:$AS$372,Q$3,FALSE))</f>
        <v>0</v>
      </c>
      <c r="R168">
        <f>IF($B168=0,0,+VLOOKUP($B168,'1v -ostali'!$A$15:$AS$372,R$3,FALSE))</f>
        <v>0</v>
      </c>
      <c r="S168">
        <f>IF($B168=0,0,+VLOOKUP($B168,'1v -ostali'!$A$15:$AS$372,S$3,FALSE))</f>
        <v>0</v>
      </c>
      <c r="T168">
        <f>IF($B168=0,0,+VLOOKUP($B168,'1v -ostali'!$A$15:$AS$372,T$3,FALSE))</f>
        <v>0</v>
      </c>
      <c r="U168">
        <f>IF($B168=0,0,+VLOOKUP($B168,'1v -ostali'!$A$15:$AS$372,U$3,FALSE))</f>
        <v>0</v>
      </c>
      <c r="V168">
        <f>IF($B168=0,0,+VLOOKUP($B168,'1v -ostali'!$A$15:$AS$372,V$3,FALSE))</f>
        <v>0</v>
      </c>
      <c r="W168">
        <f>IF($B168=0,0,+VLOOKUP($B168,'1v -ostali'!$A$15:$AS$372,W$3,FALSE))</f>
        <v>0</v>
      </c>
      <c r="X168">
        <f>IF($B168=0,0,+VLOOKUP($B168,'1v -ostali'!$A$15:$AS$372,X$3,FALSE))</f>
        <v>0</v>
      </c>
      <c r="Y168">
        <f>IF($B168=0,0,+VLOOKUP($B168,'1v -ostali'!$A$15:$AS$372,Y$3,FALSE))</f>
        <v>0</v>
      </c>
      <c r="Z168">
        <f>IF($B168=0,0,+VLOOKUP($B168,'1v -ostali'!$A$15:$AS$372,Z$3,FALSE))</f>
        <v>0</v>
      </c>
      <c r="AA168">
        <f>IF($B168=0,0,+VLOOKUP($B168,'1v -ostali'!$A$15:$AS$372,AA$3,FALSE))</f>
        <v>0</v>
      </c>
      <c r="AB168">
        <f>IF($B168=0,0,+VLOOKUP($B168,'1v -ostali'!$A$15:$AS$372,AB$3,FALSE))</f>
        <v>0</v>
      </c>
      <c r="AC168">
        <f>IF($B168=0,0,+VLOOKUP($B168,'1v -ostali'!$A$15:$AS$372,AC$3,FALSE))</f>
        <v>0</v>
      </c>
      <c r="AD168">
        <f>IF($B168=0,0,+VLOOKUP($B168,'1v -ostali'!$A$15:$AS$372,AD$3,FALSE))</f>
        <v>0</v>
      </c>
      <c r="AL168">
        <f>IF($B168=0,0,+VLOOKUP($B168,'1v -ostali'!$A$15:$AS$372,AL$3,FALSE))</f>
        <v>0</v>
      </c>
      <c r="AM168">
        <f>IF($B168=0,0,+VLOOKUP($B168,'1v -ostali'!$A$15:$AS$372,AM$3,FALSE))</f>
        <v>0</v>
      </c>
      <c r="AN168" s="40">
        <f>IF($B168=0,0,+VLOOKUP($B168,'1v -ostali'!$A$15:$AS$372,AN$3,FALSE))</f>
        <v>0</v>
      </c>
      <c r="AO168" s="40">
        <f>IF($B168=0,0,+VLOOKUP($B168,'1v -ostali'!$A$15:$AS$372,AO$3,FALSE))</f>
        <v>0</v>
      </c>
      <c r="AP168" s="40">
        <f>IF($B168=0,0,+VLOOKUP($B168,'1v -ostali'!$A$15:$AS$372,AP$3,FALSE))</f>
        <v>0</v>
      </c>
      <c r="AQ168" s="40">
        <f>IF($B168=0,0,+VLOOKUP($B168,'1v -ostali'!$A$15:$AS$372,AQ$3,FALSE))</f>
        <v>0</v>
      </c>
      <c r="AR168" s="40">
        <f>IF($B168=0,0,+VLOOKUP($B168,'1v -ostali'!$A$15:$AS$372,AR$3,FALSE))</f>
        <v>0</v>
      </c>
      <c r="AS168" s="40">
        <f>IF($B168=0,0,+VLOOKUP($B168,'1v -ostali'!$A$15:$AS$372,AS$3,FALSE))</f>
        <v>0</v>
      </c>
      <c r="AT168" s="40">
        <f>IF($B168=0,0,+VLOOKUP($B168,'1v -ostali'!$A$15:$AS$372,AT$3,FALSE))</f>
        <v>0</v>
      </c>
      <c r="AU168" s="40">
        <f>IF($B168=0,0,+VLOOKUP($B168,'1v -ostali'!$A$15:$AS$372,AU$3,FALSE))</f>
        <v>0</v>
      </c>
      <c r="AV168" s="40">
        <f>IF($B168=0,0,+VLOOKUP($B168,'1v -ostali'!$A$15:$AS$372,AV$3,FALSE))</f>
        <v>0</v>
      </c>
      <c r="AW168" s="40">
        <f>IF($B168=0,0,+VLOOKUP($B168,'1v -ostali'!$A$15:$AS$372,AW$3,FALSE))</f>
        <v>0</v>
      </c>
    </row>
    <row r="169" spans="1:49" x14ac:dyDescent="0.25">
      <c r="A169">
        <f t="shared" si="21"/>
        <v>0</v>
      </c>
      <c r="B169">
        <f>+IF(MAX(B$4:B168)+1&lt;=B$1,B168+1,0)</f>
        <v>0</v>
      </c>
      <c r="C169" s="222">
        <f t="shared" si="18"/>
        <v>0</v>
      </c>
      <c r="D169">
        <f t="shared" si="19"/>
        <v>0</v>
      </c>
      <c r="E169" s="368">
        <f t="shared" si="20"/>
        <v>0</v>
      </c>
      <c r="F169" s="222">
        <f t="shared" si="17"/>
        <v>0</v>
      </c>
      <c r="G169">
        <f>IF($B169=0,0,+VLOOKUP($B169,'1v -ostali'!$A$15:C$372,G$3,FALSE))</f>
        <v>0</v>
      </c>
      <c r="I169">
        <f>IF($B169=0,0,+VLOOKUP($B169,'1v -ostali'!$A$15:$AS$372,I$3,FALSE))</f>
        <v>0</v>
      </c>
      <c r="J169">
        <f>IF($B169=0,0,+VLOOKUP($B169,'1v -ostali'!$A$15:$AS$372,J$3,FALSE))</f>
        <v>0</v>
      </c>
      <c r="K169">
        <f>IF($B169=0,0,+VLOOKUP($B169,'1v -ostali'!$A$15:$AS$372,K$3,FALSE))</f>
        <v>0</v>
      </c>
      <c r="L169">
        <f>IF($B169=0,0,+VLOOKUP($B169,'1v -ostali'!$A$15:$AS$372,L$3,FALSE))</f>
        <v>0</v>
      </c>
      <c r="M169">
        <f>IF($B169=0,0,+VLOOKUP($B169,'1v -ostali'!$A$15:$AS$372,M$3,FALSE))</f>
        <v>0</v>
      </c>
      <c r="N169">
        <f>IF($B169=0,0,+VLOOKUP($B169,'1v -ostali'!$A$15:$AS$372,N$3,FALSE))</f>
        <v>0</v>
      </c>
      <c r="O169">
        <f>IF($B169=0,0,+VLOOKUP($B169,'1v -ostali'!$A$15:$AS$372,O$3,FALSE))</f>
        <v>0</v>
      </c>
      <c r="P169">
        <f>IF($B169=0,0,+VLOOKUP($B169,'1v -ostali'!$A$15:$AS$372,P$3,FALSE))</f>
        <v>0</v>
      </c>
      <c r="Q169">
        <f>IF($B169=0,0,+VLOOKUP($B169,'1v -ostali'!$A$15:$AS$372,Q$3,FALSE))</f>
        <v>0</v>
      </c>
      <c r="R169">
        <f>IF($B169=0,0,+VLOOKUP($B169,'1v -ostali'!$A$15:$AS$372,R$3,FALSE))</f>
        <v>0</v>
      </c>
      <c r="S169">
        <f>IF($B169=0,0,+VLOOKUP($B169,'1v -ostali'!$A$15:$AS$372,S$3,FALSE))</f>
        <v>0</v>
      </c>
      <c r="T169">
        <f>IF($B169=0,0,+VLOOKUP($B169,'1v -ostali'!$A$15:$AS$372,T$3,FALSE))</f>
        <v>0</v>
      </c>
      <c r="U169">
        <f>IF($B169=0,0,+VLOOKUP($B169,'1v -ostali'!$A$15:$AS$372,U$3,FALSE))</f>
        <v>0</v>
      </c>
      <c r="V169">
        <f>IF($B169=0,0,+VLOOKUP($B169,'1v -ostali'!$A$15:$AS$372,V$3,FALSE))</f>
        <v>0</v>
      </c>
      <c r="W169">
        <f>IF($B169=0,0,+VLOOKUP($B169,'1v -ostali'!$A$15:$AS$372,W$3,FALSE))</f>
        <v>0</v>
      </c>
      <c r="X169">
        <f>IF($B169=0,0,+VLOOKUP($B169,'1v -ostali'!$A$15:$AS$372,X$3,FALSE))</f>
        <v>0</v>
      </c>
      <c r="Y169">
        <f>IF($B169=0,0,+VLOOKUP($B169,'1v -ostali'!$A$15:$AS$372,Y$3,FALSE))</f>
        <v>0</v>
      </c>
      <c r="Z169">
        <f>IF($B169=0,0,+VLOOKUP($B169,'1v -ostali'!$A$15:$AS$372,Z$3,FALSE))</f>
        <v>0</v>
      </c>
      <c r="AA169">
        <f>IF($B169=0,0,+VLOOKUP($B169,'1v -ostali'!$A$15:$AS$372,AA$3,FALSE))</f>
        <v>0</v>
      </c>
      <c r="AB169">
        <f>IF($B169=0,0,+VLOOKUP($B169,'1v -ostali'!$A$15:$AS$372,AB$3,FALSE))</f>
        <v>0</v>
      </c>
      <c r="AC169">
        <f>IF($B169=0,0,+VLOOKUP($B169,'1v -ostali'!$A$15:$AS$372,AC$3,FALSE))</f>
        <v>0</v>
      </c>
      <c r="AD169">
        <f>IF($B169=0,0,+VLOOKUP($B169,'1v -ostali'!$A$15:$AS$372,AD$3,FALSE))</f>
        <v>0</v>
      </c>
      <c r="AL169">
        <f>IF($B169=0,0,+VLOOKUP($B169,'1v -ostali'!$A$15:$AS$372,AL$3,FALSE))</f>
        <v>0</v>
      </c>
      <c r="AM169">
        <f>IF($B169=0,0,+VLOOKUP($B169,'1v -ostali'!$A$15:$AS$372,AM$3,FALSE))</f>
        <v>0</v>
      </c>
      <c r="AN169" s="40">
        <f>IF($B169=0,0,+VLOOKUP($B169,'1v -ostali'!$A$15:$AS$372,AN$3,FALSE))</f>
        <v>0</v>
      </c>
      <c r="AO169" s="40">
        <f>IF($B169=0,0,+VLOOKUP($B169,'1v -ostali'!$A$15:$AS$372,AO$3,FALSE))</f>
        <v>0</v>
      </c>
      <c r="AP169" s="40">
        <f>IF($B169=0,0,+VLOOKUP($B169,'1v -ostali'!$A$15:$AS$372,AP$3,FALSE))</f>
        <v>0</v>
      </c>
      <c r="AQ169" s="40">
        <f>IF($B169=0,0,+VLOOKUP($B169,'1v -ostali'!$A$15:$AS$372,AQ$3,FALSE))</f>
        <v>0</v>
      </c>
      <c r="AR169" s="40">
        <f>IF($B169=0,0,+VLOOKUP($B169,'1v -ostali'!$A$15:$AS$372,AR$3,FALSE))</f>
        <v>0</v>
      </c>
      <c r="AS169" s="40">
        <f>IF($B169=0,0,+VLOOKUP($B169,'1v -ostali'!$A$15:$AS$372,AS$3,FALSE))</f>
        <v>0</v>
      </c>
      <c r="AT169" s="40">
        <f>IF($B169=0,0,+VLOOKUP($B169,'1v -ostali'!$A$15:$AS$372,AT$3,FALSE))</f>
        <v>0</v>
      </c>
      <c r="AU169" s="40">
        <f>IF($B169=0,0,+VLOOKUP($B169,'1v -ostali'!$A$15:$AS$372,AU$3,FALSE))</f>
        <v>0</v>
      </c>
      <c r="AV169" s="40">
        <f>IF($B169=0,0,+VLOOKUP($B169,'1v -ostali'!$A$15:$AS$372,AV$3,FALSE))</f>
        <v>0</v>
      </c>
      <c r="AW169" s="40">
        <f>IF($B169=0,0,+VLOOKUP($B169,'1v -ostali'!$A$15:$AS$372,AW$3,FALSE))</f>
        <v>0</v>
      </c>
    </row>
    <row r="170" spans="1:49" x14ac:dyDescent="0.25">
      <c r="A170">
        <f t="shared" si="21"/>
        <v>0</v>
      </c>
      <c r="B170">
        <f>+IF(MAX(B$4:B169)+1&lt;=B$1,B169+1,0)</f>
        <v>0</v>
      </c>
      <c r="C170" s="222">
        <f t="shared" si="18"/>
        <v>0</v>
      </c>
      <c r="D170">
        <f t="shared" si="19"/>
        <v>0</v>
      </c>
      <c r="E170" s="368">
        <f t="shared" si="20"/>
        <v>0</v>
      </c>
      <c r="F170" s="222">
        <f t="shared" si="17"/>
        <v>0</v>
      </c>
      <c r="G170">
        <f>IF($B170=0,0,+VLOOKUP($B170,'1v -ostali'!$A$15:C$372,G$3,FALSE))</f>
        <v>0</v>
      </c>
      <c r="I170">
        <f>IF($B170=0,0,+VLOOKUP($B170,'1v -ostali'!$A$15:$AS$372,I$3,FALSE))</f>
        <v>0</v>
      </c>
      <c r="J170">
        <f>IF($B170=0,0,+VLOOKUP($B170,'1v -ostali'!$A$15:$AS$372,J$3,FALSE))</f>
        <v>0</v>
      </c>
      <c r="K170">
        <f>IF($B170=0,0,+VLOOKUP($B170,'1v -ostali'!$A$15:$AS$372,K$3,FALSE))</f>
        <v>0</v>
      </c>
      <c r="L170">
        <f>IF($B170=0,0,+VLOOKUP($B170,'1v -ostali'!$A$15:$AS$372,L$3,FALSE))</f>
        <v>0</v>
      </c>
      <c r="M170">
        <f>IF($B170=0,0,+VLOOKUP($B170,'1v -ostali'!$A$15:$AS$372,M$3,FALSE))</f>
        <v>0</v>
      </c>
      <c r="N170">
        <f>IF($B170=0,0,+VLOOKUP($B170,'1v -ostali'!$A$15:$AS$372,N$3,FALSE))</f>
        <v>0</v>
      </c>
      <c r="O170">
        <f>IF($B170=0,0,+VLOOKUP($B170,'1v -ostali'!$A$15:$AS$372,O$3,FALSE))</f>
        <v>0</v>
      </c>
      <c r="P170">
        <f>IF($B170=0,0,+VLOOKUP($B170,'1v -ostali'!$A$15:$AS$372,P$3,FALSE))</f>
        <v>0</v>
      </c>
      <c r="Q170">
        <f>IF($B170=0,0,+VLOOKUP($B170,'1v -ostali'!$A$15:$AS$372,Q$3,FALSE))</f>
        <v>0</v>
      </c>
      <c r="R170">
        <f>IF($B170=0,0,+VLOOKUP($B170,'1v -ostali'!$A$15:$AS$372,R$3,FALSE))</f>
        <v>0</v>
      </c>
      <c r="S170">
        <f>IF($B170=0,0,+VLOOKUP($B170,'1v -ostali'!$A$15:$AS$372,S$3,FALSE))</f>
        <v>0</v>
      </c>
      <c r="T170">
        <f>IF($B170=0,0,+VLOOKUP($B170,'1v -ostali'!$A$15:$AS$372,T$3,FALSE))</f>
        <v>0</v>
      </c>
      <c r="U170">
        <f>IF($B170=0,0,+VLOOKUP($B170,'1v -ostali'!$A$15:$AS$372,U$3,FALSE))</f>
        <v>0</v>
      </c>
      <c r="V170">
        <f>IF($B170=0,0,+VLOOKUP($B170,'1v -ostali'!$A$15:$AS$372,V$3,FALSE))</f>
        <v>0</v>
      </c>
      <c r="W170">
        <f>IF($B170=0,0,+VLOOKUP($B170,'1v -ostali'!$A$15:$AS$372,W$3,FALSE))</f>
        <v>0</v>
      </c>
      <c r="X170">
        <f>IF($B170=0,0,+VLOOKUP($B170,'1v -ostali'!$A$15:$AS$372,X$3,FALSE))</f>
        <v>0</v>
      </c>
      <c r="Y170">
        <f>IF($B170=0,0,+VLOOKUP($B170,'1v -ostali'!$A$15:$AS$372,Y$3,FALSE))</f>
        <v>0</v>
      </c>
      <c r="Z170">
        <f>IF($B170=0,0,+VLOOKUP($B170,'1v -ostali'!$A$15:$AS$372,Z$3,FALSE))</f>
        <v>0</v>
      </c>
      <c r="AA170">
        <f>IF($B170=0,0,+VLOOKUP($B170,'1v -ostali'!$A$15:$AS$372,AA$3,FALSE))</f>
        <v>0</v>
      </c>
      <c r="AB170">
        <f>IF($B170=0,0,+VLOOKUP($B170,'1v -ostali'!$A$15:$AS$372,AB$3,FALSE))</f>
        <v>0</v>
      </c>
      <c r="AC170">
        <f>IF($B170=0,0,+VLOOKUP($B170,'1v -ostali'!$A$15:$AS$372,AC$3,FALSE))</f>
        <v>0</v>
      </c>
      <c r="AD170">
        <f>IF($B170=0,0,+VLOOKUP($B170,'1v -ostali'!$A$15:$AS$372,AD$3,FALSE))</f>
        <v>0</v>
      </c>
      <c r="AL170">
        <f>IF($B170=0,0,+VLOOKUP($B170,'1v -ostali'!$A$15:$AS$372,AL$3,FALSE))</f>
        <v>0</v>
      </c>
      <c r="AM170">
        <f>IF($B170=0,0,+VLOOKUP($B170,'1v -ostali'!$A$15:$AS$372,AM$3,FALSE))</f>
        <v>0</v>
      </c>
      <c r="AN170" s="40">
        <f>IF($B170=0,0,+VLOOKUP($B170,'1v -ostali'!$A$15:$AS$372,AN$3,FALSE))</f>
        <v>0</v>
      </c>
      <c r="AO170" s="40">
        <f>IF($B170=0,0,+VLOOKUP($B170,'1v -ostali'!$A$15:$AS$372,AO$3,FALSE))</f>
        <v>0</v>
      </c>
      <c r="AP170" s="40">
        <f>IF($B170=0,0,+VLOOKUP($B170,'1v -ostali'!$A$15:$AS$372,AP$3,FALSE))</f>
        <v>0</v>
      </c>
      <c r="AQ170" s="40">
        <f>IF($B170=0,0,+VLOOKUP($B170,'1v -ostali'!$A$15:$AS$372,AQ$3,FALSE))</f>
        <v>0</v>
      </c>
      <c r="AR170" s="40">
        <f>IF($B170=0,0,+VLOOKUP($B170,'1v -ostali'!$A$15:$AS$372,AR$3,FALSE))</f>
        <v>0</v>
      </c>
      <c r="AS170" s="40">
        <f>IF($B170=0,0,+VLOOKUP($B170,'1v -ostali'!$A$15:$AS$372,AS$3,FALSE))</f>
        <v>0</v>
      </c>
      <c r="AT170" s="40">
        <f>IF($B170=0,0,+VLOOKUP($B170,'1v -ostali'!$A$15:$AS$372,AT$3,FALSE))</f>
        <v>0</v>
      </c>
      <c r="AU170" s="40">
        <f>IF($B170=0,0,+VLOOKUP($B170,'1v -ostali'!$A$15:$AS$372,AU$3,FALSE))</f>
        <v>0</v>
      </c>
      <c r="AV170" s="40">
        <f>IF($B170=0,0,+VLOOKUP($B170,'1v -ostali'!$A$15:$AS$372,AV$3,FALSE))</f>
        <v>0</v>
      </c>
      <c r="AW170" s="40">
        <f>IF($B170=0,0,+VLOOKUP($B170,'1v -ostali'!$A$15:$AS$372,AW$3,FALSE))</f>
        <v>0</v>
      </c>
    </row>
    <row r="171" spans="1:49" x14ac:dyDescent="0.25">
      <c r="A171">
        <f t="shared" si="21"/>
        <v>0</v>
      </c>
      <c r="B171">
        <f>+IF(MAX(B$4:B170)+1&lt;=B$1,B170+1,0)</f>
        <v>0</v>
      </c>
      <c r="C171" s="222">
        <f t="shared" si="18"/>
        <v>0</v>
      </c>
      <c r="D171">
        <f t="shared" si="19"/>
        <v>0</v>
      </c>
      <c r="E171" s="368">
        <f t="shared" si="20"/>
        <v>0</v>
      </c>
      <c r="F171" s="222">
        <f t="shared" si="17"/>
        <v>0</v>
      </c>
      <c r="G171">
        <f>IF($B171=0,0,+VLOOKUP($B171,'1v -ostali'!$A$15:C$372,G$3,FALSE))</f>
        <v>0</v>
      </c>
      <c r="I171">
        <f>IF($B171=0,0,+VLOOKUP($B171,'1v -ostali'!$A$15:$AS$372,I$3,FALSE))</f>
        <v>0</v>
      </c>
      <c r="J171">
        <f>IF($B171=0,0,+VLOOKUP($B171,'1v -ostali'!$A$15:$AS$372,J$3,FALSE))</f>
        <v>0</v>
      </c>
      <c r="K171">
        <f>IF($B171=0,0,+VLOOKUP($B171,'1v -ostali'!$A$15:$AS$372,K$3,FALSE))</f>
        <v>0</v>
      </c>
      <c r="L171">
        <f>IF($B171=0,0,+VLOOKUP($B171,'1v -ostali'!$A$15:$AS$372,L$3,FALSE))</f>
        <v>0</v>
      </c>
      <c r="M171">
        <f>IF($B171=0,0,+VLOOKUP($B171,'1v -ostali'!$A$15:$AS$372,M$3,FALSE))</f>
        <v>0</v>
      </c>
      <c r="N171">
        <f>IF($B171=0,0,+VLOOKUP($B171,'1v -ostali'!$A$15:$AS$372,N$3,FALSE))</f>
        <v>0</v>
      </c>
      <c r="O171">
        <f>IF($B171=0,0,+VLOOKUP($B171,'1v -ostali'!$A$15:$AS$372,O$3,FALSE))</f>
        <v>0</v>
      </c>
      <c r="P171">
        <f>IF($B171=0,0,+VLOOKUP($B171,'1v -ostali'!$A$15:$AS$372,P$3,FALSE))</f>
        <v>0</v>
      </c>
      <c r="Q171">
        <f>IF($B171=0,0,+VLOOKUP($B171,'1v -ostali'!$A$15:$AS$372,Q$3,FALSE))</f>
        <v>0</v>
      </c>
      <c r="R171">
        <f>IF($B171=0,0,+VLOOKUP($B171,'1v -ostali'!$A$15:$AS$372,R$3,FALSE))</f>
        <v>0</v>
      </c>
      <c r="S171">
        <f>IF($B171=0,0,+VLOOKUP($B171,'1v -ostali'!$A$15:$AS$372,S$3,FALSE))</f>
        <v>0</v>
      </c>
      <c r="T171">
        <f>IF($B171=0,0,+VLOOKUP($B171,'1v -ostali'!$A$15:$AS$372,T$3,FALSE))</f>
        <v>0</v>
      </c>
      <c r="U171">
        <f>IF($B171=0,0,+VLOOKUP($B171,'1v -ostali'!$A$15:$AS$372,U$3,FALSE))</f>
        <v>0</v>
      </c>
      <c r="V171">
        <f>IF($B171=0,0,+VLOOKUP($B171,'1v -ostali'!$A$15:$AS$372,V$3,FALSE))</f>
        <v>0</v>
      </c>
      <c r="W171">
        <f>IF($B171=0,0,+VLOOKUP($B171,'1v -ostali'!$A$15:$AS$372,W$3,FALSE))</f>
        <v>0</v>
      </c>
      <c r="X171">
        <f>IF($B171=0,0,+VLOOKUP($B171,'1v -ostali'!$A$15:$AS$372,X$3,FALSE))</f>
        <v>0</v>
      </c>
      <c r="Y171">
        <f>IF($B171=0,0,+VLOOKUP($B171,'1v -ostali'!$A$15:$AS$372,Y$3,FALSE))</f>
        <v>0</v>
      </c>
      <c r="Z171">
        <f>IF($B171=0,0,+VLOOKUP($B171,'1v -ostali'!$A$15:$AS$372,Z$3,FALSE))</f>
        <v>0</v>
      </c>
      <c r="AA171">
        <f>IF($B171=0,0,+VLOOKUP($B171,'1v -ostali'!$A$15:$AS$372,AA$3,FALSE))</f>
        <v>0</v>
      </c>
      <c r="AB171">
        <f>IF($B171=0,0,+VLOOKUP($B171,'1v -ostali'!$A$15:$AS$372,AB$3,FALSE))</f>
        <v>0</v>
      </c>
      <c r="AC171">
        <f>IF($B171=0,0,+VLOOKUP($B171,'1v -ostali'!$A$15:$AS$372,AC$3,FALSE))</f>
        <v>0</v>
      </c>
      <c r="AD171">
        <f>IF($B171=0,0,+VLOOKUP($B171,'1v -ostali'!$A$15:$AS$372,AD$3,FALSE))</f>
        <v>0</v>
      </c>
      <c r="AL171">
        <f>IF($B171=0,0,+VLOOKUP($B171,'1v -ostali'!$A$15:$AS$372,AL$3,FALSE))</f>
        <v>0</v>
      </c>
      <c r="AM171">
        <f>IF($B171=0,0,+VLOOKUP($B171,'1v -ostali'!$A$15:$AS$372,AM$3,FALSE))</f>
        <v>0</v>
      </c>
      <c r="AN171" s="40">
        <f>IF($B171=0,0,+VLOOKUP($B171,'1v -ostali'!$A$15:$AS$372,AN$3,FALSE))</f>
        <v>0</v>
      </c>
      <c r="AO171" s="40">
        <f>IF($B171=0,0,+VLOOKUP($B171,'1v -ostali'!$A$15:$AS$372,AO$3,FALSE))</f>
        <v>0</v>
      </c>
      <c r="AP171" s="40">
        <f>IF($B171=0,0,+VLOOKUP($B171,'1v -ostali'!$A$15:$AS$372,AP$3,FALSE))</f>
        <v>0</v>
      </c>
      <c r="AQ171" s="40">
        <f>IF($B171=0,0,+VLOOKUP($B171,'1v -ostali'!$A$15:$AS$372,AQ$3,FALSE))</f>
        <v>0</v>
      </c>
      <c r="AR171" s="40">
        <f>IF($B171=0,0,+VLOOKUP($B171,'1v -ostali'!$A$15:$AS$372,AR$3,FALSE))</f>
        <v>0</v>
      </c>
      <c r="AS171" s="40">
        <f>IF($B171=0,0,+VLOOKUP($B171,'1v -ostali'!$A$15:$AS$372,AS$3,FALSE))</f>
        <v>0</v>
      </c>
      <c r="AT171" s="40">
        <f>IF($B171=0,0,+VLOOKUP($B171,'1v -ostali'!$A$15:$AS$372,AT$3,FALSE))</f>
        <v>0</v>
      </c>
      <c r="AU171" s="40">
        <f>IF($B171=0,0,+VLOOKUP($B171,'1v -ostali'!$A$15:$AS$372,AU$3,FALSE))</f>
        <v>0</v>
      </c>
      <c r="AV171" s="40">
        <f>IF($B171=0,0,+VLOOKUP($B171,'1v -ostali'!$A$15:$AS$372,AV$3,FALSE))</f>
        <v>0</v>
      </c>
      <c r="AW171" s="40">
        <f>IF($B171=0,0,+VLOOKUP($B171,'1v -ostali'!$A$15:$AS$372,AW$3,FALSE))</f>
        <v>0</v>
      </c>
    </row>
    <row r="172" spans="1:49" x14ac:dyDescent="0.25">
      <c r="A172">
        <f t="shared" si="21"/>
        <v>0</v>
      </c>
      <c r="B172">
        <f>+IF(MAX(B$4:B171)+1&lt;=B$1,B171+1,0)</f>
        <v>0</v>
      </c>
      <c r="C172" s="222">
        <f t="shared" si="18"/>
        <v>0</v>
      </c>
      <c r="D172">
        <f t="shared" si="19"/>
        <v>0</v>
      </c>
      <c r="E172" s="368">
        <f t="shared" si="20"/>
        <v>0</v>
      </c>
      <c r="F172" s="222">
        <f t="shared" si="17"/>
        <v>0</v>
      </c>
      <c r="G172">
        <f>IF($B172=0,0,+VLOOKUP($B172,'1v -ostali'!$A$15:C$372,G$3,FALSE))</f>
        <v>0</v>
      </c>
      <c r="I172">
        <f>IF($B172=0,0,+VLOOKUP($B172,'1v -ostali'!$A$15:$AS$372,I$3,FALSE))</f>
        <v>0</v>
      </c>
      <c r="J172">
        <f>IF($B172=0,0,+VLOOKUP($B172,'1v -ostali'!$A$15:$AS$372,J$3,FALSE))</f>
        <v>0</v>
      </c>
      <c r="K172">
        <f>IF($B172=0,0,+VLOOKUP($B172,'1v -ostali'!$A$15:$AS$372,K$3,FALSE))</f>
        <v>0</v>
      </c>
      <c r="L172">
        <f>IF($B172=0,0,+VLOOKUP($B172,'1v -ostali'!$A$15:$AS$372,L$3,FALSE))</f>
        <v>0</v>
      </c>
      <c r="M172">
        <f>IF($B172=0,0,+VLOOKUP($B172,'1v -ostali'!$A$15:$AS$372,M$3,FALSE))</f>
        <v>0</v>
      </c>
      <c r="N172">
        <f>IF($B172=0,0,+VLOOKUP($B172,'1v -ostali'!$A$15:$AS$372,N$3,FALSE))</f>
        <v>0</v>
      </c>
      <c r="O172">
        <f>IF($B172=0,0,+VLOOKUP($B172,'1v -ostali'!$A$15:$AS$372,O$3,FALSE))</f>
        <v>0</v>
      </c>
      <c r="P172">
        <f>IF($B172=0,0,+VLOOKUP($B172,'1v -ostali'!$A$15:$AS$372,P$3,FALSE))</f>
        <v>0</v>
      </c>
      <c r="Q172">
        <f>IF($B172=0,0,+VLOOKUP($B172,'1v -ostali'!$A$15:$AS$372,Q$3,FALSE))</f>
        <v>0</v>
      </c>
      <c r="R172">
        <f>IF($B172=0,0,+VLOOKUP($B172,'1v -ostali'!$A$15:$AS$372,R$3,FALSE))</f>
        <v>0</v>
      </c>
      <c r="S172">
        <f>IF($B172=0,0,+VLOOKUP($B172,'1v -ostali'!$A$15:$AS$372,S$3,FALSE))</f>
        <v>0</v>
      </c>
      <c r="T172">
        <f>IF($B172=0,0,+VLOOKUP($B172,'1v -ostali'!$A$15:$AS$372,T$3,FALSE))</f>
        <v>0</v>
      </c>
      <c r="U172">
        <f>IF($B172=0,0,+VLOOKUP($B172,'1v -ostali'!$A$15:$AS$372,U$3,FALSE))</f>
        <v>0</v>
      </c>
      <c r="V172">
        <f>IF($B172=0,0,+VLOOKUP($B172,'1v -ostali'!$A$15:$AS$372,V$3,FALSE))</f>
        <v>0</v>
      </c>
      <c r="W172">
        <f>IF($B172=0,0,+VLOOKUP($B172,'1v -ostali'!$A$15:$AS$372,W$3,FALSE))</f>
        <v>0</v>
      </c>
      <c r="X172">
        <f>IF($B172=0,0,+VLOOKUP($B172,'1v -ostali'!$A$15:$AS$372,X$3,FALSE))</f>
        <v>0</v>
      </c>
      <c r="Y172">
        <f>IF($B172=0,0,+VLOOKUP($B172,'1v -ostali'!$A$15:$AS$372,Y$3,FALSE))</f>
        <v>0</v>
      </c>
      <c r="Z172">
        <f>IF($B172=0,0,+VLOOKUP($B172,'1v -ostali'!$A$15:$AS$372,Z$3,FALSE))</f>
        <v>0</v>
      </c>
      <c r="AA172">
        <f>IF($B172=0,0,+VLOOKUP($B172,'1v -ostali'!$A$15:$AS$372,AA$3,FALSE))</f>
        <v>0</v>
      </c>
      <c r="AB172">
        <f>IF($B172=0,0,+VLOOKUP($B172,'1v -ostali'!$A$15:$AS$372,AB$3,FALSE))</f>
        <v>0</v>
      </c>
      <c r="AC172">
        <f>IF($B172=0,0,+VLOOKUP($B172,'1v -ostali'!$A$15:$AS$372,AC$3,FALSE))</f>
        <v>0</v>
      </c>
      <c r="AD172">
        <f>IF($B172=0,0,+VLOOKUP($B172,'1v -ostali'!$A$15:$AS$372,AD$3,FALSE))</f>
        <v>0</v>
      </c>
      <c r="AL172">
        <f>IF($B172=0,0,+VLOOKUP($B172,'1v -ostali'!$A$15:$AS$372,AL$3,FALSE))</f>
        <v>0</v>
      </c>
      <c r="AM172">
        <f>IF($B172=0,0,+VLOOKUP($B172,'1v -ostali'!$A$15:$AS$372,AM$3,FALSE))</f>
        <v>0</v>
      </c>
      <c r="AN172" s="40">
        <f>IF($B172=0,0,+VLOOKUP($B172,'1v -ostali'!$A$15:$AS$372,AN$3,FALSE))</f>
        <v>0</v>
      </c>
      <c r="AO172" s="40">
        <f>IF($B172=0,0,+VLOOKUP($B172,'1v -ostali'!$A$15:$AS$372,AO$3,FALSE))</f>
        <v>0</v>
      </c>
      <c r="AP172" s="40">
        <f>IF($B172=0,0,+VLOOKUP($B172,'1v -ostali'!$A$15:$AS$372,AP$3,FALSE))</f>
        <v>0</v>
      </c>
      <c r="AQ172" s="40">
        <f>IF($B172=0,0,+VLOOKUP($B172,'1v -ostali'!$A$15:$AS$372,AQ$3,FALSE))</f>
        <v>0</v>
      </c>
      <c r="AR172" s="40">
        <f>IF($B172=0,0,+VLOOKUP($B172,'1v -ostali'!$A$15:$AS$372,AR$3,FALSE))</f>
        <v>0</v>
      </c>
      <c r="AS172" s="40">
        <f>IF($B172=0,0,+VLOOKUP($B172,'1v -ostali'!$A$15:$AS$372,AS$3,FALSE))</f>
        <v>0</v>
      </c>
      <c r="AT172" s="40">
        <f>IF($B172=0,0,+VLOOKUP($B172,'1v -ostali'!$A$15:$AS$372,AT$3,FALSE))</f>
        <v>0</v>
      </c>
      <c r="AU172" s="40">
        <f>IF($B172=0,0,+VLOOKUP($B172,'1v -ostali'!$A$15:$AS$372,AU$3,FALSE))</f>
        <v>0</v>
      </c>
      <c r="AV172" s="40">
        <f>IF($B172=0,0,+VLOOKUP($B172,'1v -ostali'!$A$15:$AS$372,AV$3,FALSE))</f>
        <v>0</v>
      </c>
      <c r="AW172" s="40">
        <f>IF($B172=0,0,+VLOOKUP($B172,'1v -ostali'!$A$15:$AS$372,AW$3,FALSE))</f>
        <v>0</v>
      </c>
    </row>
    <row r="173" spans="1:49" x14ac:dyDescent="0.25">
      <c r="A173">
        <f t="shared" si="21"/>
        <v>0</v>
      </c>
      <c r="B173">
        <f>+IF(MAX(B$4:B172)+1&lt;=B$1,B172+1,0)</f>
        <v>0</v>
      </c>
      <c r="C173" s="222">
        <f t="shared" si="18"/>
        <v>0</v>
      </c>
      <c r="D173">
        <f t="shared" si="19"/>
        <v>0</v>
      </c>
      <c r="E173" s="368">
        <f t="shared" si="20"/>
        <v>0</v>
      </c>
      <c r="F173" s="222">
        <f t="shared" si="17"/>
        <v>0</v>
      </c>
      <c r="G173">
        <f>IF($B173=0,0,+VLOOKUP($B173,'1v -ostali'!$A$15:C$372,G$3,FALSE))</f>
        <v>0</v>
      </c>
      <c r="I173">
        <f>IF($B173=0,0,+VLOOKUP($B173,'1v -ostali'!$A$15:$AS$372,I$3,FALSE))</f>
        <v>0</v>
      </c>
      <c r="J173">
        <f>IF($B173=0,0,+VLOOKUP($B173,'1v -ostali'!$A$15:$AS$372,J$3,FALSE))</f>
        <v>0</v>
      </c>
      <c r="K173">
        <f>IF($B173=0,0,+VLOOKUP($B173,'1v -ostali'!$A$15:$AS$372,K$3,FALSE))</f>
        <v>0</v>
      </c>
      <c r="L173">
        <f>IF($B173=0,0,+VLOOKUP($B173,'1v -ostali'!$A$15:$AS$372,L$3,FALSE))</f>
        <v>0</v>
      </c>
      <c r="M173">
        <f>IF($B173=0,0,+VLOOKUP($B173,'1v -ostali'!$A$15:$AS$372,M$3,FALSE))</f>
        <v>0</v>
      </c>
      <c r="N173">
        <f>IF($B173=0,0,+VLOOKUP($B173,'1v -ostali'!$A$15:$AS$372,N$3,FALSE))</f>
        <v>0</v>
      </c>
      <c r="O173">
        <f>IF($B173=0,0,+VLOOKUP($B173,'1v -ostali'!$A$15:$AS$372,O$3,FALSE))</f>
        <v>0</v>
      </c>
      <c r="P173">
        <f>IF($B173=0,0,+VLOOKUP($B173,'1v -ostali'!$A$15:$AS$372,P$3,FALSE))</f>
        <v>0</v>
      </c>
      <c r="Q173">
        <f>IF($B173=0,0,+VLOOKUP($B173,'1v -ostali'!$A$15:$AS$372,Q$3,FALSE))</f>
        <v>0</v>
      </c>
      <c r="R173">
        <f>IF($B173=0,0,+VLOOKUP($B173,'1v -ostali'!$A$15:$AS$372,R$3,FALSE))</f>
        <v>0</v>
      </c>
      <c r="S173">
        <f>IF($B173=0,0,+VLOOKUP($B173,'1v -ostali'!$A$15:$AS$372,S$3,FALSE))</f>
        <v>0</v>
      </c>
      <c r="T173">
        <f>IF($B173=0,0,+VLOOKUP($B173,'1v -ostali'!$A$15:$AS$372,T$3,FALSE))</f>
        <v>0</v>
      </c>
      <c r="U173">
        <f>IF($B173=0,0,+VLOOKUP($B173,'1v -ostali'!$A$15:$AS$372,U$3,FALSE))</f>
        <v>0</v>
      </c>
      <c r="V173">
        <f>IF($B173=0,0,+VLOOKUP($B173,'1v -ostali'!$A$15:$AS$372,V$3,FALSE))</f>
        <v>0</v>
      </c>
      <c r="W173">
        <f>IF($B173=0,0,+VLOOKUP($B173,'1v -ostali'!$A$15:$AS$372,W$3,FALSE))</f>
        <v>0</v>
      </c>
      <c r="X173">
        <f>IF($B173=0,0,+VLOOKUP($B173,'1v -ostali'!$A$15:$AS$372,X$3,FALSE))</f>
        <v>0</v>
      </c>
      <c r="Y173">
        <f>IF($B173=0,0,+VLOOKUP($B173,'1v -ostali'!$A$15:$AS$372,Y$3,FALSE))</f>
        <v>0</v>
      </c>
      <c r="Z173">
        <f>IF($B173=0,0,+VLOOKUP($B173,'1v -ostali'!$A$15:$AS$372,Z$3,FALSE))</f>
        <v>0</v>
      </c>
      <c r="AA173">
        <f>IF($B173=0,0,+VLOOKUP($B173,'1v -ostali'!$A$15:$AS$372,AA$3,FALSE))</f>
        <v>0</v>
      </c>
      <c r="AB173">
        <f>IF($B173=0,0,+VLOOKUP($B173,'1v -ostali'!$A$15:$AS$372,AB$3,FALSE))</f>
        <v>0</v>
      </c>
      <c r="AC173">
        <f>IF($B173=0,0,+VLOOKUP($B173,'1v -ostali'!$A$15:$AS$372,AC$3,FALSE))</f>
        <v>0</v>
      </c>
      <c r="AD173">
        <f>IF($B173=0,0,+VLOOKUP($B173,'1v -ostali'!$A$15:$AS$372,AD$3,FALSE))</f>
        <v>0</v>
      </c>
      <c r="AL173">
        <f>IF($B173=0,0,+VLOOKUP($B173,'1v -ostali'!$A$15:$AS$372,AL$3,FALSE))</f>
        <v>0</v>
      </c>
      <c r="AM173">
        <f>IF($B173=0,0,+VLOOKUP($B173,'1v -ostali'!$A$15:$AS$372,AM$3,FALSE))</f>
        <v>0</v>
      </c>
      <c r="AN173" s="40">
        <f>IF($B173=0,0,+VLOOKUP($B173,'1v -ostali'!$A$15:$AS$372,AN$3,FALSE))</f>
        <v>0</v>
      </c>
      <c r="AO173" s="40">
        <f>IF($B173=0,0,+VLOOKUP($B173,'1v -ostali'!$A$15:$AS$372,AO$3,FALSE))</f>
        <v>0</v>
      </c>
      <c r="AP173" s="40">
        <f>IF($B173=0,0,+VLOOKUP($B173,'1v -ostali'!$A$15:$AS$372,AP$3,FALSE))</f>
        <v>0</v>
      </c>
      <c r="AQ173" s="40">
        <f>IF($B173=0,0,+VLOOKUP($B173,'1v -ostali'!$A$15:$AS$372,AQ$3,FALSE))</f>
        <v>0</v>
      </c>
      <c r="AR173" s="40">
        <f>IF($B173=0,0,+VLOOKUP($B173,'1v -ostali'!$A$15:$AS$372,AR$3,FALSE))</f>
        <v>0</v>
      </c>
      <c r="AS173" s="40">
        <f>IF($B173=0,0,+VLOOKUP($B173,'1v -ostali'!$A$15:$AS$372,AS$3,FALSE))</f>
        <v>0</v>
      </c>
      <c r="AT173" s="40">
        <f>IF($B173=0,0,+VLOOKUP($B173,'1v -ostali'!$A$15:$AS$372,AT$3,FALSE))</f>
        <v>0</v>
      </c>
      <c r="AU173" s="40">
        <f>IF($B173=0,0,+VLOOKUP($B173,'1v -ostali'!$A$15:$AS$372,AU$3,FALSE))</f>
        <v>0</v>
      </c>
      <c r="AV173" s="40">
        <f>IF($B173=0,0,+VLOOKUP($B173,'1v -ostali'!$A$15:$AS$372,AV$3,FALSE))</f>
        <v>0</v>
      </c>
      <c r="AW173" s="40">
        <f>IF($B173=0,0,+VLOOKUP($B173,'1v -ostali'!$A$15:$AS$372,AW$3,FALSE))</f>
        <v>0</v>
      </c>
    </row>
    <row r="174" spans="1:49" x14ac:dyDescent="0.25">
      <c r="A174">
        <f t="shared" si="21"/>
        <v>0</v>
      </c>
      <c r="B174">
        <f>+IF(MAX(B$4:B173)+1&lt;=B$1,B173+1,0)</f>
        <v>0</v>
      </c>
      <c r="C174" s="222">
        <f t="shared" si="18"/>
        <v>0</v>
      </c>
      <c r="D174">
        <f t="shared" si="19"/>
        <v>0</v>
      </c>
      <c r="E174" s="368">
        <f t="shared" si="20"/>
        <v>0</v>
      </c>
      <c r="F174" s="222">
        <f t="shared" si="17"/>
        <v>0</v>
      </c>
      <c r="G174">
        <f>IF($B174=0,0,+VLOOKUP($B174,'1v -ostali'!$A$15:C$372,G$3,FALSE))</f>
        <v>0</v>
      </c>
      <c r="I174">
        <f>IF($B174=0,0,+VLOOKUP($B174,'1v -ostali'!$A$15:$AS$372,I$3,FALSE))</f>
        <v>0</v>
      </c>
      <c r="J174">
        <f>IF($B174=0,0,+VLOOKUP($B174,'1v -ostali'!$A$15:$AS$372,J$3,FALSE))</f>
        <v>0</v>
      </c>
      <c r="K174">
        <f>IF($B174=0,0,+VLOOKUP($B174,'1v -ostali'!$A$15:$AS$372,K$3,FALSE))</f>
        <v>0</v>
      </c>
      <c r="L174">
        <f>IF($B174=0,0,+VLOOKUP($B174,'1v -ostali'!$A$15:$AS$372,L$3,FALSE))</f>
        <v>0</v>
      </c>
      <c r="M174">
        <f>IF($B174=0,0,+VLOOKUP($B174,'1v -ostali'!$A$15:$AS$372,M$3,FALSE))</f>
        <v>0</v>
      </c>
      <c r="N174">
        <f>IF($B174=0,0,+VLOOKUP($B174,'1v -ostali'!$A$15:$AS$372,N$3,FALSE))</f>
        <v>0</v>
      </c>
      <c r="O174">
        <f>IF($B174=0,0,+VLOOKUP($B174,'1v -ostali'!$A$15:$AS$372,O$3,FALSE))</f>
        <v>0</v>
      </c>
      <c r="P174">
        <f>IF($B174=0,0,+VLOOKUP($B174,'1v -ostali'!$A$15:$AS$372,P$3,FALSE))</f>
        <v>0</v>
      </c>
      <c r="Q174">
        <f>IF($B174=0,0,+VLOOKUP($B174,'1v -ostali'!$A$15:$AS$372,Q$3,FALSE))</f>
        <v>0</v>
      </c>
      <c r="R174">
        <f>IF($B174=0,0,+VLOOKUP($B174,'1v -ostali'!$A$15:$AS$372,R$3,FALSE))</f>
        <v>0</v>
      </c>
      <c r="S174">
        <f>IF($B174=0,0,+VLOOKUP($B174,'1v -ostali'!$A$15:$AS$372,S$3,FALSE))</f>
        <v>0</v>
      </c>
      <c r="T174">
        <f>IF($B174=0,0,+VLOOKUP($B174,'1v -ostali'!$A$15:$AS$372,T$3,FALSE))</f>
        <v>0</v>
      </c>
      <c r="U174">
        <f>IF($B174=0,0,+VLOOKUP($B174,'1v -ostali'!$A$15:$AS$372,U$3,FALSE))</f>
        <v>0</v>
      </c>
      <c r="V174">
        <f>IF($B174=0,0,+VLOOKUP($B174,'1v -ostali'!$A$15:$AS$372,V$3,FALSE))</f>
        <v>0</v>
      </c>
      <c r="W174">
        <f>IF($B174=0,0,+VLOOKUP($B174,'1v -ostali'!$A$15:$AS$372,W$3,FALSE))</f>
        <v>0</v>
      </c>
      <c r="X174">
        <f>IF($B174=0,0,+VLOOKUP($B174,'1v -ostali'!$A$15:$AS$372,X$3,FALSE))</f>
        <v>0</v>
      </c>
      <c r="Y174">
        <f>IF($B174=0,0,+VLOOKUP($B174,'1v -ostali'!$A$15:$AS$372,Y$3,FALSE))</f>
        <v>0</v>
      </c>
      <c r="Z174">
        <f>IF($B174=0,0,+VLOOKUP($B174,'1v -ostali'!$A$15:$AS$372,Z$3,FALSE))</f>
        <v>0</v>
      </c>
      <c r="AA174">
        <f>IF($B174=0,0,+VLOOKUP($B174,'1v -ostali'!$A$15:$AS$372,AA$3,FALSE))</f>
        <v>0</v>
      </c>
      <c r="AB174">
        <f>IF($B174=0,0,+VLOOKUP($B174,'1v -ostali'!$A$15:$AS$372,AB$3,FALSE))</f>
        <v>0</v>
      </c>
      <c r="AC174">
        <f>IF($B174=0,0,+VLOOKUP($B174,'1v -ostali'!$A$15:$AS$372,AC$3,FALSE))</f>
        <v>0</v>
      </c>
      <c r="AD174">
        <f>IF($B174=0,0,+VLOOKUP($B174,'1v -ostali'!$A$15:$AS$372,AD$3,FALSE))</f>
        <v>0</v>
      </c>
      <c r="AL174">
        <f>IF($B174=0,0,+VLOOKUP($B174,'1v -ostali'!$A$15:$AS$372,AL$3,FALSE))</f>
        <v>0</v>
      </c>
      <c r="AM174">
        <f>IF($B174=0,0,+VLOOKUP($B174,'1v -ostali'!$A$15:$AS$372,AM$3,FALSE))</f>
        <v>0</v>
      </c>
      <c r="AN174" s="40">
        <f>IF($B174=0,0,+VLOOKUP($B174,'1v -ostali'!$A$15:$AS$372,AN$3,FALSE))</f>
        <v>0</v>
      </c>
      <c r="AO174" s="40">
        <f>IF($B174=0,0,+VLOOKUP($B174,'1v -ostali'!$A$15:$AS$372,AO$3,FALSE))</f>
        <v>0</v>
      </c>
      <c r="AP174" s="40">
        <f>IF($B174=0,0,+VLOOKUP($B174,'1v -ostali'!$A$15:$AS$372,AP$3,FALSE))</f>
        <v>0</v>
      </c>
      <c r="AQ174" s="40">
        <f>IF($B174=0,0,+VLOOKUP($B174,'1v -ostali'!$A$15:$AS$372,AQ$3,FALSE))</f>
        <v>0</v>
      </c>
      <c r="AR174" s="40">
        <f>IF($B174=0,0,+VLOOKUP($B174,'1v -ostali'!$A$15:$AS$372,AR$3,FALSE))</f>
        <v>0</v>
      </c>
      <c r="AS174" s="40">
        <f>IF($B174=0,0,+VLOOKUP($B174,'1v -ostali'!$A$15:$AS$372,AS$3,FALSE))</f>
        <v>0</v>
      </c>
      <c r="AT174" s="40">
        <f>IF($B174=0,0,+VLOOKUP($B174,'1v -ostali'!$A$15:$AS$372,AT$3,FALSE))</f>
        <v>0</v>
      </c>
      <c r="AU174" s="40">
        <f>IF($B174=0,0,+VLOOKUP($B174,'1v -ostali'!$A$15:$AS$372,AU$3,FALSE))</f>
        <v>0</v>
      </c>
      <c r="AV174" s="40">
        <f>IF($B174=0,0,+VLOOKUP($B174,'1v -ostali'!$A$15:$AS$372,AV$3,FALSE))</f>
        <v>0</v>
      </c>
      <c r="AW174" s="40">
        <f>IF($B174=0,0,+VLOOKUP($B174,'1v -ostali'!$A$15:$AS$372,AW$3,FALSE))</f>
        <v>0</v>
      </c>
    </row>
    <row r="175" spans="1:49" x14ac:dyDescent="0.25">
      <c r="A175">
        <f t="shared" si="21"/>
        <v>0</v>
      </c>
      <c r="B175">
        <f>+IF(MAX(B$4:B174)+1&lt;=B$1,B174+1,0)</f>
        <v>0</v>
      </c>
      <c r="C175" s="222">
        <f t="shared" si="18"/>
        <v>0</v>
      </c>
      <c r="D175">
        <f t="shared" si="19"/>
        <v>0</v>
      </c>
      <c r="E175" s="368">
        <f t="shared" si="20"/>
        <v>0</v>
      </c>
      <c r="F175" s="222">
        <f t="shared" si="17"/>
        <v>0</v>
      </c>
      <c r="G175">
        <f>IF($B175=0,0,+VLOOKUP($B175,'1v -ostali'!$A$15:C$372,G$3,FALSE))</f>
        <v>0</v>
      </c>
      <c r="I175">
        <f>IF($B175=0,0,+VLOOKUP($B175,'1v -ostali'!$A$15:$AS$372,I$3,FALSE))</f>
        <v>0</v>
      </c>
      <c r="J175">
        <f>IF($B175=0,0,+VLOOKUP($B175,'1v -ostali'!$A$15:$AS$372,J$3,FALSE))</f>
        <v>0</v>
      </c>
      <c r="K175">
        <f>IF($B175=0,0,+VLOOKUP($B175,'1v -ostali'!$A$15:$AS$372,K$3,FALSE))</f>
        <v>0</v>
      </c>
      <c r="L175">
        <f>IF($B175=0,0,+VLOOKUP($B175,'1v -ostali'!$A$15:$AS$372,L$3,FALSE))</f>
        <v>0</v>
      </c>
      <c r="M175">
        <f>IF($B175=0,0,+VLOOKUP($B175,'1v -ostali'!$A$15:$AS$372,M$3,FALSE))</f>
        <v>0</v>
      </c>
      <c r="N175">
        <f>IF($B175=0,0,+VLOOKUP($B175,'1v -ostali'!$A$15:$AS$372,N$3,FALSE))</f>
        <v>0</v>
      </c>
      <c r="O175">
        <f>IF($B175=0,0,+VLOOKUP($B175,'1v -ostali'!$A$15:$AS$372,O$3,FALSE))</f>
        <v>0</v>
      </c>
      <c r="P175">
        <f>IF($B175=0,0,+VLOOKUP($B175,'1v -ostali'!$A$15:$AS$372,P$3,FALSE))</f>
        <v>0</v>
      </c>
      <c r="Q175">
        <f>IF($B175=0,0,+VLOOKUP($B175,'1v -ostali'!$A$15:$AS$372,Q$3,FALSE))</f>
        <v>0</v>
      </c>
      <c r="R175">
        <f>IF($B175=0,0,+VLOOKUP($B175,'1v -ostali'!$A$15:$AS$372,R$3,FALSE))</f>
        <v>0</v>
      </c>
      <c r="S175">
        <f>IF($B175=0,0,+VLOOKUP($B175,'1v -ostali'!$A$15:$AS$372,S$3,FALSE))</f>
        <v>0</v>
      </c>
      <c r="T175">
        <f>IF($B175=0,0,+VLOOKUP($B175,'1v -ostali'!$A$15:$AS$372,T$3,FALSE))</f>
        <v>0</v>
      </c>
      <c r="U175">
        <f>IF($B175=0,0,+VLOOKUP($B175,'1v -ostali'!$A$15:$AS$372,U$3,FALSE))</f>
        <v>0</v>
      </c>
      <c r="V175">
        <f>IF($B175=0,0,+VLOOKUP($B175,'1v -ostali'!$A$15:$AS$372,V$3,FALSE))</f>
        <v>0</v>
      </c>
      <c r="W175">
        <f>IF($B175=0,0,+VLOOKUP($B175,'1v -ostali'!$A$15:$AS$372,W$3,FALSE))</f>
        <v>0</v>
      </c>
      <c r="X175">
        <f>IF($B175=0,0,+VLOOKUP($B175,'1v -ostali'!$A$15:$AS$372,X$3,FALSE))</f>
        <v>0</v>
      </c>
      <c r="Y175">
        <f>IF($B175=0,0,+VLOOKUP($B175,'1v -ostali'!$A$15:$AS$372,Y$3,FALSE))</f>
        <v>0</v>
      </c>
      <c r="Z175">
        <f>IF($B175=0,0,+VLOOKUP($B175,'1v -ostali'!$A$15:$AS$372,Z$3,FALSE))</f>
        <v>0</v>
      </c>
      <c r="AA175">
        <f>IF($B175=0,0,+VLOOKUP($B175,'1v -ostali'!$A$15:$AS$372,AA$3,FALSE))</f>
        <v>0</v>
      </c>
      <c r="AB175">
        <f>IF($B175=0,0,+VLOOKUP($B175,'1v -ostali'!$A$15:$AS$372,AB$3,FALSE))</f>
        <v>0</v>
      </c>
      <c r="AC175">
        <f>IF($B175=0,0,+VLOOKUP($B175,'1v -ostali'!$A$15:$AS$372,AC$3,FALSE))</f>
        <v>0</v>
      </c>
      <c r="AD175">
        <f>IF($B175=0,0,+VLOOKUP($B175,'1v -ostali'!$A$15:$AS$372,AD$3,FALSE))</f>
        <v>0</v>
      </c>
      <c r="AL175">
        <f>IF($B175=0,0,+VLOOKUP($B175,'1v -ostali'!$A$15:$AS$372,AL$3,FALSE))</f>
        <v>0</v>
      </c>
      <c r="AM175">
        <f>IF($B175=0,0,+VLOOKUP($B175,'1v -ostali'!$A$15:$AS$372,AM$3,FALSE))</f>
        <v>0</v>
      </c>
      <c r="AN175" s="40">
        <f>IF($B175=0,0,+VLOOKUP($B175,'1v -ostali'!$A$15:$AS$372,AN$3,FALSE))</f>
        <v>0</v>
      </c>
      <c r="AO175" s="40">
        <f>IF($B175=0,0,+VLOOKUP($B175,'1v -ostali'!$A$15:$AS$372,AO$3,FALSE))</f>
        <v>0</v>
      </c>
      <c r="AP175" s="40">
        <f>IF($B175=0,0,+VLOOKUP($B175,'1v -ostali'!$A$15:$AS$372,AP$3,FALSE))</f>
        <v>0</v>
      </c>
      <c r="AQ175" s="40">
        <f>IF($B175=0,0,+VLOOKUP($B175,'1v -ostali'!$A$15:$AS$372,AQ$3,FALSE))</f>
        <v>0</v>
      </c>
      <c r="AR175" s="40">
        <f>IF($B175=0,0,+VLOOKUP($B175,'1v -ostali'!$A$15:$AS$372,AR$3,FALSE))</f>
        <v>0</v>
      </c>
      <c r="AS175" s="40">
        <f>IF($B175=0,0,+VLOOKUP($B175,'1v -ostali'!$A$15:$AS$372,AS$3,FALSE))</f>
        <v>0</v>
      </c>
      <c r="AT175" s="40">
        <f>IF($B175=0,0,+VLOOKUP($B175,'1v -ostali'!$A$15:$AS$372,AT$3,FALSE))</f>
        <v>0</v>
      </c>
      <c r="AU175" s="40">
        <f>IF($B175=0,0,+VLOOKUP($B175,'1v -ostali'!$A$15:$AS$372,AU$3,FALSE))</f>
        <v>0</v>
      </c>
      <c r="AV175" s="40">
        <f>IF($B175=0,0,+VLOOKUP($B175,'1v -ostali'!$A$15:$AS$372,AV$3,FALSE))</f>
        <v>0</v>
      </c>
      <c r="AW175" s="40">
        <f>IF($B175=0,0,+VLOOKUP($B175,'1v -ostali'!$A$15:$AS$372,AW$3,FALSE))</f>
        <v>0</v>
      </c>
    </row>
    <row r="176" spans="1:49" x14ac:dyDescent="0.25">
      <c r="A176">
        <f t="shared" si="21"/>
        <v>0</v>
      </c>
      <c r="B176">
        <f>+IF(MAX(B$4:B175)+1&lt;=B$1,B175+1,0)</f>
        <v>0</v>
      </c>
      <c r="C176" s="222">
        <f t="shared" si="18"/>
        <v>0</v>
      </c>
      <c r="D176">
        <f t="shared" si="19"/>
        <v>0</v>
      </c>
      <c r="E176" s="368">
        <f t="shared" si="20"/>
        <v>0</v>
      </c>
      <c r="F176" s="222">
        <f t="shared" si="17"/>
        <v>0</v>
      </c>
      <c r="G176">
        <f>IF($B176=0,0,+VLOOKUP($B176,'1v -ostali'!$A$15:C$372,G$3,FALSE))</f>
        <v>0</v>
      </c>
      <c r="I176">
        <f>IF($B176=0,0,+VLOOKUP($B176,'1v -ostali'!$A$15:$AS$372,I$3,FALSE))</f>
        <v>0</v>
      </c>
      <c r="J176">
        <f>IF($B176=0,0,+VLOOKUP($B176,'1v -ostali'!$A$15:$AS$372,J$3,FALSE))</f>
        <v>0</v>
      </c>
      <c r="K176">
        <f>IF($B176=0,0,+VLOOKUP($B176,'1v -ostali'!$A$15:$AS$372,K$3,FALSE))</f>
        <v>0</v>
      </c>
      <c r="L176">
        <f>IF($B176=0,0,+VLOOKUP($B176,'1v -ostali'!$A$15:$AS$372,L$3,FALSE))</f>
        <v>0</v>
      </c>
      <c r="M176">
        <f>IF($B176=0,0,+VLOOKUP($B176,'1v -ostali'!$A$15:$AS$372,M$3,FALSE))</f>
        <v>0</v>
      </c>
      <c r="N176">
        <f>IF($B176=0,0,+VLOOKUP($B176,'1v -ostali'!$A$15:$AS$372,N$3,FALSE))</f>
        <v>0</v>
      </c>
      <c r="O176">
        <f>IF($B176=0,0,+VLOOKUP($B176,'1v -ostali'!$A$15:$AS$372,O$3,FALSE))</f>
        <v>0</v>
      </c>
      <c r="P176">
        <f>IF($B176=0,0,+VLOOKUP($B176,'1v -ostali'!$A$15:$AS$372,P$3,FALSE))</f>
        <v>0</v>
      </c>
      <c r="Q176">
        <f>IF($B176=0,0,+VLOOKUP($B176,'1v -ostali'!$A$15:$AS$372,Q$3,FALSE))</f>
        <v>0</v>
      </c>
      <c r="R176">
        <f>IF($B176=0,0,+VLOOKUP($B176,'1v -ostali'!$A$15:$AS$372,R$3,FALSE))</f>
        <v>0</v>
      </c>
      <c r="S176">
        <f>IF($B176=0,0,+VLOOKUP($B176,'1v -ostali'!$A$15:$AS$372,S$3,FALSE))</f>
        <v>0</v>
      </c>
      <c r="T176">
        <f>IF($B176=0,0,+VLOOKUP($B176,'1v -ostali'!$A$15:$AS$372,T$3,FALSE))</f>
        <v>0</v>
      </c>
      <c r="U176">
        <f>IF($B176=0,0,+VLOOKUP($B176,'1v -ostali'!$A$15:$AS$372,U$3,FALSE))</f>
        <v>0</v>
      </c>
      <c r="V176">
        <f>IF($B176=0,0,+VLOOKUP($B176,'1v -ostali'!$A$15:$AS$372,V$3,FALSE))</f>
        <v>0</v>
      </c>
      <c r="W176">
        <f>IF($B176=0,0,+VLOOKUP($B176,'1v -ostali'!$A$15:$AS$372,W$3,FALSE))</f>
        <v>0</v>
      </c>
      <c r="X176">
        <f>IF($B176=0,0,+VLOOKUP($B176,'1v -ostali'!$A$15:$AS$372,X$3,FALSE))</f>
        <v>0</v>
      </c>
      <c r="Y176">
        <f>IF($B176=0,0,+VLOOKUP($B176,'1v -ostali'!$A$15:$AS$372,Y$3,FALSE))</f>
        <v>0</v>
      </c>
      <c r="Z176">
        <f>IF($B176=0,0,+VLOOKUP($B176,'1v -ostali'!$A$15:$AS$372,Z$3,FALSE))</f>
        <v>0</v>
      </c>
      <c r="AA176">
        <f>IF($B176=0,0,+VLOOKUP($B176,'1v -ostali'!$A$15:$AS$372,AA$3,FALSE))</f>
        <v>0</v>
      </c>
      <c r="AB176">
        <f>IF($B176=0,0,+VLOOKUP($B176,'1v -ostali'!$A$15:$AS$372,AB$3,FALSE))</f>
        <v>0</v>
      </c>
      <c r="AC176">
        <f>IF($B176=0,0,+VLOOKUP($B176,'1v -ostali'!$A$15:$AS$372,AC$3,FALSE))</f>
        <v>0</v>
      </c>
      <c r="AD176">
        <f>IF($B176=0,0,+VLOOKUP($B176,'1v -ostali'!$A$15:$AS$372,AD$3,FALSE))</f>
        <v>0</v>
      </c>
      <c r="AL176">
        <f>IF($B176=0,0,+VLOOKUP($B176,'1v -ostali'!$A$15:$AS$372,AL$3,FALSE))</f>
        <v>0</v>
      </c>
      <c r="AM176">
        <f>IF($B176=0,0,+VLOOKUP($B176,'1v -ostali'!$A$15:$AS$372,AM$3,FALSE))</f>
        <v>0</v>
      </c>
      <c r="AN176" s="40">
        <f>IF($B176=0,0,+VLOOKUP($B176,'1v -ostali'!$A$15:$AS$372,AN$3,FALSE))</f>
        <v>0</v>
      </c>
      <c r="AO176" s="40">
        <f>IF($B176=0,0,+VLOOKUP($B176,'1v -ostali'!$A$15:$AS$372,AO$3,FALSE))</f>
        <v>0</v>
      </c>
      <c r="AP176" s="40">
        <f>IF($B176=0,0,+VLOOKUP($B176,'1v -ostali'!$A$15:$AS$372,AP$3,FALSE))</f>
        <v>0</v>
      </c>
      <c r="AQ176" s="40">
        <f>IF($B176=0,0,+VLOOKUP($B176,'1v -ostali'!$A$15:$AS$372,AQ$3,FALSE))</f>
        <v>0</v>
      </c>
      <c r="AR176" s="40">
        <f>IF($B176=0,0,+VLOOKUP($B176,'1v -ostali'!$A$15:$AS$372,AR$3,FALSE))</f>
        <v>0</v>
      </c>
      <c r="AS176" s="40">
        <f>IF($B176=0,0,+VLOOKUP($B176,'1v -ostali'!$A$15:$AS$372,AS$3,FALSE))</f>
        <v>0</v>
      </c>
      <c r="AT176" s="40">
        <f>IF($B176=0,0,+VLOOKUP($B176,'1v -ostali'!$A$15:$AS$372,AT$3,FALSE))</f>
        <v>0</v>
      </c>
      <c r="AU176" s="40">
        <f>IF($B176=0,0,+VLOOKUP($B176,'1v -ostali'!$A$15:$AS$372,AU$3,FALSE))</f>
        <v>0</v>
      </c>
      <c r="AV176" s="40">
        <f>IF($B176=0,0,+VLOOKUP($B176,'1v -ostali'!$A$15:$AS$372,AV$3,FALSE))</f>
        <v>0</v>
      </c>
      <c r="AW176" s="40">
        <f>IF($B176=0,0,+VLOOKUP($B176,'1v -ostali'!$A$15:$AS$372,AW$3,FALSE))</f>
        <v>0</v>
      </c>
    </row>
    <row r="177" spans="1:49" x14ac:dyDescent="0.25">
      <c r="A177">
        <f t="shared" si="21"/>
        <v>0</v>
      </c>
      <c r="B177">
        <f>+IF(MAX(B$4:B176)+1&lt;=B$1,B176+1,0)</f>
        <v>0</v>
      </c>
      <c r="C177" s="222">
        <f t="shared" si="18"/>
        <v>0</v>
      </c>
      <c r="D177">
        <f t="shared" si="19"/>
        <v>0</v>
      </c>
      <c r="E177" s="368">
        <f t="shared" si="20"/>
        <v>0</v>
      </c>
      <c r="F177" s="222">
        <f t="shared" si="17"/>
        <v>0</v>
      </c>
      <c r="G177">
        <f>IF($B177=0,0,+VLOOKUP($B177,'1v -ostali'!$A$15:C$372,G$3,FALSE))</f>
        <v>0</v>
      </c>
      <c r="I177">
        <f>IF($B177=0,0,+VLOOKUP($B177,'1v -ostali'!$A$15:$AS$372,I$3,FALSE))</f>
        <v>0</v>
      </c>
      <c r="J177">
        <f>IF($B177=0,0,+VLOOKUP($B177,'1v -ostali'!$A$15:$AS$372,J$3,FALSE))</f>
        <v>0</v>
      </c>
      <c r="K177">
        <f>IF($B177=0,0,+VLOOKUP($B177,'1v -ostali'!$A$15:$AS$372,K$3,FALSE))</f>
        <v>0</v>
      </c>
      <c r="L177">
        <f>IF($B177=0,0,+VLOOKUP($B177,'1v -ostali'!$A$15:$AS$372,L$3,FALSE))</f>
        <v>0</v>
      </c>
      <c r="M177">
        <f>IF($B177=0,0,+VLOOKUP($B177,'1v -ostali'!$A$15:$AS$372,M$3,FALSE))</f>
        <v>0</v>
      </c>
      <c r="N177">
        <f>IF($B177=0,0,+VLOOKUP($B177,'1v -ostali'!$A$15:$AS$372,N$3,FALSE))</f>
        <v>0</v>
      </c>
      <c r="O177">
        <f>IF($B177=0,0,+VLOOKUP($B177,'1v -ostali'!$A$15:$AS$372,O$3,FALSE))</f>
        <v>0</v>
      </c>
      <c r="P177">
        <f>IF($B177=0,0,+VLOOKUP($B177,'1v -ostali'!$A$15:$AS$372,P$3,FALSE))</f>
        <v>0</v>
      </c>
      <c r="Q177">
        <f>IF($B177=0,0,+VLOOKUP($B177,'1v -ostali'!$A$15:$AS$372,Q$3,FALSE))</f>
        <v>0</v>
      </c>
      <c r="R177">
        <f>IF($B177=0,0,+VLOOKUP($B177,'1v -ostali'!$A$15:$AS$372,R$3,FALSE))</f>
        <v>0</v>
      </c>
      <c r="S177">
        <f>IF($B177=0,0,+VLOOKUP($B177,'1v -ostali'!$A$15:$AS$372,S$3,FALSE))</f>
        <v>0</v>
      </c>
      <c r="T177">
        <f>IF($B177=0,0,+VLOOKUP($B177,'1v -ostali'!$A$15:$AS$372,T$3,FALSE))</f>
        <v>0</v>
      </c>
      <c r="U177">
        <f>IF($B177=0,0,+VLOOKUP($B177,'1v -ostali'!$A$15:$AS$372,U$3,FALSE))</f>
        <v>0</v>
      </c>
      <c r="V177">
        <f>IF($B177=0,0,+VLOOKUP($B177,'1v -ostali'!$A$15:$AS$372,V$3,FALSE))</f>
        <v>0</v>
      </c>
      <c r="W177">
        <f>IF($B177=0,0,+VLOOKUP($B177,'1v -ostali'!$A$15:$AS$372,W$3,FALSE))</f>
        <v>0</v>
      </c>
      <c r="X177">
        <f>IF($B177=0,0,+VLOOKUP($B177,'1v -ostali'!$A$15:$AS$372,X$3,FALSE))</f>
        <v>0</v>
      </c>
      <c r="Y177">
        <f>IF($B177=0,0,+VLOOKUP($B177,'1v -ostali'!$A$15:$AS$372,Y$3,FALSE))</f>
        <v>0</v>
      </c>
      <c r="Z177">
        <f>IF($B177=0,0,+VLOOKUP($B177,'1v -ostali'!$A$15:$AS$372,Z$3,FALSE))</f>
        <v>0</v>
      </c>
      <c r="AA177">
        <f>IF($B177=0,0,+VLOOKUP($B177,'1v -ostali'!$A$15:$AS$372,AA$3,FALSE))</f>
        <v>0</v>
      </c>
      <c r="AB177">
        <f>IF($B177=0,0,+VLOOKUP($B177,'1v -ostali'!$A$15:$AS$372,AB$3,FALSE))</f>
        <v>0</v>
      </c>
      <c r="AC177">
        <f>IF($B177=0,0,+VLOOKUP($B177,'1v -ostali'!$A$15:$AS$372,AC$3,FALSE))</f>
        <v>0</v>
      </c>
      <c r="AD177">
        <f>IF($B177=0,0,+VLOOKUP($B177,'1v -ostali'!$A$15:$AS$372,AD$3,FALSE))</f>
        <v>0</v>
      </c>
      <c r="AL177">
        <f>IF($B177=0,0,+VLOOKUP($B177,'1v -ostali'!$A$15:$AS$372,AL$3,FALSE))</f>
        <v>0</v>
      </c>
      <c r="AM177">
        <f>IF($B177=0,0,+VLOOKUP($B177,'1v -ostali'!$A$15:$AS$372,AM$3,FALSE))</f>
        <v>0</v>
      </c>
      <c r="AN177" s="40">
        <f>IF($B177=0,0,+VLOOKUP($B177,'1v -ostali'!$A$15:$AS$372,AN$3,FALSE))</f>
        <v>0</v>
      </c>
      <c r="AO177" s="40">
        <f>IF($B177=0,0,+VLOOKUP($B177,'1v -ostali'!$A$15:$AS$372,AO$3,FALSE))</f>
        <v>0</v>
      </c>
      <c r="AP177" s="40">
        <f>IF($B177=0,0,+VLOOKUP($B177,'1v -ostali'!$A$15:$AS$372,AP$3,FALSE))</f>
        <v>0</v>
      </c>
      <c r="AQ177" s="40">
        <f>IF($B177=0,0,+VLOOKUP($B177,'1v -ostali'!$A$15:$AS$372,AQ$3,FALSE))</f>
        <v>0</v>
      </c>
      <c r="AR177" s="40">
        <f>IF($B177=0,0,+VLOOKUP($B177,'1v -ostali'!$A$15:$AS$372,AR$3,FALSE))</f>
        <v>0</v>
      </c>
      <c r="AS177" s="40">
        <f>IF($B177=0,0,+VLOOKUP($B177,'1v -ostali'!$A$15:$AS$372,AS$3,FALSE))</f>
        <v>0</v>
      </c>
      <c r="AT177" s="40">
        <f>IF($B177=0,0,+VLOOKUP($B177,'1v -ostali'!$A$15:$AS$372,AT$3,FALSE))</f>
        <v>0</v>
      </c>
      <c r="AU177" s="40">
        <f>IF($B177=0,0,+VLOOKUP($B177,'1v -ostali'!$A$15:$AS$372,AU$3,FALSE))</f>
        <v>0</v>
      </c>
      <c r="AV177" s="40">
        <f>IF($B177=0,0,+VLOOKUP($B177,'1v -ostali'!$A$15:$AS$372,AV$3,FALSE))</f>
        <v>0</v>
      </c>
      <c r="AW177" s="40">
        <f>IF($B177=0,0,+VLOOKUP($B177,'1v -ostali'!$A$15:$AS$372,AW$3,FALSE))</f>
        <v>0</v>
      </c>
    </row>
    <row r="178" spans="1:49" x14ac:dyDescent="0.25">
      <c r="A178">
        <f t="shared" si="21"/>
        <v>0</v>
      </c>
      <c r="B178">
        <f>+IF(MAX(B$4:B177)+1&lt;=B$1,B177+1,0)</f>
        <v>0</v>
      </c>
      <c r="C178" s="222">
        <f t="shared" si="18"/>
        <v>0</v>
      </c>
      <c r="D178">
        <f t="shared" si="19"/>
        <v>0</v>
      </c>
      <c r="E178" s="368">
        <f t="shared" si="20"/>
        <v>0</v>
      </c>
      <c r="F178" s="222">
        <f t="shared" si="17"/>
        <v>0</v>
      </c>
      <c r="G178">
        <f>IF($B178=0,0,+VLOOKUP($B178,'1v -ostali'!$A$15:C$372,G$3,FALSE))</f>
        <v>0</v>
      </c>
      <c r="I178">
        <f>IF($B178=0,0,+VLOOKUP($B178,'1v -ostali'!$A$15:$AS$372,I$3,FALSE))</f>
        <v>0</v>
      </c>
      <c r="J178">
        <f>IF($B178=0,0,+VLOOKUP($B178,'1v -ostali'!$A$15:$AS$372,J$3,FALSE))</f>
        <v>0</v>
      </c>
      <c r="K178">
        <f>IF($B178=0,0,+VLOOKUP($B178,'1v -ostali'!$A$15:$AS$372,K$3,FALSE))</f>
        <v>0</v>
      </c>
      <c r="L178">
        <f>IF($B178=0,0,+VLOOKUP($B178,'1v -ostali'!$A$15:$AS$372,L$3,FALSE))</f>
        <v>0</v>
      </c>
      <c r="M178">
        <f>IF($B178=0,0,+VLOOKUP($B178,'1v -ostali'!$A$15:$AS$372,M$3,FALSE))</f>
        <v>0</v>
      </c>
      <c r="N178">
        <f>IF($B178=0,0,+VLOOKUP($B178,'1v -ostali'!$A$15:$AS$372,N$3,FALSE))</f>
        <v>0</v>
      </c>
      <c r="O178">
        <f>IF($B178=0,0,+VLOOKUP($B178,'1v -ostali'!$A$15:$AS$372,O$3,FALSE))</f>
        <v>0</v>
      </c>
      <c r="P178">
        <f>IF($B178=0,0,+VLOOKUP($B178,'1v -ostali'!$A$15:$AS$372,P$3,FALSE))</f>
        <v>0</v>
      </c>
      <c r="Q178">
        <f>IF($B178=0,0,+VLOOKUP($B178,'1v -ostali'!$A$15:$AS$372,Q$3,FALSE))</f>
        <v>0</v>
      </c>
      <c r="R178">
        <f>IF($B178=0,0,+VLOOKUP($B178,'1v -ostali'!$A$15:$AS$372,R$3,FALSE))</f>
        <v>0</v>
      </c>
      <c r="S178">
        <f>IF($B178=0,0,+VLOOKUP($B178,'1v -ostali'!$A$15:$AS$372,S$3,FALSE))</f>
        <v>0</v>
      </c>
      <c r="T178">
        <f>IF($B178=0,0,+VLOOKUP($B178,'1v -ostali'!$A$15:$AS$372,T$3,FALSE))</f>
        <v>0</v>
      </c>
      <c r="U178">
        <f>IF($B178=0,0,+VLOOKUP($B178,'1v -ostali'!$A$15:$AS$372,U$3,FALSE))</f>
        <v>0</v>
      </c>
      <c r="V178">
        <f>IF($B178=0,0,+VLOOKUP($B178,'1v -ostali'!$A$15:$AS$372,V$3,FALSE))</f>
        <v>0</v>
      </c>
      <c r="W178">
        <f>IF($B178=0,0,+VLOOKUP($B178,'1v -ostali'!$A$15:$AS$372,W$3,FALSE))</f>
        <v>0</v>
      </c>
      <c r="X178">
        <f>IF($B178=0,0,+VLOOKUP($B178,'1v -ostali'!$A$15:$AS$372,X$3,FALSE))</f>
        <v>0</v>
      </c>
      <c r="Y178">
        <f>IF($B178=0,0,+VLOOKUP($B178,'1v -ostali'!$A$15:$AS$372,Y$3,FALSE))</f>
        <v>0</v>
      </c>
      <c r="Z178">
        <f>IF($B178=0,0,+VLOOKUP($B178,'1v -ostali'!$A$15:$AS$372,Z$3,FALSE))</f>
        <v>0</v>
      </c>
      <c r="AA178">
        <f>IF($B178=0,0,+VLOOKUP($B178,'1v -ostali'!$A$15:$AS$372,AA$3,FALSE))</f>
        <v>0</v>
      </c>
      <c r="AB178">
        <f>IF($B178=0,0,+VLOOKUP($B178,'1v -ostali'!$A$15:$AS$372,AB$3,FALSE))</f>
        <v>0</v>
      </c>
      <c r="AC178">
        <f>IF($B178=0,0,+VLOOKUP($B178,'1v -ostali'!$A$15:$AS$372,AC$3,FALSE))</f>
        <v>0</v>
      </c>
      <c r="AD178">
        <f>IF($B178=0,0,+VLOOKUP($B178,'1v -ostali'!$A$15:$AS$372,AD$3,FALSE))</f>
        <v>0</v>
      </c>
      <c r="AL178">
        <f>IF($B178=0,0,+VLOOKUP($B178,'1v -ostali'!$A$15:$AS$372,AL$3,FALSE))</f>
        <v>0</v>
      </c>
      <c r="AM178">
        <f>IF($B178=0,0,+VLOOKUP($B178,'1v -ostali'!$A$15:$AS$372,AM$3,FALSE))</f>
        <v>0</v>
      </c>
      <c r="AN178" s="40">
        <f>IF($B178=0,0,+VLOOKUP($B178,'1v -ostali'!$A$15:$AS$372,AN$3,FALSE))</f>
        <v>0</v>
      </c>
      <c r="AO178" s="40">
        <f>IF($B178=0,0,+VLOOKUP($B178,'1v -ostali'!$A$15:$AS$372,AO$3,FALSE))</f>
        <v>0</v>
      </c>
      <c r="AP178" s="40">
        <f>IF($B178=0,0,+VLOOKUP($B178,'1v -ostali'!$A$15:$AS$372,AP$3,FALSE))</f>
        <v>0</v>
      </c>
      <c r="AQ178" s="40">
        <f>IF($B178=0,0,+VLOOKUP($B178,'1v -ostali'!$A$15:$AS$372,AQ$3,FALSE))</f>
        <v>0</v>
      </c>
      <c r="AR178" s="40">
        <f>IF($B178=0,0,+VLOOKUP($B178,'1v -ostali'!$A$15:$AS$372,AR$3,FALSE))</f>
        <v>0</v>
      </c>
      <c r="AS178" s="40">
        <f>IF($B178=0,0,+VLOOKUP($B178,'1v -ostali'!$A$15:$AS$372,AS$3,FALSE))</f>
        <v>0</v>
      </c>
      <c r="AT178" s="40">
        <f>IF($B178=0,0,+VLOOKUP($B178,'1v -ostali'!$A$15:$AS$372,AT$3,FALSE))</f>
        <v>0</v>
      </c>
      <c r="AU178" s="40">
        <f>IF($B178=0,0,+VLOOKUP($B178,'1v -ostali'!$A$15:$AS$372,AU$3,FALSE))</f>
        <v>0</v>
      </c>
      <c r="AV178" s="40">
        <f>IF($B178=0,0,+VLOOKUP($B178,'1v -ostali'!$A$15:$AS$372,AV$3,FALSE))</f>
        <v>0</v>
      </c>
      <c r="AW178" s="40">
        <f>IF($B178=0,0,+VLOOKUP($B178,'1v -ostali'!$A$15:$AS$372,AW$3,FALSE))</f>
        <v>0</v>
      </c>
    </row>
    <row r="179" spans="1:49" x14ac:dyDescent="0.25">
      <c r="A179">
        <f t="shared" si="21"/>
        <v>0</v>
      </c>
      <c r="B179">
        <f>+IF(MAX(B$4:B178)+1&lt;=B$1,B178+1,0)</f>
        <v>0</v>
      </c>
      <c r="C179" s="222">
        <f t="shared" si="18"/>
        <v>0</v>
      </c>
      <c r="D179">
        <f t="shared" si="19"/>
        <v>0</v>
      </c>
      <c r="E179" s="368">
        <f t="shared" si="20"/>
        <v>0</v>
      </c>
      <c r="F179" s="222">
        <f t="shared" si="17"/>
        <v>0</v>
      </c>
      <c r="G179">
        <f>IF($B179=0,0,+VLOOKUP($B179,'1v -ostali'!$A$15:C$372,G$3,FALSE))</f>
        <v>0</v>
      </c>
      <c r="I179">
        <f>IF($B179=0,0,+VLOOKUP($B179,'1v -ostali'!$A$15:$AS$372,I$3,FALSE))</f>
        <v>0</v>
      </c>
      <c r="J179">
        <f>IF($B179=0,0,+VLOOKUP($B179,'1v -ostali'!$A$15:$AS$372,J$3,FALSE))</f>
        <v>0</v>
      </c>
      <c r="K179">
        <f>IF($B179=0,0,+VLOOKUP($B179,'1v -ostali'!$A$15:$AS$372,K$3,FALSE))</f>
        <v>0</v>
      </c>
      <c r="L179">
        <f>IF($B179=0,0,+VLOOKUP($B179,'1v -ostali'!$A$15:$AS$372,L$3,FALSE))</f>
        <v>0</v>
      </c>
      <c r="M179">
        <f>IF($B179=0,0,+VLOOKUP($B179,'1v -ostali'!$A$15:$AS$372,M$3,FALSE))</f>
        <v>0</v>
      </c>
      <c r="N179">
        <f>IF($B179=0,0,+VLOOKUP($B179,'1v -ostali'!$A$15:$AS$372,N$3,FALSE))</f>
        <v>0</v>
      </c>
      <c r="O179">
        <f>IF($B179=0,0,+VLOOKUP($B179,'1v -ostali'!$A$15:$AS$372,O$3,FALSE))</f>
        <v>0</v>
      </c>
      <c r="P179">
        <f>IF($B179=0,0,+VLOOKUP($B179,'1v -ostali'!$A$15:$AS$372,P$3,FALSE))</f>
        <v>0</v>
      </c>
      <c r="Q179">
        <f>IF($B179=0,0,+VLOOKUP($B179,'1v -ostali'!$A$15:$AS$372,Q$3,FALSE))</f>
        <v>0</v>
      </c>
      <c r="R179">
        <f>IF($B179=0,0,+VLOOKUP($B179,'1v -ostali'!$A$15:$AS$372,R$3,FALSE))</f>
        <v>0</v>
      </c>
      <c r="S179">
        <f>IF($B179=0,0,+VLOOKUP($B179,'1v -ostali'!$A$15:$AS$372,S$3,FALSE))</f>
        <v>0</v>
      </c>
      <c r="T179">
        <f>IF($B179=0,0,+VLOOKUP($B179,'1v -ostali'!$A$15:$AS$372,T$3,FALSE))</f>
        <v>0</v>
      </c>
      <c r="U179">
        <f>IF($B179=0,0,+VLOOKUP($B179,'1v -ostali'!$A$15:$AS$372,U$3,FALSE))</f>
        <v>0</v>
      </c>
      <c r="V179">
        <f>IF($B179=0,0,+VLOOKUP($B179,'1v -ostali'!$A$15:$AS$372,V$3,FALSE))</f>
        <v>0</v>
      </c>
      <c r="W179">
        <f>IF($B179=0,0,+VLOOKUP($B179,'1v -ostali'!$A$15:$AS$372,W$3,FALSE))</f>
        <v>0</v>
      </c>
      <c r="X179">
        <f>IF($B179=0,0,+VLOOKUP($B179,'1v -ostali'!$A$15:$AS$372,X$3,FALSE))</f>
        <v>0</v>
      </c>
      <c r="Y179">
        <f>IF($B179=0,0,+VLOOKUP($B179,'1v -ostali'!$A$15:$AS$372,Y$3,FALSE))</f>
        <v>0</v>
      </c>
      <c r="Z179">
        <f>IF($B179=0,0,+VLOOKUP($B179,'1v -ostali'!$A$15:$AS$372,Z$3,FALSE))</f>
        <v>0</v>
      </c>
      <c r="AA179">
        <f>IF($B179=0,0,+VLOOKUP($B179,'1v -ostali'!$A$15:$AS$372,AA$3,FALSE))</f>
        <v>0</v>
      </c>
      <c r="AB179">
        <f>IF($B179=0,0,+VLOOKUP($B179,'1v -ostali'!$A$15:$AS$372,AB$3,FALSE))</f>
        <v>0</v>
      </c>
      <c r="AC179">
        <f>IF($B179=0,0,+VLOOKUP($B179,'1v -ostali'!$A$15:$AS$372,AC$3,FALSE))</f>
        <v>0</v>
      </c>
      <c r="AD179">
        <f>IF($B179=0,0,+VLOOKUP($B179,'1v -ostali'!$A$15:$AS$372,AD$3,FALSE))</f>
        <v>0</v>
      </c>
      <c r="AL179">
        <f>IF($B179=0,0,+VLOOKUP($B179,'1v -ostali'!$A$15:$AS$372,AL$3,FALSE))</f>
        <v>0</v>
      </c>
      <c r="AM179">
        <f>IF($B179=0,0,+VLOOKUP($B179,'1v -ostali'!$A$15:$AS$372,AM$3,FALSE))</f>
        <v>0</v>
      </c>
      <c r="AN179" s="40">
        <f>IF($B179=0,0,+VLOOKUP($B179,'1v -ostali'!$A$15:$AS$372,AN$3,FALSE))</f>
        <v>0</v>
      </c>
      <c r="AO179" s="40">
        <f>IF($B179=0,0,+VLOOKUP($B179,'1v -ostali'!$A$15:$AS$372,AO$3,FALSE))</f>
        <v>0</v>
      </c>
      <c r="AP179" s="40">
        <f>IF($B179=0,0,+VLOOKUP($B179,'1v -ostali'!$A$15:$AS$372,AP$3,FALSE))</f>
        <v>0</v>
      </c>
      <c r="AQ179" s="40">
        <f>IF($B179=0,0,+VLOOKUP($B179,'1v -ostali'!$A$15:$AS$372,AQ$3,FALSE))</f>
        <v>0</v>
      </c>
      <c r="AR179" s="40">
        <f>IF($B179=0,0,+VLOOKUP($B179,'1v -ostali'!$A$15:$AS$372,AR$3,FALSE))</f>
        <v>0</v>
      </c>
      <c r="AS179" s="40">
        <f>IF($B179=0,0,+VLOOKUP($B179,'1v -ostali'!$A$15:$AS$372,AS$3,FALSE))</f>
        <v>0</v>
      </c>
      <c r="AT179" s="40">
        <f>IF($B179=0,0,+VLOOKUP($B179,'1v -ostali'!$A$15:$AS$372,AT$3,FALSE))</f>
        <v>0</v>
      </c>
      <c r="AU179" s="40">
        <f>IF($B179=0,0,+VLOOKUP($B179,'1v -ostali'!$A$15:$AS$372,AU$3,FALSE))</f>
        <v>0</v>
      </c>
      <c r="AV179" s="40">
        <f>IF($B179=0,0,+VLOOKUP($B179,'1v -ostali'!$A$15:$AS$372,AV$3,FALSE))</f>
        <v>0</v>
      </c>
      <c r="AW179" s="40">
        <f>IF($B179=0,0,+VLOOKUP($B179,'1v -ostali'!$A$15:$AS$372,AW$3,FALSE))</f>
        <v>0</v>
      </c>
    </row>
    <row r="180" spans="1:49" x14ac:dyDescent="0.25">
      <c r="A180">
        <f t="shared" si="21"/>
        <v>0</v>
      </c>
      <c r="B180">
        <f>+IF(MAX(B$4:B179)+1&lt;=B$1,B179+1,0)</f>
        <v>0</v>
      </c>
      <c r="C180" s="222">
        <f t="shared" si="18"/>
        <v>0</v>
      </c>
      <c r="D180">
        <f t="shared" si="19"/>
        <v>0</v>
      </c>
      <c r="E180" s="368">
        <f t="shared" si="20"/>
        <v>0</v>
      </c>
      <c r="F180" s="222">
        <f t="shared" si="17"/>
        <v>0</v>
      </c>
      <c r="G180">
        <f>IF($B180=0,0,+VLOOKUP($B180,'1v -ostali'!$A$15:C$372,G$3,FALSE))</f>
        <v>0</v>
      </c>
      <c r="I180">
        <f>IF($B180=0,0,+VLOOKUP($B180,'1v -ostali'!$A$15:$AS$372,I$3,FALSE))</f>
        <v>0</v>
      </c>
      <c r="J180">
        <f>IF($B180=0,0,+VLOOKUP($B180,'1v -ostali'!$A$15:$AS$372,J$3,FALSE))</f>
        <v>0</v>
      </c>
      <c r="K180">
        <f>IF($B180=0,0,+VLOOKUP($B180,'1v -ostali'!$A$15:$AS$372,K$3,FALSE))</f>
        <v>0</v>
      </c>
      <c r="L180">
        <f>IF($B180=0,0,+VLOOKUP($B180,'1v -ostali'!$A$15:$AS$372,L$3,FALSE))</f>
        <v>0</v>
      </c>
      <c r="M180">
        <f>IF($B180=0,0,+VLOOKUP($B180,'1v -ostali'!$A$15:$AS$372,M$3,FALSE))</f>
        <v>0</v>
      </c>
      <c r="N180">
        <f>IF($B180=0,0,+VLOOKUP($B180,'1v -ostali'!$A$15:$AS$372,N$3,FALSE))</f>
        <v>0</v>
      </c>
      <c r="O180">
        <f>IF($B180=0,0,+VLOOKUP($B180,'1v -ostali'!$A$15:$AS$372,O$3,FALSE))</f>
        <v>0</v>
      </c>
      <c r="P180">
        <f>IF($B180=0,0,+VLOOKUP($B180,'1v -ostali'!$A$15:$AS$372,P$3,FALSE))</f>
        <v>0</v>
      </c>
      <c r="Q180">
        <f>IF($B180=0,0,+VLOOKUP($B180,'1v -ostali'!$A$15:$AS$372,Q$3,FALSE))</f>
        <v>0</v>
      </c>
      <c r="R180">
        <f>IF($B180=0,0,+VLOOKUP($B180,'1v -ostali'!$A$15:$AS$372,R$3,FALSE))</f>
        <v>0</v>
      </c>
      <c r="S180">
        <f>IF($B180=0,0,+VLOOKUP($B180,'1v -ostali'!$A$15:$AS$372,S$3,FALSE))</f>
        <v>0</v>
      </c>
      <c r="T180">
        <f>IF($B180=0,0,+VLOOKUP($B180,'1v -ostali'!$A$15:$AS$372,T$3,FALSE))</f>
        <v>0</v>
      </c>
      <c r="U180">
        <f>IF($B180=0,0,+VLOOKUP($B180,'1v -ostali'!$A$15:$AS$372,U$3,FALSE))</f>
        <v>0</v>
      </c>
      <c r="V180">
        <f>IF($B180=0,0,+VLOOKUP($B180,'1v -ostali'!$A$15:$AS$372,V$3,FALSE))</f>
        <v>0</v>
      </c>
      <c r="W180">
        <f>IF($B180=0,0,+VLOOKUP($B180,'1v -ostali'!$A$15:$AS$372,W$3,FALSE))</f>
        <v>0</v>
      </c>
      <c r="X180">
        <f>IF($B180=0,0,+VLOOKUP($B180,'1v -ostali'!$A$15:$AS$372,X$3,FALSE))</f>
        <v>0</v>
      </c>
      <c r="Y180">
        <f>IF($B180=0,0,+VLOOKUP($B180,'1v -ostali'!$A$15:$AS$372,Y$3,FALSE))</f>
        <v>0</v>
      </c>
      <c r="Z180">
        <f>IF($B180=0,0,+VLOOKUP($B180,'1v -ostali'!$A$15:$AS$372,Z$3,FALSE))</f>
        <v>0</v>
      </c>
      <c r="AA180">
        <f>IF($B180=0,0,+VLOOKUP($B180,'1v -ostali'!$A$15:$AS$372,AA$3,FALSE))</f>
        <v>0</v>
      </c>
      <c r="AB180">
        <f>IF($B180=0,0,+VLOOKUP($B180,'1v -ostali'!$A$15:$AS$372,AB$3,FALSE))</f>
        <v>0</v>
      </c>
      <c r="AC180">
        <f>IF($B180=0,0,+VLOOKUP($B180,'1v -ostali'!$A$15:$AS$372,AC$3,FALSE))</f>
        <v>0</v>
      </c>
      <c r="AD180">
        <f>IF($B180=0,0,+VLOOKUP($B180,'1v -ostali'!$A$15:$AS$372,AD$3,FALSE))</f>
        <v>0</v>
      </c>
      <c r="AL180">
        <f>IF($B180=0,0,+VLOOKUP($B180,'1v -ostali'!$A$15:$AS$372,AL$3,FALSE))</f>
        <v>0</v>
      </c>
      <c r="AM180">
        <f>IF($B180=0,0,+VLOOKUP($B180,'1v -ostali'!$A$15:$AS$372,AM$3,FALSE))</f>
        <v>0</v>
      </c>
      <c r="AN180" s="40">
        <f>IF($B180=0,0,+VLOOKUP($B180,'1v -ostali'!$A$15:$AS$372,AN$3,FALSE))</f>
        <v>0</v>
      </c>
      <c r="AO180" s="40">
        <f>IF($B180=0,0,+VLOOKUP($B180,'1v -ostali'!$A$15:$AS$372,AO$3,FALSE))</f>
        <v>0</v>
      </c>
      <c r="AP180" s="40">
        <f>IF($B180=0,0,+VLOOKUP($B180,'1v -ostali'!$A$15:$AS$372,AP$3,FALSE))</f>
        <v>0</v>
      </c>
      <c r="AQ180" s="40">
        <f>IF($B180=0,0,+VLOOKUP($B180,'1v -ostali'!$A$15:$AS$372,AQ$3,FALSE))</f>
        <v>0</v>
      </c>
      <c r="AR180" s="40">
        <f>IF($B180=0,0,+VLOOKUP($B180,'1v -ostali'!$A$15:$AS$372,AR$3,FALSE))</f>
        <v>0</v>
      </c>
      <c r="AS180" s="40">
        <f>IF($B180=0,0,+VLOOKUP($B180,'1v -ostali'!$A$15:$AS$372,AS$3,FALSE))</f>
        <v>0</v>
      </c>
      <c r="AT180" s="40">
        <f>IF($B180=0,0,+VLOOKUP($B180,'1v -ostali'!$A$15:$AS$372,AT$3,FALSE))</f>
        <v>0</v>
      </c>
      <c r="AU180" s="40">
        <f>IF($B180=0,0,+VLOOKUP($B180,'1v -ostali'!$A$15:$AS$372,AU$3,FALSE))</f>
        <v>0</v>
      </c>
      <c r="AV180" s="40">
        <f>IF($B180=0,0,+VLOOKUP($B180,'1v -ostali'!$A$15:$AS$372,AV$3,FALSE))</f>
        <v>0</v>
      </c>
      <c r="AW180" s="40">
        <f>IF($B180=0,0,+VLOOKUP($B180,'1v -ostali'!$A$15:$AS$372,AW$3,FALSE))</f>
        <v>0</v>
      </c>
    </row>
    <row r="181" spans="1:49" x14ac:dyDescent="0.25">
      <c r="A181">
        <f t="shared" si="21"/>
        <v>0</v>
      </c>
      <c r="B181">
        <f>+IF(MAX(B$4:B180)+1&lt;=B$1,B180+1,0)</f>
        <v>0</v>
      </c>
      <c r="C181" s="222">
        <f t="shared" si="18"/>
        <v>0</v>
      </c>
      <c r="D181">
        <f t="shared" si="19"/>
        <v>0</v>
      </c>
      <c r="E181" s="368">
        <f t="shared" si="20"/>
        <v>0</v>
      </c>
      <c r="F181" s="222">
        <f t="shared" si="17"/>
        <v>0</v>
      </c>
      <c r="G181">
        <f>IF($B181=0,0,+VLOOKUP($B181,'1v -ostali'!$A$15:C$372,G$3,FALSE))</f>
        <v>0</v>
      </c>
      <c r="I181">
        <f>IF($B181=0,0,+VLOOKUP($B181,'1v -ostali'!$A$15:$AS$372,I$3,FALSE))</f>
        <v>0</v>
      </c>
      <c r="J181">
        <f>IF($B181=0,0,+VLOOKUP($B181,'1v -ostali'!$A$15:$AS$372,J$3,FALSE))</f>
        <v>0</v>
      </c>
      <c r="K181">
        <f>IF($B181=0,0,+VLOOKUP($B181,'1v -ostali'!$A$15:$AS$372,K$3,FALSE))</f>
        <v>0</v>
      </c>
      <c r="L181">
        <f>IF($B181=0,0,+VLOOKUP($B181,'1v -ostali'!$A$15:$AS$372,L$3,FALSE))</f>
        <v>0</v>
      </c>
      <c r="M181">
        <f>IF($B181=0,0,+VLOOKUP($B181,'1v -ostali'!$A$15:$AS$372,M$3,FALSE))</f>
        <v>0</v>
      </c>
      <c r="N181">
        <f>IF($B181=0,0,+VLOOKUP($B181,'1v -ostali'!$A$15:$AS$372,N$3,FALSE))</f>
        <v>0</v>
      </c>
      <c r="O181">
        <f>IF($B181=0,0,+VLOOKUP($B181,'1v -ostali'!$A$15:$AS$372,O$3,FALSE))</f>
        <v>0</v>
      </c>
      <c r="P181">
        <f>IF($B181=0,0,+VLOOKUP($B181,'1v -ostali'!$A$15:$AS$372,P$3,FALSE))</f>
        <v>0</v>
      </c>
      <c r="Q181">
        <f>IF($B181=0,0,+VLOOKUP($B181,'1v -ostali'!$A$15:$AS$372,Q$3,FALSE))</f>
        <v>0</v>
      </c>
      <c r="R181">
        <f>IF($B181=0,0,+VLOOKUP($B181,'1v -ostali'!$A$15:$AS$372,R$3,FALSE))</f>
        <v>0</v>
      </c>
      <c r="S181">
        <f>IF($B181=0,0,+VLOOKUP($B181,'1v -ostali'!$A$15:$AS$372,S$3,FALSE))</f>
        <v>0</v>
      </c>
      <c r="T181">
        <f>IF($B181=0,0,+VLOOKUP($B181,'1v -ostali'!$A$15:$AS$372,T$3,FALSE))</f>
        <v>0</v>
      </c>
      <c r="U181">
        <f>IF($B181=0,0,+VLOOKUP($B181,'1v -ostali'!$A$15:$AS$372,U$3,FALSE))</f>
        <v>0</v>
      </c>
      <c r="V181">
        <f>IF($B181=0,0,+VLOOKUP($B181,'1v -ostali'!$A$15:$AS$372,V$3,FALSE))</f>
        <v>0</v>
      </c>
      <c r="W181">
        <f>IF($B181=0,0,+VLOOKUP($B181,'1v -ostali'!$A$15:$AS$372,W$3,FALSE))</f>
        <v>0</v>
      </c>
      <c r="X181">
        <f>IF($B181=0,0,+VLOOKUP($B181,'1v -ostali'!$A$15:$AS$372,X$3,FALSE))</f>
        <v>0</v>
      </c>
      <c r="Y181">
        <f>IF($B181=0,0,+VLOOKUP($B181,'1v -ostali'!$A$15:$AS$372,Y$3,FALSE))</f>
        <v>0</v>
      </c>
      <c r="Z181">
        <f>IF($B181=0,0,+VLOOKUP($B181,'1v -ostali'!$A$15:$AS$372,Z$3,FALSE))</f>
        <v>0</v>
      </c>
      <c r="AA181">
        <f>IF($B181=0,0,+VLOOKUP($B181,'1v -ostali'!$A$15:$AS$372,AA$3,FALSE))</f>
        <v>0</v>
      </c>
      <c r="AB181">
        <f>IF($B181=0,0,+VLOOKUP($B181,'1v -ostali'!$A$15:$AS$372,AB$3,FALSE))</f>
        <v>0</v>
      </c>
      <c r="AC181">
        <f>IF($B181=0,0,+VLOOKUP($B181,'1v -ostali'!$A$15:$AS$372,AC$3,FALSE))</f>
        <v>0</v>
      </c>
      <c r="AD181">
        <f>IF($B181=0,0,+VLOOKUP($B181,'1v -ostali'!$A$15:$AS$372,AD$3,FALSE))</f>
        <v>0</v>
      </c>
      <c r="AL181">
        <f>IF($B181=0,0,+VLOOKUP($B181,'1v -ostali'!$A$15:$AS$372,AL$3,FALSE))</f>
        <v>0</v>
      </c>
      <c r="AM181">
        <f>IF($B181=0,0,+VLOOKUP($B181,'1v -ostali'!$A$15:$AS$372,AM$3,FALSE))</f>
        <v>0</v>
      </c>
      <c r="AN181" s="40">
        <f>IF($B181=0,0,+VLOOKUP($B181,'1v -ostali'!$A$15:$AS$372,AN$3,FALSE))</f>
        <v>0</v>
      </c>
      <c r="AO181" s="40">
        <f>IF($B181=0,0,+VLOOKUP($B181,'1v -ostali'!$A$15:$AS$372,AO$3,FALSE))</f>
        <v>0</v>
      </c>
      <c r="AP181" s="40">
        <f>IF($B181=0,0,+VLOOKUP($B181,'1v -ostali'!$A$15:$AS$372,AP$3,FALSE))</f>
        <v>0</v>
      </c>
      <c r="AQ181" s="40">
        <f>IF($B181=0,0,+VLOOKUP($B181,'1v -ostali'!$A$15:$AS$372,AQ$3,FALSE))</f>
        <v>0</v>
      </c>
      <c r="AR181" s="40">
        <f>IF($B181=0,0,+VLOOKUP($B181,'1v -ostali'!$A$15:$AS$372,AR$3,FALSE))</f>
        <v>0</v>
      </c>
      <c r="AS181" s="40">
        <f>IF($B181=0,0,+VLOOKUP($B181,'1v -ostali'!$A$15:$AS$372,AS$3,FALSE))</f>
        <v>0</v>
      </c>
      <c r="AT181" s="40">
        <f>IF($B181=0,0,+VLOOKUP($B181,'1v -ostali'!$A$15:$AS$372,AT$3,FALSE))</f>
        <v>0</v>
      </c>
      <c r="AU181" s="40">
        <f>IF($B181=0,0,+VLOOKUP($B181,'1v -ostali'!$A$15:$AS$372,AU$3,FALSE))</f>
        <v>0</v>
      </c>
      <c r="AV181" s="40">
        <f>IF($B181=0,0,+VLOOKUP($B181,'1v -ostali'!$A$15:$AS$372,AV$3,FALSE))</f>
        <v>0</v>
      </c>
      <c r="AW181" s="40">
        <f>IF($B181=0,0,+VLOOKUP($B181,'1v -ostali'!$A$15:$AS$372,AW$3,FALSE))</f>
        <v>0</v>
      </c>
    </row>
    <row r="182" spans="1:49" x14ac:dyDescent="0.25">
      <c r="A182">
        <f t="shared" si="21"/>
        <v>0</v>
      </c>
      <c r="B182">
        <f>+IF(MAX(B$4:B181)+1&lt;=B$1,B181+1,0)</f>
        <v>0</v>
      </c>
      <c r="C182" s="222">
        <f t="shared" si="18"/>
        <v>0</v>
      </c>
      <c r="D182">
        <f t="shared" si="19"/>
        <v>0</v>
      </c>
      <c r="E182" s="368">
        <f t="shared" si="20"/>
        <v>0</v>
      </c>
      <c r="F182" s="222">
        <f t="shared" si="17"/>
        <v>0</v>
      </c>
      <c r="G182">
        <f>IF($B182=0,0,+VLOOKUP($B182,'1v -ostali'!$A$15:C$372,G$3,FALSE))</f>
        <v>0</v>
      </c>
      <c r="I182">
        <f>IF($B182=0,0,+VLOOKUP($B182,'1v -ostali'!$A$15:$AS$372,I$3,FALSE))</f>
        <v>0</v>
      </c>
      <c r="J182">
        <f>IF($B182=0,0,+VLOOKUP($B182,'1v -ostali'!$A$15:$AS$372,J$3,FALSE))</f>
        <v>0</v>
      </c>
      <c r="K182">
        <f>IF($B182=0,0,+VLOOKUP($B182,'1v -ostali'!$A$15:$AS$372,K$3,FALSE))</f>
        <v>0</v>
      </c>
      <c r="L182">
        <f>IF($B182=0,0,+VLOOKUP($B182,'1v -ostali'!$A$15:$AS$372,L$3,FALSE))</f>
        <v>0</v>
      </c>
      <c r="M182">
        <f>IF($B182=0,0,+VLOOKUP($B182,'1v -ostali'!$A$15:$AS$372,M$3,FALSE))</f>
        <v>0</v>
      </c>
      <c r="N182">
        <f>IF($B182=0,0,+VLOOKUP($B182,'1v -ostali'!$A$15:$AS$372,N$3,FALSE))</f>
        <v>0</v>
      </c>
      <c r="O182">
        <f>IF($B182=0,0,+VLOOKUP($B182,'1v -ostali'!$A$15:$AS$372,O$3,FALSE))</f>
        <v>0</v>
      </c>
      <c r="P182">
        <f>IF($B182=0,0,+VLOOKUP($B182,'1v -ostali'!$A$15:$AS$372,P$3,FALSE))</f>
        <v>0</v>
      </c>
      <c r="Q182">
        <f>IF($B182=0,0,+VLOOKUP($B182,'1v -ostali'!$A$15:$AS$372,Q$3,FALSE))</f>
        <v>0</v>
      </c>
      <c r="R182">
        <f>IF($B182=0,0,+VLOOKUP($B182,'1v -ostali'!$A$15:$AS$372,R$3,FALSE))</f>
        <v>0</v>
      </c>
      <c r="S182">
        <f>IF($B182=0,0,+VLOOKUP($B182,'1v -ostali'!$A$15:$AS$372,S$3,FALSE))</f>
        <v>0</v>
      </c>
      <c r="T182">
        <f>IF($B182=0,0,+VLOOKUP($B182,'1v -ostali'!$A$15:$AS$372,T$3,FALSE))</f>
        <v>0</v>
      </c>
      <c r="U182">
        <f>IF($B182=0,0,+VLOOKUP($B182,'1v -ostali'!$A$15:$AS$372,U$3,FALSE))</f>
        <v>0</v>
      </c>
      <c r="V182">
        <f>IF($B182=0,0,+VLOOKUP($B182,'1v -ostali'!$A$15:$AS$372,V$3,FALSE))</f>
        <v>0</v>
      </c>
      <c r="W182">
        <f>IF($B182=0,0,+VLOOKUP($B182,'1v -ostali'!$A$15:$AS$372,W$3,FALSE))</f>
        <v>0</v>
      </c>
      <c r="X182">
        <f>IF($B182=0,0,+VLOOKUP($B182,'1v -ostali'!$A$15:$AS$372,X$3,FALSE))</f>
        <v>0</v>
      </c>
      <c r="Y182">
        <f>IF($B182=0,0,+VLOOKUP($B182,'1v -ostali'!$A$15:$AS$372,Y$3,FALSE))</f>
        <v>0</v>
      </c>
      <c r="Z182">
        <f>IF($B182=0,0,+VLOOKUP($B182,'1v -ostali'!$A$15:$AS$372,Z$3,FALSE))</f>
        <v>0</v>
      </c>
      <c r="AA182">
        <f>IF($B182=0,0,+VLOOKUP($B182,'1v -ostali'!$A$15:$AS$372,AA$3,FALSE))</f>
        <v>0</v>
      </c>
      <c r="AB182">
        <f>IF($B182=0,0,+VLOOKUP($B182,'1v -ostali'!$A$15:$AS$372,AB$3,FALSE))</f>
        <v>0</v>
      </c>
      <c r="AC182">
        <f>IF($B182=0,0,+VLOOKUP($B182,'1v -ostali'!$A$15:$AS$372,AC$3,FALSE))</f>
        <v>0</v>
      </c>
      <c r="AD182">
        <f>IF($B182=0,0,+VLOOKUP($B182,'1v -ostali'!$A$15:$AS$372,AD$3,FALSE))</f>
        <v>0</v>
      </c>
      <c r="AL182">
        <f>IF($B182=0,0,+VLOOKUP($B182,'1v -ostali'!$A$15:$AS$372,AL$3,FALSE))</f>
        <v>0</v>
      </c>
      <c r="AM182">
        <f>IF($B182=0,0,+VLOOKUP($B182,'1v -ostali'!$A$15:$AS$372,AM$3,FALSE))</f>
        <v>0</v>
      </c>
      <c r="AN182" s="40">
        <f>IF($B182=0,0,+VLOOKUP($B182,'1v -ostali'!$A$15:$AS$372,AN$3,FALSE))</f>
        <v>0</v>
      </c>
      <c r="AO182" s="40">
        <f>IF($B182=0,0,+VLOOKUP($B182,'1v -ostali'!$A$15:$AS$372,AO$3,FALSE))</f>
        <v>0</v>
      </c>
      <c r="AP182" s="40">
        <f>IF($B182=0,0,+VLOOKUP($B182,'1v -ostali'!$A$15:$AS$372,AP$3,FALSE))</f>
        <v>0</v>
      </c>
      <c r="AQ182" s="40">
        <f>IF($B182=0,0,+VLOOKUP($B182,'1v -ostali'!$A$15:$AS$372,AQ$3,FALSE))</f>
        <v>0</v>
      </c>
      <c r="AR182" s="40">
        <f>IF($B182=0,0,+VLOOKUP($B182,'1v -ostali'!$A$15:$AS$372,AR$3,FALSE))</f>
        <v>0</v>
      </c>
      <c r="AS182" s="40">
        <f>IF($B182=0,0,+VLOOKUP($B182,'1v -ostali'!$A$15:$AS$372,AS$3,FALSE))</f>
        <v>0</v>
      </c>
      <c r="AT182" s="40">
        <f>IF($B182=0,0,+VLOOKUP($B182,'1v -ostali'!$A$15:$AS$372,AT$3,FALSE))</f>
        <v>0</v>
      </c>
      <c r="AU182" s="40">
        <f>IF($B182=0,0,+VLOOKUP($B182,'1v -ostali'!$A$15:$AS$372,AU$3,FALSE))</f>
        <v>0</v>
      </c>
      <c r="AV182" s="40">
        <f>IF($B182=0,0,+VLOOKUP($B182,'1v -ostali'!$A$15:$AS$372,AV$3,FALSE))</f>
        <v>0</v>
      </c>
      <c r="AW182" s="40">
        <f>IF($B182=0,0,+VLOOKUP($B182,'1v -ostali'!$A$15:$AS$372,AW$3,FALSE))</f>
        <v>0</v>
      </c>
    </row>
    <row r="183" spans="1:49" x14ac:dyDescent="0.25">
      <c r="A183">
        <f t="shared" si="21"/>
        <v>0</v>
      </c>
      <c r="B183">
        <f>+IF(MAX(B$4:B182)+1&lt;=B$1,B182+1,0)</f>
        <v>0</v>
      </c>
      <c r="C183" s="222">
        <f t="shared" si="18"/>
        <v>0</v>
      </c>
      <c r="D183">
        <f t="shared" si="19"/>
        <v>0</v>
      </c>
      <c r="E183" s="368">
        <f t="shared" si="20"/>
        <v>0</v>
      </c>
      <c r="F183" s="222">
        <f t="shared" si="17"/>
        <v>0</v>
      </c>
      <c r="G183">
        <f>IF($B183=0,0,+VLOOKUP($B183,'1v -ostali'!$A$15:C$372,G$3,FALSE))</f>
        <v>0</v>
      </c>
      <c r="I183">
        <f>IF($B183=0,0,+VLOOKUP($B183,'1v -ostali'!$A$15:$AS$372,I$3,FALSE))</f>
        <v>0</v>
      </c>
      <c r="J183">
        <f>IF($B183=0,0,+VLOOKUP($B183,'1v -ostali'!$A$15:$AS$372,J$3,FALSE))</f>
        <v>0</v>
      </c>
      <c r="K183">
        <f>IF($B183=0,0,+VLOOKUP($B183,'1v -ostali'!$A$15:$AS$372,K$3,FALSE))</f>
        <v>0</v>
      </c>
      <c r="L183">
        <f>IF($B183=0,0,+VLOOKUP($B183,'1v -ostali'!$A$15:$AS$372,L$3,FALSE))</f>
        <v>0</v>
      </c>
      <c r="M183">
        <f>IF($B183=0,0,+VLOOKUP($B183,'1v -ostali'!$A$15:$AS$372,M$3,FALSE))</f>
        <v>0</v>
      </c>
      <c r="N183">
        <f>IF($B183=0,0,+VLOOKUP($B183,'1v -ostali'!$A$15:$AS$372,N$3,FALSE))</f>
        <v>0</v>
      </c>
      <c r="O183">
        <f>IF($B183=0,0,+VLOOKUP($B183,'1v -ostali'!$A$15:$AS$372,O$3,FALSE))</f>
        <v>0</v>
      </c>
      <c r="P183">
        <f>IF($B183=0,0,+VLOOKUP($B183,'1v -ostali'!$A$15:$AS$372,P$3,FALSE))</f>
        <v>0</v>
      </c>
      <c r="Q183">
        <f>IF($B183=0,0,+VLOOKUP($B183,'1v -ostali'!$A$15:$AS$372,Q$3,FALSE))</f>
        <v>0</v>
      </c>
      <c r="R183">
        <f>IF($B183=0,0,+VLOOKUP($B183,'1v -ostali'!$A$15:$AS$372,R$3,FALSE))</f>
        <v>0</v>
      </c>
      <c r="S183">
        <f>IF($B183=0,0,+VLOOKUP($B183,'1v -ostali'!$A$15:$AS$372,S$3,FALSE))</f>
        <v>0</v>
      </c>
      <c r="T183">
        <f>IF($B183=0,0,+VLOOKUP($B183,'1v -ostali'!$A$15:$AS$372,T$3,FALSE))</f>
        <v>0</v>
      </c>
      <c r="U183">
        <f>IF($B183=0,0,+VLOOKUP($B183,'1v -ostali'!$A$15:$AS$372,U$3,FALSE))</f>
        <v>0</v>
      </c>
      <c r="V183">
        <f>IF($B183=0,0,+VLOOKUP($B183,'1v -ostali'!$A$15:$AS$372,V$3,FALSE))</f>
        <v>0</v>
      </c>
      <c r="W183">
        <f>IF($B183=0,0,+VLOOKUP($B183,'1v -ostali'!$A$15:$AS$372,W$3,FALSE))</f>
        <v>0</v>
      </c>
      <c r="X183">
        <f>IF($B183=0,0,+VLOOKUP($B183,'1v -ostali'!$A$15:$AS$372,X$3,FALSE))</f>
        <v>0</v>
      </c>
      <c r="Y183">
        <f>IF($B183=0,0,+VLOOKUP($B183,'1v -ostali'!$A$15:$AS$372,Y$3,FALSE))</f>
        <v>0</v>
      </c>
      <c r="Z183">
        <f>IF($B183=0,0,+VLOOKUP($B183,'1v -ostali'!$A$15:$AS$372,Z$3,FALSE))</f>
        <v>0</v>
      </c>
      <c r="AA183">
        <f>IF($B183=0,0,+VLOOKUP($B183,'1v -ostali'!$A$15:$AS$372,AA$3,FALSE))</f>
        <v>0</v>
      </c>
      <c r="AB183">
        <f>IF($B183=0,0,+VLOOKUP($B183,'1v -ostali'!$A$15:$AS$372,AB$3,FALSE))</f>
        <v>0</v>
      </c>
      <c r="AC183">
        <f>IF($B183=0,0,+VLOOKUP($B183,'1v -ostali'!$A$15:$AS$372,AC$3,FALSE))</f>
        <v>0</v>
      </c>
      <c r="AD183">
        <f>IF($B183=0,0,+VLOOKUP($B183,'1v -ostali'!$A$15:$AS$372,AD$3,FALSE))</f>
        <v>0</v>
      </c>
      <c r="AL183">
        <f>IF($B183=0,0,+VLOOKUP($B183,'1v -ostali'!$A$15:$AS$372,AL$3,FALSE))</f>
        <v>0</v>
      </c>
      <c r="AM183">
        <f>IF($B183=0,0,+VLOOKUP($B183,'1v -ostali'!$A$15:$AS$372,AM$3,FALSE))</f>
        <v>0</v>
      </c>
      <c r="AN183" s="40">
        <f>IF($B183=0,0,+VLOOKUP($B183,'1v -ostali'!$A$15:$AS$372,AN$3,FALSE))</f>
        <v>0</v>
      </c>
      <c r="AO183" s="40">
        <f>IF($B183=0,0,+VLOOKUP($B183,'1v -ostali'!$A$15:$AS$372,AO$3,FALSE))</f>
        <v>0</v>
      </c>
      <c r="AP183" s="40">
        <f>IF($B183=0,0,+VLOOKUP($B183,'1v -ostali'!$A$15:$AS$372,AP$3,FALSE))</f>
        <v>0</v>
      </c>
      <c r="AQ183" s="40">
        <f>IF($B183=0,0,+VLOOKUP($B183,'1v -ostali'!$A$15:$AS$372,AQ$3,FALSE))</f>
        <v>0</v>
      </c>
      <c r="AR183" s="40">
        <f>IF($B183=0,0,+VLOOKUP($B183,'1v -ostali'!$A$15:$AS$372,AR$3,FALSE))</f>
        <v>0</v>
      </c>
      <c r="AS183" s="40">
        <f>IF($B183=0,0,+VLOOKUP($B183,'1v -ostali'!$A$15:$AS$372,AS$3,FALSE))</f>
        <v>0</v>
      </c>
      <c r="AT183" s="40">
        <f>IF($B183=0,0,+VLOOKUP($B183,'1v -ostali'!$A$15:$AS$372,AT$3,FALSE))</f>
        <v>0</v>
      </c>
      <c r="AU183" s="40">
        <f>IF($B183=0,0,+VLOOKUP($B183,'1v -ostali'!$A$15:$AS$372,AU$3,FALSE))</f>
        <v>0</v>
      </c>
      <c r="AV183" s="40">
        <f>IF($B183=0,0,+VLOOKUP($B183,'1v -ostali'!$A$15:$AS$372,AV$3,FALSE))</f>
        <v>0</v>
      </c>
      <c r="AW183" s="40">
        <f>IF($B183=0,0,+VLOOKUP($B183,'1v -ostali'!$A$15:$AS$372,AW$3,FALSE))</f>
        <v>0</v>
      </c>
    </row>
    <row r="184" spans="1:49" x14ac:dyDescent="0.25">
      <c r="A184">
        <f t="shared" si="21"/>
        <v>0</v>
      </c>
      <c r="B184">
        <f>+IF(MAX(B$4:B183)+1&lt;=B$1,B183+1,0)</f>
        <v>0</v>
      </c>
      <c r="C184" s="222">
        <f t="shared" si="18"/>
        <v>0</v>
      </c>
      <c r="D184">
        <f t="shared" si="19"/>
        <v>0</v>
      </c>
      <c r="E184" s="368">
        <f t="shared" si="20"/>
        <v>0</v>
      </c>
      <c r="F184" s="222">
        <f t="shared" si="17"/>
        <v>0</v>
      </c>
      <c r="G184">
        <f>IF($B184=0,0,+VLOOKUP($B184,'1v -ostali'!$A$15:C$372,G$3,FALSE))</f>
        <v>0</v>
      </c>
      <c r="I184">
        <f>IF($B184=0,0,+VLOOKUP($B184,'1v -ostali'!$A$15:$AS$372,I$3,FALSE))</f>
        <v>0</v>
      </c>
      <c r="J184">
        <f>IF($B184=0,0,+VLOOKUP($B184,'1v -ostali'!$A$15:$AS$372,J$3,FALSE))</f>
        <v>0</v>
      </c>
      <c r="K184">
        <f>IF($B184=0,0,+VLOOKUP($B184,'1v -ostali'!$A$15:$AS$372,K$3,FALSE))</f>
        <v>0</v>
      </c>
      <c r="L184">
        <f>IF($B184=0,0,+VLOOKUP($B184,'1v -ostali'!$A$15:$AS$372,L$3,FALSE))</f>
        <v>0</v>
      </c>
      <c r="M184">
        <f>IF($B184=0,0,+VLOOKUP($B184,'1v -ostali'!$A$15:$AS$372,M$3,FALSE))</f>
        <v>0</v>
      </c>
      <c r="N184">
        <f>IF($B184=0,0,+VLOOKUP($B184,'1v -ostali'!$A$15:$AS$372,N$3,FALSE))</f>
        <v>0</v>
      </c>
      <c r="O184">
        <f>IF($B184=0,0,+VLOOKUP($B184,'1v -ostali'!$A$15:$AS$372,O$3,FALSE))</f>
        <v>0</v>
      </c>
      <c r="P184">
        <f>IF($B184=0,0,+VLOOKUP($B184,'1v -ostali'!$A$15:$AS$372,P$3,FALSE))</f>
        <v>0</v>
      </c>
      <c r="Q184">
        <f>IF($B184=0,0,+VLOOKUP($B184,'1v -ostali'!$A$15:$AS$372,Q$3,FALSE))</f>
        <v>0</v>
      </c>
      <c r="R184">
        <f>IF($B184=0,0,+VLOOKUP($B184,'1v -ostali'!$A$15:$AS$372,R$3,FALSE))</f>
        <v>0</v>
      </c>
      <c r="S184">
        <f>IF($B184=0,0,+VLOOKUP($B184,'1v -ostali'!$A$15:$AS$372,S$3,FALSE))</f>
        <v>0</v>
      </c>
      <c r="T184">
        <f>IF($B184=0,0,+VLOOKUP($B184,'1v -ostali'!$A$15:$AS$372,T$3,FALSE))</f>
        <v>0</v>
      </c>
      <c r="U184">
        <f>IF($B184=0,0,+VLOOKUP($B184,'1v -ostali'!$A$15:$AS$372,U$3,FALSE))</f>
        <v>0</v>
      </c>
      <c r="V184">
        <f>IF($B184=0,0,+VLOOKUP($B184,'1v -ostali'!$A$15:$AS$372,V$3,FALSE))</f>
        <v>0</v>
      </c>
      <c r="W184">
        <f>IF($B184=0,0,+VLOOKUP($B184,'1v -ostali'!$A$15:$AS$372,W$3,FALSE))</f>
        <v>0</v>
      </c>
      <c r="X184">
        <f>IF($B184=0,0,+VLOOKUP($B184,'1v -ostali'!$A$15:$AS$372,X$3,FALSE))</f>
        <v>0</v>
      </c>
      <c r="Y184">
        <f>IF($B184=0,0,+VLOOKUP($B184,'1v -ostali'!$A$15:$AS$372,Y$3,FALSE))</f>
        <v>0</v>
      </c>
      <c r="Z184">
        <f>IF($B184=0,0,+VLOOKUP($B184,'1v -ostali'!$A$15:$AS$372,Z$3,FALSE))</f>
        <v>0</v>
      </c>
      <c r="AA184">
        <f>IF($B184=0,0,+VLOOKUP($B184,'1v -ostali'!$A$15:$AS$372,AA$3,FALSE))</f>
        <v>0</v>
      </c>
      <c r="AB184">
        <f>IF($B184=0,0,+VLOOKUP($B184,'1v -ostali'!$A$15:$AS$372,AB$3,FALSE))</f>
        <v>0</v>
      </c>
      <c r="AC184">
        <f>IF($B184=0,0,+VLOOKUP($B184,'1v -ostali'!$A$15:$AS$372,AC$3,FALSE))</f>
        <v>0</v>
      </c>
      <c r="AD184">
        <f>IF($B184=0,0,+VLOOKUP($B184,'1v -ostali'!$A$15:$AS$372,AD$3,FALSE))</f>
        <v>0</v>
      </c>
      <c r="AL184">
        <f>IF($B184=0,0,+VLOOKUP($B184,'1v -ostali'!$A$15:$AS$372,AL$3,FALSE))</f>
        <v>0</v>
      </c>
      <c r="AM184">
        <f>IF($B184=0,0,+VLOOKUP($B184,'1v -ostali'!$A$15:$AS$372,AM$3,FALSE))</f>
        <v>0</v>
      </c>
      <c r="AN184" s="40">
        <f>IF($B184=0,0,+VLOOKUP($B184,'1v -ostali'!$A$15:$AS$372,AN$3,FALSE))</f>
        <v>0</v>
      </c>
      <c r="AO184" s="40">
        <f>IF($B184=0,0,+VLOOKUP($B184,'1v -ostali'!$A$15:$AS$372,AO$3,FALSE))</f>
        <v>0</v>
      </c>
      <c r="AP184" s="40">
        <f>IF($B184=0,0,+VLOOKUP($B184,'1v -ostali'!$A$15:$AS$372,AP$3,FALSE))</f>
        <v>0</v>
      </c>
      <c r="AQ184" s="40">
        <f>IF($B184=0,0,+VLOOKUP($B184,'1v -ostali'!$A$15:$AS$372,AQ$3,FALSE))</f>
        <v>0</v>
      </c>
      <c r="AR184" s="40">
        <f>IF($B184=0,0,+VLOOKUP($B184,'1v -ostali'!$A$15:$AS$372,AR$3,FALSE))</f>
        <v>0</v>
      </c>
      <c r="AS184" s="40">
        <f>IF($B184=0,0,+VLOOKUP($B184,'1v -ostali'!$A$15:$AS$372,AS$3,FALSE))</f>
        <v>0</v>
      </c>
      <c r="AT184" s="40">
        <f>IF($B184=0,0,+VLOOKUP($B184,'1v -ostali'!$A$15:$AS$372,AT$3,FALSE))</f>
        <v>0</v>
      </c>
      <c r="AU184" s="40">
        <f>IF($B184=0,0,+VLOOKUP($B184,'1v -ostali'!$A$15:$AS$372,AU$3,FALSE))</f>
        <v>0</v>
      </c>
      <c r="AV184" s="40">
        <f>IF($B184=0,0,+VLOOKUP($B184,'1v -ostali'!$A$15:$AS$372,AV$3,FALSE))</f>
        <v>0</v>
      </c>
      <c r="AW184" s="40">
        <f>IF($B184=0,0,+VLOOKUP($B184,'1v -ostali'!$A$15:$AS$372,AW$3,FALSE))</f>
        <v>0</v>
      </c>
    </row>
    <row r="185" spans="1:49" x14ac:dyDescent="0.25">
      <c r="A185">
        <f t="shared" si="21"/>
        <v>0</v>
      </c>
      <c r="B185">
        <f>+IF(MAX(B$4:B184)+1&lt;=B$1,B184+1,0)</f>
        <v>0</v>
      </c>
      <c r="C185" s="222">
        <f t="shared" si="18"/>
        <v>0</v>
      </c>
      <c r="D185">
        <f t="shared" si="19"/>
        <v>0</v>
      </c>
      <c r="E185" s="368">
        <f t="shared" si="20"/>
        <v>0</v>
      </c>
      <c r="F185" s="222">
        <f t="shared" si="17"/>
        <v>0</v>
      </c>
      <c r="G185">
        <f>IF($B185=0,0,+VLOOKUP($B185,'1v -ostali'!$A$15:C$372,G$3,FALSE))</f>
        <v>0</v>
      </c>
      <c r="I185">
        <f>IF($B185=0,0,+VLOOKUP($B185,'1v -ostali'!$A$15:$AS$372,I$3,FALSE))</f>
        <v>0</v>
      </c>
      <c r="J185">
        <f>IF($B185=0,0,+VLOOKUP($B185,'1v -ostali'!$A$15:$AS$372,J$3,FALSE))</f>
        <v>0</v>
      </c>
      <c r="K185">
        <f>IF($B185=0,0,+VLOOKUP($B185,'1v -ostali'!$A$15:$AS$372,K$3,FALSE))</f>
        <v>0</v>
      </c>
      <c r="L185">
        <f>IF($B185=0,0,+VLOOKUP($B185,'1v -ostali'!$A$15:$AS$372,L$3,FALSE))</f>
        <v>0</v>
      </c>
      <c r="M185">
        <f>IF($B185=0,0,+VLOOKUP($B185,'1v -ostali'!$A$15:$AS$372,M$3,FALSE))</f>
        <v>0</v>
      </c>
      <c r="N185">
        <f>IF($B185=0,0,+VLOOKUP($B185,'1v -ostali'!$A$15:$AS$372,N$3,FALSE))</f>
        <v>0</v>
      </c>
      <c r="O185">
        <f>IF($B185=0,0,+VLOOKUP($B185,'1v -ostali'!$A$15:$AS$372,O$3,FALSE))</f>
        <v>0</v>
      </c>
      <c r="P185">
        <f>IF($B185=0,0,+VLOOKUP($B185,'1v -ostali'!$A$15:$AS$372,P$3,FALSE))</f>
        <v>0</v>
      </c>
      <c r="Q185">
        <f>IF($B185=0,0,+VLOOKUP($B185,'1v -ostali'!$A$15:$AS$372,Q$3,FALSE))</f>
        <v>0</v>
      </c>
      <c r="R185">
        <f>IF($B185=0,0,+VLOOKUP($B185,'1v -ostali'!$A$15:$AS$372,R$3,FALSE))</f>
        <v>0</v>
      </c>
      <c r="S185">
        <f>IF($B185=0,0,+VLOOKUP($B185,'1v -ostali'!$A$15:$AS$372,S$3,FALSE))</f>
        <v>0</v>
      </c>
      <c r="T185">
        <f>IF($B185=0,0,+VLOOKUP($B185,'1v -ostali'!$A$15:$AS$372,T$3,FALSE))</f>
        <v>0</v>
      </c>
      <c r="U185">
        <f>IF($B185=0,0,+VLOOKUP($B185,'1v -ostali'!$A$15:$AS$372,U$3,FALSE))</f>
        <v>0</v>
      </c>
      <c r="V185">
        <f>IF($B185=0,0,+VLOOKUP($B185,'1v -ostali'!$A$15:$AS$372,V$3,FALSE))</f>
        <v>0</v>
      </c>
      <c r="W185">
        <f>IF($B185=0,0,+VLOOKUP($B185,'1v -ostali'!$A$15:$AS$372,W$3,FALSE))</f>
        <v>0</v>
      </c>
      <c r="X185">
        <f>IF($B185=0,0,+VLOOKUP($B185,'1v -ostali'!$A$15:$AS$372,X$3,FALSE))</f>
        <v>0</v>
      </c>
      <c r="Y185">
        <f>IF($B185=0,0,+VLOOKUP($B185,'1v -ostali'!$A$15:$AS$372,Y$3,FALSE))</f>
        <v>0</v>
      </c>
      <c r="Z185">
        <f>IF($B185=0,0,+VLOOKUP($B185,'1v -ostali'!$A$15:$AS$372,Z$3,FALSE))</f>
        <v>0</v>
      </c>
      <c r="AA185">
        <f>IF($B185=0,0,+VLOOKUP($B185,'1v -ostali'!$A$15:$AS$372,AA$3,FALSE))</f>
        <v>0</v>
      </c>
      <c r="AB185">
        <f>IF($B185=0,0,+VLOOKUP($B185,'1v -ostali'!$A$15:$AS$372,AB$3,FALSE))</f>
        <v>0</v>
      </c>
      <c r="AC185">
        <f>IF($B185=0,0,+VLOOKUP($B185,'1v -ostali'!$A$15:$AS$372,AC$3,FALSE))</f>
        <v>0</v>
      </c>
      <c r="AD185">
        <f>IF($B185=0,0,+VLOOKUP($B185,'1v -ostali'!$A$15:$AS$372,AD$3,FALSE))</f>
        <v>0</v>
      </c>
      <c r="AL185">
        <f>IF($B185=0,0,+VLOOKUP($B185,'1v -ostali'!$A$15:$AS$372,AL$3,FALSE))</f>
        <v>0</v>
      </c>
      <c r="AM185">
        <f>IF($B185=0,0,+VLOOKUP($B185,'1v -ostali'!$A$15:$AS$372,AM$3,FALSE))</f>
        <v>0</v>
      </c>
      <c r="AN185" s="40">
        <f>IF($B185=0,0,+VLOOKUP($B185,'1v -ostali'!$A$15:$AS$372,AN$3,FALSE))</f>
        <v>0</v>
      </c>
      <c r="AO185" s="40">
        <f>IF($B185=0,0,+VLOOKUP($B185,'1v -ostali'!$A$15:$AS$372,AO$3,FALSE))</f>
        <v>0</v>
      </c>
      <c r="AP185" s="40">
        <f>IF($B185=0,0,+VLOOKUP($B185,'1v -ostali'!$A$15:$AS$372,AP$3,FALSE))</f>
        <v>0</v>
      </c>
      <c r="AQ185" s="40">
        <f>IF($B185=0,0,+VLOOKUP($B185,'1v -ostali'!$A$15:$AS$372,AQ$3,FALSE))</f>
        <v>0</v>
      </c>
      <c r="AR185" s="40">
        <f>IF($B185=0,0,+VLOOKUP($B185,'1v -ostali'!$A$15:$AS$372,AR$3,FALSE))</f>
        <v>0</v>
      </c>
      <c r="AS185" s="40">
        <f>IF($B185=0,0,+VLOOKUP($B185,'1v -ostali'!$A$15:$AS$372,AS$3,FALSE))</f>
        <v>0</v>
      </c>
      <c r="AT185" s="40">
        <f>IF($B185=0,0,+VLOOKUP($B185,'1v -ostali'!$A$15:$AS$372,AT$3,FALSE))</f>
        <v>0</v>
      </c>
      <c r="AU185" s="40">
        <f>IF($B185=0,0,+VLOOKUP($B185,'1v -ostali'!$A$15:$AS$372,AU$3,FALSE))</f>
        <v>0</v>
      </c>
      <c r="AV185" s="40">
        <f>IF($B185=0,0,+VLOOKUP($B185,'1v -ostali'!$A$15:$AS$372,AV$3,FALSE))</f>
        <v>0</v>
      </c>
      <c r="AW185" s="40">
        <f>IF($B185=0,0,+VLOOKUP($B185,'1v -ostali'!$A$15:$AS$372,AW$3,FALSE))</f>
        <v>0</v>
      </c>
    </row>
    <row r="186" spans="1:49" x14ac:dyDescent="0.25">
      <c r="A186">
        <f t="shared" si="21"/>
        <v>0</v>
      </c>
      <c r="B186">
        <f>+IF(MAX(B$4:B185)+1&lt;=B$1,B185+1,0)</f>
        <v>0</v>
      </c>
      <c r="C186" s="222">
        <f t="shared" si="18"/>
        <v>0</v>
      </c>
      <c r="D186">
        <f t="shared" si="19"/>
        <v>0</v>
      </c>
      <c r="E186" s="368">
        <f t="shared" si="20"/>
        <v>0</v>
      </c>
      <c r="F186" s="222">
        <f t="shared" si="17"/>
        <v>0</v>
      </c>
      <c r="G186">
        <f>IF($B186=0,0,+VLOOKUP($B186,'1v -ostali'!$A$15:C$372,G$3,FALSE))</f>
        <v>0</v>
      </c>
      <c r="I186">
        <f>IF($B186=0,0,+VLOOKUP($B186,'1v -ostali'!$A$15:$AS$372,I$3,FALSE))</f>
        <v>0</v>
      </c>
      <c r="J186">
        <f>IF($B186=0,0,+VLOOKUP($B186,'1v -ostali'!$A$15:$AS$372,J$3,FALSE))</f>
        <v>0</v>
      </c>
      <c r="K186">
        <f>IF($B186=0,0,+VLOOKUP($B186,'1v -ostali'!$A$15:$AS$372,K$3,FALSE))</f>
        <v>0</v>
      </c>
      <c r="L186">
        <f>IF($B186=0,0,+VLOOKUP($B186,'1v -ostali'!$A$15:$AS$372,L$3,FALSE))</f>
        <v>0</v>
      </c>
      <c r="M186">
        <f>IF($B186=0,0,+VLOOKUP($B186,'1v -ostali'!$A$15:$AS$372,M$3,FALSE))</f>
        <v>0</v>
      </c>
      <c r="N186">
        <f>IF($B186=0,0,+VLOOKUP($B186,'1v -ostali'!$A$15:$AS$372,N$3,FALSE))</f>
        <v>0</v>
      </c>
      <c r="O186">
        <f>IF($B186=0,0,+VLOOKUP($B186,'1v -ostali'!$A$15:$AS$372,O$3,FALSE))</f>
        <v>0</v>
      </c>
      <c r="P186">
        <f>IF($B186=0,0,+VLOOKUP($B186,'1v -ostali'!$A$15:$AS$372,P$3,FALSE))</f>
        <v>0</v>
      </c>
      <c r="Q186">
        <f>IF($B186=0,0,+VLOOKUP($B186,'1v -ostali'!$A$15:$AS$372,Q$3,FALSE))</f>
        <v>0</v>
      </c>
      <c r="R186">
        <f>IF($B186=0,0,+VLOOKUP($B186,'1v -ostali'!$A$15:$AS$372,R$3,FALSE))</f>
        <v>0</v>
      </c>
      <c r="S186">
        <f>IF($B186=0,0,+VLOOKUP($B186,'1v -ostali'!$A$15:$AS$372,S$3,FALSE))</f>
        <v>0</v>
      </c>
      <c r="T186">
        <f>IF($B186=0,0,+VLOOKUP($B186,'1v -ostali'!$A$15:$AS$372,T$3,FALSE))</f>
        <v>0</v>
      </c>
      <c r="U186">
        <f>IF($B186=0,0,+VLOOKUP($B186,'1v -ostali'!$A$15:$AS$372,U$3,FALSE))</f>
        <v>0</v>
      </c>
      <c r="V186">
        <f>IF($B186=0,0,+VLOOKUP($B186,'1v -ostali'!$A$15:$AS$372,V$3,FALSE))</f>
        <v>0</v>
      </c>
      <c r="W186">
        <f>IF($B186=0,0,+VLOOKUP($B186,'1v -ostali'!$A$15:$AS$372,W$3,FALSE))</f>
        <v>0</v>
      </c>
      <c r="X186">
        <f>IF($B186=0,0,+VLOOKUP($B186,'1v -ostali'!$A$15:$AS$372,X$3,FALSE))</f>
        <v>0</v>
      </c>
      <c r="Y186">
        <f>IF($B186=0,0,+VLOOKUP($B186,'1v -ostali'!$A$15:$AS$372,Y$3,FALSE))</f>
        <v>0</v>
      </c>
      <c r="Z186">
        <f>IF($B186=0,0,+VLOOKUP($B186,'1v -ostali'!$A$15:$AS$372,Z$3,FALSE))</f>
        <v>0</v>
      </c>
      <c r="AA186">
        <f>IF($B186=0,0,+VLOOKUP($B186,'1v -ostali'!$A$15:$AS$372,AA$3,FALSE))</f>
        <v>0</v>
      </c>
      <c r="AB186">
        <f>IF($B186=0,0,+VLOOKUP($B186,'1v -ostali'!$A$15:$AS$372,AB$3,FALSE))</f>
        <v>0</v>
      </c>
      <c r="AC186">
        <f>IF($B186=0,0,+VLOOKUP($B186,'1v -ostali'!$A$15:$AS$372,AC$3,FALSE))</f>
        <v>0</v>
      </c>
      <c r="AD186">
        <f>IF($B186=0,0,+VLOOKUP($B186,'1v -ostali'!$A$15:$AS$372,AD$3,FALSE))</f>
        <v>0</v>
      </c>
      <c r="AL186">
        <f>IF($B186=0,0,+VLOOKUP($B186,'1v -ostali'!$A$15:$AS$372,AL$3,FALSE))</f>
        <v>0</v>
      </c>
      <c r="AM186">
        <f>IF($B186=0,0,+VLOOKUP($B186,'1v -ostali'!$A$15:$AS$372,AM$3,FALSE))</f>
        <v>0</v>
      </c>
      <c r="AN186" s="40">
        <f>IF($B186=0,0,+VLOOKUP($B186,'1v -ostali'!$A$15:$AS$372,AN$3,FALSE))</f>
        <v>0</v>
      </c>
      <c r="AO186" s="40">
        <f>IF($B186=0,0,+VLOOKUP($B186,'1v -ostali'!$A$15:$AS$372,AO$3,FALSE))</f>
        <v>0</v>
      </c>
      <c r="AP186" s="40">
        <f>IF($B186=0,0,+VLOOKUP($B186,'1v -ostali'!$A$15:$AS$372,AP$3,FALSE))</f>
        <v>0</v>
      </c>
      <c r="AQ186" s="40">
        <f>IF($B186=0,0,+VLOOKUP($B186,'1v -ostali'!$A$15:$AS$372,AQ$3,FALSE))</f>
        <v>0</v>
      </c>
      <c r="AR186" s="40">
        <f>IF($B186=0,0,+VLOOKUP($B186,'1v -ostali'!$A$15:$AS$372,AR$3,FALSE))</f>
        <v>0</v>
      </c>
      <c r="AS186" s="40">
        <f>IF($B186=0,0,+VLOOKUP($B186,'1v -ostali'!$A$15:$AS$372,AS$3,FALSE))</f>
        <v>0</v>
      </c>
      <c r="AT186" s="40">
        <f>IF($B186=0,0,+VLOOKUP($B186,'1v -ostali'!$A$15:$AS$372,AT$3,FALSE))</f>
        <v>0</v>
      </c>
      <c r="AU186" s="40">
        <f>IF($B186=0,0,+VLOOKUP($B186,'1v -ostali'!$A$15:$AS$372,AU$3,FALSE))</f>
        <v>0</v>
      </c>
      <c r="AV186" s="40">
        <f>IF($B186=0,0,+VLOOKUP($B186,'1v -ostali'!$A$15:$AS$372,AV$3,FALSE))</f>
        <v>0</v>
      </c>
      <c r="AW186" s="40">
        <f>IF($B186=0,0,+VLOOKUP($B186,'1v -ostali'!$A$15:$AS$372,AW$3,FALSE))</f>
        <v>0</v>
      </c>
    </row>
    <row r="187" spans="1:49" x14ac:dyDescent="0.25">
      <c r="A187">
        <f t="shared" si="21"/>
        <v>0</v>
      </c>
      <c r="B187">
        <f>+IF(MAX(B$4:B186)+1&lt;=B$1,B186+1,0)</f>
        <v>0</v>
      </c>
      <c r="C187" s="222">
        <f t="shared" si="18"/>
        <v>0</v>
      </c>
      <c r="D187">
        <f t="shared" si="19"/>
        <v>0</v>
      </c>
      <c r="E187" s="368">
        <f t="shared" si="20"/>
        <v>0</v>
      </c>
      <c r="F187" s="222">
        <f t="shared" si="17"/>
        <v>0</v>
      </c>
      <c r="G187">
        <f>IF($B187=0,0,+VLOOKUP($B187,'1v -ostali'!$A$15:C$372,G$3,FALSE))</f>
        <v>0</v>
      </c>
      <c r="I187">
        <f>IF($B187=0,0,+VLOOKUP($B187,'1v -ostali'!$A$15:$AS$372,I$3,FALSE))</f>
        <v>0</v>
      </c>
      <c r="J187">
        <f>IF($B187=0,0,+VLOOKUP($B187,'1v -ostali'!$A$15:$AS$372,J$3,FALSE))</f>
        <v>0</v>
      </c>
      <c r="K187">
        <f>IF($B187=0,0,+VLOOKUP($B187,'1v -ostali'!$A$15:$AS$372,K$3,FALSE))</f>
        <v>0</v>
      </c>
      <c r="L187">
        <f>IF($B187=0,0,+VLOOKUP($B187,'1v -ostali'!$A$15:$AS$372,L$3,FALSE))</f>
        <v>0</v>
      </c>
      <c r="M187">
        <f>IF($B187=0,0,+VLOOKUP($B187,'1v -ostali'!$A$15:$AS$372,M$3,FALSE))</f>
        <v>0</v>
      </c>
      <c r="N187">
        <f>IF($B187=0,0,+VLOOKUP($B187,'1v -ostali'!$A$15:$AS$372,N$3,FALSE))</f>
        <v>0</v>
      </c>
      <c r="O187">
        <f>IF($B187=0,0,+VLOOKUP($B187,'1v -ostali'!$A$15:$AS$372,O$3,FALSE))</f>
        <v>0</v>
      </c>
      <c r="P187">
        <f>IF($B187=0,0,+VLOOKUP($B187,'1v -ostali'!$A$15:$AS$372,P$3,FALSE))</f>
        <v>0</v>
      </c>
      <c r="Q187">
        <f>IF($B187=0,0,+VLOOKUP($B187,'1v -ostali'!$A$15:$AS$372,Q$3,FALSE))</f>
        <v>0</v>
      </c>
      <c r="R187">
        <f>IF($B187=0,0,+VLOOKUP($B187,'1v -ostali'!$A$15:$AS$372,R$3,FALSE))</f>
        <v>0</v>
      </c>
      <c r="S187">
        <f>IF($B187=0,0,+VLOOKUP($B187,'1v -ostali'!$A$15:$AS$372,S$3,FALSE))</f>
        <v>0</v>
      </c>
      <c r="T187">
        <f>IF($B187=0,0,+VLOOKUP($B187,'1v -ostali'!$A$15:$AS$372,T$3,FALSE))</f>
        <v>0</v>
      </c>
      <c r="U187">
        <f>IF($B187=0,0,+VLOOKUP($B187,'1v -ostali'!$A$15:$AS$372,U$3,FALSE))</f>
        <v>0</v>
      </c>
      <c r="V187">
        <f>IF($B187=0,0,+VLOOKUP($B187,'1v -ostali'!$A$15:$AS$372,V$3,FALSE))</f>
        <v>0</v>
      </c>
      <c r="W187">
        <f>IF($B187=0,0,+VLOOKUP($B187,'1v -ostali'!$A$15:$AS$372,W$3,FALSE))</f>
        <v>0</v>
      </c>
      <c r="X187">
        <f>IF($B187=0,0,+VLOOKUP($B187,'1v -ostali'!$A$15:$AS$372,X$3,FALSE))</f>
        <v>0</v>
      </c>
      <c r="Y187">
        <f>IF($B187=0,0,+VLOOKUP($B187,'1v -ostali'!$A$15:$AS$372,Y$3,FALSE))</f>
        <v>0</v>
      </c>
      <c r="Z187">
        <f>IF($B187=0,0,+VLOOKUP($B187,'1v -ostali'!$A$15:$AS$372,Z$3,FALSE))</f>
        <v>0</v>
      </c>
      <c r="AA187">
        <f>IF($B187=0,0,+VLOOKUP($B187,'1v -ostali'!$A$15:$AS$372,AA$3,FALSE))</f>
        <v>0</v>
      </c>
      <c r="AB187">
        <f>IF($B187=0,0,+VLOOKUP($B187,'1v -ostali'!$A$15:$AS$372,AB$3,FALSE))</f>
        <v>0</v>
      </c>
      <c r="AC187">
        <f>IF($B187=0,0,+VLOOKUP($B187,'1v -ostali'!$A$15:$AS$372,AC$3,FALSE))</f>
        <v>0</v>
      </c>
      <c r="AD187">
        <f>IF($B187=0,0,+VLOOKUP($B187,'1v -ostali'!$A$15:$AS$372,AD$3,FALSE))</f>
        <v>0</v>
      </c>
      <c r="AL187">
        <f>IF($B187=0,0,+VLOOKUP($B187,'1v -ostali'!$A$15:$AS$372,AL$3,FALSE))</f>
        <v>0</v>
      </c>
      <c r="AM187">
        <f>IF($B187=0,0,+VLOOKUP($B187,'1v -ostali'!$A$15:$AS$372,AM$3,FALSE))</f>
        <v>0</v>
      </c>
      <c r="AN187" s="40">
        <f>IF($B187=0,0,+VLOOKUP($B187,'1v -ostali'!$A$15:$AS$372,AN$3,FALSE))</f>
        <v>0</v>
      </c>
      <c r="AO187" s="40">
        <f>IF($B187=0,0,+VLOOKUP($B187,'1v -ostali'!$A$15:$AS$372,AO$3,FALSE))</f>
        <v>0</v>
      </c>
      <c r="AP187" s="40">
        <f>IF($B187=0,0,+VLOOKUP($B187,'1v -ostali'!$A$15:$AS$372,AP$3,FALSE))</f>
        <v>0</v>
      </c>
      <c r="AQ187" s="40">
        <f>IF($B187=0,0,+VLOOKUP($B187,'1v -ostali'!$A$15:$AS$372,AQ$3,FALSE))</f>
        <v>0</v>
      </c>
      <c r="AR187" s="40">
        <f>IF($B187=0,0,+VLOOKUP($B187,'1v -ostali'!$A$15:$AS$372,AR$3,FALSE))</f>
        <v>0</v>
      </c>
      <c r="AS187" s="40">
        <f>IF($B187=0,0,+VLOOKUP($B187,'1v -ostali'!$A$15:$AS$372,AS$3,FALSE))</f>
        <v>0</v>
      </c>
      <c r="AT187" s="40">
        <f>IF($B187=0,0,+VLOOKUP($B187,'1v -ostali'!$A$15:$AS$372,AT$3,FALSE))</f>
        <v>0</v>
      </c>
      <c r="AU187" s="40">
        <f>IF($B187=0,0,+VLOOKUP($B187,'1v -ostali'!$A$15:$AS$372,AU$3,FALSE))</f>
        <v>0</v>
      </c>
      <c r="AV187" s="40">
        <f>IF($B187=0,0,+VLOOKUP($B187,'1v -ostali'!$A$15:$AS$372,AV$3,FALSE))</f>
        <v>0</v>
      </c>
      <c r="AW187" s="40">
        <f>IF($B187=0,0,+VLOOKUP($B187,'1v -ostali'!$A$15:$AS$372,AW$3,FALSE))</f>
        <v>0</v>
      </c>
    </row>
    <row r="188" spans="1:49" x14ac:dyDescent="0.25">
      <c r="A188">
        <f t="shared" si="21"/>
        <v>0</v>
      </c>
      <c r="B188">
        <f>+IF(MAX(B$4:B187)+1&lt;=B$1,B187+1,0)</f>
        <v>0</v>
      </c>
      <c r="C188" s="222">
        <f t="shared" si="18"/>
        <v>0</v>
      </c>
      <c r="D188">
        <f t="shared" si="19"/>
        <v>0</v>
      </c>
      <c r="E188" s="368">
        <f t="shared" si="20"/>
        <v>0</v>
      </c>
      <c r="F188" s="222">
        <f t="shared" si="17"/>
        <v>0</v>
      </c>
      <c r="G188">
        <f>IF($B188=0,0,+VLOOKUP($B188,'1v -ostali'!$A$15:C$372,G$3,FALSE))</f>
        <v>0</v>
      </c>
      <c r="I188">
        <f>IF($B188=0,0,+VLOOKUP($B188,'1v -ostali'!$A$15:$AS$372,I$3,FALSE))</f>
        <v>0</v>
      </c>
      <c r="J188">
        <f>IF($B188=0,0,+VLOOKUP($B188,'1v -ostali'!$A$15:$AS$372,J$3,FALSE))</f>
        <v>0</v>
      </c>
      <c r="K188">
        <f>IF($B188=0,0,+VLOOKUP($B188,'1v -ostali'!$A$15:$AS$372,K$3,FALSE))</f>
        <v>0</v>
      </c>
      <c r="L188">
        <f>IF($B188=0,0,+VLOOKUP($B188,'1v -ostali'!$A$15:$AS$372,L$3,FALSE))</f>
        <v>0</v>
      </c>
      <c r="M188">
        <f>IF($B188=0,0,+VLOOKUP($B188,'1v -ostali'!$A$15:$AS$372,M$3,FALSE))</f>
        <v>0</v>
      </c>
      <c r="N188">
        <f>IF($B188=0,0,+VLOOKUP($B188,'1v -ostali'!$A$15:$AS$372,N$3,FALSE))</f>
        <v>0</v>
      </c>
      <c r="O188">
        <f>IF($B188=0,0,+VLOOKUP($B188,'1v -ostali'!$A$15:$AS$372,O$3,FALSE))</f>
        <v>0</v>
      </c>
      <c r="P188">
        <f>IF($B188=0,0,+VLOOKUP($B188,'1v -ostali'!$A$15:$AS$372,P$3,FALSE))</f>
        <v>0</v>
      </c>
      <c r="Q188">
        <f>IF($B188=0,0,+VLOOKUP($B188,'1v -ostali'!$A$15:$AS$372,Q$3,FALSE))</f>
        <v>0</v>
      </c>
      <c r="R188">
        <f>IF($B188=0,0,+VLOOKUP($B188,'1v -ostali'!$A$15:$AS$372,R$3,FALSE))</f>
        <v>0</v>
      </c>
      <c r="S188">
        <f>IF($B188=0,0,+VLOOKUP($B188,'1v -ostali'!$A$15:$AS$372,S$3,FALSE))</f>
        <v>0</v>
      </c>
      <c r="T188">
        <f>IF($B188=0,0,+VLOOKUP($B188,'1v -ostali'!$A$15:$AS$372,T$3,FALSE))</f>
        <v>0</v>
      </c>
      <c r="U188">
        <f>IF($B188=0,0,+VLOOKUP($B188,'1v -ostali'!$A$15:$AS$372,U$3,FALSE))</f>
        <v>0</v>
      </c>
      <c r="V188">
        <f>IF($B188=0,0,+VLOOKUP($B188,'1v -ostali'!$A$15:$AS$372,V$3,FALSE))</f>
        <v>0</v>
      </c>
      <c r="W188">
        <f>IF($B188=0,0,+VLOOKUP($B188,'1v -ostali'!$A$15:$AS$372,W$3,FALSE))</f>
        <v>0</v>
      </c>
      <c r="X188">
        <f>IF($B188=0,0,+VLOOKUP($B188,'1v -ostali'!$A$15:$AS$372,X$3,FALSE))</f>
        <v>0</v>
      </c>
      <c r="Y188">
        <f>IF($B188=0,0,+VLOOKUP($B188,'1v -ostali'!$A$15:$AS$372,Y$3,FALSE))</f>
        <v>0</v>
      </c>
      <c r="Z188">
        <f>IF($B188=0,0,+VLOOKUP($B188,'1v -ostali'!$A$15:$AS$372,Z$3,FALSE))</f>
        <v>0</v>
      </c>
      <c r="AA188">
        <f>IF($B188=0,0,+VLOOKUP($B188,'1v -ostali'!$A$15:$AS$372,AA$3,FALSE))</f>
        <v>0</v>
      </c>
      <c r="AB188">
        <f>IF($B188=0,0,+VLOOKUP($B188,'1v -ostali'!$A$15:$AS$372,AB$3,FALSE))</f>
        <v>0</v>
      </c>
      <c r="AC188">
        <f>IF($B188=0,0,+VLOOKUP($B188,'1v -ostali'!$A$15:$AS$372,AC$3,FALSE))</f>
        <v>0</v>
      </c>
      <c r="AD188">
        <f>IF($B188=0,0,+VLOOKUP($B188,'1v -ostali'!$A$15:$AS$372,AD$3,FALSE))</f>
        <v>0</v>
      </c>
      <c r="AL188">
        <f>IF($B188=0,0,+VLOOKUP($B188,'1v -ostali'!$A$15:$AS$372,AL$3,FALSE))</f>
        <v>0</v>
      </c>
      <c r="AM188">
        <f>IF($B188=0,0,+VLOOKUP($B188,'1v -ostali'!$A$15:$AS$372,AM$3,FALSE))</f>
        <v>0</v>
      </c>
      <c r="AN188" s="40">
        <f>IF($B188=0,0,+VLOOKUP($B188,'1v -ostali'!$A$15:$AS$372,AN$3,FALSE))</f>
        <v>0</v>
      </c>
      <c r="AO188" s="40">
        <f>IF($B188=0,0,+VLOOKUP($B188,'1v -ostali'!$A$15:$AS$372,AO$3,FALSE))</f>
        <v>0</v>
      </c>
      <c r="AP188" s="40">
        <f>IF($B188=0,0,+VLOOKUP($B188,'1v -ostali'!$A$15:$AS$372,AP$3,FALSE))</f>
        <v>0</v>
      </c>
      <c r="AQ188" s="40">
        <f>IF($B188=0,0,+VLOOKUP($B188,'1v -ostali'!$A$15:$AS$372,AQ$3,FALSE))</f>
        <v>0</v>
      </c>
      <c r="AR188" s="40">
        <f>IF($B188=0,0,+VLOOKUP($B188,'1v -ostali'!$A$15:$AS$372,AR$3,FALSE))</f>
        <v>0</v>
      </c>
      <c r="AS188" s="40">
        <f>IF($B188=0,0,+VLOOKUP($B188,'1v -ostali'!$A$15:$AS$372,AS$3,FALSE))</f>
        <v>0</v>
      </c>
      <c r="AT188" s="40">
        <f>IF($B188=0,0,+VLOOKUP($B188,'1v -ostali'!$A$15:$AS$372,AT$3,FALSE))</f>
        <v>0</v>
      </c>
      <c r="AU188" s="40">
        <f>IF($B188=0,0,+VLOOKUP($B188,'1v -ostali'!$A$15:$AS$372,AU$3,FALSE))</f>
        <v>0</v>
      </c>
      <c r="AV188" s="40">
        <f>IF($B188=0,0,+VLOOKUP($B188,'1v -ostali'!$A$15:$AS$372,AV$3,FALSE))</f>
        <v>0</v>
      </c>
      <c r="AW188" s="40">
        <f>IF($B188=0,0,+VLOOKUP($B188,'1v -ostali'!$A$15:$AS$372,AW$3,FALSE))</f>
        <v>0</v>
      </c>
    </row>
    <row r="189" spans="1:49" x14ac:dyDescent="0.25">
      <c r="A189">
        <f t="shared" si="21"/>
        <v>0</v>
      </c>
      <c r="B189">
        <f>+IF(MAX(B$4:B188)+1&lt;=B$1,B188+1,0)</f>
        <v>0</v>
      </c>
      <c r="C189" s="222">
        <f t="shared" si="18"/>
        <v>0</v>
      </c>
      <c r="D189">
        <f t="shared" si="19"/>
        <v>0</v>
      </c>
      <c r="E189" s="368">
        <f t="shared" si="20"/>
        <v>0</v>
      </c>
      <c r="F189" s="222">
        <f t="shared" si="17"/>
        <v>0</v>
      </c>
      <c r="G189">
        <f>IF($B189=0,0,+VLOOKUP($B189,'1v -ostali'!$A$15:C$372,G$3,FALSE))</f>
        <v>0</v>
      </c>
      <c r="I189">
        <f>IF($B189=0,0,+VLOOKUP($B189,'1v -ostali'!$A$15:$AS$372,I$3,FALSE))</f>
        <v>0</v>
      </c>
      <c r="J189">
        <f>IF($B189=0,0,+VLOOKUP($B189,'1v -ostali'!$A$15:$AS$372,J$3,FALSE))</f>
        <v>0</v>
      </c>
      <c r="K189">
        <f>IF($B189=0,0,+VLOOKUP($B189,'1v -ostali'!$A$15:$AS$372,K$3,FALSE))</f>
        <v>0</v>
      </c>
      <c r="L189">
        <f>IF($B189=0,0,+VLOOKUP($B189,'1v -ostali'!$A$15:$AS$372,L$3,FALSE))</f>
        <v>0</v>
      </c>
      <c r="M189">
        <f>IF($B189=0,0,+VLOOKUP($B189,'1v -ostali'!$A$15:$AS$372,M$3,FALSE))</f>
        <v>0</v>
      </c>
      <c r="N189">
        <f>IF($B189=0,0,+VLOOKUP($B189,'1v -ostali'!$A$15:$AS$372,N$3,FALSE))</f>
        <v>0</v>
      </c>
      <c r="O189">
        <f>IF($B189=0,0,+VLOOKUP($B189,'1v -ostali'!$A$15:$AS$372,O$3,FALSE))</f>
        <v>0</v>
      </c>
      <c r="P189">
        <f>IF($B189=0,0,+VLOOKUP($B189,'1v -ostali'!$A$15:$AS$372,P$3,FALSE))</f>
        <v>0</v>
      </c>
      <c r="Q189">
        <f>IF($B189=0,0,+VLOOKUP($B189,'1v -ostali'!$A$15:$AS$372,Q$3,FALSE))</f>
        <v>0</v>
      </c>
      <c r="R189">
        <f>IF($B189=0,0,+VLOOKUP($B189,'1v -ostali'!$A$15:$AS$372,R$3,FALSE))</f>
        <v>0</v>
      </c>
      <c r="S189">
        <f>IF($B189=0,0,+VLOOKUP($B189,'1v -ostali'!$A$15:$AS$372,S$3,FALSE))</f>
        <v>0</v>
      </c>
      <c r="T189">
        <f>IF($B189=0,0,+VLOOKUP($B189,'1v -ostali'!$A$15:$AS$372,T$3,FALSE))</f>
        <v>0</v>
      </c>
      <c r="U189">
        <f>IF($B189=0,0,+VLOOKUP($B189,'1v -ostali'!$A$15:$AS$372,U$3,FALSE))</f>
        <v>0</v>
      </c>
      <c r="V189">
        <f>IF($B189=0,0,+VLOOKUP($B189,'1v -ostali'!$A$15:$AS$372,V$3,FALSE))</f>
        <v>0</v>
      </c>
      <c r="W189">
        <f>IF($B189=0,0,+VLOOKUP($B189,'1v -ostali'!$A$15:$AS$372,W$3,FALSE))</f>
        <v>0</v>
      </c>
      <c r="X189">
        <f>IF($B189=0,0,+VLOOKUP($B189,'1v -ostali'!$A$15:$AS$372,X$3,FALSE))</f>
        <v>0</v>
      </c>
      <c r="Y189">
        <f>IF($B189=0,0,+VLOOKUP($B189,'1v -ostali'!$A$15:$AS$372,Y$3,FALSE))</f>
        <v>0</v>
      </c>
      <c r="Z189">
        <f>IF($B189=0,0,+VLOOKUP($B189,'1v -ostali'!$A$15:$AS$372,Z$3,FALSE))</f>
        <v>0</v>
      </c>
      <c r="AA189">
        <f>IF($B189=0,0,+VLOOKUP($B189,'1v -ostali'!$A$15:$AS$372,AA$3,FALSE))</f>
        <v>0</v>
      </c>
      <c r="AB189">
        <f>IF($B189=0,0,+VLOOKUP($B189,'1v -ostali'!$A$15:$AS$372,AB$3,FALSE))</f>
        <v>0</v>
      </c>
      <c r="AC189">
        <f>IF($B189=0,0,+VLOOKUP($B189,'1v -ostali'!$A$15:$AS$372,AC$3,FALSE))</f>
        <v>0</v>
      </c>
      <c r="AD189">
        <f>IF($B189=0,0,+VLOOKUP($B189,'1v -ostali'!$A$15:$AS$372,AD$3,FALSE))</f>
        <v>0</v>
      </c>
      <c r="AL189">
        <f>IF($B189=0,0,+VLOOKUP($B189,'1v -ostali'!$A$15:$AS$372,AL$3,FALSE))</f>
        <v>0</v>
      </c>
      <c r="AM189">
        <f>IF($B189=0,0,+VLOOKUP($B189,'1v -ostali'!$A$15:$AS$372,AM$3,FALSE))</f>
        <v>0</v>
      </c>
      <c r="AN189" s="40">
        <f>IF($B189=0,0,+VLOOKUP($B189,'1v -ostali'!$A$15:$AS$372,AN$3,FALSE))</f>
        <v>0</v>
      </c>
      <c r="AO189" s="40">
        <f>IF($B189=0,0,+VLOOKUP($B189,'1v -ostali'!$A$15:$AS$372,AO$3,FALSE))</f>
        <v>0</v>
      </c>
      <c r="AP189" s="40">
        <f>IF($B189=0,0,+VLOOKUP($B189,'1v -ostali'!$A$15:$AS$372,AP$3,FALSE))</f>
        <v>0</v>
      </c>
      <c r="AQ189" s="40">
        <f>IF($B189=0,0,+VLOOKUP($B189,'1v -ostali'!$A$15:$AS$372,AQ$3,FALSE))</f>
        <v>0</v>
      </c>
      <c r="AR189" s="40">
        <f>IF($B189=0,0,+VLOOKUP($B189,'1v -ostali'!$A$15:$AS$372,AR$3,FALSE))</f>
        <v>0</v>
      </c>
      <c r="AS189" s="40">
        <f>IF($B189=0,0,+VLOOKUP($B189,'1v -ostali'!$A$15:$AS$372,AS$3,FALSE))</f>
        <v>0</v>
      </c>
      <c r="AT189" s="40">
        <f>IF($B189=0,0,+VLOOKUP($B189,'1v -ostali'!$A$15:$AS$372,AT$3,FALSE))</f>
        <v>0</v>
      </c>
      <c r="AU189" s="40">
        <f>IF($B189=0,0,+VLOOKUP($B189,'1v -ostali'!$A$15:$AS$372,AU$3,FALSE))</f>
        <v>0</v>
      </c>
      <c r="AV189" s="40">
        <f>IF($B189=0,0,+VLOOKUP($B189,'1v -ostali'!$A$15:$AS$372,AV$3,FALSE))</f>
        <v>0</v>
      </c>
      <c r="AW189" s="40">
        <f>IF($B189=0,0,+VLOOKUP($B189,'1v -ostali'!$A$15:$AS$372,AW$3,FALSE))</f>
        <v>0</v>
      </c>
    </row>
    <row r="190" spans="1:49" x14ac:dyDescent="0.25">
      <c r="A190">
        <f t="shared" si="21"/>
        <v>0</v>
      </c>
      <c r="B190">
        <f>+IF(MAX(B$4:B189)+1&lt;=B$1,B189+1,0)</f>
        <v>0</v>
      </c>
      <c r="C190" s="222">
        <f t="shared" si="18"/>
        <v>0</v>
      </c>
      <c r="D190">
        <f t="shared" si="19"/>
        <v>0</v>
      </c>
      <c r="E190" s="368">
        <f t="shared" si="20"/>
        <v>0</v>
      </c>
      <c r="F190" s="222">
        <f t="shared" si="17"/>
        <v>0</v>
      </c>
      <c r="G190">
        <f>IF($B190=0,0,+VLOOKUP($B190,'1v -ostali'!$A$15:C$372,G$3,FALSE))</f>
        <v>0</v>
      </c>
      <c r="I190">
        <f>IF($B190=0,0,+VLOOKUP($B190,'1v -ostali'!$A$15:$AS$372,I$3,FALSE))</f>
        <v>0</v>
      </c>
      <c r="J190">
        <f>IF($B190=0,0,+VLOOKUP($B190,'1v -ostali'!$A$15:$AS$372,J$3,FALSE))</f>
        <v>0</v>
      </c>
      <c r="K190">
        <f>IF($B190=0,0,+VLOOKUP($B190,'1v -ostali'!$A$15:$AS$372,K$3,FALSE))</f>
        <v>0</v>
      </c>
      <c r="L190">
        <f>IF($B190=0,0,+VLOOKUP($B190,'1v -ostali'!$A$15:$AS$372,L$3,FALSE))</f>
        <v>0</v>
      </c>
      <c r="M190">
        <f>IF($B190=0,0,+VLOOKUP($B190,'1v -ostali'!$A$15:$AS$372,M$3,FALSE))</f>
        <v>0</v>
      </c>
      <c r="N190">
        <f>IF($B190=0,0,+VLOOKUP($B190,'1v -ostali'!$A$15:$AS$372,N$3,FALSE))</f>
        <v>0</v>
      </c>
      <c r="O190">
        <f>IF($B190=0,0,+VLOOKUP($B190,'1v -ostali'!$A$15:$AS$372,O$3,FALSE))</f>
        <v>0</v>
      </c>
      <c r="P190">
        <f>IF($B190=0,0,+VLOOKUP($B190,'1v -ostali'!$A$15:$AS$372,P$3,FALSE))</f>
        <v>0</v>
      </c>
      <c r="Q190">
        <f>IF($B190=0,0,+VLOOKUP($B190,'1v -ostali'!$A$15:$AS$372,Q$3,FALSE))</f>
        <v>0</v>
      </c>
      <c r="R190">
        <f>IF($B190=0,0,+VLOOKUP($B190,'1v -ostali'!$A$15:$AS$372,R$3,FALSE))</f>
        <v>0</v>
      </c>
      <c r="S190">
        <f>IF($B190=0,0,+VLOOKUP($B190,'1v -ostali'!$A$15:$AS$372,S$3,FALSE))</f>
        <v>0</v>
      </c>
      <c r="T190">
        <f>IF($B190=0,0,+VLOOKUP($B190,'1v -ostali'!$A$15:$AS$372,T$3,FALSE))</f>
        <v>0</v>
      </c>
      <c r="U190">
        <f>IF($B190=0,0,+VLOOKUP($B190,'1v -ostali'!$A$15:$AS$372,U$3,FALSE))</f>
        <v>0</v>
      </c>
      <c r="V190">
        <f>IF($B190=0,0,+VLOOKUP($B190,'1v -ostali'!$A$15:$AS$372,V$3,FALSE))</f>
        <v>0</v>
      </c>
      <c r="W190">
        <f>IF($B190=0,0,+VLOOKUP($B190,'1v -ostali'!$A$15:$AS$372,W$3,FALSE))</f>
        <v>0</v>
      </c>
      <c r="X190">
        <f>IF($B190=0,0,+VLOOKUP($B190,'1v -ostali'!$A$15:$AS$372,X$3,FALSE))</f>
        <v>0</v>
      </c>
      <c r="Y190">
        <f>IF($B190=0,0,+VLOOKUP($B190,'1v -ostali'!$A$15:$AS$372,Y$3,FALSE))</f>
        <v>0</v>
      </c>
      <c r="Z190">
        <f>IF($B190=0,0,+VLOOKUP($B190,'1v -ostali'!$A$15:$AS$372,Z$3,FALSE))</f>
        <v>0</v>
      </c>
      <c r="AA190">
        <f>IF($B190=0,0,+VLOOKUP($B190,'1v -ostali'!$A$15:$AS$372,AA$3,FALSE))</f>
        <v>0</v>
      </c>
      <c r="AB190">
        <f>IF($B190=0,0,+VLOOKUP($B190,'1v -ostali'!$A$15:$AS$372,AB$3,FALSE))</f>
        <v>0</v>
      </c>
      <c r="AC190">
        <f>IF($B190=0,0,+VLOOKUP($B190,'1v -ostali'!$A$15:$AS$372,AC$3,FALSE))</f>
        <v>0</v>
      </c>
      <c r="AD190">
        <f>IF($B190=0,0,+VLOOKUP($B190,'1v -ostali'!$A$15:$AS$372,AD$3,FALSE))</f>
        <v>0</v>
      </c>
      <c r="AL190">
        <f>IF($B190=0,0,+VLOOKUP($B190,'1v -ostali'!$A$15:$AS$372,AL$3,FALSE))</f>
        <v>0</v>
      </c>
      <c r="AM190">
        <f>IF($B190=0,0,+VLOOKUP($B190,'1v -ostali'!$A$15:$AS$372,AM$3,FALSE))</f>
        <v>0</v>
      </c>
      <c r="AN190" s="40">
        <f>IF($B190=0,0,+VLOOKUP($B190,'1v -ostali'!$A$15:$AS$372,AN$3,FALSE))</f>
        <v>0</v>
      </c>
      <c r="AO190" s="40">
        <f>IF($B190=0,0,+VLOOKUP($B190,'1v -ostali'!$A$15:$AS$372,AO$3,FALSE))</f>
        <v>0</v>
      </c>
      <c r="AP190" s="40">
        <f>IF($B190=0,0,+VLOOKUP($B190,'1v -ostali'!$A$15:$AS$372,AP$3,FALSE))</f>
        <v>0</v>
      </c>
      <c r="AQ190" s="40">
        <f>IF($B190=0,0,+VLOOKUP($B190,'1v -ostali'!$A$15:$AS$372,AQ$3,FALSE))</f>
        <v>0</v>
      </c>
      <c r="AR190" s="40">
        <f>IF($B190=0,0,+VLOOKUP($B190,'1v -ostali'!$A$15:$AS$372,AR$3,FALSE))</f>
        <v>0</v>
      </c>
      <c r="AS190" s="40">
        <f>IF($B190=0,0,+VLOOKUP($B190,'1v -ostali'!$A$15:$AS$372,AS$3,FALSE))</f>
        <v>0</v>
      </c>
      <c r="AT190" s="40">
        <f>IF($B190=0,0,+VLOOKUP($B190,'1v -ostali'!$A$15:$AS$372,AT$3,FALSE))</f>
        <v>0</v>
      </c>
      <c r="AU190" s="40">
        <f>IF($B190=0,0,+VLOOKUP($B190,'1v -ostali'!$A$15:$AS$372,AU$3,FALSE))</f>
        <v>0</v>
      </c>
      <c r="AV190" s="40">
        <f>IF($B190=0,0,+VLOOKUP($B190,'1v -ostali'!$A$15:$AS$372,AV$3,FALSE))</f>
        <v>0</v>
      </c>
      <c r="AW190" s="40">
        <f>IF($B190=0,0,+VLOOKUP($B190,'1v -ostali'!$A$15:$AS$372,AW$3,FALSE))</f>
        <v>0</v>
      </c>
    </row>
    <row r="191" spans="1:49" x14ac:dyDescent="0.25">
      <c r="A191">
        <f t="shared" si="21"/>
        <v>0</v>
      </c>
      <c r="B191">
        <f>+IF(MAX(B$4:B190)+1&lt;=B$1,B190+1,0)</f>
        <v>0</v>
      </c>
      <c r="C191" s="222">
        <f t="shared" si="18"/>
        <v>0</v>
      </c>
      <c r="D191">
        <f t="shared" si="19"/>
        <v>0</v>
      </c>
      <c r="E191" s="368">
        <f t="shared" si="20"/>
        <v>0</v>
      </c>
      <c r="F191" s="222">
        <f t="shared" si="17"/>
        <v>0</v>
      </c>
      <c r="G191">
        <f>IF($B191=0,0,+VLOOKUP($B191,'1v -ostali'!$A$15:C$372,G$3,FALSE))</f>
        <v>0</v>
      </c>
      <c r="I191">
        <f>IF($B191=0,0,+VLOOKUP($B191,'1v -ostali'!$A$15:$AS$372,I$3,FALSE))</f>
        <v>0</v>
      </c>
      <c r="J191">
        <f>IF($B191=0,0,+VLOOKUP($B191,'1v -ostali'!$A$15:$AS$372,J$3,FALSE))</f>
        <v>0</v>
      </c>
      <c r="K191">
        <f>IF($B191=0,0,+VLOOKUP($B191,'1v -ostali'!$A$15:$AS$372,K$3,FALSE))</f>
        <v>0</v>
      </c>
      <c r="L191">
        <f>IF($B191=0,0,+VLOOKUP($B191,'1v -ostali'!$A$15:$AS$372,L$3,FALSE))</f>
        <v>0</v>
      </c>
      <c r="M191">
        <f>IF($B191=0,0,+VLOOKUP($B191,'1v -ostali'!$A$15:$AS$372,M$3,FALSE))</f>
        <v>0</v>
      </c>
      <c r="N191">
        <f>IF($B191=0,0,+VLOOKUP($B191,'1v -ostali'!$A$15:$AS$372,N$3,FALSE))</f>
        <v>0</v>
      </c>
      <c r="O191">
        <f>IF($B191=0,0,+VLOOKUP($B191,'1v -ostali'!$A$15:$AS$372,O$3,FALSE))</f>
        <v>0</v>
      </c>
      <c r="P191">
        <f>IF($B191=0,0,+VLOOKUP($B191,'1v -ostali'!$A$15:$AS$372,P$3,FALSE))</f>
        <v>0</v>
      </c>
      <c r="Q191">
        <f>IF($B191=0,0,+VLOOKUP($B191,'1v -ostali'!$A$15:$AS$372,Q$3,FALSE))</f>
        <v>0</v>
      </c>
      <c r="R191">
        <f>IF($B191=0,0,+VLOOKUP($B191,'1v -ostali'!$A$15:$AS$372,R$3,FALSE))</f>
        <v>0</v>
      </c>
      <c r="S191">
        <f>IF($B191=0,0,+VLOOKUP($B191,'1v -ostali'!$A$15:$AS$372,S$3,FALSE))</f>
        <v>0</v>
      </c>
      <c r="T191">
        <f>IF($B191=0,0,+VLOOKUP($B191,'1v -ostali'!$A$15:$AS$372,T$3,FALSE))</f>
        <v>0</v>
      </c>
      <c r="U191">
        <f>IF($B191=0,0,+VLOOKUP($B191,'1v -ostali'!$A$15:$AS$372,U$3,FALSE))</f>
        <v>0</v>
      </c>
      <c r="V191">
        <f>IF($B191=0,0,+VLOOKUP($B191,'1v -ostali'!$A$15:$AS$372,V$3,FALSE))</f>
        <v>0</v>
      </c>
      <c r="W191">
        <f>IF($B191=0,0,+VLOOKUP($B191,'1v -ostali'!$A$15:$AS$372,W$3,FALSE))</f>
        <v>0</v>
      </c>
      <c r="X191">
        <f>IF($B191=0,0,+VLOOKUP($B191,'1v -ostali'!$A$15:$AS$372,X$3,FALSE))</f>
        <v>0</v>
      </c>
      <c r="Y191">
        <f>IF($B191=0,0,+VLOOKUP($B191,'1v -ostali'!$A$15:$AS$372,Y$3,FALSE))</f>
        <v>0</v>
      </c>
      <c r="Z191">
        <f>IF($B191=0,0,+VLOOKUP($B191,'1v -ostali'!$A$15:$AS$372,Z$3,FALSE))</f>
        <v>0</v>
      </c>
      <c r="AA191">
        <f>IF($B191=0,0,+VLOOKUP($B191,'1v -ostali'!$A$15:$AS$372,AA$3,FALSE))</f>
        <v>0</v>
      </c>
      <c r="AB191">
        <f>IF($B191=0,0,+VLOOKUP($B191,'1v -ostali'!$A$15:$AS$372,AB$3,FALSE))</f>
        <v>0</v>
      </c>
      <c r="AC191">
        <f>IF($B191=0,0,+VLOOKUP($B191,'1v -ostali'!$A$15:$AS$372,AC$3,FALSE))</f>
        <v>0</v>
      </c>
      <c r="AD191">
        <f>IF($B191=0,0,+VLOOKUP($B191,'1v -ostali'!$A$15:$AS$372,AD$3,FALSE))</f>
        <v>0</v>
      </c>
      <c r="AL191">
        <f>IF($B191=0,0,+VLOOKUP($B191,'1v -ostali'!$A$15:$AS$372,AL$3,FALSE))</f>
        <v>0</v>
      </c>
      <c r="AM191">
        <f>IF($B191=0,0,+VLOOKUP($B191,'1v -ostali'!$A$15:$AS$372,AM$3,FALSE))</f>
        <v>0</v>
      </c>
      <c r="AN191" s="40">
        <f>IF($B191=0,0,+VLOOKUP($B191,'1v -ostali'!$A$15:$AS$372,AN$3,FALSE))</f>
        <v>0</v>
      </c>
      <c r="AO191" s="40">
        <f>IF($B191=0,0,+VLOOKUP($B191,'1v -ostali'!$A$15:$AS$372,AO$3,FALSE))</f>
        <v>0</v>
      </c>
      <c r="AP191" s="40">
        <f>IF($B191=0,0,+VLOOKUP($B191,'1v -ostali'!$A$15:$AS$372,AP$3,FALSE))</f>
        <v>0</v>
      </c>
      <c r="AQ191" s="40">
        <f>IF($B191=0,0,+VLOOKUP($B191,'1v -ostali'!$A$15:$AS$372,AQ$3,FALSE))</f>
        <v>0</v>
      </c>
      <c r="AR191" s="40">
        <f>IF($B191=0,0,+VLOOKUP($B191,'1v -ostali'!$A$15:$AS$372,AR$3,FALSE))</f>
        <v>0</v>
      </c>
      <c r="AS191" s="40">
        <f>IF($B191=0,0,+VLOOKUP($B191,'1v -ostali'!$A$15:$AS$372,AS$3,FALSE))</f>
        <v>0</v>
      </c>
      <c r="AT191" s="40">
        <f>IF($B191=0,0,+VLOOKUP($B191,'1v -ostali'!$A$15:$AS$372,AT$3,FALSE))</f>
        <v>0</v>
      </c>
      <c r="AU191" s="40">
        <f>IF($B191=0,0,+VLOOKUP($B191,'1v -ostali'!$A$15:$AS$372,AU$3,FALSE))</f>
        <v>0</v>
      </c>
      <c r="AV191" s="40">
        <f>IF($B191=0,0,+VLOOKUP($B191,'1v -ostali'!$A$15:$AS$372,AV$3,FALSE))</f>
        <v>0</v>
      </c>
      <c r="AW191" s="40">
        <f>IF($B191=0,0,+VLOOKUP($B191,'1v -ostali'!$A$15:$AS$372,AW$3,FALSE))</f>
        <v>0</v>
      </c>
    </row>
    <row r="192" spans="1:49" x14ac:dyDescent="0.25">
      <c r="A192">
        <f t="shared" si="21"/>
        <v>0</v>
      </c>
      <c r="B192">
        <f>+IF(MAX(B$4:B191)+1&lt;=B$1,B191+1,0)</f>
        <v>0</v>
      </c>
      <c r="C192" s="222">
        <f t="shared" si="18"/>
        <v>0</v>
      </c>
      <c r="D192">
        <f t="shared" si="19"/>
        <v>0</v>
      </c>
      <c r="E192" s="368">
        <f t="shared" si="20"/>
        <v>0</v>
      </c>
      <c r="F192" s="222">
        <f t="shared" si="17"/>
        <v>0</v>
      </c>
      <c r="G192">
        <f>IF($B192=0,0,+VLOOKUP($B192,'1v -ostali'!$A$15:C$372,G$3,FALSE))</f>
        <v>0</v>
      </c>
      <c r="I192">
        <f>IF($B192=0,0,+VLOOKUP($B192,'1v -ostali'!$A$15:$AS$372,I$3,FALSE))</f>
        <v>0</v>
      </c>
      <c r="J192">
        <f>IF($B192=0,0,+VLOOKUP($B192,'1v -ostali'!$A$15:$AS$372,J$3,FALSE))</f>
        <v>0</v>
      </c>
      <c r="K192">
        <f>IF($B192=0,0,+VLOOKUP($B192,'1v -ostali'!$A$15:$AS$372,K$3,FALSE))</f>
        <v>0</v>
      </c>
      <c r="L192">
        <f>IF($B192=0,0,+VLOOKUP($B192,'1v -ostali'!$A$15:$AS$372,L$3,FALSE))</f>
        <v>0</v>
      </c>
      <c r="M192">
        <f>IF($B192=0,0,+VLOOKUP($B192,'1v -ostali'!$A$15:$AS$372,M$3,FALSE))</f>
        <v>0</v>
      </c>
      <c r="N192">
        <f>IF($B192=0,0,+VLOOKUP($B192,'1v -ostali'!$A$15:$AS$372,N$3,FALSE))</f>
        <v>0</v>
      </c>
      <c r="O192">
        <f>IF($B192=0,0,+VLOOKUP($B192,'1v -ostali'!$A$15:$AS$372,O$3,FALSE))</f>
        <v>0</v>
      </c>
      <c r="P192">
        <f>IF($B192=0,0,+VLOOKUP($B192,'1v -ostali'!$A$15:$AS$372,P$3,FALSE))</f>
        <v>0</v>
      </c>
      <c r="Q192">
        <f>IF($B192=0,0,+VLOOKUP($B192,'1v -ostali'!$A$15:$AS$372,Q$3,FALSE))</f>
        <v>0</v>
      </c>
      <c r="R192">
        <f>IF($B192=0,0,+VLOOKUP($B192,'1v -ostali'!$A$15:$AS$372,R$3,FALSE))</f>
        <v>0</v>
      </c>
      <c r="S192">
        <f>IF($B192=0,0,+VLOOKUP($B192,'1v -ostali'!$A$15:$AS$372,S$3,FALSE))</f>
        <v>0</v>
      </c>
      <c r="T192">
        <f>IF($B192=0,0,+VLOOKUP($B192,'1v -ostali'!$A$15:$AS$372,T$3,FALSE))</f>
        <v>0</v>
      </c>
      <c r="U192">
        <f>IF($B192=0,0,+VLOOKUP($B192,'1v -ostali'!$A$15:$AS$372,U$3,FALSE))</f>
        <v>0</v>
      </c>
      <c r="V192">
        <f>IF($B192=0,0,+VLOOKUP($B192,'1v -ostali'!$A$15:$AS$372,V$3,FALSE))</f>
        <v>0</v>
      </c>
      <c r="W192">
        <f>IF($B192=0,0,+VLOOKUP($B192,'1v -ostali'!$A$15:$AS$372,W$3,FALSE))</f>
        <v>0</v>
      </c>
      <c r="X192">
        <f>IF($B192=0,0,+VLOOKUP($B192,'1v -ostali'!$A$15:$AS$372,X$3,FALSE))</f>
        <v>0</v>
      </c>
      <c r="Y192">
        <f>IF($B192=0,0,+VLOOKUP($B192,'1v -ostali'!$A$15:$AS$372,Y$3,FALSE))</f>
        <v>0</v>
      </c>
      <c r="Z192">
        <f>IF($B192=0,0,+VLOOKUP($B192,'1v -ostali'!$A$15:$AS$372,Z$3,FALSE))</f>
        <v>0</v>
      </c>
      <c r="AA192">
        <f>IF($B192=0,0,+VLOOKUP($B192,'1v -ostali'!$A$15:$AS$372,AA$3,FALSE))</f>
        <v>0</v>
      </c>
      <c r="AB192">
        <f>IF($B192=0,0,+VLOOKUP($B192,'1v -ostali'!$A$15:$AS$372,AB$3,FALSE))</f>
        <v>0</v>
      </c>
      <c r="AC192">
        <f>IF($B192=0,0,+VLOOKUP($B192,'1v -ostali'!$A$15:$AS$372,AC$3,FALSE))</f>
        <v>0</v>
      </c>
      <c r="AD192">
        <f>IF($B192=0,0,+VLOOKUP($B192,'1v -ostali'!$A$15:$AS$372,AD$3,FALSE))</f>
        <v>0</v>
      </c>
      <c r="AL192">
        <f>IF($B192=0,0,+VLOOKUP($B192,'1v -ostali'!$A$15:$AS$372,AL$3,FALSE))</f>
        <v>0</v>
      </c>
      <c r="AM192">
        <f>IF($B192=0,0,+VLOOKUP($B192,'1v -ostali'!$A$15:$AS$372,AM$3,FALSE))</f>
        <v>0</v>
      </c>
      <c r="AN192" s="40">
        <f>IF($B192=0,0,+VLOOKUP($B192,'1v -ostali'!$A$15:$AS$372,AN$3,FALSE))</f>
        <v>0</v>
      </c>
      <c r="AO192" s="40">
        <f>IF($B192=0,0,+VLOOKUP($B192,'1v -ostali'!$A$15:$AS$372,AO$3,FALSE))</f>
        <v>0</v>
      </c>
      <c r="AP192" s="40">
        <f>IF($B192=0,0,+VLOOKUP($B192,'1v -ostali'!$A$15:$AS$372,AP$3,FALSE))</f>
        <v>0</v>
      </c>
      <c r="AQ192" s="40">
        <f>IF($B192=0,0,+VLOOKUP($B192,'1v -ostali'!$A$15:$AS$372,AQ$3,FALSE))</f>
        <v>0</v>
      </c>
      <c r="AR192" s="40">
        <f>IF($B192=0,0,+VLOOKUP($B192,'1v -ostali'!$A$15:$AS$372,AR$3,FALSE))</f>
        <v>0</v>
      </c>
      <c r="AS192" s="40">
        <f>IF($B192=0,0,+VLOOKUP($B192,'1v -ostali'!$A$15:$AS$372,AS$3,FALSE))</f>
        <v>0</v>
      </c>
      <c r="AT192" s="40">
        <f>IF($B192=0,0,+VLOOKUP($B192,'1v -ostali'!$A$15:$AS$372,AT$3,FALSE))</f>
        <v>0</v>
      </c>
      <c r="AU192" s="40">
        <f>IF($B192=0,0,+VLOOKUP($B192,'1v -ostali'!$A$15:$AS$372,AU$3,FALSE))</f>
        <v>0</v>
      </c>
      <c r="AV192" s="40">
        <f>IF($B192=0,0,+VLOOKUP($B192,'1v -ostali'!$A$15:$AS$372,AV$3,FALSE))</f>
        <v>0</v>
      </c>
      <c r="AW192" s="40">
        <f>IF($B192=0,0,+VLOOKUP($B192,'1v -ostali'!$A$15:$AS$372,AW$3,FALSE))</f>
        <v>0</v>
      </c>
    </row>
    <row r="193" spans="1:49" x14ac:dyDescent="0.25">
      <c r="A193">
        <f t="shared" si="21"/>
        <v>0</v>
      </c>
      <c r="B193">
        <f>+IF(MAX(B$4:B192)+1&lt;=B$1,B192+1,0)</f>
        <v>0</v>
      </c>
      <c r="C193" s="222">
        <f t="shared" si="18"/>
        <v>0</v>
      </c>
      <c r="D193">
        <f t="shared" si="19"/>
        <v>0</v>
      </c>
      <c r="E193" s="368">
        <f t="shared" si="20"/>
        <v>0</v>
      </c>
      <c r="F193" s="222">
        <f t="shared" si="17"/>
        <v>0</v>
      </c>
      <c r="G193">
        <f>IF($B193=0,0,+VLOOKUP($B193,'1v -ostali'!$A$15:C$372,G$3,FALSE))</f>
        <v>0</v>
      </c>
      <c r="I193">
        <f>IF($B193=0,0,+VLOOKUP($B193,'1v -ostali'!$A$15:$AS$372,I$3,FALSE))</f>
        <v>0</v>
      </c>
      <c r="J193">
        <f>IF($B193=0,0,+VLOOKUP($B193,'1v -ostali'!$A$15:$AS$372,J$3,FALSE))</f>
        <v>0</v>
      </c>
      <c r="K193">
        <f>IF($B193=0,0,+VLOOKUP($B193,'1v -ostali'!$A$15:$AS$372,K$3,FALSE))</f>
        <v>0</v>
      </c>
      <c r="L193">
        <f>IF($B193=0,0,+VLOOKUP($B193,'1v -ostali'!$A$15:$AS$372,L$3,FALSE))</f>
        <v>0</v>
      </c>
      <c r="M193">
        <f>IF($B193=0,0,+VLOOKUP($B193,'1v -ostali'!$A$15:$AS$372,M$3,FALSE))</f>
        <v>0</v>
      </c>
      <c r="N193">
        <f>IF($B193=0,0,+VLOOKUP($B193,'1v -ostali'!$A$15:$AS$372,N$3,FALSE))</f>
        <v>0</v>
      </c>
      <c r="O193">
        <f>IF($B193=0,0,+VLOOKUP($B193,'1v -ostali'!$A$15:$AS$372,O$3,FALSE))</f>
        <v>0</v>
      </c>
      <c r="P193">
        <f>IF($B193=0,0,+VLOOKUP($B193,'1v -ostali'!$A$15:$AS$372,P$3,FALSE))</f>
        <v>0</v>
      </c>
      <c r="Q193">
        <f>IF($B193=0,0,+VLOOKUP($B193,'1v -ostali'!$A$15:$AS$372,Q$3,FALSE))</f>
        <v>0</v>
      </c>
      <c r="R193">
        <f>IF($B193=0,0,+VLOOKUP($B193,'1v -ostali'!$A$15:$AS$372,R$3,FALSE))</f>
        <v>0</v>
      </c>
      <c r="S193">
        <f>IF($B193=0,0,+VLOOKUP($B193,'1v -ostali'!$A$15:$AS$372,S$3,FALSE))</f>
        <v>0</v>
      </c>
      <c r="T193">
        <f>IF($B193=0,0,+VLOOKUP($B193,'1v -ostali'!$A$15:$AS$372,T$3,FALSE))</f>
        <v>0</v>
      </c>
      <c r="U193">
        <f>IF($B193=0,0,+VLOOKUP($B193,'1v -ostali'!$A$15:$AS$372,U$3,FALSE))</f>
        <v>0</v>
      </c>
      <c r="V193">
        <f>IF($B193=0,0,+VLOOKUP($B193,'1v -ostali'!$A$15:$AS$372,V$3,FALSE))</f>
        <v>0</v>
      </c>
      <c r="W193">
        <f>IF($B193=0,0,+VLOOKUP($B193,'1v -ostali'!$A$15:$AS$372,W$3,FALSE))</f>
        <v>0</v>
      </c>
      <c r="X193">
        <f>IF($B193=0,0,+VLOOKUP($B193,'1v -ostali'!$A$15:$AS$372,X$3,FALSE))</f>
        <v>0</v>
      </c>
      <c r="Y193">
        <f>IF($B193=0,0,+VLOOKUP($B193,'1v -ostali'!$A$15:$AS$372,Y$3,FALSE))</f>
        <v>0</v>
      </c>
      <c r="Z193">
        <f>IF($B193=0,0,+VLOOKUP($B193,'1v -ostali'!$A$15:$AS$372,Z$3,FALSE))</f>
        <v>0</v>
      </c>
      <c r="AA193">
        <f>IF($B193=0,0,+VLOOKUP($B193,'1v -ostali'!$A$15:$AS$372,AA$3,FALSE))</f>
        <v>0</v>
      </c>
      <c r="AB193">
        <f>IF($B193=0,0,+VLOOKUP($B193,'1v -ostali'!$A$15:$AS$372,AB$3,FALSE))</f>
        <v>0</v>
      </c>
      <c r="AC193">
        <f>IF($B193=0,0,+VLOOKUP($B193,'1v -ostali'!$A$15:$AS$372,AC$3,FALSE))</f>
        <v>0</v>
      </c>
      <c r="AD193">
        <f>IF($B193=0,0,+VLOOKUP($B193,'1v -ostali'!$A$15:$AS$372,AD$3,FALSE))</f>
        <v>0</v>
      </c>
      <c r="AL193">
        <f>IF($B193=0,0,+VLOOKUP($B193,'1v -ostali'!$A$15:$AS$372,AL$3,FALSE))</f>
        <v>0</v>
      </c>
      <c r="AM193">
        <f>IF($B193=0,0,+VLOOKUP($B193,'1v -ostali'!$A$15:$AS$372,AM$3,FALSE))</f>
        <v>0</v>
      </c>
      <c r="AN193" s="40">
        <f>IF($B193=0,0,+VLOOKUP($B193,'1v -ostali'!$A$15:$AS$372,AN$3,FALSE))</f>
        <v>0</v>
      </c>
      <c r="AO193" s="40">
        <f>IF($B193=0,0,+VLOOKUP($B193,'1v -ostali'!$A$15:$AS$372,AO$3,FALSE))</f>
        <v>0</v>
      </c>
      <c r="AP193" s="40">
        <f>IF($B193=0,0,+VLOOKUP($B193,'1v -ostali'!$A$15:$AS$372,AP$3,FALSE))</f>
        <v>0</v>
      </c>
      <c r="AQ193" s="40">
        <f>IF($B193=0,0,+VLOOKUP($B193,'1v -ostali'!$A$15:$AS$372,AQ$3,FALSE))</f>
        <v>0</v>
      </c>
      <c r="AR193" s="40">
        <f>IF($B193=0,0,+VLOOKUP($B193,'1v -ostali'!$A$15:$AS$372,AR$3,FALSE))</f>
        <v>0</v>
      </c>
      <c r="AS193" s="40">
        <f>IF($B193=0,0,+VLOOKUP($B193,'1v -ostali'!$A$15:$AS$372,AS$3,FALSE))</f>
        <v>0</v>
      </c>
      <c r="AT193" s="40">
        <f>IF($B193=0,0,+VLOOKUP($B193,'1v -ostali'!$A$15:$AS$372,AT$3,FALSE))</f>
        <v>0</v>
      </c>
      <c r="AU193" s="40">
        <f>IF($B193=0,0,+VLOOKUP($B193,'1v -ostali'!$A$15:$AS$372,AU$3,FALSE))</f>
        <v>0</v>
      </c>
      <c r="AV193" s="40">
        <f>IF($B193=0,0,+VLOOKUP($B193,'1v -ostali'!$A$15:$AS$372,AV$3,FALSE))</f>
        <v>0</v>
      </c>
      <c r="AW193" s="40">
        <f>IF($B193=0,0,+VLOOKUP($B193,'1v -ostali'!$A$15:$AS$372,AW$3,FALSE))</f>
        <v>0</v>
      </c>
    </row>
    <row r="194" spans="1:49" x14ac:dyDescent="0.25">
      <c r="A194">
        <f t="shared" si="21"/>
        <v>0</v>
      </c>
      <c r="B194">
        <f>+IF(MAX(B$4:B193)+1&lt;=B$1,B193+1,0)</f>
        <v>0</v>
      </c>
      <c r="C194" s="222">
        <f t="shared" si="18"/>
        <v>0</v>
      </c>
      <c r="D194">
        <f t="shared" si="19"/>
        <v>0</v>
      </c>
      <c r="E194" s="368">
        <f t="shared" si="20"/>
        <v>0</v>
      </c>
      <c r="F194" s="222">
        <f t="shared" si="17"/>
        <v>0</v>
      </c>
      <c r="G194">
        <f>IF($B194=0,0,+VLOOKUP($B194,'1v -ostali'!$A$15:C$372,G$3,FALSE))</f>
        <v>0</v>
      </c>
      <c r="I194">
        <f>IF($B194=0,0,+VLOOKUP($B194,'1v -ostali'!$A$15:$AS$372,I$3,FALSE))</f>
        <v>0</v>
      </c>
      <c r="J194">
        <f>IF($B194=0,0,+VLOOKUP($B194,'1v -ostali'!$A$15:$AS$372,J$3,FALSE))</f>
        <v>0</v>
      </c>
      <c r="K194">
        <f>IF($B194=0,0,+VLOOKUP($B194,'1v -ostali'!$A$15:$AS$372,K$3,FALSE))</f>
        <v>0</v>
      </c>
      <c r="L194">
        <f>IF($B194=0,0,+VLOOKUP($B194,'1v -ostali'!$A$15:$AS$372,L$3,FALSE))</f>
        <v>0</v>
      </c>
      <c r="M194">
        <f>IF($B194=0,0,+VLOOKUP($B194,'1v -ostali'!$A$15:$AS$372,M$3,FALSE))</f>
        <v>0</v>
      </c>
      <c r="N194">
        <f>IF($B194=0,0,+VLOOKUP($B194,'1v -ostali'!$A$15:$AS$372,N$3,FALSE))</f>
        <v>0</v>
      </c>
      <c r="O194">
        <f>IF($B194=0,0,+VLOOKUP($B194,'1v -ostali'!$A$15:$AS$372,O$3,FALSE))</f>
        <v>0</v>
      </c>
      <c r="P194">
        <f>IF($B194=0,0,+VLOOKUP($B194,'1v -ostali'!$A$15:$AS$372,P$3,FALSE))</f>
        <v>0</v>
      </c>
      <c r="Q194">
        <f>IF($B194=0,0,+VLOOKUP($B194,'1v -ostali'!$A$15:$AS$372,Q$3,FALSE))</f>
        <v>0</v>
      </c>
      <c r="R194">
        <f>IF($B194=0,0,+VLOOKUP($B194,'1v -ostali'!$A$15:$AS$372,R$3,FALSE))</f>
        <v>0</v>
      </c>
      <c r="S194">
        <f>IF($B194=0,0,+VLOOKUP($B194,'1v -ostali'!$A$15:$AS$372,S$3,FALSE))</f>
        <v>0</v>
      </c>
      <c r="T194">
        <f>IF($B194=0,0,+VLOOKUP($B194,'1v -ostali'!$A$15:$AS$372,T$3,FALSE))</f>
        <v>0</v>
      </c>
      <c r="U194">
        <f>IF($B194=0,0,+VLOOKUP($B194,'1v -ostali'!$A$15:$AS$372,U$3,FALSE))</f>
        <v>0</v>
      </c>
      <c r="V194">
        <f>IF($B194=0,0,+VLOOKUP($B194,'1v -ostali'!$A$15:$AS$372,V$3,FALSE))</f>
        <v>0</v>
      </c>
      <c r="W194">
        <f>IF($B194=0,0,+VLOOKUP($B194,'1v -ostali'!$A$15:$AS$372,W$3,FALSE))</f>
        <v>0</v>
      </c>
      <c r="X194">
        <f>IF($B194=0,0,+VLOOKUP($B194,'1v -ostali'!$A$15:$AS$372,X$3,FALSE))</f>
        <v>0</v>
      </c>
      <c r="Y194">
        <f>IF($B194=0,0,+VLOOKUP($B194,'1v -ostali'!$A$15:$AS$372,Y$3,FALSE))</f>
        <v>0</v>
      </c>
      <c r="Z194">
        <f>IF($B194=0,0,+VLOOKUP($B194,'1v -ostali'!$A$15:$AS$372,Z$3,FALSE))</f>
        <v>0</v>
      </c>
      <c r="AA194">
        <f>IF($B194=0,0,+VLOOKUP($B194,'1v -ostali'!$A$15:$AS$372,AA$3,FALSE))</f>
        <v>0</v>
      </c>
      <c r="AB194">
        <f>IF($B194=0,0,+VLOOKUP($B194,'1v -ostali'!$A$15:$AS$372,AB$3,FALSE))</f>
        <v>0</v>
      </c>
      <c r="AC194">
        <f>IF($B194=0,0,+VLOOKUP($B194,'1v -ostali'!$A$15:$AS$372,AC$3,FALSE))</f>
        <v>0</v>
      </c>
      <c r="AD194">
        <f>IF($B194=0,0,+VLOOKUP($B194,'1v -ostali'!$A$15:$AS$372,AD$3,FALSE))</f>
        <v>0</v>
      </c>
      <c r="AL194">
        <f>IF($B194=0,0,+VLOOKUP($B194,'1v -ostali'!$A$15:$AS$372,AL$3,FALSE))</f>
        <v>0</v>
      </c>
      <c r="AM194">
        <f>IF($B194=0,0,+VLOOKUP($B194,'1v -ostali'!$A$15:$AS$372,AM$3,FALSE))</f>
        <v>0</v>
      </c>
      <c r="AN194" s="40">
        <f>IF($B194=0,0,+VLOOKUP($B194,'1v -ostali'!$A$15:$AS$372,AN$3,FALSE))</f>
        <v>0</v>
      </c>
      <c r="AO194" s="40">
        <f>IF($B194=0,0,+VLOOKUP($B194,'1v -ostali'!$A$15:$AS$372,AO$3,FALSE))</f>
        <v>0</v>
      </c>
      <c r="AP194" s="40">
        <f>IF($B194=0,0,+VLOOKUP($B194,'1v -ostali'!$A$15:$AS$372,AP$3,FALSE))</f>
        <v>0</v>
      </c>
      <c r="AQ194" s="40">
        <f>IF($B194=0,0,+VLOOKUP($B194,'1v -ostali'!$A$15:$AS$372,AQ$3,FALSE))</f>
        <v>0</v>
      </c>
      <c r="AR194" s="40">
        <f>IF($B194=0,0,+VLOOKUP($B194,'1v -ostali'!$A$15:$AS$372,AR$3,FALSE))</f>
        <v>0</v>
      </c>
      <c r="AS194" s="40">
        <f>IF($B194=0,0,+VLOOKUP($B194,'1v -ostali'!$A$15:$AS$372,AS$3,FALSE))</f>
        <v>0</v>
      </c>
      <c r="AT194" s="40">
        <f>IF($B194=0,0,+VLOOKUP($B194,'1v -ostali'!$A$15:$AS$372,AT$3,FALSE))</f>
        <v>0</v>
      </c>
      <c r="AU194" s="40">
        <f>IF($B194=0,0,+VLOOKUP($B194,'1v -ostali'!$A$15:$AS$372,AU$3,FALSE))</f>
        <v>0</v>
      </c>
      <c r="AV194" s="40">
        <f>IF($B194=0,0,+VLOOKUP($B194,'1v -ostali'!$A$15:$AS$372,AV$3,FALSE))</f>
        <v>0</v>
      </c>
      <c r="AW194" s="40">
        <f>IF($B194=0,0,+VLOOKUP($B194,'1v -ostali'!$A$15:$AS$372,AW$3,FALSE))</f>
        <v>0</v>
      </c>
    </row>
    <row r="195" spans="1:49" x14ac:dyDescent="0.25">
      <c r="A195">
        <f t="shared" si="21"/>
        <v>0</v>
      </c>
      <c r="B195">
        <f>+IF(MAX(B$4:B194)+1&lt;=B$1,B194+1,0)</f>
        <v>0</v>
      </c>
      <c r="C195" s="222">
        <f t="shared" si="18"/>
        <v>0</v>
      </c>
      <c r="D195">
        <f t="shared" si="19"/>
        <v>0</v>
      </c>
      <c r="E195" s="368">
        <f t="shared" si="20"/>
        <v>0</v>
      </c>
      <c r="F195" s="222">
        <f t="shared" si="17"/>
        <v>0</v>
      </c>
      <c r="G195">
        <f>IF($B195=0,0,+VLOOKUP($B195,'1v -ostali'!$A$15:C$372,G$3,FALSE))</f>
        <v>0</v>
      </c>
      <c r="I195">
        <f>IF($B195=0,0,+VLOOKUP($B195,'1v -ostali'!$A$15:$AS$372,I$3,FALSE))</f>
        <v>0</v>
      </c>
      <c r="J195">
        <f>IF($B195=0,0,+VLOOKUP($B195,'1v -ostali'!$A$15:$AS$372,J$3,FALSE))</f>
        <v>0</v>
      </c>
      <c r="K195">
        <f>IF($B195=0,0,+VLOOKUP($B195,'1v -ostali'!$A$15:$AS$372,K$3,FALSE))</f>
        <v>0</v>
      </c>
      <c r="L195">
        <f>IF($B195=0,0,+VLOOKUP($B195,'1v -ostali'!$A$15:$AS$372,L$3,FALSE))</f>
        <v>0</v>
      </c>
      <c r="M195">
        <f>IF($B195=0,0,+VLOOKUP($B195,'1v -ostali'!$A$15:$AS$372,M$3,FALSE))</f>
        <v>0</v>
      </c>
      <c r="N195">
        <f>IF($B195=0,0,+VLOOKUP($B195,'1v -ostali'!$A$15:$AS$372,N$3,FALSE))</f>
        <v>0</v>
      </c>
      <c r="O195">
        <f>IF($B195=0,0,+VLOOKUP($B195,'1v -ostali'!$A$15:$AS$372,O$3,FALSE))</f>
        <v>0</v>
      </c>
      <c r="P195">
        <f>IF($B195=0,0,+VLOOKUP($B195,'1v -ostali'!$A$15:$AS$372,P$3,FALSE))</f>
        <v>0</v>
      </c>
      <c r="Q195">
        <f>IF($B195=0,0,+VLOOKUP($B195,'1v -ostali'!$A$15:$AS$372,Q$3,FALSE))</f>
        <v>0</v>
      </c>
      <c r="R195">
        <f>IF($B195=0,0,+VLOOKUP($B195,'1v -ostali'!$A$15:$AS$372,R$3,FALSE))</f>
        <v>0</v>
      </c>
      <c r="S195">
        <f>IF($B195=0,0,+VLOOKUP($B195,'1v -ostali'!$A$15:$AS$372,S$3,FALSE))</f>
        <v>0</v>
      </c>
      <c r="T195">
        <f>IF($B195=0,0,+VLOOKUP($B195,'1v -ostali'!$A$15:$AS$372,T$3,FALSE))</f>
        <v>0</v>
      </c>
      <c r="U195">
        <f>IF($B195=0,0,+VLOOKUP($B195,'1v -ostali'!$A$15:$AS$372,U$3,FALSE))</f>
        <v>0</v>
      </c>
      <c r="V195">
        <f>IF($B195=0,0,+VLOOKUP($B195,'1v -ostali'!$A$15:$AS$372,V$3,FALSE))</f>
        <v>0</v>
      </c>
      <c r="W195">
        <f>IF($B195=0,0,+VLOOKUP($B195,'1v -ostali'!$A$15:$AS$372,W$3,FALSE))</f>
        <v>0</v>
      </c>
      <c r="X195">
        <f>IF($B195=0,0,+VLOOKUP($B195,'1v -ostali'!$A$15:$AS$372,X$3,FALSE))</f>
        <v>0</v>
      </c>
      <c r="Y195">
        <f>IF($B195=0,0,+VLOOKUP($B195,'1v -ostali'!$A$15:$AS$372,Y$3,FALSE))</f>
        <v>0</v>
      </c>
      <c r="Z195">
        <f>IF($B195=0,0,+VLOOKUP($B195,'1v -ostali'!$A$15:$AS$372,Z$3,FALSE))</f>
        <v>0</v>
      </c>
      <c r="AA195">
        <f>IF($B195=0,0,+VLOOKUP($B195,'1v -ostali'!$A$15:$AS$372,AA$3,FALSE))</f>
        <v>0</v>
      </c>
      <c r="AB195">
        <f>IF($B195=0,0,+VLOOKUP($B195,'1v -ostali'!$A$15:$AS$372,AB$3,FALSE))</f>
        <v>0</v>
      </c>
      <c r="AC195">
        <f>IF($B195=0,0,+VLOOKUP($B195,'1v -ostali'!$A$15:$AS$372,AC$3,FALSE))</f>
        <v>0</v>
      </c>
      <c r="AD195">
        <f>IF($B195=0,0,+VLOOKUP($B195,'1v -ostali'!$A$15:$AS$372,AD$3,FALSE))</f>
        <v>0</v>
      </c>
      <c r="AL195">
        <f>IF($B195=0,0,+VLOOKUP($B195,'1v -ostali'!$A$15:$AS$372,AL$3,FALSE))</f>
        <v>0</v>
      </c>
      <c r="AM195">
        <f>IF($B195=0,0,+VLOOKUP($B195,'1v -ostali'!$A$15:$AS$372,AM$3,FALSE))</f>
        <v>0</v>
      </c>
      <c r="AN195" s="40">
        <f>IF($B195=0,0,+VLOOKUP($B195,'1v -ostali'!$A$15:$AS$372,AN$3,FALSE))</f>
        <v>0</v>
      </c>
      <c r="AO195" s="40">
        <f>IF($B195=0,0,+VLOOKUP($B195,'1v -ostali'!$A$15:$AS$372,AO$3,FALSE))</f>
        <v>0</v>
      </c>
      <c r="AP195" s="40">
        <f>IF($B195=0,0,+VLOOKUP($B195,'1v -ostali'!$A$15:$AS$372,AP$3,FALSE))</f>
        <v>0</v>
      </c>
      <c r="AQ195" s="40">
        <f>IF($B195=0,0,+VLOOKUP($B195,'1v -ostali'!$A$15:$AS$372,AQ$3,FALSE))</f>
        <v>0</v>
      </c>
      <c r="AR195" s="40">
        <f>IF($B195=0,0,+VLOOKUP($B195,'1v -ostali'!$A$15:$AS$372,AR$3,FALSE))</f>
        <v>0</v>
      </c>
      <c r="AS195" s="40">
        <f>IF($B195=0,0,+VLOOKUP($B195,'1v -ostali'!$A$15:$AS$372,AS$3,FALSE))</f>
        <v>0</v>
      </c>
      <c r="AT195" s="40">
        <f>IF($B195=0,0,+VLOOKUP($B195,'1v -ostali'!$A$15:$AS$372,AT$3,FALSE))</f>
        <v>0</v>
      </c>
      <c r="AU195" s="40">
        <f>IF($B195=0,0,+VLOOKUP($B195,'1v -ostali'!$A$15:$AS$372,AU$3,FALSE))</f>
        <v>0</v>
      </c>
      <c r="AV195" s="40">
        <f>IF($B195=0,0,+VLOOKUP($B195,'1v -ostali'!$A$15:$AS$372,AV$3,FALSE))</f>
        <v>0</v>
      </c>
      <c r="AW195" s="40">
        <f>IF($B195=0,0,+VLOOKUP($B195,'1v -ostali'!$A$15:$AS$372,AW$3,FALSE))</f>
        <v>0</v>
      </c>
    </row>
    <row r="196" spans="1:49" x14ac:dyDescent="0.25">
      <c r="A196">
        <f t="shared" si="21"/>
        <v>0</v>
      </c>
      <c r="B196">
        <f>+IF(MAX(B$4:B195)+1&lt;=B$1,B195+1,0)</f>
        <v>0</v>
      </c>
      <c r="C196" s="222">
        <f t="shared" si="18"/>
        <v>0</v>
      </c>
      <c r="D196">
        <f t="shared" si="19"/>
        <v>0</v>
      </c>
      <c r="E196" s="368">
        <f t="shared" si="20"/>
        <v>0</v>
      </c>
      <c r="F196" s="222">
        <f t="shared" si="17"/>
        <v>0</v>
      </c>
      <c r="G196">
        <f>IF($B196=0,0,+VLOOKUP($B196,'1v -ostali'!$A$15:C$372,G$3,FALSE))</f>
        <v>0</v>
      </c>
      <c r="I196">
        <f>IF($B196=0,0,+VLOOKUP($B196,'1v -ostali'!$A$15:$AS$372,I$3,FALSE))</f>
        <v>0</v>
      </c>
      <c r="J196">
        <f>IF($B196=0,0,+VLOOKUP($B196,'1v -ostali'!$A$15:$AS$372,J$3,FALSE))</f>
        <v>0</v>
      </c>
      <c r="K196">
        <f>IF($B196=0,0,+VLOOKUP($B196,'1v -ostali'!$A$15:$AS$372,K$3,FALSE))</f>
        <v>0</v>
      </c>
      <c r="L196">
        <f>IF($B196=0,0,+VLOOKUP($B196,'1v -ostali'!$A$15:$AS$372,L$3,FALSE))</f>
        <v>0</v>
      </c>
      <c r="M196">
        <f>IF($B196=0,0,+VLOOKUP($B196,'1v -ostali'!$A$15:$AS$372,M$3,FALSE))</f>
        <v>0</v>
      </c>
      <c r="N196">
        <f>IF($B196=0,0,+VLOOKUP($B196,'1v -ostali'!$A$15:$AS$372,N$3,FALSE))</f>
        <v>0</v>
      </c>
      <c r="O196">
        <f>IF($B196=0,0,+VLOOKUP($B196,'1v -ostali'!$A$15:$AS$372,O$3,FALSE))</f>
        <v>0</v>
      </c>
      <c r="P196">
        <f>IF($B196=0,0,+VLOOKUP($B196,'1v -ostali'!$A$15:$AS$372,P$3,FALSE))</f>
        <v>0</v>
      </c>
      <c r="Q196">
        <f>IF($B196=0,0,+VLOOKUP($B196,'1v -ostali'!$A$15:$AS$372,Q$3,FALSE))</f>
        <v>0</v>
      </c>
      <c r="R196">
        <f>IF($B196=0,0,+VLOOKUP($B196,'1v -ostali'!$A$15:$AS$372,R$3,FALSE))</f>
        <v>0</v>
      </c>
      <c r="S196">
        <f>IF($B196=0,0,+VLOOKUP($B196,'1v -ostali'!$A$15:$AS$372,S$3,FALSE))</f>
        <v>0</v>
      </c>
      <c r="T196">
        <f>IF($B196=0,0,+VLOOKUP($B196,'1v -ostali'!$A$15:$AS$372,T$3,FALSE))</f>
        <v>0</v>
      </c>
      <c r="U196">
        <f>IF($B196=0,0,+VLOOKUP($B196,'1v -ostali'!$A$15:$AS$372,U$3,FALSE))</f>
        <v>0</v>
      </c>
      <c r="V196">
        <f>IF($B196=0,0,+VLOOKUP($B196,'1v -ostali'!$A$15:$AS$372,V$3,FALSE))</f>
        <v>0</v>
      </c>
      <c r="W196">
        <f>IF($B196=0,0,+VLOOKUP($B196,'1v -ostali'!$A$15:$AS$372,W$3,FALSE))</f>
        <v>0</v>
      </c>
      <c r="X196">
        <f>IF($B196=0,0,+VLOOKUP($B196,'1v -ostali'!$A$15:$AS$372,X$3,FALSE))</f>
        <v>0</v>
      </c>
      <c r="Y196">
        <f>IF($B196=0,0,+VLOOKUP($B196,'1v -ostali'!$A$15:$AS$372,Y$3,FALSE))</f>
        <v>0</v>
      </c>
      <c r="Z196">
        <f>IF($B196=0,0,+VLOOKUP($B196,'1v -ostali'!$A$15:$AS$372,Z$3,FALSE))</f>
        <v>0</v>
      </c>
      <c r="AA196">
        <f>IF($B196=0,0,+VLOOKUP($B196,'1v -ostali'!$A$15:$AS$372,AA$3,FALSE))</f>
        <v>0</v>
      </c>
      <c r="AB196">
        <f>IF($B196=0,0,+VLOOKUP($B196,'1v -ostali'!$A$15:$AS$372,AB$3,FALSE))</f>
        <v>0</v>
      </c>
      <c r="AC196">
        <f>IF($B196=0,0,+VLOOKUP($B196,'1v -ostali'!$A$15:$AS$372,AC$3,FALSE))</f>
        <v>0</v>
      </c>
      <c r="AD196">
        <f>IF($B196=0,0,+VLOOKUP($B196,'1v -ostali'!$A$15:$AS$372,AD$3,FALSE))</f>
        <v>0</v>
      </c>
      <c r="AL196">
        <f>IF($B196=0,0,+VLOOKUP($B196,'1v -ostali'!$A$15:$AS$372,AL$3,FALSE))</f>
        <v>0</v>
      </c>
      <c r="AM196">
        <f>IF($B196=0,0,+VLOOKUP($B196,'1v -ostali'!$A$15:$AS$372,AM$3,FALSE))</f>
        <v>0</v>
      </c>
      <c r="AN196" s="40">
        <f>IF($B196=0,0,+VLOOKUP($B196,'1v -ostali'!$A$15:$AS$372,AN$3,FALSE))</f>
        <v>0</v>
      </c>
      <c r="AO196" s="40">
        <f>IF($B196=0,0,+VLOOKUP($B196,'1v -ostali'!$A$15:$AS$372,AO$3,FALSE))</f>
        <v>0</v>
      </c>
      <c r="AP196" s="40">
        <f>IF($B196=0,0,+VLOOKUP($B196,'1v -ostali'!$A$15:$AS$372,AP$3,FALSE))</f>
        <v>0</v>
      </c>
      <c r="AQ196" s="40">
        <f>IF($B196=0,0,+VLOOKUP($B196,'1v -ostali'!$A$15:$AS$372,AQ$3,FALSE))</f>
        <v>0</v>
      </c>
      <c r="AR196" s="40">
        <f>IF($B196=0,0,+VLOOKUP($B196,'1v -ostali'!$A$15:$AS$372,AR$3,FALSE))</f>
        <v>0</v>
      </c>
      <c r="AS196" s="40">
        <f>IF($B196=0,0,+VLOOKUP($B196,'1v -ostali'!$A$15:$AS$372,AS$3,FALSE))</f>
        <v>0</v>
      </c>
      <c r="AT196" s="40">
        <f>IF($B196=0,0,+VLOOKUP($B196,'1v -ostali'!$A$15:$AS$372,AT$3,FALSE))</f>
        <v>0</v>
      </c>
      <c r="AU196" s="40">
        <f>IF($B196=0,0,+VLOOKUP($B196,'1v -ostali'!$A$15:$AS$372,AU$3,FALSE))</f>
        <v>0</v>
      </c>
      <c r="AV196" s="40">
        <f>IF($B196=0,0,+VLOOKUP($B196,'1v -ostali'!$A$15:$AS$372,AV$3,FALSE))</f>
        <v>0</v>
      </c>
      <c r="AW196" s="40">
        <f>IF($B196=0,0,+VLOOKUP($B196,'1v -ostali'!$A$15:$AS$372,AW$3,FALSE))</f>
        <v>0</v>
      </c>
    </row>
    <row r="197" spans="1:49" x14ac:dyDescent="0.25">
      <c r="A197">
        <f t="shared" si="21"/>
        <v>0</v>
      </c>
      <c r="B197">
        <f>+IF(MAX(B$4:B196)+1&lt;=B$1,B196+1,0)</f>
        <v>0</v>
      </c>
      <c r="C197" s="222">
        <f t="shared" si="18"/>
        <v>0</v>
      </c>
      <c r="D197">
        <f t="shared" si="19"/>
        <v>0</v>
      </c>
      <c r="E197" s="368">
        <f t="shared" si="20"/>
        <v>0</v>
      </c>
      <c r="F197" s="222">
        <f t="shared" si="17"/>
        <v>0</v>
      </c>
      <c r="G197">
        <f>IF($B197=0,0,+VLOOKUP($B197,'1v -ostali'!$A$15:C$372,G$3,FALSE))</f>
        <v>0</v>
      </c>
      <c r="I197">
        <f>IF($B197=0,0,+VLOOKUP($B197,'1v -ostali'!$A$15:$AS$372,I$3,FALSE))</f>
        <v>0</v>
      </c>
      <c r="J197">
        <f>IF($B197=0,0,+VLOOKUP($B197,'1v -ostali'!$A$15:$AS$372,J$3,FALSE))</f>
        <v>0</v>
      </c>
      <c r="K197">
        <f>IF($B197=0,0,+VLOOKUP($B197,'1v -ostali'!$A$15:$AS$372,K$3,FALSE))</f>
        <v>0</v>
      </c>
      <c r="L197">
        <f>IF($B197=0,0,+VLOOKUP($B197,'1v -ostali'!$A$15:$AS$372,L$3,FALSE))</f>
        <v>0</v>
      </c>
      <c r="M197">
        <f>IF($B197=0,0,+VLOOKUP($B197,'1v -ostali'!$A$15:$AS$372,M$3,FALSE))</f>
        <v>0</v>
      </c>
      <c r="N197">
        <f>IF($B197=0,0,+VLOOKUP($B197,'1v -ostali'!$A$15:$AS$372,N$3,FALSE))</f>
        <v>0</v>
      </c>
      <c r="O197">
        <f>IF($B197=0,0,+VLOOKUP($B197,'1v -ostali'!$A$15:$AS$372,O$3,FALSE))</f>
        <v>0</v>
      </c>
      <c r="P197">
        <f>IF($B197=0,0,+VLOOKUP($B197,'1v -ostali'!$A$15:$AS$372,P$3,FALSE))</f>
        <v>0</v>
      </c>
      <c r="Q197">
        <f>IF($B197=0,0,+VLOOKUP($B197,'1v -ostali'!$A$15:$AS$372,Q$3,FALSE))</f>
        <v>0</v>
      </c>
      <c r="R197">
        <f>IF($B197=0,0,+VLOOKUP($B197,'1v -ostali'!$A$15:$AS$372,R$3,FALSE))</f>
        <v>0</v>
      </c>
      <c r="S197">
        <f>IF($B197=0,0,+VLOOKUP($B197,'1v -ostali'!$A$15:$AS$372,S$3,FALSE))</f>
        <v>0</v>
      </c>
      <c r="T197">
        <f>IF($B197=0,0,+VLOOKUP($B197,'1v -ostali'!$A$15:$AS$372,T$3,FALSE))</f>
        <v>0</v>
      </c>
      <c r="U197">
        <f>IF($B197=0,0,+VLOOKUP($B197,'1v -ostali'!$A$15:$AS$372,U$3,FALSE))</f>
        <v>0</v>
      </c>
      <c r="V197">
        <f>IF($B197=0,0,+VLOOKUP($B197,'1v -ostali'!$A$15:$AS$372,V$3,FALSE))</f>
        <v>0</v>
      </c>
      <c r="W197">
        <f>IF($B197=0,0,+VLOOKUP($B197,'1v -ostali'!$A$15:$AS$372,W$3,FALSE))</f>
        <v>0</v>
      </c>
      <c r="X197">
        <f>IF($B197=0,0,+VLOOKUP($B197,'1v -ostali'!$A$15:$AS$372,X$3,FALSE))</f>
        <v>0</v>
      </c>
      <c r="Y197">
        <f>IF($B197=0,0,+VLOOKUP($B197,'1v -ostali'!$A$15:$AS$372,Y$3,FALSE))</f>
        <v>0</v>
      </c>
      <c r="Z197">
        <f>IF($B197=0,0,+VLOOKUP($B197,'1v -ostali'!$A$15:$AS$372,Z$3,FALSE))</f>
        <v>0</v>
      </c>
      <c r="AA197">
        <f>IF($B197=0,0,+VLOOKUP($B197,'1v -ostali'!$A$15:$AS$372,AA$3,FALSE))</f>
        <v>0</v>
      </c>
      <c r="AB197">
        <f>IF($B197=0,0,+VLOOKUP($B197,'1v -ostali'!$A$15:$AS$372,AB$3,FALSE))</f>
        <v>0</v>
      </c>
      <c r="AC197">
        <f>IF($B197=0,0,+VLOOKUP($B197,'1v -ostali'!$A$15:$AS$372,AC$3,FALSE))</f>
        <v>0</v>
      </c>
      <c r="AD197">
        <f>IF($B197=0,0,+VLOOKUP($B197,'1v -ostali'!$A$15:$AS$372,AD$3,FALSE))</f>
        <v>0</v>
      </c>
      <c r="AL197">
        <f>IF($B197=0,0,+VLOOKUP($B197,'1v -ostali'!$A$15:$AS$372,AL$3,FALSE))</f>
        <v>0</v>
      </c>
      <c r="AM197">
        <f>IF($B197=0,0,+VLOOKUP($B197,'1v -ostali'!$A$15:$AS$372,AM$3,FALSE))</f>
        <v>0</v>
      </c>
      <c r="AN197" s="40">
        <f>IF($B197=0,0,+VLOOKUP($B197,'1v -ostali'!$A$15:$AS$372,AN$3,FALSE))</f>
        <v>0</v>
      </c>
      <c r="AO197" s="40">
        <f>IF($B197=0,0,+VLOOKUP($B197,'1v -ostali'!$A$15:$AS$372,AO$3,FALSE))</f>
        <v>0</v>
      </c>
      <c r="AP197" s="40">
        <f>IF($B197=0,0,+VLOOKUP($B197,'1v -ostali'!$A$15:$AS$372,AP$3,FALSE))</f>
        <v>0</v>
      </c>
      <c r="AQ197" s="40">
        <f>IF($B197=0,0,+VLOOKUP($B197,'1v -ostali'!$A$15:$AS$372,AQ$3,FALSE))</f>
        <v>0</v>
      </c>
      <c r="AR197" s="40">
        <f>IF($B197=0,0,+VLOOKUP($B197,'1v -ostali'!$A$15:$AS$372,AR$3,FALSE))</f>
        <v>0</v>
      </c>
      <c r="AS197" s="40">
        <f>IF($B197=0,0,+VLOOKUP($B197,'1v -ostali'!$A$15:$AS$372,AS$3,FALSE))</f>
        <v>0</v>
      </c>
      <c r="AT197" s="40">
        <f>IF($B197=0,0,+VLOOKUP($B197,'1v -ostali'!$A$15:$AS$372,AT$3,FALSE))</f>
        <v>0</v>
      </c>
      <c r="AU197" s="40">
        <f>IF($B197=0,0,+VLOOKUP($B197,'1v -ostali'!$A$15:$AS$372,AU$3,FALSE))</f>
        <v>0</v>
      </c>
      <c r="AV197" s="40">
        <f>IF($B197=0,0,+VLOOKUP($B197,'1v -ostali'!$A$15:$AS$372,AV$3,FALSE))</f>
        <v>0</v>
      </c>
      <c r="AW197" s="40">
        <f>IF($B197=0,0,+VLOOKUP($B197,'1v -ostali'!$A$15:$AS$372,AW$3,FALSE))</f>
        <v>0</v>
      </c>
    </row>
    <row r="198" spans="1:49" x14ac:dyDescent="0.25">
      <c r="D198" s="368"/>
    </row>
  </sheetData>
  <mergeCells count="8">
    <mergeCell ref="AY2:BB2"/>
    <mergeCell ref="AS2:AW2"/>
    <mergeCell ref="J2:P2"/>
    <mergeCell ref="Q2:W2"/>
    <mergeCell ref="X2:AD2"/>
    <mergeCell ref="AE2:AK2"/>
    <mergeCell ref="AL2:AM2"/>
    <mergeCell ref="AN2:AR2"/>
  </mergeCells>
  <conditionalFormatting sqref="AN1:AW1">
    <cfRule type="cellIs" dxfId="2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8"/>
  <sheetViews>
    <sheetView showZeros="0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RowHeight="13.2" x14ac:dyDescent="0.25"/>
  <cols>
    <col min="1" max="1" width="4.88671875" customWidth="1"/>
    <col min="2" max="2" width="5" style="222" customWidth="1"/>
    <col min="3" max="3" width="6.44140625" bestFit="1" customWidth="1"/>
    <col min="4" max="4" width="26" style="222" customWidth="1"/>
    <col min="5" max="5" width="4.5546875" bestFit="1" customWidth="1"/>
    <col min="6" max="6" width="23" style="222" customWidth="1"/>
    <col min="7" max="7" width="29.5546875" customWidth="1"/>
    <col min="8" max="8" width="5.88671875" customWidth="1"/>
    <col min="9" max="9" width="10.33203125" customWidth="1"/>
    <col min="10" max="10" width="9.6640625" customWidth="1"/>
    <col min="15" max="15" width="4.88671875" customWidth="1"/>
    <col min="16" max="16" width="12.5546875" customWidth="1"/>
    <col min="17" max="17" width="10.33203125" customWidth="1"/>
    <col min="18" max="18" width="12.88671875" customWidth="1"/>
    <col min="19" max="20" width="12.33203125" customWidth="1"/>
    <col min="21" max="21" width="11.44140625" customWidth="1"/>
    <col min="22" max="22" width="11" customWidth="1"/>
    <col min="23" max="23" width="11.5546875" customWidth="1"/>
    <col min="24" max="25" width="11" customWidth="1"/>
    <col min="26" max="26" width="11.109375" customWidth="1"/>
    <col min="27" max="30" width="11.6640625" customWidth="1"/>
    <col min="31" max="31" width="12" customWidth="1"/>
    <col min="32" max="32" width="11.109375" customWidth="1"/>
    <col min="33" max="33" width="12.88671875" customWidth="1"/>
    <col min="34" max="34" width="11.5546875" customWidth="1"/>
    <col min="40" max="40" width="11.88671875" bestFit="1" customWidth="1"/>
    <col min="41" max="41" width="9.44140625" bestFit="1" customWidth="1"/>
    <col min="42" max="42" width="11.88671875" bestFit="1" customWidth="1"/>
    <col min="43" max="43" width="13.5546875" bestFit="1" customWidth="1"/>
    <col min="44" max="44" width="11.88671875" bestFit="1" customWidth="1"/>
    <col min="45" max="45" width="13.44140625" bestFit="1" customWidth="1"/>
    <col min="46" max="46" width="9.88671875" bestFit="1" customWidth="1"/>
    <col min="47" max="48" width="13.44140625" bestFit="1" customWidth="1"/>
    <col min="49" max="49" width="11.88671875" bestFit="1" customWidth="1"/>
    <col min="50" max="50" width="12.5546875" customWidth="1"/>
    <col min="51" max="51" width="10.109375" style="40" bestFit="1" customWidth="1"/>
    <col min="52" max="52" width="9.109375" style="40" bestFit="1" customWidth="1"/>
    <col min="53" max="53" width="10.109375" style="40" bestFit="1" customWidth="1"/>
    <col min="54" max="54" width="9.109375" style="40" bestFit="1" customWidth="1"/>
  </cols>
  <sheetData>
    <row r="1" spans="1:54" ht="20.399999999999999" x14ac:dyDescent="0.35">
      <c r="B1">
        <f>+'1v -beneficirani'!A1</f>
        <v>1</v>
      </c>
      <c r="C1" s="222"/>
      <c r="D1"/>
      <c r="E1" s="222"/>
      <c r="Z1">
        <v>12</v>
      </c>
      <c r="AE1">
        <v>12</v>
      </c>
      <c r="AJ1">
        <v>12</v>
      </c>
      <c r="AN1" s="541">
        <f>+COUNTIF(AN5:AN197,"&lt;0")</f>
        <v>0</v>
      </c>
      <c r="AO1" s="541">
        <f>+COUNTIF(AO5:AO197,"&lt;0")</f>
        <v>0</v>
      </c>
      <c r="AP1" s="541">
        <f>+COUNTIF(AP5:AP197,"&lt;0")</f>
        <v>0</v>
      </c>
      <c r="AQ1" s="541">
        <f>+COUNTIF(AQ5:AQ197,"&lt;0")</f>
        <v>0</v>
      </c>
      <c r="AR1" s="541">
        <f t="shared" ref="AR1:AW1" si="0">+COUNTIF(AR5:AR197,"&lt;0")</f>
        <v>0</v>
      </c>
      <c r="AS1" s="541">
        <f t="shared" si="0"/>
        <v>0</v>
      </c>
      <c r="AT1" s="541">
        <f t="shared" si="0"/>
        <v>0</v>
      </c>
      <c r="AU1" s="541">
        <f t="shared" si="0"/>
        <v>0</v>
      </c>
      <c r="AV1" s="541">
        <f t="shared" si="0"/>
        <v>0</v>
      </c>
      <c r="AW1" s="541">
        <f t="shared" si="0"/>
        <v>0</v>
      </c>
    </row>
    <row r="2" spans="1:54" ht="20.399999999999999" x14ac:dyDescent="0.35">
      <c r="B2"/>
      <c r="C2" s="222"/>
      <c r="D2"/>
      <c r="E2" s="222"/>
      <c r="J2" s="738" t="s">
        <v>588</v>
      </c>
      <c r="K2" s="738"/>
      <c r="L2" s="738"/>
      <c r="M2" s="738"/>
      <c r="N2" s="738"/>
      <c r="O2" s="738"/>
      <c r="P2" s="739"/>
      <c r="Q2" s="747" t="s">
        <v>116</v>
      </c>
      <c r="R2" s="748"/>
      <c r="S2" s="748"/>
      <c r="T2" s="748"/>
      <c r="U2" s="748"/>
      <c r="V2" s="748"/>
      <c r="W2" s="748"/>
      <c r="X2" s="740" t="s">
        <v>589</v>
      </c>
      <c r="Y2" s="740"/>
      <c r="Z2" s="740"/>
      <c r="AA2" s="740"/>
      <c r="AB2" s="740"/>
      <c r="AC2" s="740"/>
      <c r="AD2" s="740"/>
      <c r="AE2" s="741" t="s">
        <v>590</v>
      </c>
      <c r="AF2" s="741"/>
      <c r="AG2" s="741"/>
      <c r="AH2" s="741"/>
      <c r="AI2" s="741">
        <f>-SUM(AJ5:AJ83)</f>
        <v>0</v>
      </c>
      <c r="AJ2" s="741">
        <f>-SUM(AK5:AK83)</f>
        <v>0</v>
      </c>
      <c r="AK2" s="741">
        <f>+SUM(AL5:AL83)</f>
        <v>0</v>
      </c>
      <c r="AL2" s="745" t="s">
        <v>591</v>
      </c>
      <c r="AM2" s="746"/>
      <c r="AN2" s="636" t="s">
        <v>568</v>
      </c>
      <c r="AO2" s="636"/>
      <c r="AP2" s="636"/>
      <c r="AQ2" s="636"/>
      <c r="AR2" s="636"/>
      <c r="AS2" s="637" t="s">
        <v>569</v>
      </c>
      <c r="AT2" s="637"/>
      <c r="AU2" s="637"/>
      <c r="AV2" s="637"/>
      <c r="AW2" s="637"/>
      <c r="AY2" s="742" t="s">
        <v>688</v>
      </c>
      <c r="AZ2" s="743"/>
      <c r="BA2" s="743"/>
      <c r="BB2" s="744"/>
    </row>
    <row r="3" spans="1:54" ht="13.8" thickBot="1" x14ac:dyDescent="0.3">
      <c r="B3"/>
      <c r="C3" s="222"/>
      <c r="D3"/>
      <c r="E3" s="222"/>
      <c r="G3">
        <v>2</v>
      </c>
      <c r="I3">
        <v>28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  <c r="P3">
        <v>9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L3">
        <v>24</v>
      </c>
      <c r="AM3" s="40">
        <v>25</v>
      </c>
      <c r="AN3">
        <v>33</v>
      </c>
      <c r="AO3">
        <v>34</v>
      </c>
      <c r="AP3">
        <v>35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45</v>
      </c>
      <c r="AW3">
        <v>46</v>
      </c>
      <c r="AX3">
        <v>32</v>
      </c>
    </row>
    <row r="4" spans="1:54" ht="120" customHeight="1" thickBot="1" x14ac:dyDescent="0.3">
      <c r="A4" s="532" t="s">
        <v>587</v>
      </c>
      <c r="B4" s="223" t="s">
        <v>397</v>
      </c>
      <c r="C4" s="367" t="s">
        <v>401</v>
      </c>
      <c r="D4" s="223" t="s">
        <v>402</v>
      </c>
      <c r="E4" s="367" t="s">
        <v>403</v>
      </c>
      <c r="F4" s="552" t="s">
        <v>654</v>
      </c>
      <c r="G4" s="224" t="s">
        <v>398</v>
      </c>
      <c r="H4" s="224" t="s">
        <v>399</v>
      </c>
      <c r="I4" s="224" t="s">
        <v>400</v>
      </c>
      <c r="J4" s="533" t="s">
        <v>592</v>
      </c>
      <c r="K4" s="534" t="s">
        <v>593</v>
      </c>
      <c r="L4" s="534" t="s">
        <v>594</v>
      </c>
      <c r="M4" s="534" t="s">
        <v>595</v>
      </c>
      <c r="N4" s="534" t="s">
        <v>596</v>
      </c>
      <c r="O4" s="534" t="s">
        <v>597</v>
      </c>
      <c r="P4" s="531" t="s">
        <v>598</v>
      </c>
      <c r="Q4" s="533" t="s">
        <v>599</v>
      </c>
      <c r="R4" s="534" t="s">
        <v>600</v>
      </c>
      <c r="S4" s="534" t="s">
        <v>601</v>
      </c>
      <c r="T4" s="534" t="s">
        <v>602</v>
      </c>
      <c r="U4" s="534" t="s">
        <v>603</v>
      </c>
      <c r="V4" s="534" t="s">
        <v>604</v>
      </c>
      <c r="W4" s="531" t="s">
        <v>605</v>
      </c>
      <c r="X4" s="533" t="s">
        <v>606</v>
      </c>
      <c r="Y4" s="534" t="s">
        <v>607</v>
      </c>
      <c r="Z4" s="534" t="s">
        <v>608</v>
      </c>
      <c r="AA4" s="534" t="s">
        <v>609</v>
      </c>
      <c r="AB4" s="534" t="s">
        <v>610</v>
      </c>
      <c r="AC4" s="534" t="s">
        <v>611</v>
      </c>
      <c r="AD4" s="531" t="s">
        <v>612</v>
      </c>
      <c r="AE4" s="533" t="s">
        <v>613</v>
      </c>
      <c r="AF4" s="534" t="s">
        <v>614</v>
      </c>
      <c r="AG4" s="534" t="s">
        <v>615</v>
      </c>
      <c r="AH4" s="534" t="s">
        <v>616</v>
      </c>
      <c r="AI4" s="534" t="s">
        <v>617</v>
      </c>
      <c r="AJ4" s="534" t="s">
        <v>618</v>
      </c>
      <c r="AK4" s="531" t="s">
        <v>619</v>
      </c>
      <c r="AL4" s="533" t="s">
        <v>620</v>
      </c>
      <c r="AM4" s="531" t="s">
        <v>621</v>
      </c>
      <c r="AN4" s="539" t="s">
        <v>623</v>
      </c>
      <c r="AO4" s="539" t="s">
        <v>624</v>
      </c>
      <c r="AP4" s="539" t="s">
        <v>625</v>
      </c>
      <c r="AQ4" s="539" t="s">
        <v>626</v>
      </c>
      <c r="AR4" s="539" t="s">
        <v>627</v>
      </c>
      <c r="AS4" s="539" t="s">
        <v>628</v>
      </c>
      <c r="AT4" s="539" t="s">
        <v>629</v>
      </c>
      <c r="AU4" s="539" t="s">
        <v>630</v>
      </c>
      <c r="AV4" s="539" t="s">
        <v>631</v>
      </c>
      <c r="AW4" s="539" t="s">
        <v>632</v>
      </c>
      <c r="AX4" s="540" t="s">
        <v>622</v>
      </c>
      <c r="AY4" s="608" t="s">
        <v>689</v>
      </c>
      <c r="AZ4" s="608" t="s">
        <v>690</v>
      </c>
      <c r="BA4" s="608" t="s">
        <v>691</v>
      </c>
      <c r="BB4" s="608" t="s">
        <v>692</v>
      </c>
    </row>
    <row r="5" spans="1:54" x14ac:dyDescent="0.25">
      <c r="A5">
        <f>+'1 -sredstva'!D1</f>
        <v>0</v>
      </c>
      <c r="B5">
        <v>1</v>
      </c>
      <c r="C5" s="222">
        <f>+'1 -sredstva'!D2</f>
        <v>0</v>
      </c>
      <c r="D5" t="str">
        <f>+'1 -sredstva'!F2</f>
        <v/>
      </c>
      <c r="E5" s="368">
        <f>+'1 -sredstva'!D3</f>
        <v>0</v>
      </c>
      <c r="F5" s="222" t="e">
        <f>+VLOOKUP(C5,Korisnici!A$2:E$198,5,FALSE)</f>
        <v>#N/A</v>
      </c>
      <c r="G5">
        <f>IF($B5=0,0,+VLOOKUP($B5,'1v -beneficirani'!A$15:C$351,G$3,FALSE))</f>
        <v>0</v>
      </c>
      <c r="I5">
        <f>IF($B5=0,0,+VLOOKUP($B5,'1v -beneficirani'!$A$15:$AV$372,I$3,FALSE))</f>
        <v>0</v>
      </c>
      <c r="J5">
        <f>IF($B5=0,0,+VLOOKUP($B5,'1v -beneficirani'!$A$15:$AV$372,J$3,FALSE))</f>
        <v>0</v>
      </c>
      <c r="K5">
        <f>IF($B5=0,0,+VLOOKUP($B5,'1v -beneficirani'!$A$15:$AV$372,K$3,FALSE))</f>
        <v>0</v>
      </c>
      <c r="L5">
        <f>IF($B5=0,0,+VLOOKUP($B5,'1v -beneficirani'!$A$15:$AV$372,L$3,FALSE))</f>
        <v>0</v>
      </c>
      <c r="M5">
        <f>IF($B5=0,0,+VLOOKUP($B5,'1v -beneficirani'!$A$15:$AV$372,M$3,FALSE))</f>
        <v>0</v>
      </c>
      <c r="N5">
        <f>IF($B5=0,0,+VLOOKUP($B5,'1v -beneficirani'!$A$15:$AV$372,N$3,FALSE))</f>
        <v>0</v>
      </c>
      <c r="O5">
        <f>IF($B5=0,0,+VLOOKUP($B5,'1v -beneficirani'!$A$15:$AV$372,O$3,FALSE))</f>
        <v>0</v>
      </c>
      <c r="P5">
        <f>IF($B5=0,0,+VLOOKUP($B5,'1v -beneficirani'!$A$15:$AV$372,P$3,FALSE))</f>
        <v>0</v>
      </c>
      <c r="Q5">
        <f>IF($B5=0,0,+VLOOKUP($B5,'1v -beneficirani'!$A$15:$AV$372,Q$3,FALSE))</f>
        <v>0</v>
      </c>
      <c r="R5">
        <f>IF($B5=0,0,+VLOOKUP($B5,'1v -beneficirani'!$A$15:$AV$372,R$3,FALSE))</f>
        <v>0</v>
      </c>
      <c r="S5">
        <f>IF($B5=0,0,+VLOOKUP($B5,'1v -beneficirani'!$A$15:$AV$372,S$3,FALSE))</f>
        <v>0</v>
      </c>
      <c r="T5">
        <f>IF($B5=0,0,+VLOOKUP($B5,'1v -beneficirani'!$A$15:$AV$372,T$3,FALSE))</f>
        <v>0</v>
      </c>
      <c r="U5">
        <f>IF($B5=0,0,+VLOOKUP($B5,'1v -beneficirani'!$A$15:$AV$372,U$3,FALSE))</f>
        <v>0</v>
      </c>
      <c r="V5">
        <f>IF($B5=0,0,+VLOOKUP($B5,'1v -beneficirani'!$A$15:$AV$372,V$3,FALSE))</f>
        <v>0</v>
      </c>
      <c r="W5">
        <f>IF($B5=0,0,+VLOOKUP($B5,'1v -beneficirani'!$A$15:$AV$372,W$3,FALSE))</f>
        <v>0</v>
      </c>
      <c r="X5">
        <f>IF($B5=0,0,+VLOOKUP($B5,'1v -beneficirani'!$A$15:$AV$372,X$3,FALSE))</f>
        <v>0</v>
      </c>
      <c r="Y5">
        <f>IF($B5=0,0,+VLOOKUP($B5,'1v -beneficirani'!$A$15:$AV$372,Y$3,FALSE))</f>
        <v>0</v>
      </c>
      <c r="Z5">
        <f>IF($B5=0,0,+VLOOKUP($B5,'1v -beneficirani'!$A$15:$AV$372,Z$3,FALSE))</f>
        <v>0</v>
      </c>
      <c r="AA5">
        <f>IF($B5=0,0,+VLOOKUP($B5,'1v -beneficirani'!$A$15:$AV$372,AA$3,FALSE))</f>
        <v>0</v>
      </c>
      <c r="AB5">
        <f>IF($B5=0,0,+VLOOKUP($B5,'1v -beneficirani'!$A$15:$AV$372,AB$3,FALSE))</f>
        <v>0</v>
      </c>
      <c r="AC5">
        <f>IF($B5=0,0,+VLOOKUP($B5,'1v -beneficirani'!$A$15:$AV$372,AC$3,FALSE))</f>
        <v>0</v>
      </c>
      <c r="AD5">
        <f>IF($B5=0,0,+VLOOKUP($B5,'1v -beneficirani'!$A$15:$AV$372,AD$3,FALSE))</f>
        <v>0</v>
      </c>
      <c r="AL5">
        <f>IF($B5=0,0,+VLOOKUP($B5,'1v -beneficirani'!$A$15:$AV$372,AL$3,FALSE))</f>
        <v>0</v>
      </c>
      <c r="AM5">
        <f>IF($B5=0,0,+VLOOKUP($B5,'1v -beneficirani'!$A$15:$AV$372,AM$3,FALSE))</f>
        <v>0</v>
      </c>
      <c r="AN5" s="40">
        <f>IF($B5=0,0,+VLOOKUP($B5,'1v -beneficirani'!$A$15:$AV$372,AN$3,FALSE))</f>
        <v>0</v>
      </c>
      <c r="AO5" s="40">
        <f>IF($B5=0,0,+VLOOKUP($B5,'1v -beneficirani'!$A$15:$AV$372,AO$3,FALSE))</f>
        <v>0</v>
      </c>
      <c r="AP5" s="40">
        <f>IF($B5=0,0,+VLOOKUP($B5,'1v -beneficirani'!$A$15:$AV$372,AP$3,FALSE))</f>
        <v>0</v>
      </c>
      <c r="AQ5" s="40">
        <f>IF($B5=0,0,+VLOOKUP($B5,'1v -beneficirani'!$A$15:$AV$372,AQ$3,FALSE))</f>
        <v>0</v>
      </c>
      <c r="AR5" s="40">
        <f>IF($B5=0,0,+VLOOKUP($B5,'1v -beneficirani'!$A$15:$AV$372,AR$3,FALSE))</f>
        <v>0</v>
      </c>
      <c r="AS5" s="40">
        <f>IF($B5=0,0,+VLOOKUP($B5,'1v -beneficirani'!$A$15:$AV$372,AS$3,FALSE))</f>
        <v>0</v>
      </c>
      <c r="AT5" s="40">
        <f>IF($B5=0,0,+VLOOKUP($B5,'1v -beneficirani'!$A$15:$AV$372,AT$3,FALSE))</f>
        <v>0</v>
      </c>
      <c r="AU5" s="40">
        <f>IF($B5=0,0,+VLOOKUP($B5,'1v -beneficirani'!$A$15:$AV$372,AU$3,FALSE))</f>
        <v>0</v>
      </c>
      <c r="AV5" s="40">
        <f>IF($B5=0,0,+VLOOKUP($B5,'1v -beneficirani'!$A$15:$AV$372,AV$3,FALSE))</f>
        <v>0</v>
      </c>
      <c r="AW5" s="40">
        <f>IF($B5=0,0,+VLOOKUP($B5,'1v -beneficirani'!$A$15:$AW$372,AW$3,FALSE))</f>
        <v>0</v>
      </c>
      <c r="AX5" s="389">
        <f>IF($B5=0,0,+VLOOKUP($B5,'1v -beneficirani'!$A$15:$AW$372,AX$3,FALSE))</f>
        <v>0</v>
      </c>
      <c r="AY5" s="40">
        <f>+(AQ5*'1v -beneficirani'!$C$6)/100</f>
        <v>0</v>
      </c>
      <c r="AZ5" s="40">
        <f>+(AR5*'1v -beneficirani'!$C$6)/100</f>
        <v>0</v>
      </c>
      <c r="BA5" s="40">
        <f>+(AV5*'1v -beneficirani'!$C$6)/100</f>
        <v>0</v>
      </c>
      <c r="BB5" s="40">
        <f>+(AW5*'1v -beneficirani'!$C$6)/100</f>
        <v>0</v>
      </c>
    </row>
    <row r="6" spans="1:54" x14ac:dyDescent="0.25">
      <c r="A6">
        <f t="shared" ref="A6:A37" si="1">+IF(B6=0,0,A5)</f>
        <v>0</v>
      </c>
      <c r="B6">
        <f>+IF(MAX(B$4:B5)+1&lt;=B$1,B5+1,0)</f>
        <v>0</v>
      </c>
      <c r="C6" s="222">
        <f>+IF(B6&gt;0,C5,0)</f>
        <v>0</v>
      </c>
      <c r="D6">
        <f>+IF(C6&gt;0,D5,0)</f>
        <v>0</v>
      </c>
      <c r="E6" s="368">
        <f>+IF(D6&gt;0,E5,0)</f>
        <v>0</v>
      </c>
      <c r="F6" s="222">
        <f>+IF(B6=0,0,F5)</f>
        <v>0</v>
      </c>
      <c r="G6">
        <f>IF($B6=0,0,+VLOOKUP($B6,'1v -beneficirani'!A$15:C$351,G$3,FALSE))</f>
        <v>0</v>
      </c>
      <c r="I6">
        <f>IF($B6=0,0,+VLOOKUP($B6,'1v -beneficirani'!$A$15:$AV$372,I$3,FALSE))</f>
        <v>0</v>
      </c>
      <c r="J6">
        <f>IF($B6=0,0,+VLOOKUP($B6,'1v -beneficirani'!$A$15:$AV$372,J$3,FALSE))</f>
        <v>0</v>
      </c>
      <c r="K6">
        <f>IF($B6=0,0,+VLOOKUP($B6,'1v -beneficirani'!$A$15:$AV$372,K$3,FALSE))</f>
        <v>0</v>
      </c>
      <c r="L6">
        <f>IF($B6=0,0,+VLOOKUP($B6,'1v -beneficirani'!$A$15:$AV$372,L$3,FALSE))</f>
        <v>0</v>
      </c>
      <c r="M6">
        <f>IF($B6=0,0,+VLOOKUP($B6,'1v -beneficirani'!$A$15:$AV$372,M$3,FALSE))</f>
        <v>0</v>
      </c>
      <c r="N6">
        <f>IF($B6=0,0,+VLOOKUP($B6,'1v -beneficirani'!$A$15:$AV$372,N$3,FALSE))</f>
        <v>0</v>
      </c>
      <c r="O6">
        <f>IF($B6=0,0,+VLOOKUP($B6,'1v -beneficirani'!$A$15:$AV$372,O$3,FALSE))</f>
        <v>0</v>
      </c>
      <c r="P6">
        <f>IF($B6=0,0,+VLOOKUP($B6,'1v -beneficirani'!$A$15:$AV$372,P$3,FALSE))</f>
        <v>0</v>
      </c>
      <c r="Q6">
        <f>IF($B6=0,0,+VLOOKUP($B6,'1v -beneficirani'!$A$15:$AV$372,Q$3,FALSE))</f>
        <v>0</v>
      </c>
      <c r="R6">
        <f>IF($B6=0,0,+VLOOKUP($B6,'1v -beneficirani'!$A$15:$AV$372,R$3,FALSE))</f>
        <v>0</v>
      </c>
      <c r="S6">
        <f>IF($B6=0,0,+VLOOKUP($B6,'1v -beneficirani'!$A$15:$AV$372,S$3,FALSE))</f>
        <v>0</v>
      </c>
      <c r="T6">
        <f>IF($B6=0,0,+VLOOKUP($B6,'1v -beneficirani'!$A$15:$AV$372,T$3,FALSE))</f>
        <v>0</v>
      </c>
      <c r="U6">
        <f>IF($B6=0,0,+VLOOKUP($B6,'1v -beneficirani'!$A$15:$AV$372,U$3,FALSE))</f>
        <v>0</v>
      </c>
      <c r="V6">
        <f>IF($B6=0,0,+VLOOKUP($B6,'1v -beneficirani'!$A$15:$AV$372,V$3,FALSE))</f>
        <v>0</v>
      </c>
      <c r="W6">
        <f>IF($B6=0,0,+VLOOKUP($B6,'1v -beneficirani'!$A$15:$AV$372,W$3,FALSE))</f>
        <v>0</v>
      </c>
      <c r="X6">
        <f>IF($B6=0,0,+VLOOKUP($B6,'1v -beneficirani'!$A$15:$AV$372,X$3,FALSE))</f>
        <v>0</v>
      </c>
      <c r="Y6">
        <f>IF($B6=0,0,+VLOOKUP($B6,'1v -beneficirani'!$A$15:$AV$372,Y$3,FALSE))</f>
        <v>0</v>
      </c>
      <c r="Z6">
        <f>IF($B6=0,0,+VLOOKUP($B6,'1v -beneficirani'!$A$15:$AV$372,Z$3,FALSE))</f>
        <v>0</v>
      </c>
      <c r="AA6">
        <f>IF($B6=0,0,+VLOOKUP($B6,'1v -beneficirani'!$A$15:$AV$372,AA$3,FALSE))</f>
        <v>0</v>
      </c>
      <c r="AB6">
        <f>IF($B6=0,0,+VLOOKUP($B6,'1v -beneficirani'!$A$15:$AV$372,AB$3,FALSE))</f>
        <v>0</v>
      </c>
      <c r="AC6">
        <f>IF($B6=0,0,+VLOOKUP($B6,'1v -beneficirani'!$A$15:$AV$372,AC$3,FALSE))</f>
        <v>0</v>
      </c>
      <c r="AD6">
        <f>IF($B6=0,0,+VLOOKUP($B6,'1v -beneficirani'!$A$15:$AV$372,AD$3,FALSE))</f>
        <v>0</v>
      </c>
      <c r="AL6">
        <f>IF($B6=0,0,+VLOOKUP($B6,'1v -beneficirani'!$A$15:$AV$372,AL$3,FALSE))</f>
        <v>0</v>
      </c>
      <c r="AM6">
        <f>IF($B6=0,0,+VLOOKUP($B6,'1v -beneficirani'!$A$15:$AV$372,AM$3,FALSE))</f>
        <v>0</v>
      </c>
      <c r="AN6" s="40">
        <f>IF($B6=0,0,+VLOOKUP($B6,'1v -beneficirani'!$A$15:$AV$372,AN$3,FALSE))</f>
        <v>0</v>
      </c>
      <c r="AO6" s="40">
        <f>IF($B6=0,0,+VLOOKUP($B6,'1v -beneficirani'!$A$15:$AV$372,AO$3,FALSE))</f>
        <v>0</v>
      </c>
      <c r="AP6" s="40">
        <f>IF($B6=0,0,+VLOOKUP($B6,'1v -beneficirani'!$A$15:$AV$372,AP$3,FALSE))</f>
        <v>0</v>
      </c>
      <c r="AQ6" s="40">
        <f>IF($B6=0,0,+VLOOKUP($B6,'1v -beneficirani'!$A$15:$AV$372,AQ$3,FALSE))</f>
        <v>0</v>
      </c>
      <c r="AR6" s="40">
        <f>IF($B6=0,0,+VLOOKUP($B6,'1v -beneficirani'!$A$15:$AV$372,AR$3,FALSE))</f>
        <v>0</v>
      </c>
      <c r="AS6" s="40">
        <f>IF($B6=0,0,+VLOOKUP($B6,'1v -beneficirani'!$A$15:$AV$372,AS$3,FALSE))</f>
        <v>0</v>
      </c>
      <c r="AT6" s="40">
        <f>IF($B6=0,0,+VLOOKUP($B6,'1v -beneficirani'!$A$15:$AV$372,AT$3,FALSE))</f>
        <v>0</v>
      </c>
      <c r="AU6" s="40">
        <f>IF($B6=0,0,+VLOOKUP($B6,'1v -beneficirani'!$A$15:$AV$372,AU$3,FALSE))</f>
        <v>0</v>
      </c>
      <c r="AV6" s="40">
        <f>IF($B6=0,0,+VLOOKUP($B6,'1v -beneficirani'!$A$15:$AV$372,AV$3,FALSE))</f>
        <v>0</v>
      </c>
      <c r="AW6" s="40">
        <f>IF($B6=0,0,+VLOOKUP($B6,'1v -beneficirani'!$A$15:$AV$372,AW$3,FALSE))</f>
        <v>0</v>
      </c>
      <c r="AX6" s="389">
        <f>IF($B6=0,0,+VLOOKUP($B6,'1v -beneficirani'!$A$15:$AV$372,AX$3,FALSE))</f>
        <v>0</v>
      </c>
      <c r="AY6" s="40">
        <f>+(AQ6*'1v -beneficirani'!$C$6)/100</f>
        <v>0</v>
      </c>
      <c r="AZ6" s="40">
        <f>+(AR6*'1v -beneficirani'!$C$6)/100</f>
        <v>0</v>
      </c>
      <c r="BA6" s="40">
        <f>+(AV6*'1v -beneficirani'!$C$6)/100</f>
        <v>0</v>
      </c>
      <c r="BB6" s="40">
        <f>+(AW6*'1v -beneficirani'!$C$6)/100</f>
        <v>0</v>
      </c>
    </row>
    <row r="7" spans="1:54" x14ac:dyDescent="0.25">
      <c r="A7">
        <f t="shared" si="1"/>
        <v>0</v>
      </c>
      <c r="B7">
        <f>+IF(MAX(B$4:B6)+1&lt;=B$1,B6+1,0)</f>
        <v>0</v>
      </c>
      <c r="C7" s="222">
        <f t="shared" ref="C7:E22" si="2">+IF(B7&gt;0,C6,0)</f>
        <v>0</v>
      </c>
      <c r="D7">
        <f t="shared" si="2"/>
        <v>0</v>
      </c>
      <c r="E7" s="368">
        <f t="shared" si="2"/>
        <v>0</v>
      </c>
      <c r="F7" s="222">
        <f t="shared" ref="F7:F70" si="3">+IF(B7=0,0,F6)</f>
        <v>0</v>
      </c>
      <c r="G7">
        <f>IF($B7=0,0,+VLOOKUP($B7,'1v -beneficirani'!A$15:C$351,G$3,FALSE))</f>
        <v>0</v>
      </c>
      <c r="I7">
        <f>IF($B7=0,0,+VLOOKUP($B7,'1v -beneficirani'!$A$15:$AV$372,I$3,FALSE))</f>
        <v>0</v>
      </c>
      <c r="J7">
        <f>IF($B7=0,0,+VLOOKUP($B7,'1v -beneficirani'!$A$15:$AV$372,J$3,FALSE))</f>
        <v>0</v>
      </c>
      <c r="K7">
        <f>IF($B7=0,0,+VLOOKUP($B7,'1v -beneficirani'!$A$15:$AV$372,K$3,FALSE))</f>
        <v>0</v>
      </c>
      <c r="L7">
        <f>IF($B7=0,0,+VLOOKUP($B7,'1v -beneficirani'!$A$15:$AV$372,L$3,FALSE))</f>
        <v>0</v>
      </c>
      <c r="M7">
        <f>IF($B7=0,0,+VLOOKUP($B7,'1v -beneficirani'!$A$15:$AV$372,M$3,FALSE))</f>
        <v>0</v>
      </c>
      <c r="N7">
        <f>IF($B7=0,0,+VLOOKUP($B7,'1v -beneficirani'!$A$15:$AV$372,N$3,FALSE))</f>
        <v>0</v>
      </c>
      <c r="O7">
        <f>IF($B7=0,0,+VLOOKUP($B7,'1v -beneficirani'!$A$15:$AV$372,O$3,FALSE))</f>
        <v>0</v>
      </c>
      <c r="P7">
        <f>IF($B7=0,0,+VLOOKUP($B7,'1v -beneficirani'!$A$15:$AV$372,P$3,FALSE))</f>
        <v>0</v>
      </c>
      <c r="Q7">
        <f>IF($B7=0,0,+VLOOKUP($B7,'1v -beneficirani'!$A$15:$AV$372,Q$3,FALSE))</f>
        <v>0</v>
      </c>
      <c r="R7">
        <f>IF($B7=0,0,+VLOOKUP($B7,'1v -beneficirani'!$A$15:$AV$372,R$3,FALSE))</f>
        <v>0</v>
      </c>
      <c r="S7">
        <f>IF($B7=0,0,+VLOOKUP($B7,'1v -beneficirani'!$A$15:$AV$372,S$3,FALSE))</f>
        <v>0</v>
      </c>
      <c r="T7">
        <f>IF($B7=0,0,+VLOOKUP($B7,'1v -beneficirani'!$A$15:$AV$372,T$3,FALSE))</f>
        <v>0</v>
      </c>
      <c r="U7">
        <f>IF($B7=0,0,+VLOOKUP($B7,'1v -beneficirani'!$A$15:$AV$372,U$3,FALSE))</f>
        <v>0</v>
      </c>
      <c r="V7">
        <f>IF($B7=0,0,+VLOOKUP($B7,'1v -beneficirani'!$A$15:$AV$372,V$3,FALSE))</f>
        <v>0</v>
      </c>
      <c r="W7">
        <f>IF($B7=0,0,+VLOOKUP($B7,'1v -beneficirani'!$A$15:$AV$372,W$3,FALSE))</f>
        <v>0</v>
      </c>
      <c r="X7">
        <f>IF($B7=0,0,+VLOOKUP($B7,'1v -beneficirani'!$A$15:$AV$372,X$3,FALSE))</f>
        <v>0</v>
      </c>
      <c r="Y7">
        <f>IF($B7=0,0,+VLOOKUP($B7,'1v -beneficirani'!$A$15:$AV$372,Y$3,FALSE))</f>
        <v>0</v>
      </c>
      <c r="Z7">
        <f>IF($B7=0,0,+VLOOKUP($B7,'1v -beneficirani'!$A$15:$AV$372,Z$3,FALSE))</f>
        <v>0</v>
      </c>
      <c r="AA7">
        <f>IF($B7=0,0,+VLOOKUP($B7,'1v -beneficirani'!$A$15:$AV$372,AA$3,FALSE))</f>
        <v>0</v>
      </c>
      <c r="AB7">
        <f>IF($B7=0,0,+VLOOKUP($B7,'1v -beneficirani'!$A$15:$AV$372,AB$3,FALSE))</f>
        <v>0</v>
      </c>
      <c r="AC7">
        <f>IF($B7=0,0,+VLOOKUP($B7,'1v -beneficirani'!$A$15:$AV$372,AC$3,FALSE))</f>
        <v>0</v>
      </c>
      <c r="AD7">
        <f>IF($B7=0,0,+VLOOKUP($B7,'1v -beneficirani'!$A$15:$AV$372,AD$3,FALSE))</f>
        <v>0</v>
      </c>
      <c r="AL7">
        <f>IF($B7=0,0,+VLOOKUP($B7,'1v -beneficirani'!$A$15:$AV$372,AL$3,FALSE))</f>
        <v>0</v>
      </c>
      <c r="AM7">
        <f>IF($B7=0,0,+VLOOKUP($B7,'1v -beneficirani'!$A$15:$AV$372,AM$3,FALSE))</f>
        <v>0</v>
      </c>
      <c r="AN7" s="40">
        <f>IF($B7=0,0,+VLOOKUP($B7,'1v -beneficirani'!$A$15:$AV$372,AN$3,FALSE))</f>
        <v>0</v>
      </c>
      <c r="AO7" s="40">
        <f>IF($B7=0,0,+VLOOKUP($B7,'1v -beneficirani'!$A$15:$AV$372,AO$3,FALSE))</f>
        <v>0</v>
      </c>
      <c r="AP7" s="40">
        <f>IF($B7=0,0,+VLOOKUP($B7,'1v -beneficirani'!$A$15:$AV$372,AP$3,FALSE))</f>
        <v>0</v>
      </c>
      <c r="AQ7" s="40">
        <f>IF($B7=0,0,+VLOOKUP($B7,'1v -beneficirani'!$A$15:$AV$372,AQ$3,FALSE))</f>
        <v>0</v>
      </c>
      <c r="AR7" s="40">
        <f>IF($B7=0,0,+VLOOKUP($B7,'1v -beneficirani'!$A$15:$AV$372,AR$3,FALSE))</f>
        <v>0</v>
      </c>
      <c r="AS7" s="40">
        <f>IF($B7=0,0,+VLOOKUP($B7,'1v -beneficirani'!$A$15:$AV$372,AS$3,FALSE))</f>
        <v>0</v>
      </c>
      <c r="AT7" s="40">
        <f>IF($B7=0,0,+VLOOKUP($B7,'1v -beneficirani'!$A$15:$AV$372,AT$3,FALSE))</f>
        <v>0</v>
      </c>
      <c r="AU7" s="40">
        <f>IF($B7=0,0,+VLOOKUP($B7,'1v -beneficirani'!$A$15:$AV$372,AU$3,FALSE))</f>
        <v>0</v>
      </c>
      <c r="AV7" s="40">
        <f>IF($B7=0,0,+VLOOKUP($B7,'1v -beneficirani'!$A$15:$AV$372,AV$3,FALSE))</f>
        <v>0</v>
      </c>
      <c r="AW7" s="40">
        <f>IF($B7=0,0,+VLOOKUP($B7,'1v -beneficirani'!$A$15:$AV$372,AW$3,FALSE))</f>
        <v>0</v>
      </c>
      <c r="AX7" s="389">
        <f>IF($B7=0,0,+VLOOKUP($B7,'1v -beneficirani'!$A$15:$AV$372,AX$3,FALSE))</f>
        <v>0</v>
      </c>
      <c r="AY7" s="40">
        <f>+(AQ7*'1v -beneficirani'!$C$6)/100</f>
        <v>0</v>
      </c>
      <c r="AZ7" s="40">
        <f>+(AR7*'1v -beneficirani'!$C$6)/100</f>
        <v>0</v>
      </c>
      <c r="BA7" s="40">
        <f>+(AV7*'1v -beneficirani'!$C$6)/100</f>
        <v>0</v>
      </c>
      <c r="BB7" s="40">
        <f>+(AW7*'1v -beneficirani'!$C$6)/100</f>
        <v>0</v>
      </c>
    </row>
    <row r="8" spans="1:54" x14ac:dyDescent="0.25">
      <c r="A8">
        <f t="shared" si="1"/>
        <v>0</v>
      </c>
      <c r="B8">
        <f>+IF(MAX(B$4:B7)+1&lt;=B$1,B7+1,0)</f>
        <v>0</v>
      </c>
      <c r="C8" s="222">
        <f t="shared" si="2"/>
        <v>0</v>
      </c>
      <c r="D8">
        <f t="shared" si="2"/>
        <v>0</v>
      </c>
      <c r="E8" s="368">
        <f t="shared" si="2"/>
        <v>0</v>
      </c>
      <c r="F8" s="222">
        <f t="shared" si="3"/>
        <v>0</v>
      </c>
      <c r="G8">
        <f>IF($B8=0,0,+VLOOKUP($B8,'1v -beneficirani'!A$15:C$351,G$3,FALSE))</f>
        <v>0</v>
      </c>
      <c r="I8">
        <f>IF($B8=0,0,+VLOOKUP($B8,'1v -beneficirani'!$A$15:$AV$372,I$3,FALSE))</f>
        <v>0</v>
      </c>
      <c r="J8">
        <f>IF($B8=0,0,+VLOOKUP($B8,'1v -beneficirani'!$A$15:$AV$372,J$3,FALSE))</f>
        <v>0</v>
      </c>
      <c r="K8">
        <f>IF($B8=0,0,+VLOOKUP($B8,'1v -beneficirani'!$A$15:$AV$372,K$3,FALSE))</f>
        <v>0</v>
      </c>
      <c r="L8">
        <f>IF($B8=0,0,+VLOOKUP($B8,'1v -beneficirani'!$A$15:$AV$372,L$3,FALSE))</f>
        <v>0</v>
      </c>
      <c r="M8">
        <f>IF($B8=0,0,+VLOOKUP($B8,'1v -beneficirani'!$A$15:$AV$372,M$3,FALSE))</f>
        <v>0</v>
      </c>
      <c r="N8">
        <f>IF($B8=0,0,+VLOOKUP($B8,'1v -beneficirani'!$A$15:$AV$372,N$3,FALSE))</f>
        <v>0</v>
      </c>
      <c r="O8">
        <f>IF($B8=0,0,+VLOOKUP($B8,'1v -beneficirani'!$A$15:$AV$372,O$3,FALSE))</f>
        <v>0</v>
      </c>
      <c r="P8">
        <f>IF($B8=0,0,+VLOOKUP($B8,'1v -beneficirani'!$A$15:$AV$372,P$3,FALSE))</f>
        <v>0</v>
      </c>
      <c r="Q8">
        <f>IF($B8=0,0,+VLOOKUP($B8,'1v -beneficirani'!$A$15:$AV$372,Q$3,FALSE))</f>
        <v>0</v>
      </c>
      <c r="R8">
        <f>IF($B8=0,0,+VLOOKUP($B8,'1v -beneficirani'!$A$15:$AV$372,R$3,FALSE))</f>
        <v>0</v>
      </c>
      <c r="S8">
        <f>IF($B8=0,0,+VLOOKUP($B8,'1v -beneficirani'!$A$15:$AV$372,S$3,FALSE))</f>
        <v>0</v>
      </c>
      <c r="T8">
        <f>IF($B8=0,0,+VLOOKUP($B8,'1v -beneficirani'!$A$15:$AV$372,T$3,FALSE))</f>
        <v>0</v>
      </c>
      <c r="U8">
        <f>IF($B8=0,0,+VLOOKUP($B8,'1v -beneficirani'!$A$15:$AV$372,U$3,FALSE))</f>
        <v>0</v>
      </c>
      <c r="V8">
        <f>IF($B8=0,0,+VLOOKUP($B8,'1v -beneficirani'!$A$15:$AV$372,V$3,FALSE))</f>
        <v>0</v>
      </c>
      <c r="W8">
        <f>IF($B8=0,0,+VLOOKUP($B8,'1v -beneficirani'!$A$15:$AV$372,W$3,FALSE))</f>
        <v>0</v>
      </c>
      <c r="X8">
        <f>IF($B8=0,0,+VLOOKUP($B8,'1v -beneficirani'!$A$15:$AV$372,X$3,FALSE))</f>
        <v>0</v>
      </c>
      <c r="Y8">
        <f>IF($B8=0,0,+VLOOKUP($B8,'1v -beneficirani'!$A$15:$AV$372,Y$3,FALSE))</f>
        <v>0</v>
      </c>
      <c r="Z8">
        <f>IF($B8=0,0,+VLOOKUP($B8,'1v -beneficirani'!$A$15:$AV$372,Z$3,FALSE))</f>
        <v>0</v>
      </c>
      <c r="AA8">
        <f>IF($B8=0,0,+VLOOKUP($B8,'1v -beneficirani'!$A$15:$AV$372,AA$3,FALSE))</f>
        <v>0</v>
      </c>
      <c r="AB8">
        <f>IF($B8=0,0,+VLOOKUP($B8,'1v -beneficirani'!$A$15:$AV$372,AB$3,FALSE))</f>
        <v>0</v>
      </c>
      <c r="AC8">
        <f>IF($B8=0,0,+VLOOKUP($B8,'1v -beneficirani'!$A$15:$AV$372,AC$3,FALSE))</f>
        <v>0</v>
      </c>
      <c r="AD8">
        <f>IF($B8=0,0,+VLOOKUP($B8,'1v -beneficirani'!$A$15:$AV$372,AD$3,FALSE))</f>
        <v>0</v>
      </c>
      <c r="AL8">
        <f>IF($B8=0,0,+VLOOKUP($B8,'1v -beneficirani'!$A$15:$AV$372,AL$3,FALSE))</f>
        <v>0</v>
      </c>
      <c r="AM8">
        <f>IF($B8=0,0,+VLOOKUP($B8,'1v -beneficirani'!$A$15:$AV$372,AM$3,FALSE))</f>
        <v>0</v>
      </c>
      <c r="AN8" s="40">
        <f>IF($B8=0,0,+VLOOKUP($B8,'1v -beneficirani'!$A$15:$AV$372,AN$3,FALSE))</f>
        <v>0</v>
      </c>
      <c r="AO8" s="40">
        <f>IF($B8=0,0,+VLOOKUP($B8,'1v -beneficirani'!$A$15:$AV$372,AO$3,FALSE))</f>
        <v>0</v>
      </c>
      <c r="AP8" s="40">
        <f>IF($B8=0,0,+VLOOKUP($B8,'1v -beneficirani'!$A$15:$AV$372,AP$3,FALSE))</f>
        <v>0</v>
      </c>
      <c r="AQ8" s="40">
        <f>IF($B8=0,0,+VLOOKUP($B8,'1v -beneficirani'!$A$15:$AV$372,AQ$3,FALSE))</f>
        <v>0</v>
      </c>
      <c r="AR8" s="40">
        <f>IF($B8=0,0,+VLOOKUP($B8,'1v -beneficirani'!$A$15:$AV$372,AR$3,FALSE))</f>
        <v>0</v>
      </c>
      <c r="AS8" s="40">
        <f>IF($B8=0,0,+VLOOKUP($B8,'1v -beneficirani'!$A$15:$AV$372,AS$3,FALSE))</f>
        <v>0</v>
      </c>
      <c r="AT8" s="40">
        <f>IF($B8=0,0,+VLOOKUP($B8,'1v -beneficirani'!$A$15:$AV$372,AT$3,FALSE))</f>
        <v>0</v>
      </c>
      <c r="AU8" s="40">
        <f>IF($B8=0,0,+VLOOKUP($B8,'1v -beneficirani'!$A$15:$AV$372,AU$3,FALSE))</f>
        <v>0</v>
      </c>
      <c r="AV8" s="40">
        <f>IF($B8=0,0,+VLOOKUP($B8,'1v -beneficirani'!$A$15:$AV$372,AV$3,FALSE))</f>
        <v>0</v>
      </c>
      <c r="AW8" s="40">
        <f>IF($B8=0,0,+VLOOKUP($B8,'1v -beneficirani'!$A$15:$AV$372,AW$3,FALSE))</f>
        <v>0</v>
      </c>
      <c r="AX8" s="389">
        <f>IF($B8=0,0,+VLOOKUP($B8,'1v -beneficirani'!$A$15:$AV$372,AX$3,FALSE))</f>
        <v>0</v>
      </c>
      <c r="AY8" s="40">
        <f>+(AQ8*'1v -beneficirani'!$C$6)/100</f>
        <v>0</v>
      </c>
      <c r="AZ8" s="40">
        <f>+(AR8*'1v -beneficirani'!$C$6)/100</f>
        <v>0</v>
      </c>
      <c r="BA8" s="40">
        <f>+(AV8*'1v -beneficirani'!$C$6)/100</f>
        <v>0</v>
      </c>
      <c r="BB8" s="40">
        <f>+(AW8*'1v -beneficirani'!$C$6)/100</f>
        <v>0</v>
      </c>
    </row>
    <row r="9" spans="1:54" x14ac:dyDescent="0.25">
      <c r="A9">
        <f t="shared" si="1"/>
        <v>0</v>
      </c>
      <c r="B9">
        <f>+IF(MAX(B$4:B8)+1&lt;=B$1,B8+1,0)</f>
        <v>0</v>
      </c>
      <c r="C9" s="222">
        <f t="shared" si="2"/>
        <v>0</v>
      </c>
      <c r="D9">
        <f t="shared" si="2"/>
        <v>0</v>
      </c>
      <c r="E9" s="368">
        <f t="shared" si="2"/>
        <v>0</v>
      </c>
      <c r="F9" s="222">
        <f t="shared" si="3"/>
        <v>0</v>
      </c>
      <c r="G9">
        <f>IF($B9=0,0,+VLOOKUP($B9,'1v -beneficirani'!A$15:C$351,G$3,FALSE))</f>
        <v>0</v>
      </c>
      <c r="I9">
        <f>IF($B9=0,0,+VLOOKUP($B9,'1v -beneficirani'!$A$15:$AV$372,I$3,FALSE))</f>
        <v>0</v>
      </c>
      <c r="J9">
        <f>IF($B9=0,0,+VLOOKUP($B9,'1v -beneficirani'!$A$15:$AV$372,J$3,FALSE))</f>
        <v>0</v>
      </c>
      <c r="K9">
        <f>IF($B9=0,0,+VLOOKUP($B9,'1v -beneficirani'!$A$15:$AV$372,K$3,FALSE))</f>
        <v>0</v>
      </c>
      <c r="L9">
        <f>IF($B9=0,0,+VLOOKUP($B9,'1v -beneficirani'!$A$15:$AV$372,L$3,FALSE))</f>
        <v>0</v>
      </c>
      <c r="M9">
        <f>IF($B9=0,0,+VLOOKUP($B9,'1v -beneficirani'!$A$15:$AV$372,M$3,FALSE))</f>
        <v>0</v>
      </c>
      <c r="N9">
        <f>IF($B9=0,0,+VLOOKUP($B9,'1v -beneficirani'!$A$15:$AV$372,N$3,FALSE))</f>
        <v>0</v>
      </c>
      <c r="O9">
        <f>IF($B9=0,0,+VLOOKUP($B9,'1v -beneficirani'!$A$15:$AV$372,O$3,FALSE))</f>
        <v>0</v>
      </c>
      <c r="P9">
        <f>IF($B9=0,0,+VLOOKUP($B9,'1v -beneficirani'!$A$15:$AV$372,P$3,FALSE))</f>
        <v>0</v>
      </c>
      <c r="Q9">
        <f>IF($B9=0,0,+VLOOKUP($B9,'1v -beneficirani'!$A$15:$AV$372,Q$3,FALSE))</f>
        <v>0</v>
      </c>
      <c r="R9">
        <f>IF($B9=0,0,+VLOOKUP($B9,'1v -beneficirani'!$A$15:$AV$372,R$3,FALSE))</f>
        <v>0</v>
      </c>
      <c r="S9">
        <f>IF($B9=0,0,+VLOOKUP($B9,'1v -beneficirani'!$A$15:$AV$372,S$3,FALSE))</f>
        <v>0</v>
      </c>
      <c r="T9">
        <f>IF($B9=0,0,+VLOOKUP($B9,'1v -beneficirani'!$A$15:$AV$372,T$3,FALSE))</f>
        <v>0</v>
      </c>
      <c r="U9">
        <f>IF($B9=0,0,+VLOOKUP($B9,'1v -beneficirani'!$A$15:$AV$372,U$3,FALSE))</f>
        <v>0</v>
      </c>
      <c r="V9">
        <f>IF($B9=0,0,+VLOOKUP($B9,'1v -beneficirani'!$A$15:$AV$372,V$3,FALSE))</f>
        <v>0</v>
      </c>
      <c r="W9">
        <f>IF($B9=0,0,+VLOOKUP($B9,'1v -beneficirani'!$A$15:$AV$372,W$3,FALSE))</f>
        <v>0</v>
      </c>
      <c r="X9">
        <f>IF($B9=0,0,+VLOOKUP($B9,'1v -beneficirani'!$A$15:$AV$372,X$3,FALSE))</f>
        <v>0</v>
      </c>
      <c r="Y9">
        <f>IF($B9=0,0,+VLOOKUP($B9,'1v -beneficirani'!$A$15:$AV$372,Y$3,FALSE))</f>
        <v>0</v>
      </c>
      <c r="Z9">
        <f>IF($B9=0,0,+VLOOKUP($B9,'1v -beneficirani'!$A$15:$AV$372,Z$3,FALSE))</f>
        <v>0</v>
      </c>
      <c r="AA9">
        <f>IF($B9=0,0,+VLOOKUP($B9,'1v -beneficirani'!$A$15:$AV$372,AA$3,FALSE))</f>
        <v>0</v>
      </c>
      <c r="AB9">
        <f>IF($B9=0,0,+VLOOKUP($B9,'1v -beneficirani'!$A$15:$AV$372,AB$3,FALSE))</f>
        <v>0</v>
      </c>
      <c r="AC9">
        <f>IF($B9=0,0,+VLOOKUP($B9,'1v -beneficirani'!$A$15:$AV$372,AC$3,FALSE))</f>
        <v>0</v>
      </c>
      <c r="AD9">
        <f>IF($B9=0,0,+VLOOKUP($B9,'1v -beneficirani'!$A$15:$AV$372,AD$3,FALSE))</f>
        <v>0</v>
      </c>
      <c r="AL9">
        <f>IF($B9=0,0,+VLOOKUP($B9,'1v -beneficirani'!$A$15:$AV$372,AL$3,FALSE))</f>
        <v>0</v>
      </c>
      <c r="AM9">
        <f>IF($B9=0,0,+VLOOKUP($B9,'1v -beneficirani'!$A$15:$AV$372,AM$3,FALSE))</f>
        <v>0</v>
      </c>
      <c r="AN9" s="40">
        <f>IF($B9=0,0,+VLOOKUP($B9,'1v -beneficirani'!$A$15:$AV$372,AN$3,FALSE))</f>
        <v>0</v>
      </c>
      <c r="AO9" s="40">
        <f>IF($B9=0,0,+VLOOKUP($B9,'1v -beneficirani'!$A$15:$AV$372,AO$3,FALSE))</f>
        <v>0</v>
      </c>
      <c r="AP9" s="40">
        <f>IF($B9=0,0,+VLOOKUP($B9,'1v -beneficirani'!$A$15:$AV$372,AP$3,FALSE))</f>
        <v>0</v>
      </c>
      <c r="AQ9" s="40">
        <f>IF($B9=0,0,+VLOOKUP($B9,'1v -beneficirani'!$A$15:$AV$372,AQ$3,FALSE))</f>
        <v>0</v>
      </c>
      <c r="AR9" s="40">
        <f>IF($B9=0,0,+VLOOKUP($B9,'1v -beneficirani'!$A$15:$AV$372,AR$3,FALSE))</f>
        <v>0</v>
      </c>
      <c r="AS9" s="40">
        <f>IF($B9=0,0,+VLOOKUP($B9,'1v -beneficirani'!$A$15:$AV$372,AS$3,FALSE))</f>
        <v>0</v>
      </c>
      <c r="AT9" s="40">
        <f>IF($B9=0,0,+VLOOKUP($B9,'1v -beneficirani'!$A$15:$AV$372,AT$3,FALSE))</f>
        <v>0</v>
      </c>
      <c r="AU9" s="40">
        <f>IF($B9=0,0,+VLOOKUP($B9,'1v -beneficirani'!$A$15:$AV$372,AU$3,FALSE))</f>
        <v>0</v>
      </c>
      <c r="AV9" s="40">
        <f>IF($B9=0,0,+VLOOKUP($B9,'1v -beneficirani'!$A$15:$AV$372,AV$3,FALSE))</f>
        <v>0</v>
      </c>
      <c r="AW9" s="40">
        <f>IF($B9=0,0,+VLOOKUP($B9,'1v -beneficirani'!$A$15:$AV$372,AW$3,FALSE))</f>
        <v>0</v>
      </c>
      <c r="AX9" s="389">
        <f>IF($B9=0,0,+VLOOKUP($B9,'1v -beneficirani'!$A$15:$AV$372,AX$3,FALSE))</f>
        <v>0</v>
      </c>
      <c r="AY9" s="40">
        <f>+(AQ9*'1v -beneficirani'!$C$6)/100</f>
        <v>0</v>
      </c>
      <c r="AZ9" s="40">
        <f>+(AR9*'1v -beneficirani'!$C$6)/100</f>
        <v>0</v>
      </c>
      <c r="BA9" s="40">
        <f>+(AV9*'1v -beneficirani'!$C$6)/100</f>
        <v>0</v>
      </c>
      <c r="BB9" s="40">
        <f>+(AW9*'1v -beneficirani'!$C$6)/100</f>
        <v>0</v>
      </c>
    </row>
    <row r="10" spans="1:54" x14ac:dyDescent="0.25">
      <c r="A10">
        <f t="shared" si="1"/>
        <v>0</v>
      </c>
      <c r="B10">
        <f>+IF(MAX(B$4:B9)+1&lt;=B$1,B9+1,0)</f>
        <v>0</v>
      </c>
      <c r="C10" s="222">
        <f t="shared" si="2"/>
        <v>0</v>
      </c>
      <c r="D10">
        <f t="shared" si="2"/>
        <v>0</v>
      </c>
      <c r="E10" s="368">
        <f t="shared" si="2"/>
        <v>0</v>
      </c>
      <c r="F10" s="222">
        <f t="shared" si="3"/>
        <v>0</v>
      </c>
      <c r="G10">
        <f>IF($B10=0,0,+VLOOKUP($B10,'1v -beneficirani'!A$15:C$351,G$3,FALSE))</f>
        <v>0</v>
      </c>
      <c r="I10">
        <f>IF($B10=0,0,+VLOOKUP($B10,'1v -beneficirani'!$A$15:$AV$372,I$3,FALSE))</f>
        <v>0</v>
      </c>
      <c r="J10">
        <f>IF($B10=0,0,+VLOOKUP($B10,'1v -beneficirani'!$A$15:$AV$372,J$3,FALSE))</f>
        <v>0</v>
      </c>
      <c r="K10">
        <f>IF($B10=0,0,+VLOOKUP($B10,'1v -beneficirani'!$A$15:$AV$372,K$3,FALSE))</f>
        <v>0</v>
      </c>
      <c r="L10">
        <f>IF($B10=0,0,+VLOOKUP($B10,'1v -beneficirani'!$A$15:$AV$372,L$3,FALSE))</f>
        <v>0</v>
      </c>
      <c r="M10">
        <f>IF($B10=0,0,+VLOOKUP($B10,'1v -beneficirani'!$A$15:$AV$372,M$3,FALSE))</f>
        <v>0</v>
      </c>
      <c r="N10">
        <f>IF($B10=0,0,+VLOOKUP($B10,'1v -beneficirani'!$A$15:$AV$372,N$3,FALSE))</f>
        <v>0</v>
      </c>
      <c r="O10">
        <f>IF($B10=0,0,+VLOOKUP($B10,'1v -beneficirani'!$A$15:$AV$372,O$3,FALSE))</f>
        <v>0</v>
      </c>
      <c r="P10">
        <f>IF($B10=0,0,+VLOOKUP($B10,'1v -beneficirani'!$A$15:$AV$372,P$3,FALSE))</f>
        <v>0</v>
      </c>
      <c r="Q10">
        <f>IF($B10=0,0,+VLOOKUP($B10,'1v -beneficirani'!$A$15:$AV$372,Q$3,FALSE))</f>
        <v>0</v>
      </c>
      <c r="R10">
        <f>IF($B10=0,0,+VLOOKUP($B10,'1v -beneficirani'!$A$15:$AV$372,R$3,FALSE))</f>
        <v>0</v>
      </c>
      <c r="S10">
        <f>IF($B10=0,0,+VLOOKUP($B10,'1v -beneficirani'!$A$15:$AV$372,S$3,FALSE))</f>
        <v>0</v>
      </c>
      <c r="T10">
        <f>IF($B10=0,0,+VLOOKUP($B10,'1v -beneficirani'!$A$15:$AV$372,T$3,FALSE))</f>
        <v>0</v>
      </c>
      <c r="U10">
        <f>IF($B10=0,0,+VLOOKUP($B10,'1v -beneficirani'!$A$15:$AV$372,U$3,FALSE))</f>
        <v>0</v>
      </c>
      <c r="V10">
        <f>IF($B10=0,0,+VLOOKUP($B10,'1v -beneficirani'!$A$15:$AV$372,V$3,FALSE))</f>
        <v>0</v>
      </c>
      <c r="W10">
        <f>IF($B10=0,0,+VLOOKUP($B10,'1v -beneficirani'!$A$15:$AV$372,W$3,FALSE))</f>
        <v>0</v>
      </c>
      <c r="X10">
        <f>IF($B10=0,0,+VLOOKUP($B10,'1v -beneficirani'!$A$15:$AV$372,X$3,FALSE))</f>
        <v>0</v>
      </c>
      <c r="Y10">
        <f>IF($B10=0,0,+VLOOKUP($B10,'1v -beneficirani'!$A$15:$AV$372,Y$3,FALSE))</f>
        <v>0</v>
      </c>
      <c r="Z10">
        <f>IF($B10=0,0,+VLOOKUP($B10,'1v -beneficirani'!$A$15:$AV$372,Z$3,FALSE))</f>
        <v>0</v>
      </c>
      <c r="AA10">
        <f>IF($B10=0,0,+VLOOKUP($B10,'1v -beneficirani'!$A$15:$AV$372,AA$3,FALSE))</f>
        <v>0</v>
      </c>
      <c r="AB10">
        <f>IF($B10=0,0,+VLOOKUP($B10,'1v -beneficirani'!$A$15:$AV$372,AB$3,FALSE))</f>
        <v>0</v>
      </c>
      <c r="AC10">
        <f>IF($B10=0,0,+VLOOKUP($B10,'1v -beneficirani'!$A$15:$AV$372,AC$3,FALSE))</f>
        <v>0</v>
      </c>
      <c r="AD10">
        <f>IF($B10=0,0,+VLOOKUP($B10,'1v -beneficirani'!$A$15:$AV$372,AD$3,FALSE))</f>
        <v>0</v>
      </c>
      <c r="AL10">
        <f>IF($B10=0,0,+VLOOKUP($B10,'1v -beneficirani'!$A$15:$AV$372,AL$3,FALSE))</f>
        <v>0</v>
      </c>
      <c r="AM10">
        <f>IF($B10=0,0,+VLOOKUP($B10,'1v -beneficirani'!$A$15:$AV$372,AM$3,FALSE))</f>
        <v>0</v>
      </c>
      <c r="AN10" s="40">
        <f>IF($B10=0,0,+VLOOKUP($B10,'1v -beneficirani'!$A$15:$AV$372,AN$3,FALSE))</f>
        <v>0</v>
      </c>
      <c r="AO10" s="40">
        <f>IF($B10=0,0,+VLOOKUP($B10,'1v -beneficirani'!$A$15:$AV$372,AO$3,FALSE))</f>
        <v>0</v>
      </c>
      <c r="AP10" s="40">
        <f>IF($B10=0,0,+VLOOKUP($B10,'1v -beneficirani'!$A$15:$AV$372,AP$3,FALSE))</f>
        <v>0</v>
      </c>
      <c r="AQ10" s="40">
        <f>IF($B10=0,0,+VLOOKUP($B10,'1v -beneficirani'!$A$15:$AV$372,AQ$3,FALSE))</f>
        <v>0</v>
      </c>
      <c r="AR10" s="40">
        <f>IF($B10=0,0,+VLOOKUP($B10,'1v -beneficirani'!$A$15:$AV$372,AR$3,FALSE))</f>
        <v>0</v>
      </c>
      <c r="AS10" s="40">
        <f>IF($B10=0,0,+VLOOKUP($B10,'1v -beneficirani'!$A$15:$AV$372,AS$3,FALSE))</f>
        <v>0</v>
      </c>
      <c r="AT10" s="40">
        <f>IF($B10=0,0,+VLOOKUP($B10,'1v -beneficirani'!$A$15:$AV$372,AT$3,FALSE))</f>
        <v>0</v>
      </c>
      <c r="AU10" s="40">
        <f>IF($B10=0,0,+VLOOKUP($B10,'1v -beneficirani'!$A$15:$AV$372,AU$3,FALSE))</f>
        <v>0</v>
      </c>
      <c r="AV10" s="40">
        <f>IF($B10=0,0,+VLOOKUP($B10,'1v -beneficirani'!$A$15:$AV$372,AV$3,FALSE))</f>
        <v>0</v>
      </c>
      <c r="AW10" s="40">
        <f>IF($B10=0,0,+VLOOKUP($B10,'1v -beneficirani'!$A$15:$AV$372,AW$3,FALSE))</f>
        <v>0</v>
      </c>
      <c r="AX10" s="389">
        <f>IF($B10=0,0,+VLOOKUP($B10,'1v -beneficirani'!$A$15:$AV$372,AX$3,FALSE))</f>
        <v>0</v>
      </c>
      <c r="AY10" s="40">
        <f>+(AQ10*'1v -beneficirani'!$C$6)/100</f>
        <v>0</v>
      </c>
      <c r="AZ10" s="40">
        <f>+(AR10*'1v -beneficirani'!$C$6)/100</f>
        <v>0</v>
      </c>
      <c r="BA10" s="40">
        <f>+(AV10*'1v -beneficirani'!$C$6)/100</f>
        <v>0</v>
      </c>
      <c r="BB10" s="40">
        <f>+(AW10*'1v -beneficirani'!$C$6)/100</f>
        <v>0</v>
      </c>
    </row>
    <row r="11" spans="1:54" x14ac:dyDescent="0.25">
      <c r="A11">
        <f t="shared" si="1"/>
        <v>0</v>
      </c>
      <c r="B11">
        <f>+IF(MAX(B$4:B10)+1&lt;=B$1,B10+1,0)</f>
        <v>0</v>
      </c>
      <c r="C11" s="222">
        <f t="shared" si="2"/>
        <v>0</v>
      </c>
      <c r="D11">
        <f t="shared" si="2"/>
        <v>0</v>
      </c>
      <c r="E11" s="368">
        <f t="shared" si="2"/>
        <v>0</v>
      </c>
      <c r="F11" s="222">
        <f t="shared" si="3"/>
        <v>0</v>
      </c>
      <c r="G11">
        <f>IF($B11=0,0,+VLOOKUP($B11,'1v -beneficirani'!A$15:C$351,G$3,FALSE))</f>
        <v>0</v>
      </c>
      <c r="I11">
        <f>IF($B11=0,0,+VLOOKUP($B11,'1v -beneficirani'!$A$15:$AV$372,I$3,FALSE))</f>
        <v>0</v>
      </c>
      <c r="J11">
        <f>IF($B11=0,0,+VLOOKUP($B11,'1v -beneficirani'!$A$15:$AV$372,J$3,FALSE))</f>
        <v>0</v>
      </c>
      <c r="K11">
        <f>IF($B11=0,0,+VLOOKUP($B11,'1v -beneficirani'!$A$15:$AV$372,K$3,FALSE))</f>
        <v>0</v>
      </c>
      <c r="L11">
        <f>IF($B11=0,0,+VLOOKUP($B11,'1v -beneficirani'!$A$15:$AV$372,L$3,FALSE))</f>
        <v>0</v>
      </c>
      <c r="M11">
        <f>IF($B11=0,0,+VLOOKUP($B11,'1v -beneficirani'!$A$15:$AV$372,M$3,FALSE))</f>
        <v>0</v>
      </c>
      <c r="N11">
        <f>IF($B11=0,0,+VLOOKUP($B11,'1v -beneficirani'!$A$15:$AV$372,N$3,FALSE))</f>
        <v>0</v>
      </c>
      <c r="O11">
        <f>IF($B11=0,0,+VLOOKUP($B11,'1v -beneficirani'!$A$15:$AV$372,O$3,FALSE))</f>
        <v>0</v>
      </c>
      <c r="P11">
        <f>IF($B11=0,0,+VLOOKUP($B11,'1v -beneficirani'!$A$15:$AV$372,P$3,FALSE))</f>
        <v>0</v>
      </c>
      <c r="Q11">
        <f>IF($B11=0,0,+VLOOKUP($B11,'1v -beneficirani'!$A$15:$AV$372,Q$3,FALSE))</f>
        <v>0</v>
      </c>
      <c r="R11">
        <f>IF($B11=0,0,+VLOOKUP($B11,'1v -beneficirani'!$A$15:$AV$372,R$3,FALSE))</f>
        <v>0</v>
      </c>
      <c r="S11">
        <f>IF($B11=0,0,+VLOOKUP($B11,'1v -beneficirani'!$A$15:$AV$372,S$3,FALSE))</f>
        <v>0</v>
      </c>
      <c r="T11">
        <f>IF($B11=0,0,+VLOOKUP($B11,'1v -beneficirani'!$A$15:$AV$372,T$3,FALSE))</f>
        <v>0</v>
      </c>
      <c r="U11">
        <f>IF($B11=0,0,+VLOOKUP($B11,'1v -beneficirani'!$A$15:$AV$372,U$3,FALSE))</f>
        <v>0</v>
      </c>
      <c r="V11">
        <f>IF($B11=0,0,+VLOOKUP($B11,'1v -beneficirani'!$A$15:$AV$372,V$3,FALSE))</f>
        <v>0</v>
      </c>
      <c r="W11">
        <f>IF($B11=0,0,+VLOOKUP($B11,'1v -beneficirani'!$A$15:$AV$372,W$3,FALSE))</f>
        <v>0</v>
      </c>
      <c r="X11">
        <f>IF($B11=0,0,+VLOOKUP($B11,'1v -beneficirani'!$A$15:$AV$372,X$3,FALSE))</f>
        <v>0</v>
      </c>
      <c r="Y11">
        <f>IF($B11=0,0,+VLOOKUP($B11,'1v -beneficirani'!$A$15:$AV$372,Y$3,FALSE))</f>
        <v>0</v>
      </c>
      <c r="Z11">
        <f>IF($B11=0,0,+VLOOKUP($B11,'1v -beneficirani'!$A$15:$AV$372,Z$3,FALSE))</f>
        <v>0</v>
      </c>
      <c r="AA11">
        <f>IF($B11=0,0,+VLOOKUP($B11,'1v -beneficirani'!$A$15:$AV$372,AA$3,FALSE))</f>
        <v>0</v>
      </c>
      <c r="AB11">
        <f>IF($B11=0,0,+VLOOKUP($B11,'1v -beneficirani'!$A$15:$AV$372,AB$3,FALSE))</f>
        <v>0</v>
      </c>
      <c r="AC11">
        <f>IF($B11=0,0,+VLOOKUP($B11,'1v -beneficirani'!$A$15:$AV$372,AC$3,FALSE))</f>
        <v>0</v>
      </c>
      <c r="AD11">
        <f>IF($B11=0,0,+VLOOKUP($B11,'1v -beneficirani'!$A$15:$AV$372,AD$3,FALSE))</f>
        <v>0</v>
      </c>
      <c r="AL11">
        <f>IF($B11=0,0,+VLOOKUP($B11,'1v -beneficirani'!$A$15:$AV$372,AL$3,FALSE))</f>
        <v>0</v>
      </c>
      <c r="AM11">
        <f>IF($B11=0,0,+VLOOKUP($B11,'1v -beneficirani'!$A$15:$AV$372,AM$3,FALSE))</f>
        <v>0</v>
      </c>
      <c r="AN11" s="40">
        <f>IF($B11=0,0,+VLOOKUP($B11,'1v -beneficirani'!$A$15:$AV$372,AN$3,FALSE))</f>
        <v>0</v>
      </c>
      <c r="AO11" s="40">
        <f>IF($B11=0,0,+VLOOKUP($B11,'1v -beneficirani'!$A$15:$AV$372,AO$3,FALSE))</f>
        <v>0</v>
      </c>
      <c r="AP11" s="40">
        <f>IF($B11=0,0,+VLOOKUP($B11,'1v -beneficirani'!$A$15:$AV$372,AP$3,FALSE))</f>
        <v>0</v>
      </c>
      <c r="AQ11" s="40">
        <f>IF($B11=0,0,+VLOOKUP($B11,'1v -beneficirani'!$A$15:$AV$372,AQ$3,FALSE))</f>
        <v>0</v>
      </c>
      <c r="AR11" s="40">
        <f>IF($B11=0,0,+VLOOKUP($B11,'1v -beneficirani'!$A$15:$AV$372,AR$3,FALSE))</f>
        <v>0</v>
      </c>
      <c r="AS11" s="40">
        <f>IF($B11=0,0,+VLOOKUP($B11,'1v -beneficirani'!$A$15:$AV$372,AS$3,FALSE))</f>
        <v>0</v>
      </c>
      <c r="AT11" s="40">
        <f>IF($B11=0,0,+VLOOKUP($B11,'1v -beneficirani'!$A$15:$AV$372,AT$3,FALSE))</f>
        <v>0</v>
      </c>
      <c r="AU11" s="40">
        <f>IF($B11=0,0,+VLOOKUP($B11,'1v -beneficirani'!$A$15:$AV$372,AU$3,FALSE))</f>
        <v>0</v>
      </c>
      <c r="AV11" s="40">
        <f>IF($B11=0,0,+VLOOKUP($B11,'1v -beneficirani'!$A$15:$AV$372,AV$3,FALSE))</f>
        <v>0</v>
      </c>
      <c r="AW11" s="40">
        <f>IF($B11=0,0,+VLOOKUP($B11,'1v -beneficirani'!$A$15:$AV$372,AW$3,FALSE))</f>
        <v>0</v>
      </c>
      <c r="AX11" s="389">
        <f>IF($B11=0,0,+VLOOKUP($B11,'1v -beneficirani'!$A$15:$AV$372,AX$3,FALSE))</f>
        <v>0</v>
      </c>
      <c r="AY11" s="40">
        <f>+(AQ11*'1v -beneficirani'!$C$6)/100</f>
        <v>0</v>
      </c>
      <c r="AZ11" s="40">
        <f>+(AR11*'1v -beneficirani'!$C$6)/100</f>
        <v>0</v>
      </c>
      <c r="BA11" s="40">
        <f>+(AV11*'1v -beneficirani'!$C$6)/100</f>
        <v>0</v>
      </c>
      <c r="BB11" s="40">
        <f>+(AW11*'1v -beneficirani'!$C$6)/100</f>
        <v>0</v>
      </c>
    </row>
    <row r="12" spans="1:54" x14ac:dyDescent="0.25">
      <c r="A12">
        <f t="shared" si="1"/>
        <v>0</v>
      </c>
      <c r="B12">
        <f>+IF(MAX(B$4:B11)+1&lt;=B$1,B11+1,0)</f>
        <v>0</v>
      </c>
      <c r="C12" s="222">
        <f t="shared" si="2"/>
        <v>0</v>
      </c>
      <c r="D12">
        <f t="shared" si="2"/>
        <v>0</v>
      </c>
      <c r="E12" s="368">
        <f t="shared" si="2"/>
        <v>0</v>
      </c>
      <c r="F12" s="222">
        <f t="shared" si="3"/>
        <v>0</v>
      </c>
      <c r="G12">
        <f>IF($B12=0,0,+VLOOKUP($B12,'1v -beneficirani'!A$15:C$351,G$3,FALSE))</f>
        <v>0</v>
      </c>
      <c r="I12">
        <f>IF($B12=0,0,+VLOOKUP($B12,'1v -beneficirani'!$A$15:$AV$372,I$3,FALSE))</f>
        <v>0</v>
      </c>
      <c r="J12">
        <f>IF($B12=0,0,+VLOOKUP($B12,'1v -beneficirani'!$A$15:$AV$372,J$3,FALSE))</f>
        <v>0</v>
      </c>
      <c r="K12">
        <f>IF($B12=0,0,+VLOOKUP($B12,'1v -beneficirani'!$A$15:$AV$372,K$3,FALSE))</f>
        <v>0</v>
      </c>
      <c r="L12">
        <f>IF($B12=0,0,+VLOOKUP($B12,'1v -beneficirani'!$A$15:$AV$372,L$3,FALSE))</f>
        <v>0</v>
      </c>
      <c r="M12">
        <f>IF($B12=0,0,+VLOOKUP($B12,'1v -beneficirani'!$A$15:$AV$372,M$3,FALSE))</f>
        <v>0</v>
      </c>
      <c r="N12">
        <f>IF($B12=0,0,+VLOOKUP($B12,'1v -beneficirani'!$A$15:$AV$372,N$3,FALSE))</f>
        <v>0</v>
      </c>
      <c r="O12">
        <f>IF($B12=0,0,+VLOOKUP($B12,'1v -beneficirani'!$A$15:$AV$372,O$3,FALSE))</f>
        <v>0</v>
      </c>
      <c r="P12">
        <f>IF($B12=0,0,+VLOOKUP($B12,'1v -beneficirani'!$A$15:$AV$372,P$3,FALSE))</f>
        <v>0</v>
      </c>
      <c r="Q12">
        <f>IF($B12=0,0,+VLOOKUP($B12,'1v -beneficirani'!$A$15:$AV$372,Q$3,FALSE))</f>
        <v>0</v>
      </c>
      <c r="R12">
        <f>IF($B12=0,0,+VLOOKUP($B12,'1v -beneficirani'!$A$15:$AV$372,R$3,FALSE))</f>
        <v>0</v>
      </c>
      <c r="S12">
        <f>IF($B12=0,0,+VLOOKUP($B12,'1v -beneficirani'!$A$15:$AV$372,S$3,FALSE))</f>
        <v>0</v>
      </c>
      <c r="T12">
        <f>IF($B12=0,0,+VLOOKUP($B12,'1v -beneficirani'!$A$15:$AV$372,T$3,FALSE))</f>
        <v>0</v>
      </c>
      <c r="U12">
        <f>IF($B12=0,0,+VLOOKUP($B12,'1v -beneficirani'!$A$15:$AV$372,U$3,FALSE))</f>
        <v>0</v>
      </c>
      <c r="V12">
        <f>IF($B12=0,0,+VLOOKUP($B12,'1v -beneficirani'!$A$15:$AV$372,V$3,FALSE))</f>
        <v>0</v>
      </c>
      <c r="W12">
        <f>IF($B12=0,0,+VLOOKUP($B12,'1v -beneficirani'!$A$15:$AV$372,W$3,FALSE))</f>
        <v>0</v>
      </c>
      <c r="X12">
        <f>IF($B12=0,0,+VLOOKUP($B12,'1v -beneficirani'!$A$15:$AV$372,X$3,FALSE))</f>
        <v>0</v>
      </c>
      <c r="Y12">
        <f>IF($B12=0,0,+VLOOKUP($B12,'1v -beneficirani'!$A$15:$AV$372,Y$3,FALSE))</f>
        <v>0</v>
      </c>
      <c r="Z12">
        <f>IF($B12=0,0,+VLOOKUP($B12,'1v -beneficirani'!$A$15:$AV$372,Z$3,FALSE))</f>
        <v>0</v>
      </c>
      <c r="AA12">
        <f>IF($B12=0,0,+VLOOKUP($B12,'1v -beneficirani'!$A$15:$AV$372,AA$3,FALSE))</f>
        <v>0</v>
      </c>
      <c r="AB12">
        <f>IF($B12=0,0,+VLOOKUP($B12,'1v -beneficirani'!$A$15:$AV$372,AB$3,FALSE))</f>
        <v>0</v>
      </c>
      <c r="AC12">
        <f>IF($B12=0,0,+VLOOKUP($B12,'1v -beneficirani'!$A$15:$AV$372,AC$3,FALSE))</f>
        <v>0</v>
      </c>
      <c r="AD12">
        <f>IF($B12=0,0,+VLOOKUP($B12,'1v -beneficirani'!$A$15:$AV$372,AD$3,FALSE))</f>
        <v>0</v>
      </c>
      <c r="AL12">
        <f>IF($B12=0,0,+VLOOKUP($B12,'1v -beneficirani'!$A$15:$AV$372,AL$3,FALSE))</f>
        <v>0</v>
      </c>
      <c r="AM12">
        <f>IF($B12=0,0,+VLOOKUP($B12,'1v -beneficirani'!$A$15:$AV$372,AM$3,FALSE))</f>
        <v>0</v>
      </c>
      <c r="AN12" s="40">
        <f>IF($B12=0,0,+VLOOKUP($B12,'1v -beneficirani'!$A$15:$AV$372,AN$3,FALSE))</f>
        <v>0</v>
      </c>
      <c r="AO12" s="40">
        <f>IF($B12=0,0,+VLOOKUP($B12,'1v -beneficirani'!$A$15:$AV$372,AO$3,FALSE))</f>
        <v>0</v>
      </c>
      <c r="AP12" s="40">
        <f>IF($B12=0,0,+VLOOKUP($B12,'1v -beneficirani'!$A$15:$AV$372,AP$3,FALSE))</f>
        <v>0</v>
      </c>
      <c r="AQ12" s="40">
        <f>IF($B12=0,0,+VLOOKUP($B12,'1v -beneficirani'!$A$15:$AV$372,AQ$3,FALSE))</f>
        <v>0</v>
      </c>
      <c r="AR12" s="40">
        <f>IF($B12=0,0,+VLOOKUP($B12,'1v -beneficirani'!$A$15:$AV$372,AR$3,FALSE))</f>
        <v>0</v>
      </c>
      <c r="AS12" s="40">
        <f>IF($B12=0,0,+VLOOKUP($B12,'1v -beneficirani'!$A$15:$AV$372,AS$3,FALSE))</f>
        <v>0</v>
      </c>
      <c r="AT12" s="40">
        <f>IF($B12=0,0,+VLOOKUP($B12,'1v -beneficirani'!$A$15:$AV$372,AT$3,FALSE))</f>
        <v>0</v>
      </c>
      <c r="AU12" s="40">
        <f>IF($B12=0,0,+VLOOKUP($B12,'1v -beneficirani'!$A$15:$AV$372,AU$3,FALSE))</f>
        <v>0</v>
      </c>
      <c r="AV12" s="40">
        <f>IF($B12=0,0,+VLOOKUP($B12,'1v -beneficirani'!$A$15:$AV$372,AV$3,FALSE))</f>
        <v>0</v>
      </c>
      <c r="AW12" s="40">
        <f>IF($B12=0,0,+VLOOKUP($B12,'1v -beneficirani'!$A$15:$AV$372,AW$3,FALSE))</f>
        <v>0</v>
      </c>
      <c r="AX12" s="389">
        <f>IF($B12=0,0,+VLOOKUP($B12,'1v -beneficirani'!$A$15:$AV$372,AX$3,FALSE))</f>
        <v>0</v>
      </c>
      <c r="AY12" s="40">
        <f>+(AQ12*'1v -beneficirani'!$C$6)/100</f>
        <v>0</v>
      </c>
      <c r="AZ12" s="40">
        <f>+(AR12*'1v -beneficirani'!$C$6)/100</f>
        <v>0</v>
      </c>
      <c r="BA12" s="40">
        <f>+(AV12*'1v -beneficirani'!$C$6)/100</f>
        <v>0</v>
      </c>
      <c r="BB12" s="40">
        <f>+(AW12*'1v -beneficirani'!$C$6)/100</f>
        <v>0</v>
      </c>
    </row>
    <row r="13" spans="1:54" x14ac:dyDescent="0.25">
      <c r="A13">
        <f t="shared" si="1"/>
        <v>0</v>
      </c>
      <c r="B13">
        <f>+IF(MAX(B$4:B12)+1&lt;=B$1,B12+1,0)</f>
        <v>0</v>
      </c>
      <c r="C13" s="222">
        <f t="shared" si="2"/>
        <v>0</v>
      </c>
      <c r="D13">
        <f t="shared" si="2"/>
        <v>0</v>
      </c>
      <c r="E13" s="368">
        <f t="shared" si="2"/>
        <v>0</v>
      </c>
      <c r="F13" s="222">
        <f t="shared" si="3"/>
        <v>0</v>
      </c>
      <c r="G13">
        <f>IF($B13=0,0,+VLOOKUP($B13,'1v -beneficirani'!A$15:C$351,G$3,FALSE))</f>
        <v>0</v>
      </c>
      <c r="I13">
        <f>IF($B13=0,0,+VLOOKUP($B13,'1v -beneficirani'!$A$15:$AV$372,I$3,FALSE))</f>
        <v>0</v>
      </c>
      <c r="J13">
        <f>IF($B13=0,0,+VLOOKUP($B13,'1v -beneficirani'!$A$15:$AV$372,J$3,FALSE))</f>
        <v>0</v>
      </c>
      <c r="K13">
        <f>IF($B13=0,0,+VLOOKUP($B13,'1v -beneficirani'!$A$15:$AV$372,K$3,FALSE))</f>
        <v>0</v>
      </c>
      <c r="L13">
        <f>IF($B13=0,0,+VLOOKUP($B13,'1v -beneficirani'!$A$15:$AV$372,L$3,FALSE))</f>
        <v>0</v>
      </c>
      <c r="M13">
        <f>IF($B13=0,0,+VLOOKUP($B13,'1v -beneficirani'!$A$15:$AV$372,M$3,FALSE))</f>
        <v>0</v>
      </c>
      <c r="N13">
        <f>IF($B13=0,0,+VLOOKUP($B13,'1v -beneficirani'!$A$15:$AV$372,N$3,FALSE))</f>
        <v>0</v>
      </c>
      <c r="O13">
        <f>IF($B13=0,0,+VLOOKUP($B13,'1v -beneficirani'!$A$15:$AV$372,O$3,FALSE))</f>
        <v>0</v>
      </c>
      <c r="P13">
        <f>IF($B13=0,0,+VLOOKUP($B13,'1v -beneficirani'!$A$15:$AV$372,P$3,FALSE))</f>
        <v>0</v>
      </c>
      <c r="Q13">
        <f>IF($B13=0,0,+VLOOKUP($B13,'1v -beneficirani'!$A$15:$AV$372,Q$3,FALSE))</f>
        <v>0</v>
      </c>
      <c r="R13">
        <f>IF($B13=0,0,+VLOOKUP($B13,'1v -beneficirani'!$A$15:$AV$372,R$3,FALSE))</f>
        <v>0</v>
      </c>
      <c r="S13">
        <f>IF($B13=0,0,+VLOOKUP($B13,'1v -beneficirani'!$A$15:$AV$372,S$3,FALSE))</f>
        <v>0</v>
      </c>
      <c r="T13">
        <f>IF($B13=0,0,+VLOOKUP($B13,'1v -beneficirani'!$A$15:$AV$372,T$3,FALSE))</f>
        <v>0</v>
      </c>
      <c r="U13">
        <f>IF($B13=0,0,+VLOOKUP($B13,'1v -beneficirani'!$A$15:$AV$372,U$3,FALSE))</f>
        <v>0</v>
      </c>
      <c r="V13">
        <f>IF($B13=0,0,+VLOOKUP($B13,'1v -beneficirani'!$A$15:$AV$372,V$3,FALSE))</f>
        <v>0</v>
      </c>
      <c r="W13">
        <f>IF($B13=0,0,+VLOOKUP($B13,'1v -beneficirani'!$A$15:$AV$372,W$3,FALSE))</f>
        <v>0</v>
      </c>
      <c r="X13">
        <f>IF($B13=0,0,+VLOOKUP($B13,'1v -beneficirani'!$A$15:$AV$372,X$3,FALSE))</f>
        <v>0</v>
      </c>
      <c r="Y13">
        <f>IF($B13=0,0,+VLOOKUP($B13,'1v -beneficirani'!$A$15:$AV$372,Y$3,FALSE))</f>
        <v>0</v>
      </c>
      <c r="Z13">
        <f>IF($B13=0,0,+VLOOKUP($B13,'1v -beneficirani'!$A$15:$AV$372,Z$3,FALSE))</f>
        <v>0</v>
      </c>
      <c r="AA13">
        <f>IF($B13=0,0,+VLOOKUP($B13,'1v -beneficirani'!$A$15:$AV$372,AA$3,FALSE))</f>
        <v>0</v>
      </c>
      <c r="AB13">
        <f>IF($B13=0,0,+VLOOKUP($B13,'1v -beneficirani'!$A$15:$AV$372,AB$3,FALSE))</f>
        <v>0</v>
      </c>
      <c r="AC13">
        <f>IF($B13=0,0,+VLOOKUP($B13,'1v -beneficirani'!$A$15:$AV$372,AC$3,FALSE))</f>
        <v>0</v>
      </c>
      <c r="AD13">
        <f>IF($B13=0,0,+VLOOKUP($B13,'1v -beneficirani'!$A$15:$AV$372,AD$3,FALSE))</f>
        <v>0</v>
      </c>
      <c r="AL13">
        <f>IF($B13=0,0,+VLOOKUP($B13,'1v -beneficirani'!$A$15:$AV$372,AL$3,FALSE))</f>
        <v>0</v>
      </c>
      <c r="AM13">
        <f>IF($B13=0,0,+VLOOKUP($B13,'1v -beneficirani'!$A$15:$AV$372,AM$3,FALSE))</f>
        <v>0</v>
      </c>
      <c r="AN13" s="40">
        <f>IF($B13=0,0,+VLOOKUP($B13,'1v -beneficirani'!$A$15:$AV$372,AN$3,FALSE))</f>
        <v>0</v>
      </c>
      <c r="AO13" s="40">
        <f>IF($B13=0,0,+VLOOKUP($B13,'1v -beneficirani'!$A$15:$AV$372,AO$3,FALSE))</f>
        <v>0</v>
      </c>
      <c r="AP13" s="40">
        <f>IF($B13=0,0,+VLOOKUP($B13,'1v -beneficirani'!$A$15:$AV$372,AP$3,FALSE))</f>
        <v>0</v>
      </c>
      <c r="AQ13" s="40">
        <f>IF($B13=0,0,+VLOOKUP($B13,'1v -beneficirani'!$A$15:$AV$372,AQ$3,FALSE))</f>
        <v>0</v>
      </c>
      <c r="AR13" s="40">
        <f>IF($B13=0,0,+VLOOKUP($B13,'1v -beneficirani'!$A$15:$AV$372,AR$3,FALSE))</f>
        <v>0</v>
      </c>
      <c r="AS13" s="40">
        <f>IF($B13=0,0,+VLOOKUP($B13,'1v -beneficirani'!$A$15:$AV$372,AS$3,FALSE))</f>
        <v>0</v>
      </c>
      <c r="AT13" s="40">
        <f>IF($B13=0,0,+VLOOKUP($B13,'1v -beneficirani'!$A$15:$AV$372,AT$3,FALSE))</f>
        <v>0</v>
      </c>
      <c r="AU13" s="40">
        <f>IF($B13=0,0,+VLOOKUP($B13,'1v -beneficirani'!$A$15:$AV$372,AU$3,FALSE))</f>
        <v>0</v>
      </c>
      <c r="AV13" s="40">
        <f>IF($B13=0,0,+VLOOKUP($B13,'1v -beneficirani'!$A$15:$AV$372,AV$3,FALSE))</f>
        <v>0</v>
      </c>
      <c r="AW13" s="40">
        <f>IF($B13=0,0,+VLOOKUP($B13,'1v -beneficirani'!$A$15:$AV$372,AW$3,FALSE))</f>
        <v>0</v>
      </c>
      <c r="AX13" s="389">
        <f>IF($B13=0,0,+VLOOKUP($B13,'1v -beneficirani'!$A$15:$AV$372,AX$3,FALSE))</f>
        <v>0</v>
      </c>
      <c r="AY13" s="40">
        <f>+(AQ13*'1v -beneficirani'!$C$6)/100</f>
        <v>0</v>
      </c>
      <c r="AZ13" s="40">
        <f>+(AR13*'1v -beneficirani'!$C$6)/100</f>
        <v>0</v>
      </c>
      <c r="BA13" s="40">
        <f>+(AV13*'1v -beneficirani'!$C$6)/100</f>
        <v>0</v>
      </c>
      <c r="BB13" s="40">
        <f>+(AW13*'1v -beneficirani'!$C$6)/100</f>
        <v>0</v>
      </c>
    </row>
    <row r="14" spans="1:54" x14ac:dyDescent="0.25">
      <c r="A14">
        <f t="shared" si="1"/>
        <v>0</v>
      </c>
      <c r="B14">
        <f>+IF(MAX(B$4:B13)+1&lt;=B$1,B13+1,0)</f>
        <v>0</v>
      </c>
      <c r="C14" s="222">
        <f t="shared" si="2"/>
        <v>0</v>
      </c>
      <c r="D14">
        <f t="shared" si="2"/>
        <v>0</v>
      </c>
      <c r="E14" s="368">
        <f t="shared" si="2"/>
        <v>0</v>
      </c>
      <c r="F14" s="222">
        <f t="shared" si="3"/>
        <v>0</v>
      </c>
      <c r="G14">
        <f>IF($B14=0,0,+VLOOKUP($B14,'1v -beneficirani'!A$15:C$351,G$3,FALSE))</f>
        <v>0</v>
      </c>
      <c r="I14">
        <f>IF($B14=0,0,+VLOOKUP($B14,'1v -beneficirani'!$A$15:$AV$372,I$3,FALSE))</f>
        <v>0</v>
      </c>
      <c r="J14">
        <f>IF($B14=0,0,+VLOOKUP($B14,'1v -beneficirani'!$A$15:$AV$372,J$3,FALSE))</f>
        <v>0</v>
      </c>
      <c r="K14">
        <f>IF($B14=0,0,+VLOOKUP($B14,'1v -beneficirani'!$A$15:$AV$372,K$3,FALSE))</f>
        <v>0</v>
      </c>
      <c r="L14">
        <f>IF($B14=0,0,+VLOOKUP($B14,'1v -beneficirani'!$A$15:$AV$372,L$3,FALSE))</f>
        <v>0</v>
      </c>
      <c r="M14">
        <f>IF($B14=0,0,+VLOOKUP($B14,'1v -beneficirani'!$A$15:$AV$372,M$3,FALSE))</f>
        <v>0</v>
      </c>
      <c r="N14">
        <f>IF($B14=0,0,+VLOOKUP($B14,'1v -beneficirani'!$A$15:$AV$372,N$3,FALSE))</f>
        <v>0</v>
      </c>
      <c r="O14">
        <f>IF($B14=0,0,+VLOOKUP($B14,'1v -beneficirani'!$A$15:$AV$372,O$3,FALSE))</f>
        <v>0</v>
      </c>
      <c r="P14">
        <f>IF($B14=0,0,+VLOOKUP($B14,'1v -beneficirani'!$A$15:$AV$372,P$3,FALSE))</f>
        <v>0</v>
      </c>
      <c r="Q14">
        <f>IF($B14=0,0,+VLOOKUP($B14,'1v -beneficirani'!$A$15:$AV$372,Q$3,FALSE))</f>
        <v>0</v>
      </c>
      <c r="R14">
        <f>IF($B14=0,0,+VLOOKUP($B14,'1v -beneficirani'!$A$15:$AV$372,R$3,FALSE))</f>
        <v>0</v>
      </c>
      <c r="S14">
        <f>IF($B14=0,0,+VLOOKUP($B14,'1v -beneficirani'!$A$15:$AV$372,S$3,FALSE))</f>
        <v>0</v>
      </c>
      <c r="T14">
        <f>IF($B14=0,0,+VLOOKUP($B14,'1v -beneficirani'!$A$15:$AV$372,T$3,FALSE))</f>
        <v>0</v>
      </c>
      <c r="U14">
        <f>IF($B14=0,0,+VLOOKUP($B14,'1v -beneficirani'!$A$15:$AV$372,U$3,FALSE))</f>
        <v>0</v>
      </c>
      <c r="V14">
        <f>IF($B14=0,0,+VLOOKUP($B14,'1v -beneficirani'!$A$15:$AV$372,V$3,FALSE))</f>
        <v>0</v>
      </c>
      <c r="W14">
        <f>IF($B14=0,0,+VLOOKUP($B14,'1v -beneficirani'!$A$15:$AV$372,W$3,FALSE))</f>
        <v>0</v>
      </c>
      <c r="X14">
        <f>IF($B14=0,0,+VLOOKUP($B14,'1v -beneficirani'!$A$15:$AV$372,X$3,FALSE))</f>
        <v>0</v>
      </c>
      <c r="Y14">
        <f>IF($B14=0,0,+VLOOKUP($B14,'1v -beneficirani'!$A$15:$AV$372,Y$3,FALSE))</f>
        <v>0</v>
      </c>
      <c r="Z14">
        <f>IF($B14=0,0,+VLOOKUP($B14,'1v -beneficirani'!$A$15:$AV$372,Z$3,FALSE))</f>
        <v>0</v>
      </c>
      <c r="AA14">
        <f>IF($B14=0,0,+VLOOKUP($B14,'1v -beneficirani'!$A$15:$AV$372,AA$3,FALSE))</f>
        <v>0</v>
      </c>
      <c r="AB14">
        <f>IF($B14=0,0,+VLOOKUP($B14,'1v -beneficirani'!$A$15:$AV$372,AB$3,FALSE))</f>
        <v>0</v>
      </c>
      <c r="AC14">
        <f>IF($B14=0,0,+VLOOKUP($B14,'1v -beneficirani'!$A$15:$AV$372,AC$3,FALSE))</f>
        <v>0</v>
      </c>
      <c r="AD14">
        <f>IF($B14=0,0,+VLOOKUP($B14,'1v -beneficirani'!$A$15:$AV$372,AD$3,FALSE))</f>
        <v>0</v>
      </c>
      <c r="AL14">
        <f>IF($B14=0,0,+VLOOKUP($B14,'1v -beneficirani'!$A$15:$AV$372,AL$3,FALSE))</f>
        <v>0</v>
      </c>
      <c r="AM14">
        <f>IF($B14=0,0,+VLOOKUP($B14,'1v -beneficirani'!$A$15:$AV$372,AM$3,FALSE))</f>
        <v>0</v>
      </c>
      <c r="AN14" s="40">
        <f>IF($B14=0,0,+VLOOKUP($B14,'1v -beneficirani'!$A$15:$AV$372,AN$3,FALSE))</f>
        <v>0</v>
      </c>
      <c r="AO14" s="40">
        <f>IF($B14=0,0,+VLOOKUP($B14,'1v -beneficirani'!$A$15:$AV$372,AO$3,FALSE))</f>
        <v>0</v>
      </c>
      <c r="AP14" s="40">
        <f>IF($B14=0,0,+VLOOKUP($B14,'1v -beneficirani'!$A$15:$AV$372,AP$3,FALSE))</f>
        <v>0</v>
      </c>
      <c r="AQ14" s="40">
        <f>IF($B14=0,0,+VLOOKUP($B14,'1v -beneficirani'!$A$15:$AV$372,AQ$3,FALSE))</f>
        <v>0</v>
      </c>
      <c r="AR14" s="40">
        <f>IF($B14=0,0,+VLOOKUP($B14,'1v -beneficirani'!$A$15:$AV$372,AR$3,FALSE))</f>
        <v>0</v>
      </c>
      <c r="AS14" s="40">
        <f>IF($B14=0,0,+VLOOKUP($B14,'1v -beneficirani'!$A$15:$AV$372,AS$3,FALSE))</f>
        <v>0</v>
      </c>
      <c r="AT14" s="40">
        <f>IF($B14=0,0,+VLOOKUP($B14,'1v -beneficirani'!$A$15:$AV$372,AT$3,FALSE))</f>
        <v>0</v>
      </c>
      <c r="AU14" s="40">
        <f>IF($B14=0,0,+VLOOKUP($B14,'1v -beneficirani'!$A$15:$AV$372,AU$3,FALSE))</f>
        <v>0</v>
      </c>
      <c r="AV14" s="40">
        <f>IF($B14=0,0,+VLOOKUP($B14,'1v -beneficirani'!$A$15:$AV$372,AV$3,FALSE))</f>
        <v>0</v>
      </c>
      <c r="AW14" s="40">
        <f>IF($B14=0,0,+VLOOKUP($B14,'1v -beneficirani'!$A$15:$AV$372,AW$3,FALSE))</f>
        <v>0</v>
      </c>
      <c r="AX14" s="389">
        <f>IF($B14=0,0,+VLOOKUP($B14,'1v -beneficirani'!$A$15:$AV$372,AX$3,FALSE))</f>
        <v>0</v>
      </c>
      <c r="AY14" s="40">
        <f>+(AQ14*'1v -beneficirani'!$C$6)/100</f>
        <v>0</v>
      </c>
      <c r="AZ14" s="40">
        <f>+(AR14*'1v -beneficirani'!$C$6)/100</f>
        <v>0</v>
      </c>
      <c r="BA14" s="40">
        <f>+(AV14*'1v -beneficirani'!$C$6)/100</f>
        <v>0</v>
      </c>
      <c r="BB14" s="40">
        <f>+(AW14*'1v -beneficirani'!$C$6)/100</f>
        <v>0</v>
      </c>
    </row>
    <row r="15" spans="1:54" x14ac:dyDescent="0.25">
      <c r="A15">
        <f t="shared" si="1"/>
        <v>0</v>
      </c>
      <c r="B15">
        <f>+IF(MAX(B$4:B14)+1&lt;=B$1,B14+1,0)</f>
        <v>0</v>
      </c>
      <c r="C15" s="222">
        <f t="shared" si="2"/>
        <v>0</v>
      </c>
      <c r="D15">
        <f t="shared" si="2"/>
        <v>0</v>
      </c>
      <c r="E15" s="368">
        <f t="shared" si="2"/>
        <v>0</v>
      </c>
      <c r="F15" s="222">
        <f t="shared" si="3"/>
        <v>0</v>
      </c>
      <c r="G15">
        <f>IF($B15=0,0,+VLOOKUP($B15,'1v -beneficirani'!A$15:C$351,G$3,FALSE))</f>
        <v>0</v>
      </c>
      <c r="I15">
        <f>IF($B15=0,0,+VLOOKUP($B15,'1v -beneficirani'!$A$15:$AV$372,I$3,FALSE))</f>
        <v>0</v>
      </c>
      <c r="J15">
        <f>IF($B15=0,0,+VLOOKUP($B15,'1v -beneficirani'!$A$15:$AV$372,J$3,FALSE))</f>
        <v>0</v>
      </c>
      <c r="K15">
        <f>IF($B15=0,0,+VLOOKUP($B15,'1v -beneficirani'!$A$15:$AV$372,K$3,FALSE))</f>
        <v>0</v>
      </c>
      <c r="L15">
        <f>IF($B15=0,0,+VLOOKUP($B15,'1v -beneficirani'!$A$15:$AV$372,L$3,FALSE))</f>
        <v>0</v>
      </c>
      <c r="M15">
        <f>IF($B15=0,0,+VLOOKUP($B15,'1v -beneficirani'!$A$15:$AV$372,M$3,FALSE))</f>
        <v>0</v>
      </c>
      <c r="N15">
        <f>IF($B15=0,0,+VLOOKUP($B15,'1v -beneficirani'!$A$15:$AV$372,N$3,FALSE))</f>
        <v>0</v>
      </c>
      <c r="O15">
        <f>IF($B15=0,0,+VLOOKUP($B15,'1v -beneficirani'!$A$15:$AV$372,O$3,FALSE))</f>
        <v>0</v>
      </c>
      <c r="P15">
        <f>IF($B15=0,0,+VLOOKUP($B15,'1v -beneficirani'!$A$15:$AV$372,P$3,FALSE))</f>
        <v>0</v>
      </c>
      <c r="Q15">
        <f>IF($B15=0,0,+VLOOKUP($B15,'1v -beneficirani'!$A$15:$AV$372,Q$3,FALSE))</f>
        <v>0</v>
      </c>
      <c r="R15">
        <f>IF($B15=0,0,+VLOOKUP($B15,'1v -beneficirani'!$A$15:$AV$372,R$3,FALSE))</f>
        <v>0</v>
      </c>
      <c r="S15">
        <f>IF($B15=0,0,+VLOOKUP($B15,'1v -beneficirani'!$A$15:$AV$372,S$3,FALSE))</f>
        <v>0</v>
      </c>
      <c r="T15">
        <f>IF($B15=0,0,+VLOOKUP($B15,'1v -beneficirani'!$A$15:$AV$372,T$3,FALSE))</f>
        <v>0</v>
      </c>
      <c r="U15">
        <f>IF($B15=0,0,+VLOOKUP($B15,'1v -beneficirani'!$A$15:$AV$372,U$3,FALSE))</f>
        <v>0</v>
      </c>
      <c r="V15">
        <f>IF($B15=0,0,+VLOOKUP($B15,'1v -beneficirani'!$A$15:$AV$372,V$3,FALSE))</f>
        <v>0</v>
      </c>
      <c r="W15">
        <f>IF($B15=0,0,+VLOOKUP($B15,'1v -beneficirani'!$A$15:$AV$372,W$3,FALSE))</f>
        <v>0</v>
      </c>
      <c r="X15">
        <f>IF($B15=0,0,+VLOOKUP($B15,'1v -beneficirani'!$A$15:$AV$372,X$3,FALSE))</f>
        <v>0</v>
      </c>
      <c r="Y15">
        <f>IF($B15=0,0,+VLOOKUP($B15,'1v -beneficirani'!$A$15:$AV$372,Y$3,FALSE))</f>
        <v>0</v>
      </c>
      <c r="Z15">
        <f>IF($B15=0,0,+VLOOKUP($B15,'1v -beneficirani'!$A$15:$AV$372,Z$3,FALSE))</f>
        <v>0</v>
      </c>
      <c r="AA15">
        <f>IF($B15=0,0,+VLOOKUP($B15,'1v -beneficirani'!$A$15:$AV$372,AA$3,FALSE))</f>
        <v>0</v>
      </c>
      <c r="AB15">
        <f>IF($B15=0,0,+VLOOKUP($B15,'1v -beneficirani'!$A$15:$AV$372,AB$3,FALSE))</f>
        <v>0</v>
      </c>
      <c r="AC15">
        <f>IF($B15=0,0,+VLOOKUP($B15,'1v -beneficirani'!$A$15:$AV$372,AC$3,FALSE))</f>
        <v>0</v>
      </c>
      <c r="AD15">
        <f>IF($B15=0,0,+VLOOKUP($B15,'1v -beneficirani'!$A$15:$AV$372,AD$3,FALSE))</f>
        <v>0</v>
      </c>
      <c r="AL15">
        <f>IF($B15=0,0,+VLOOKUP($B15,'1v -beneficirani'!$A$15:$AV$372,AL$3,FALSE))</f>
        <v>0</v>
      </c>
      <c r="AM15">
        <f>IF($B15=0,0,+VLOOKUP($B15,'1v -beneficirani'!$A$15:$AV$372,AM$3,FALSE))</f>
        <v>0</v>
      </c>
      <c r="AN15" s="40">
        <f>IF($B15=0,0,+VLOOKUP($B15,'1v -beneficirani'!$A$15:$AV$372,AN$3,FALSE))</f>
        <v>0</v>
      </c>
      <c r="AO15" s="40">
        <f>IF($B15=0,0,+VLOOKUP($B15,'1v -beneficirani'!$A$15:$AV$372,AO$3,FALSE))</f>
        <v>0</v>
      </c>
      <c r="AP15" s="40">
        <f>IF($B15=0,0,+VLOOKUP($B15,'1v -beneficirani'!$A$15:$AV$372,AP$3,FALSE))</f>
        <v>0</v>
      </c>
      <c r="AQ15" s="40">
        <f>IF($B15=0,0,+VLOOKUP($B15,'1v -beneficirani'!$A$15:$AV$372,AQ$3,FALSE))</f>
        <v>0</v>
      </c>
      <c r="AR15" s="40">
        <f>IF($B15=0,0,+VLOOKUP($B15,'1v -beneficirani'!$A$15:$AV$372,AR$3,FALSE))</f>
        <v>0</v>
      </c>
      <c r="AS15" s="40">
        <f>IF($B15=0,0,+VLOOKUP($B15,'1v -beneficirani'!$A$15:$AV$372,AS$3,FALSE))</f>
        <v>0</v>
      </c>
      <c r="AT15" s="40">
        <f>IF($B15=0,0,+VLOOKUP($B15,'1v -beneficirani'!$A$15:$AV$372,AT$3,FALSE))</f>
        <v>0</v>
      </c>
      <c r="AU15" s="40">
        <f>IF($B15=0,0,+VLOOKUP($B15,'1v -beneficirani'!$A$15:$AV$372,AU$3,FALSE))</f>
        <v>0</v>
      </c>
      <c r="AV15" s="40">
        <f>IF($B15=0,0,+VLOOKUP($B15,'1v -beneficirani'!$A$15:$AV$372,AV$3,FALSE))</f>
        <v>0</v>
      </c>
      <c r="AW15" s="40">
        <f>IF($B15=0,0,+VLOOKUP($B15,'1v -beneficirani'!$A$15:$AV$372,AW$3,FALSE))</f>
        <v>0</v>
      </c>
      <c r="AX15" s="389">
        <f>IF($B15=0,0,+VLOOKUP($B15,'1v -beneficirani'!$A$15:$AV$372,AX$3,FALSE))</f>
        <v>0</v>
      </c>
      <c r="AY15" s="40">
        <f>+(AQ15*'1v -beneficirani'!$C$6)/100</f>
        <v>0</v>
      </c>
      <c r="AZ15" s="40">
        <f>+(AR15*'1v -beneficirani'!$C$6)/100</f>
        <v>0</v>
      </c>
      <c r="BA15" s="40">
        <f>+(AV15*'1v -beneficirani'!$C$6)/100</f>
        <v>0</v>
      </c>
      <c r="BB15" s="40">
        <f>+(AW15*'1v -beneficirani'!$C$6)/100</f>
        <v>0</v>
      </c>
    </row>
    <row r="16" spans="1:54" x14ac:dyDescent="0.25">
      <c r="A16">
        <f t="shared" si="1"/>
        <v>0</v>
      </c>
      <c r="B16">
        <f>+IF(MAX(B$4:B15)+1&lt;=B$1,B15+1,0)</f>
        <v>0</v>
      </c>
      <c r="C16" s="222">
        <f t="shared" si="2"/>
        <v>0</v>
      </c>
      <c r="D16">
        <f t="shared" si="2"/>
        <v>0</v>
      </c>
      <c r="E16" s="368">
        <f t="shared" si="2"/>
        <v>0</v>
      </c>
      <c r="F16" s="222">
        <f t="shared" si="3"/>
        <v>0</v>
      </c>
      <c r="G16">
        <f>IF($B16=0,0,+VLOOKUP($B16,'1v -beneficirani'!A$15:C$351,G$3,FALSE))</f>
        <v>0</v>
      </c>
      <c r="I16">
        <f>IF($B16=0,0,+VLOOKUP($B16,'1v -beneficirani'!$A$15:$AV$372,I$3,FALSE))</f>
        <v>0</v>
      </c>
      <c r="J16">
        <f>IF($B16=0,0,+VLOOKUP($B16,'1v -beneficirani'!$A$15:$AV$372,J$3,FALSE))</f>
        <v>0</v>
      </c>
      <c r="K16">
        <f>IF($B16=0,0,+VLOOKUP($B16,'1v -beneficirani'!$A$15:$AV$372,K$3,FALSE))</f>
        <v>0</v>
      </c>
      <c r="L16">
        <f>IF($B16=0,0,+VLOOKUP($B16,'1v -beneficirani'!$A$15:$AV$372,L$3,FALSE))</f>
        <v>0</v>
      </c>
      <c r="M16">
        <f>IF($B16=0,0,+VLOOKUP($B16,'1v -beneficirani'!$A$15:$AV$372,M$3,FALSE))</f>
        <v>0</v>
      </c>
      <c r="N16">
        <f>IF($B16=0,0,+VLOOKUP($B16,'1v -beneficirani'!$A$15:$AV$372,N$3,FALSE))</f>
        <v>0</v>
      </c>
      <c r="O16">
        <f>IF($B16=0,0,+VLOOKUP($B16,'1v -beneficirani'!$A$15:$AV$372,O$3,FALSE))</f>
        <v>0</v>
      </c>
      <c r="P16">
        <f>IF($B16=0,0,+VLOOKUP($B16,'1v -beneficirani'!$A$15:$AV$372,P$3,FALSE))</f>
        <v>0</v>
      </c>
      <c r="Q16">
        <f>IF($B16=0,0,+VLOOKUP($B16,'1v -beneficirani'!$A$15:$AV$372,Q$3,FALSE))</f>
        <v>0</v>
      </c>
      <c r="R16">
        <f>IF($B16=0,0,+VLOOKUP($B16,'1v -beneficirani'!$A$15:$AV$372,R$3,FALSE))</f>
        <v>0</v>
      </c>
      <c r="S16">
        <f>IF($B16=0,0,+VLOOKUP($B16,'1v -beneficirani'!$A$15:$AV$372,S$3,FALSE))</f>
        <v>0</v>
      </c>
      <c r="T16">
        <f>IF($B16=0,0,+VLOOKUP($B16,'1v -beneficirani'!$A$15:$AV$372,T$3,FALSE))</f>
        <v>0</v>
      </c>
      <c r="U16">
        <f>IF($B16=0,0,+VLOOKUP($B16,'1v -beneficirani'!$A$15:$AV$372,U$3,FALSE))</f>
        <v>0</v>
      </c>
      <c r="V16">
        <f>IF($B16=0,0,+VLOOKUP($B16,'1v -beneficirani'!$A$15:$AV$372,V$3,FALSE))</f>
        <v>0</v>
      </c>
      <c r="W16">
        <f>IF($B16=0,0,+VLOOKUP($B16,'1v -beneficirani'!$A$15:$AV$372,W$3,FALSE))</f>
        <v>0</v>
      </c>
      <c r="X16">
        <f>IF($B16=0,0,+VLOOKUP($B16,'1v -beneficirani'!$A$15:$AV$372,X$3,FALSE))</f>
        <v>0</v>
      </c>
      <c r="Y16">
        <f>IF($B16=0,0,+VLOOKUP($B16,'1v -beneficirani'!$A$15:$AV$372,Y$3,FALSE))</f>
        <v>0</v>
      </c>
      <c r="Z16">
        <f>IF($B16=0,0,+VLOOKUP($B16,'1v -beneficirani'!$A$15:$AV$372,Z$3,FALSE))</f>
        <v>0</v>
      </c>
      <c r="AA16">
        <f>IF($B16=0,0,+VLOOKUP($B16,'1v -beneficirani'!$A$15:$AV$372,AA$3,FALSE))</f>
        <v>0</v>
      </c>
      <c r="AB16">
        <f>IF($B16=0,0,+VLOOKUP($B16,'1v -beneficirani'!$A$15:$AV$372,AB$3,FALSE))</f>
        <v>0</v>
      </c>
      <c r="AC16">
        <f>IF($B16=0,0,+VLOOKUP($B16,'1v -beneficirani'!$A$15:$AV$372,AC$3,FALSE))</f>
        <v>0</v>
      </c>
      <c r="AD16">
        <f>IF($B16=0,0,+VLOOKUP($B16,'1v -beneficirani'!$A$15:$AV$372,AD$3,FALSE))</f>
        <v>0</v>
      </c>
      <c r="AL16">
        <f>IF($B16=0,0,+VLOOKUP($B16,'1v -beneficirani'!$A$15:$AV$372,AL$3,FALSE))</f>
        <v>0</v>
      </c>
      <c r="AM16">
        <f>IF($B16=0,0,+VLOOKUP($B16,'1v -beneficirani'!$A$15:$AV$372,AM$3,FALSE))</f>
        <v>0</v>
      </c>
      <c r="AN16" s="40">
        <f>IF($B16=0,0,+VLOOKUP($B16,'1v -beneficirani'!$A$15:$AV$372,AN$3,FALSE))</f>
        <v>0</v>
      </c>
      <c r="AO16" s="40">
        <f>IF($B16=0,0,+VLOOKUP($B16,'1v -beneficirani'!$A$15:$AV$372,AO$3,FALSE))</f>
        <v>0</v>
      </c>
      <c r="AP16" s="40">
        <f>IF($B16=0,0,+VLOOKUP($B16,'1v -beneficirani'!$A$15:$AV$372,AP$3,FALSE))</f>
        <v>0</v>
      </c>
      <c r="AQ16" s="40">
        <f>IF($B16=0,0,+VLOOKUP($B16,'1v -beneficirani'!$A$15:$AV$372,AQ$3,FALSE))</f>
        <v>0</v>
      </c>
      <c r="AR16" s="40">
        <f>IF($B16=0,0,+VLOOKUP($B16,'1v -beneficirani'!$A$15:$AV$372,AR$3,FALSE))</f>
        <v>0</v>
      </c>
      <c r="AS16" s="40">
        <f>IF($B16=0,0,+VLOOKUP($B16,'1v -beneficirani'!$A$15:$AV$372,AS$3,FALSE))</f>
        <v>0</v>
      </c>
      <c r="AT16" s="40">
        <f>IF($B16=0,0,+VLOOKUP($B16,'1v -beneficirani'!$A$15:$AV$372,AT$3,FALSE))</f>
        <v>0</v>
      </c>
      <c r="AU16" s="40">
        <f>IF($B16=0,0,+VLOOKUP($B16,'1v -beneficirani'!$A$15:$AV$372,AU$3,FALSE))</f>
        <v>0</v>
      </c>
      <c r="AV16" s="40">
        <f>IF($B16=0,0,+VLOOKUP($B16,'1v -beneficirani'!$A$15:$AV$372,AV$3,FALSE))</f>
        <v>0</v>
      </c>
      <c r="AW16" s="40">
        <f>IF($B16=0,0,+VLOOKUP($B16,'1v -beneficirani'!$A$15:$AV$372,AW$3,FALSE))</f>
        <v>0</v>
      </c>
      <c r="AX16" s="389">
        <f>IF($B16=0,0,+VLOOKUP($B16,'1v -beneficirani'!$A$15:$AV$372,AX$3,FALSE))</f>
        <v>0</v>
      </c>
      <c r="AY16" s="40">
        <f>+(AQ16*'1v -beneficirani'!$C$6)/100</f>
        <v>0</v>
      </c>
      <c r="AZ16" s="40">
        <f>+(AR16*'1v -beneficirani'!$C$6)/100</f>
        <v>0</v>
      </c>
      <c r="BA16" s="40">
        <f>+(AV16*'1v -beneficirani'!$C$6)/100</f>
        <v>0</v>
      </c>
      <c r="BB16" s="40">
        <f>+(AW16*'1v -beneficirani'!$C$6)/100</f>
        <v>0</v>
      </c>
    </row>
    <row r="17" spans="1:54" x14ac:dyDescent="0.25">
      <c r="A17">
        <f t="shared" si="1"/>
        <v>0</v>
      </c>
      <c r="B17">
        <f>+IF(MAX(B$4:B16)+1&lt;=B$1,B16+1,0)</f>
        <v>0</v>
      </c>
      <c r="C17" s="222">
        <f t="shared" si="2"/>
        <v>0</v>
      </c>
      <c r="D17">
        <f t="shared" si="2"/>
        <v>0</v>
      </c>
      <c r="E17" s="368">
        <f t="shared" si="2"/>
        <v>0</v>
      </c>
      <c r="F17" s="222">
        <f t="shared" si="3"/>
        <v>0</v>
      </c>
      <c r="G17">
        <f>IF($B17=0,0,+VLOOKUP($B17,'1v -beneficirani'!A$15:C$351,G$3,FALSE))</f>
        <v>0</v>
      </c>
      <c r="I17">
        <f>IF($B17=0,0,+VLOOKUP($B17,'1v -beneficirani'!$A$15:$AV$372,I$3,FALSE))</f>
        <v>0</v>
      </c>
      <c r="J17">
        <f>IF($B17=0,0,+VLOOKUP($B17,'1v -beneficirani'!$A$15:$AV$372,J$3,FALSE))</f>
        <v>0</v>
      </c>
      <c r="K17">
        <f>IF($B17=0,0,+VLOOKUP($B17,'1v -beneficirani'!$A$15:$AV$372,K$3,FALSE))</f>
        <v>0</v>
      </c>
      <c r="L17">
        <f>IF($B17=0,0,+VLOOKUP($B17,'1v -beneficirani'!$A$15:$AV$372,L$3,FALSE))</f>
        <v>0</v>
      </c>
      <c r="M17">
        <f>IF($B17=0,0,+VLOOKUP($B17,'1v -beneficirani'!$A$15:$AV$372,M$3,FALSE))</f>
        <v>0</v>
      </c>
      <c r="N17">
        <f>IF($B17=0,0,+VLOOKUP($B17,'1v -beneficirani'!$A$15:$AV$372,N$3,FALSE))</f>
        <v>0</v>
      </c>
      <c r="O17">
        <f>IF($B17=0,0,+VLOOKUP($B17,'1v -beneficirani'!$A$15:$AV$372,O$3,FALSE))</f>
        <v>0</v>
      </c>
      <c r="P17">
        <f>IF($B17=0,0,+VLOOKUP($B17,'1v -beneficirani'!$A$15:$AV$372,P$3,FALSE))</f>
        <v>0</v>
      </c>
      <c r="Q17">
        <f>IF($B17=0,0,+VLOOKUP($B17,'1v -beneficirani'!$A$15:$AV$372,Q$3,FALSE))</f>
        <v>0</v>
      </c>
      <c r="R17">
        <f>IF($B17=0,0,+VLOOKUP($B17,'1v -beneficirani'!$A$15:$AV$372,R$3,FALSE))</f>
        <v>0</v>
      </c>
      <c r="S17">
        <f>IF($B17=0,0,+VLOOKUP($B17,'1v -beneficirani'!$A$15:$AV$372,S$3,FALSE))</f>
        <v>0</v>
      </c>
      <c r="T17">
        <f>IF($B17=0,0,+VLOOKUP($B17,'1v -beneficirani'!$A$15:$AV$372,T$3,FALSE))</f>
        <v>0</v>
      </c>
      <c r="U17">
        <f>IF($B17=0,0,+VLOOKUP($B17,'1v -beneficirani'!$A$15:$AV$372,U$3,FALSE))</f>
        <v>0</v>
      </c>
      <c r="V17">
        <f>IF($B17=0,0,+VLOOKUP($B17,'1v -beneficirani'!$A$15:$AV$372,V$3,FALSE))</f>
        <v>0</v>
      </c>
      <c r="W17">
        <f>IF($B17=0,0,+VLOOKUP($B17,'1v -beneficirani'!$A$15:$AV$372,W$3,FALSE))</f>
        <v>0</v>
      </c>
      <c r="X17">
        <f>IF($B17=0,0,+VLOOKUP($B17,'1v -beneficirani'!$A$15:$AV$372,X$3,FALSE))</f>
        <v>0</v>
      </c>
      <c r="Y17">
        <f>IF($B17=0,0,+VLOOKUP($B17,'1v -beneficirani'!$A$15:$AV$372,Y$3,FALSE))</f>
        <v>0</v>
      </c>
      <c r="Z17">
        <f>IF($B17=0,0,+VLOOKUP($B17,'1v -beneficirani'!$A$15:$AV$372,Z$3,FALSE))</f>
        <v>0</v>
      </c>
      <c r="AA17">
        <f>IF($B17=0,0,+VLOOKUP($B17,'1v -beneficirani'!$A$15:$AV$372,AA$3,FALSE))</f>
        <v>0</v>
      </c>
      <c r="AB17">
        <f>IF($B17=0,0,+VLOOKUP($B17,'1v -beneficirani'!$A$15:$AV$372,AB$3,FALSE))</f>
        <v>0</v>
      </c>
      <c r="AC17">
        <f>IF($B17=0,0,+VLOOKUP($B17,'1v -beneficirani'!$A$15:$AV$372,AC$3,FALSE))</f>
        <v>0</v>
      </c>
      <c r="AD17">
        <f>IF($B17=0,0,+VLOOKUP($B17,'1v -beneficirani'!$A$15:$AV$372,AD$3,FALSE))</f>
        <v>0</v>
      </c>
      <c r="AL17">
        <f>IF($B17=0,0,+VLOOKUP($B17,'1v -beneficirani'!$A$15:$AV$372,AL$3,FALSE))</f>
        <v>0</v>
      </c>
      <c r="AM17">
        <f>IF($B17=0,0,+VLOOKUP($B17,'1v -beneficirani'!$A$15:$AV$372,AM$3,FALSE))</f>
        <v>0</v>
      </c>
      <c r="AN17" s="40">
        <f>IF($B17=0,0,+VLOOKUP($B17,'1v -beneficirani'!$A$15:$AV$372,AN$3,FALSE))</f>
        <v>0</v>
      </c>
      <c r="AO17" s="40">
        <f>IF($B17=0,0,+VLOOKUP($B17,'1v -beneficirani'!$A$15:$AV$372,AO$3,FALSE))</f>
        <v>0</v>
      </c>
      <c r="AP17" s="40">
        <f>IF($B17=0,0,+VLOOKUP($B17,'1v -beneficirani'!$A$15:$AV$372,AP$3,FALSE))</f>
        <v>0</v>
      </c>
      <c r="AQ17" s="40">
        <f>IF($B17=0,0,+VLOOKUP($B17,'1v -beneficirani'!$A$15:$AV$372,AQ$3,FALSE))</f>
        <v>0</v>
      </c>
      <c r="AR17" s="40">
        <f>IF($B17=0,0,+VLOOKUP($B17,'1v -beneficirani'!$A$15:$AV$372,AR$3,FALSE))</f>
        <v>0</v>
      </c>
      <c r="AS17" s="40">
        <f>IF($B17=0,0,+VLOOKUP($B17,'1v -beneficirani'!$A$15:$AV$372,AS$3,FALSE))</f>
        <v>0</v>
      </c>
      <c r="AT17" s="40">
        <f>IF($B17=0,0,+VLOOKUP($B17,'1v -beneficirani'!$A$15:$AV$372,AT$3,FALSE))</f>
        <v>0</v>
      </c>
      <c r="AU17" s="40">
        <f>IF($B17=0,0,+VLOOKUP($B17,'1v -beneficirani'!$A$15:$AV$372,AU$3,FALSE))</f>
        <v>0</v>
      </c>
      <c r="AV17" s="40">
        <f>IF($B17=0,0,+VLOOKUP($B17,'1v -beneficirani'!$A$15:$AV$372,AV$3,FALSE))</f>
        <v>0</v>
      </c>
      <c r="AW17" s="40">
        <f>IF($B17=0,0,+VLOOKUP($B17,'1v -beneficirani'!$A$15:$AV$372,AW$3,FALSE))</f>
        <v>0</v>
      </c>
      <c r="AX17" s="389">
        <f>IF($B17=0,0,+VLOOKUP($B17,'1v -beneficirani'!$A$15:$AV$372,AX$3,FALSE))</f>
        <v>0</v>
      </c>
      <c r="AY17" s="40">
        <f>+(AQ17*'1v -beneficirani'!$C$6)/100</f>
        <v>0</v>
      </c>
      <c r="AZ17" s="40">
        <f>+(AR17*'1v -beneficirani'!$C$6)/100</f>
        <v>0</v>
      </c>
      <c r="BA17" s="40">
        <f>+(AV17*'1v -beneficirani'!$C$6)/100</f>
        <v>0</v>
      </c>
      <c r="BB17" s="40">
        <f>+(AW17*'1v -beneficirani'!$C$6)/100</f>
        <v>0</v>
      </c>
    </row>
    <row r="18" spans="1:54" x14ac:dyDescent="0.25">
      <c r="A18">
        <f t="shared" si="1"/>
        <v>0</v>
      </c>
      <c r="B18">
        <f>+IF(MAX(B$4:B17)+1&lt;=B$1,B17+1,0)</f>
        <v>0</v>
      </c>
      <c r="C18" s="222">
        <f t="shared" si="2"/>
        <v>0</v>
      </c>
      <c r="D18">
        <f t="shared" si="2"/>
        <v>0</v>
      </c>
      <c r="E18" s="368">
        <f t="shared" si="2"/>
        <v>0</v>
      </c>
      <c r="F18" s="222">
        <f t="shared" si="3"/>
        <v>0</v>
      </c>
      <c r="G18">
        <f>IF($B18=0,0,+VLOOKUP($B18,'1v -beneficirani'!A$15:C$351,G$3,FALSE))</f>
        <v>0</v>
      </c>
      <c r="I18">
        <f>IF($B18=0,0,+VLOOKUP($B18,'1v -beneficirani'!$A$15:$AV$372,I$3,FALSE))</f>
        <v>0</v>
      </c>
      <c r="J18">
        <f>IF($B18=0,0,+VLOOKUP($B18,'1v -beneficirani'!$A$15:$AV$372,J$3,FALSE))</f>
        <v>0</v>
      </c>
      <c r="K18">
        <f>IF($B18=0,0,+VLOOKUP($B18,'1v -beneficirani'!$A$15:$AV$372,K$3,FALSE))</f>
        <v>0</v>
      </c>
      <c r="L18">
        <f>IF($B18=0,0,+VLOOKUP($B18,'1v -beneficirani'!$A$15:$AV$372,L$3,FALSE))</f>
        <v>0</v>
      </c>
      <c r="M18">
        <f>IF($B18=0,0,+VLOOKUP($B18,'1v -beneficirani'!$A$15:$AV$372,M$3,FALSE))</f>
        <v>0</v>
      </c>
      <c r="N18">
        <f>IF($B18=0,0,+VLOOKUP($B18,'1v -beneficirani'!$A$15:$AV$372,N$3,FALSE))</f>
        <v>0</v>
      </c>
      <c r="O18">
        <f>IF($B18=0,0,+VLOOKUP($B18,'1v -beneficirani'!$A$15:$AV$372,O$3,FALSE))</f>
        <v>0</v>
      </c>
      <c r="P18">
        <f>IF($B18=0,0,+VLOOKUP($B18,'1v -beneficirani'!$A$15:$AV$372,P$3,FALSE))</f>
        <v>0</v>
      </c>
      <c r="Q18">
        <f>IF($B18=0,0,+VLOOKUP($B18,'1v -beneficirani'!$A$15:$AV$372,Q$3,FALSE))</f>
        <v>0</v>
      </c>
      <c r="R18">
        <f>IF($B18=0,0,+VLOOKUP($B18,'1v -beneficirani'!$A$15:$AV$372,R$3,FALSE))</f>
        <v>0</v>
      </c>
      <c r="S18">
        <f>IF($B18=0,0,+VLOOKUP($B18,'1v -beneficirani'!$A$15:$AV$372,S$3,FALSE))</f>
        <v>0</v>
      </c>
      <c r="T18">
        <f>IF($B18=0,0,+VLOOKUP($B18,'1v -beneficirani'!$A$15:$AV$372,T$3,FALSE))</f>
        <v>0</v>
      </c>
      <c r="U18">
        <f>IF($B18=0,0,+VLOOKUP($B18,'1v -beneficirani'!$A$15:$AV$372,U$3,FALSE))</f>
        <v>0</v>
      </c>
      <c r="V18">
        <f>IF($B18=0,0,+VLOOKUP($B18,'1v -beneficirani'!$A$15:$AV$372,V$3,FALSE))</f>
        <v>0</v>
      </c>
      <c r="W18">
        <f>IF($B18=0,0,+VLOOKUP($B18,'1v -beneficirani'!$A$15:$AV$372,W$3,FALSE))</f>
        <v>0</v>
      </c>
      <c r="X18">
        <f>IF($B18=0,0,+VLOOKUP($B18,'1v -beneficirani'!$A$15:$AV$372,X$3,FALSE))</f>
        <v>0</v>
      </c>
      <c r="Y18">
        <f>IF($B18=0,0,+VLOOKUP($B18,'1v -beneficirani'!$A$15:$AV$372,Y$3,FALSE))</f>
        <v>0</v>
      </c>
      <c r="Z18">
        <f>IF($B18=0,0,+VLOOKUP($B18,'1v -beneficirani'!$A$15:$AV$372,Z$3,FALSE))</f>
        <v>0</v>
      </c>
      <c r="AA18">
        <f>IF($B18=0,0,+VLOOKUP($B18,'1v -beneficirani'!$A$15:$AV$372,AA$3,FALSE))</f>
        <v>0</v>
      </c>
      <c r="AB18">
        <f>IF($B18=0,0,+VLOOKUP($B18,'1v -beneficirani'!$A$15:$AV$372,AB$3,FALSE))</f>
        <v>0</v>
      </c>
      <c r="AC18">
        <f>IF($B18=0,0,+VLOOKUP($B18,'1v -beneficirani'!$A$15:$AV$372,AC$3,FALSE))</f>
        <v>0</v>
      </c>
      <c r="AD18">
        <f>IF($B18=0,0,+VLOOKUP($B18,'1v -beneficirani'!$A$15:$AV$372,AD$3,FALSE))</f>
        <v>0</v>
      </c>
      <c r="AL18">
        <f>IF($B18=0,0,+VLOOKUP($B18,'1v -beneficirani'!$A$15:$AV$372,AL$3,FALSE))</f>
        <v>0</v>
      </c>
      <c r="AM18">
        <f>IF($B18=0,0,+VLOOKUP($B18,'1v -beneficirani'!$A$15:$AV$372,AM$3,FALSE))</f>
        <v>0</v>
      </c>
      <c r="AN18" s="40">
        <f>IF($B18=0,0,+VLOOKUP($B18,'1v -beneficirani'!$A$15:$AV$372,AN$3,FALSE))</f>
        <v>0</v>
      </c>
      <c r="AO18" s="40">
        <f>IF($B18=0,0,+VLOOKUP($B18,'1v -beneficirani'!$A$15:$AV$372,AO$3,FALSE))</f>
        <v>0</v>
      </c>
      <c r="AP18" s="40">
        <f>IF($B18=0,0,+VLOOKUP($B18,'1v -beneficirani'!$A$15:$AV$372,AP$3,FALSE))</f>
        <v>0</v>
      </c>
      <c r="AQ18" s="40">
        <f>IF($B18=0,0,+VLOOKUP($B18,'1v -beneficirani'!$A$15:$AV$372,AQ$3,FALSE))</f>
        <v>0</v>
      </c>
      <c r="AR18" s="40">
        <f>IF($B18=0,0,+VLOOKUP($B18,'1v -beneficirani'!$A$15:$AV$372,AR$3,FALSE))</f>
        <v>0</v>
      </c>
      <c r="AS18" s="40">
        <f>IF($B18=0,0,+VLOOKUP($B18,'1v -beneficirani'!$A$15:$AV$372,AS$3,FALSE))</f>
        <v>0</v>
      </c>
      <c r="AT18" s="40">
        <f>IF($B18=0,0,+VLOOKUP($B18,'1v -beneficirani'!$A$15:$AV$372,AT$3,FALSE))</f>
        <v>0</v>
      </c>
      <c r="AU18" s="40">
        <f>IF($B18=0,0,+VLOOKUP($B18,'1v -beneficirani'!$A$15:$AV$372,AU$3,FALSE))</f>
        <v>0</v>
      </c>
      <c r="AV18" s="40">
        <f>IF($B18=0,0,+VLOOKUP($B18,'1v -beneficirani'!$A$15:$AV$372,AV$3,FALSE))</f>
        <v>0</v>
      </c>
      <c r="AW18" s="40">
        <f>IF($B18=0,0,+VLOOKUP($B18,'1v -beneficirani'!$A$15:$AV$372,AW$3,FALSE))</f>
        <v>0</v>
      </c>
      <c r="AX18" s="389">
        <f>IF($B18=0,0,+VLOOKUP($B18,'1v -beneficirani'!$A$15:$AV$372,AX$3,FALSE))</f>
        <v>0</v>
      </c>
      <c r="AY18" s="40">
        <f>+(AQ18*'1v -beneficirani'!$C$6)/100</f>
        <v>0</v>
      </c>
      <c r="AZ18" s="40">
        <f>+(AR18*'1v -beneficirani'!$C$6)/100</f>
        <v>0</v>
      </c>
      <c r="BA18" s="40">
        <f>+(AV18*'1v -beneficirani'!$C$6)/100</f>
        <v>0</v>
      </c>
      <c r="BB18" s="40">
        <f>+(AW18*'1v -beneficirani'!$C$6)/100</f>
        <v>0</v>
      </c>
    </row>
    <row r="19" spans="1:54" x14ac:dyDescent="0.25">
      <c r="A19">
        <f t="shared" si="1"/>
        <v>0</v>
      </c>
      <c r="B19">
        <f>+IF(MAX(B$4:B18)+1&lt;=B$1,B18+1,0)</f>
        <v>0</v>
      </c>
      <c r="C19" s="222">
        <f t="shared" si="2"/>
        <v>0</v>
      </c>
      <c r="D19">
        <f t="shared" si="2"/>
        <v>0</v>
      </c>
      <c r="E19" s="368">
        <f t="shared" si="2"/>
        <v>0</v>
      </c>
      <c r="F19" s="222">
        <f t="shared" si="3"/>
        <v>0</v>
      </c>
      <c r="G19">
        <f>IF($B19=0,0,+VLOOKUP($B19,'1v -beneficirani'!A$15:C$351,G$3,FALSE))</f>
        <v>0</v>
      </c>
      <c r="I19">
        <f>IF($B19=0,0,+VLOOKUP($B19,'1v -beneficirani'!$A$15:$AV$372,I$3,FALSE))</f>
        <v>0</v>
      </c>
      <c r="J19">
        <f>IF($B19=0,0,+VLOOKUP($B19,'1v -beneficirani'!$A$15:$AV$372,J$3,FALSE))</f>
        <v>0</v>
      </c>
      <c r="K19">
        <f>IF($B19=0,0,+VLOOKUP($B19,'1v -beneficirani'!$A$15:$AV$372,K$3,FALSE))</f>
        <v>0</v>
      </c>
      <c r="L19">
        <f>IF($B19=0,0,+VLOOKUP($B19,'1v -beneficirani'!$A$15:$AV$372,L$3,FALSE))</f>
        <v>0</v>
      </c>
      <c r="M19">
        <f>IF($B19=0,0,+VLOOKUP($B19,'1v -beneficirani'!$A$15:$AV$372,M$3,FALSE))</f>
        <v>0</v>
      </c>
      <c r="N19">
        <f>IF($B19=0,0,+VLOOKUP($B19,'1v -beneficirani'!$A$15:$AV$372,N$3,FALSE))</f>
        <v>0</v>
      </c>
      <c r="O19">
        <f>IF($B19=0,0,+VLOOKUP($B19,'1v -beneficirani'!$A$15:$AV$372,O$3,FALSE))</f>
        <v>0</v>
      </c>
      <c r="P19">
        <f>IF($B19=0,0,+VLOOKUP($B19,'1v -beneficirani'!$A$15:$AV$372,P$3,FALSE))</f>
        <v>0</v>
      </c>
      <c r="Q19">
        <f>IF($B19=0,0,+VLOOKUP($B19,'1v -beneficirani'!$A$15:$AV$372,Q$3,FALSE))</f>
        <v>0</v>
      </c>
      <c r="R19">
        <f>IF($B19=0,0,+VLOOKUP($B19,'1v -beneficirani'!$A$15:$AV$372,R$3,FALSE))</f>
        <v>0</v>
      </c>
      <c r="S19">
        <f>IF($B19=0,0,+VLOOKUP($B19,'1v -beneficirani'!$A$15:$AV$372,S$3,FALSE))</f>
        <v>0</v>
      </c>
      <c r="T19">
        <f>IF($B19=0,0,+VLOOKUP($B19,'1v -beneficirani'!$A$15:$AV$372,T$3,FALSE))</f>
        <v>0</v>
      </c>
      <c r="U19">
        <f>IF($B19=0,0,+VLOOKUP($B19,'1v -beneficirani'!$A$15:$AV$372,U$3,FALSE))</f>
        <v>0</v>
      </c>
      <c r="V19">
        <f>IF($B19=0,0,+VLOOKUP($B19,'1v -beneficirani'!$A$15:$AV$372,V$3,FALSE))</f>
        <v>0</v>
      </c>
      <c r="W19">
        <f>IF($B19=0,0,+VLOOKUP($B19,'1v -beneficirani'!$A$15:$AV$372,W$3,FALSE))</f>
        <v>0</v>
      </c>
      <c r="X19">
        <f>IF($B19=0,0,+VLOOKUP($B19,'1v -beneficirani'!$A$15:$AV$372,X$3,FALSE))</f>
        <v>0</v>
      </c>
      <c r="Y19">
        <f>IF($B19=0,0,+VLOOKUP($B19,'1v -beneficirani'!$A$15:$AV$372,Y$3,FALSE))</f>
        <v>0</v>
      </c>
      <c r="Z19">
        <f>IF($B19=0,0,+VLOOKUP($B19,'1v -beneficirani'!$A$15:$AV$372,Z$3,FALSE))</f>
        <v>0</v>
      </c>
      <c r="AA19">
        <f>IF($B19=0,0,+VLOOKUP($B19,'1v -beneficirani'!$A$15:$AV$372,AA$3,FALSE))</f>
        <v>0</v>
      </c>
      <c r="AB19">
        <f>IF($B19=0,0,+VLOOKUP($B19,'1v -beneficirani'!$A$15:$AV$372,AB$3,FALSE))</f>
        <v>0</v>
      </c>
      <c r="AC19">
        <f>IF($B19=0,0,+VLOOKUP($B19,'1v -beneficirani'!$A$15:$AV$372,AC$3,FALSE))</f>
        <v>0</v>
      </c>
      <c r="AD19">
        <f>IF($B19=0,0,+VLOOKUP($B19,'1v -beneficirani'!$A$15:$AV$372,AD$3,FALSE))</f>
        <v>0</v>
      </c>
      <c r="AL19">
        <f>IF($B19=0,0,+VLOOKUP($B19,'1v -beneficirani'!$A$15:$AV$372,AL$3,FALSE))</f>
        <v>0</v>
      </c>
      <c r="AM19">
        <f>IF($B19=0,0,+VLOOKUP($B19,'1v -beneficirani'!$A$15:$AV$372,AM$3,FALSE))</f>
        <v>0</v>
      </c>
      <c r="AN19" s="40">
        <f>IF($B19=0,0,+VLOOKUP($B19,'1v -beneficirani'!$A$15:$AV$372,AN$3,FALSE))</f>
        <v>0</v>
      </c>
      <c r="AO19" s="40">
        <f>IF($B19=0,0,+VLOOKUP($B19,'1v -beneficirani'!$A$15:$AV$372,AO$3,FALSE))</f>
        <v>0</v>
      </c>
      <c r="AP19" s="40">
        <f>IF($B19=0,0,+VLOOKUP($B19,'1v -beneficirani'!$A$15:$AV$372,AP$3,FALSE))</f>
        <v>0</v>
      </c>
      <c r="AQ19" s="40">
        <f>IF($B19=0,0,+VLOOKUP($B19,'1v -beneficirani'!$A$15:$AV$372,AQ$3,FALSE))</f>
        <v>0</v>
      </c>
      <c r="AR19" s="40">
        <f>IF($B19=0,0,+VLOOKUP($B19,'1v -beneficirani'!$A$15:$AV$372,AR$3,FALSE))</f>
        <v>0</v>
      </c>
      <c r="AS19" s="40">
        <f>IF($B19=0,0,+VLOOKUP($B19,'1v -beneficirani'!$A$15:$AV$372,AS$3,FALSE))</f>
        <v>0</v>
      </c>
      <c r="AT19" s="40">
        <f>IF($B19=0,0,+VLOOKUP($B19,'1v -beneficirani'!$A$15:$AV$372,AT$3,FALSE))</f>
        <v>0</v>
      </c>
      <c r="AU19" s="40">
        <f>IF($B19=0,0,+VLOOKUP($B19,'1v -beneficirani'!$A$15:$AV$372,AU$3,FALSE))</f>
        <v>0</v>
      </c>
      <c r="AV19" s="40">
        <f>IF($B19=0,0,+VLOOKUP($B19,'1v -beneficirani'!$A$15:$AV$372,AV$3,FALSE))</f>
        <v>0</v>
      </c>
      <c r="AW19" s="40">
        <f>IF($B19=0,0,+VLOOKUP($B19,'1v -beneficirani'!$A$15:$AV$372,AW$3,FALSE))</f>
        <v>0</v>
      </c>
      <c r="AX19" s="389">
        <f>IF($B19=0,0,+VLOOKUP($B19,'1v -beneficirani'!$A$15:$AV$372,AX$3,FALSE))</f>
        <v>0</v>
      </c>
      <c r="AY19" s="40">
        <f>+(AQ19*'1v -beneficirani'!$C$6)/100</f>
        <v>0</v>
      </c>
      <c r="AZ19" s="40">
        <f>+(AR19*'1v -beneficirani'!$C$6)/100</f>
        <v>0</v>
      </c>
      <c r="BA19" s="40">
        <f>+(AV19*'1v -beneficirani'!$C$6)/100</f>
        <v>0</v>
      </c>
      <c r="BB19" s="40">
        <f>+(AW19*'1v -beneficirani'!$C$6)/100</f>
        <v>0</v>
      </c>
    </row>
    <row r="20" spans="1:54" x14ac:dyDescent="0.25">
      <c r="A20">
        <f t="shared" si="1"/>
        <v>0</v>
      </c>
      <c r="B20">
        <f>+IF(MAX(B$4:B19)+1&lt;=B$1,B19+1,0)</f>
        <v>0</v>
      </c>
      <c r="C20" s="222">
        <f t="shared" si="2"/>
        <v>0</v>
      </c>
      <c r="D20">
        <f t="shared" si="2"/>
        <v>0</v>
      </c>
      <c r="E20" s="368">
        <f t="shared" si="2"/>
        <v>0</v>
      </c>
      <c r="F20" s="222">
        <f t="shared" si="3"/>
        <v>0</v>
      </c>
      <c r="G20">
        <f>IF($B20=0,0,+VLOOKUP($B20,'1v -beneficirani'!A$15:C$351,G$3,FALSE))</f>
        <v>0</v>
      </c>
      <c r="I20">
        <f>IF($B20=0,0,+VLOOKUP($B20,'1v -beneficirani'!$A$15:$AV$372,I$3,FALSE))</f>
        <v>0</v>
      </c>
      <c r="J20">
        <f>IF($B20=0,0,+VLOOKUP($B20,'1v -beneficirani'!$A$15:$AV$372,J$3,FALSE))</f>
        <v>0</v>
      </c>
      <c r="K20">
        <f>IF($B20=0,0,+VLOOKUP($B20,'1v -beneficirani'!$A$15:$AV$372,K$3,FALSE))</f>
        <v>0</v>
      </c>
      <c r="L20">
        <f>IF($B20=0,0,+VLOOKUP($B20,'1v -beneficirani'!$A$15:$AV$372,L$3,FALSE))</f>
        <v>0</v>
      </c>
      <c r="M20">
        <f>IF($B20=0,0,+VLOOKUP($B20,'1v -beneficirani'!$A$15:$AV$372,M$3,FALSE))</f>
        <v>0</v>
      </c>
      <c r="N20">
        <f>IF($B20=0,0,+VLOOKUP($B20,'1v -beneficirani'!$A$15:$AV$372,N$3,FALSE))</f>
        <v>0</v>
      </c>
      <c r="O20">
        <f>IF($B20=0,0,+VLOOKUP($B20,'1v -beneficirani'!$A$15:$AV$372,O$3,FALSE))</f>
        <v>0</v>
      </c>
      <c r="P20">
        <f>IF($B20=0,0,+VLOOKUP($B20,'1v -beneficirani'!$A$15:$AV$372,P$3,FALSE))</f>
        <v>0</v>
      </c>
      <c r="Q20">
        <f>IF($B20=0,0,+VLOOKUP($B20,'1v -beneficirani'!$A$15:$AV$372,Q$3,FALSE))</f>
        <v>0</v>
      </c>
      <c r="R20">
        <f>IF($B20=0,0,+VLOOKUP($B20,'1v -beneficirani'!$A$15:$AV$372,R$3,FALSE))</f>
        <v>0</v>
      </c>
      <c r="S20">
        <f>IF($B20=0,0,+VLOOKUP($B20,'1v -beneficirani'!$A$15:$AV$372,S$3,FALSE))</f>
        <v>0</v>
      </c>
      <c r="T20">
        <f>IF($B20=0,0,+VLOOKUP($B20,'1v -beneficirani'!$A$15:$AV$372,T$3,FALSE))</f>
        <v>0</v>
      </c>
      <c r="U20">
        <f>IF($B20=0,0,+VLOOKUP($B20,'1v -beneficirani'!$A$15:$AV$372,U$3,FALSE))</f>
        <v>0</v>
      </c>
      <c r="V20">
        <f>IF($B20=0,0,+VLOOKUP($B20,'1v -beneficirani'!$A$15:$AV$372,V$3,FALSE))</f>
        <v>0</v>
      </c>
      <c r="W20">
        <f>IF($B20=0,0,+VLOOKUP($B20,'1v -beneficirani'!$A$15:$AV$372,W$3,FALSE))</f>
        <v>0</v>
      </c>
      <c r="X20">
        <f>IF($B20=0,0,+VLOOKUP($B20,'1v -beneficirani'!$A$15:$AV$372,X$3,FALSE))</f>
        <v>0</v>
      </c>
      <c r="Y20">
        <f>IF($B20=0,0,+VLOOKUP($B20,'1v -beneficirani'!$A$15:$AV$372,Y$3,FALSE))</f>
        <v>0</v>
      </c>
      <c r="Z20">
        <f>IF($B20=0,0,+VLOOKUP($B20,'1v -beneficirani'!$A$15:$AV$372,Z$3,FALSE))</f>
        <v>0</v>
      </c>
      <c r="AA20">
        <f>IF($B20=0,0,+VLOOKUP($B20,'1v -beneficirani'!$A$15:$AV$372,AA$3,FALSE))</f>
        <v>0</v>
      </c>
      <c r="AB20">
        <f>IF($B20=0,0,+VLOOKUP($B20,'1v -beneficirani'!$A$15:$AV$372,AB$3,FALSE))</f>
        <v>0</v>
      </c>
      <c r="AC20">
        <f>IF($B20=0,0,+VLOOKUP($B20,'1v -beneficirani'!$A$15:$AV$372,AC$3,FALSE))</f>
        <v>0</v>
      </c>
      <c r="AD20">
        <f>IF($B20=0,0,+VLOOKUP($B20,'1v -beneficirani'!$A$15:$AV$372,AD$3,FALSE))</f>
        <v>0</v>
      </c>
      <c r="AL20">
        <f>IF($B20=0,0,+VLOOKUP($B20,'1v -beneficirani'!$A$15:$AV$372,AL$3,FALSE))</f>
        <v>0</v>
      </c>
      <c r="AM20">
        <f>IF($B20=0,0,+VLOOKUP($B20,'1v -beneficirani'!$A$15:$AV$372,AM$3,FALSE))</f>
        <v>0</v>
      </c>
      <c r="AN20" s="40">
        <f>IF($B20=0,0,+VLOOKUP($B20,'1v -beneficirani'!$A$15:$AV$372,AN$3,FALSE))</f>
        <v>0</v>
      </c>
      <c r="AO20" s="40">
        <f>IF($B20=0,0,+VLOOKUP($B20,'1v -beneficirani'!$A$15:$AV$372,AO$3,FALSE))</f>
        <v>0</v>
      </c>
      <c r="AP20" s="40">
        <f>IF($B20=0,0,+VLOOKUP($B20,'1v -beneficirani'!$A$15:$AV$372,AP$3,FALSE))</f>
        <v>0</v>
      </c>
      <c r="AQ20" s="40">
        <f>IF($B20=0,0,+VLOOKUP($B20,'1v -beneficirani'!$A$15:$AV$372,AQ$3,FALSE))</f>
        <v>0</v>
      </c>
      <c r="AR20" s="40">
        <f>IF($B20=0,0,+VLOOKUP($B20,'1v -beneficirani'!$A$15:$AV$372,AR$3,FALSE))</f>
        <v>0</v>
      </c>
      <c r="AS20" s="40">
        <f>IF($B20=0,0,+VLOOKUP($B20,'1v -beneficirani'!$A$15:$AV$372,AS$3,FALSE))</f>
        <v>0</v>
      </c>
      <c r="AT20" s="40">
        <f>IF($B20=0,0,+VLOOKUP($B20,'1v -beneficirani'!$A$15:$AV$372,AT$3,FALSE))</f>
        <v>0</v>
      </c>
      <c r="AU20" s="40">
        <f>IF($B20=0,0,+VLOOKUP($B20,'1v -beneficirani'!$A$15:$AV$372,AU$3,FALSE))</f>
        <v>0</v>
      </c>
      <c r="AV20" s="40">
        <f>IF($B20=0,0,+VLOOKUP($B20,'1v -beneficirani'!$A$15:$AV$372,AV$3,FALSE))</f>
        <v>0</v>
      </c>
      <c r="AW20" s="40">
        <f>IF($B20=0,0,+VLOOKUP($B20,'1v -beneficirani'!$A$15:$AV$372,AW$3,FALSE))</f>
        <v>0</v>
      </c>
      <c r="AX20" s="389">
        <f>IF($B20=0,0,+VLOOKUP($B20,'1v -beneficirani'!$A$15:$AV$372,AX$3,FALSE))</f>
        <v>0</v>
      </c>
      <c r="AY20" s="40">
        <f>+(AQ20*'1v -beneficirani'!$C$6)/100</f>
        <v>0</v>
      </c>
      <c r="AZ20" s="40">
        <f>+(AR20*'1v -beneficirani'!$C$6)/100</f>
        <v>0</v>
      </c>
      <c r="BA20" s="40">
        <f>+(AV20*'1v -beneficirani'!$C$6)/100</f>
        <v>0</v>
      </c>
      <c r="BB20" s="40">
        <f>+(AW20*'1v -beneficirani'!$C$6)/100</f>
        <v>0</v>
      </c>
    </row>
    <row r="21" spans="1:54" x14ac:dyDescent="0.25">
      <c r="A21">
        <f t="shared" si="1"/>
        <v>0</v>
      </c>
      <c r="B21">
        <f>+IF(MAX(B$4:B20)+1&lt;=B$1,B20+1,0)</f>
        <v>0</v>
      </c>
      <c r="C21" s="222">
        <f t="shared" si="2"/>
        <v>0</v>
      </c>
      <c r="D21">
        <f t="shared" si="2"/>
        <v>0</v>
      </c>
      <c r="E21" s="368">
        <f t="shared" si="2"/>
        <v>0</v>
      </c>
      <c r="F21" s="222">
        <f t="shared" si="3"/>
        <v>0</v>
      </c>
      <c r="G21">
        <f>IF($B21=0,0,+VLOOKUP($B21,'1v -beneficirani'!A$15:C$351,G$3,FALSE))</f>
        <v>0</v>
      </c>
      <c r="I21">
        <f>IF($B21=0,0,+VLOOKUP($B21,'1v -beneficirani'!$A$15:$AV$372,I$3,FALSE))</f>
        <v>0</v>
      </c>
      <c r="J21">
        <f>IF($B21=0,0,+VLOOKUP($B21,'1v -beneficirani'!$A$15:$AV$372,J$3,FALSE))</f>
        <v>0</v>
      </c>
      <c r="K21">
        <f>IF($B21=0,0,+VLOOKUP($B21,'1v -beneficirani'!$A$15:$AV$372,K$3,FALSE))</f>
        <v>0</v>
      </c>
      <c r="L21">
        <f>IF($B21=0,0,+VLOOKUP($B21,'1v -beneficirani'!$A$15:$AV$372,L$3,FALSE))</f>
        <v>0</v>
      </c>
      <c r="M21">
        <f>IF($B21=0,0,+VLOOKUP($B21,'1v -beneficirani'!$A$15:$AV$372,M$3,FALSE))</f>
        <v>0</v>
      </c>
      <c r="N21">
        <f>IF($B21=0,0,+VLOOKUP($B21,'1v -beneficirani'!$A$15:$AV$372,N$3,FALSE))</f>
        <v>0</v>
      </c>
      <c r="O21">
        <f>IF($B21=0,0,+VLOOKUP($B21,'1v -beneficirani'!$A$15:$AV$372,O$3,FALSE))</f>
        <v>0</v>
      </c>
      <c r="P21">
        <f>IF($B21=0,0,+VLOOKUP($B21,'1v -beneficirani'!$A$15:$AV$372,P$3,FALSE))</f>
        <v>0</v>
      </c>
      <c r="Q21">
        <f>IF($B21=0,0,+VLOOKUP($B21,'1v -beneficirani'!$A$15:$AV$372,Q$3,FALSE))</f>
        <v>0</v>
      </c>
      <c r="R21">
        <f>IF($B21=0,0,+VLOOKUP($B21,'1v -beneficirani'!$A$15:$AV$372,R$3,FALSE))</f>
        <v>0</v>
      </c>
      <c r="S21">
        <f>IF($B21=0,0,+VLOOKUP($B21,'1v -beneficirani'!$A$15:$AV$372,S$3,FALSE))</f>
        <v>0</v>
      </c>
      <c r="T21">
        <f>IF($B21=0,0,+VLOOKUP($B21,'1v -beneficirani'!$A$15:$AV$372,T$3,FALSE))</f>
        <v>0</v>
      </c>
      <c r="U21">
        <f>IF($B21=0,0,+VLOOKUP($B21,'1v -beneficirani'!$A$15:$AV$372,U$3,FALSE))</f>
        <v>0</v>
      </c>
      <c r="V21">
        <f>IF($B21=0,0,+VLOOKUP($B21,'1v -beneficirani'!$A$15:$AV$372,V$3,FALSE))</f>
        <v>0</v>
      </c>
      <c r="W21">
        <f>IF($B21=0,0,+VLOOKUP($B21,'1v -beneficirani'!$A$15:$AV$372,W$3,FALSE))</f>
        <v>0</v>
      </c>
      <c r="X21">
        <f>IF($B21=0,0,+VLOOKUP($B21,'1v -beneficirani'!$A$15:$AV$372,X$3,FALSE))</f>
        <v>0</v>
      </c>
      <c r="Y21">
        <f>IF($B21=0,0,+VLOOKUP($B21,'1v -beneficirani'!$A$15:$AV$372,Y$3,FALSE))</f>
        <v>0</v>
      </c>
      <c r="Z21">
        <f>IF($B21=0,0,+VLOOKUP($B21,'1v -beneficirani'!$A$15:$AV$372,Z$3,FALSE))</f>
        <v>0</v>
      </c>
      <c r="AA21">
        <f>IF($B21=0,0,+VLOOKUP($B21,'1v -beneficirani'!$A$15:$AV$372,AA$3,FALSE))</f>
        <v>0</v>
      </c>
      <c r="AB21">
        <f>IF($B21=0,0,+VLOOKUP($B21,'1v -beneficirani'!$A$15:$AV$372,AB$3,FALSE))</f>
        <v>0</v>
      </c>
      <c r="AC21">
        <f>IF($B21=0,0,+VLOOKUP($B21,'1v -beneficirani'!$A$15:$AV$372,AC$3,FALSE))</f>
        <v>0</v>
      </c>
      <c r="AD21">
        <f>IF($B21=0,0,+VLOOKUP($B21,'1v -beneficirani'!$A$15:$AV$372,AD$3,FALSE))</f>
        <v>0</v>
      </c>
      <c r="AL21">
        <f>IF($B21=0,0,+VLOOKUP($B21,'1v -beneficirani'!$A$15:$AV$372,AL$3,FALSE))</f>
        <v>0</v>
      </c>
      <c r="AM21">
        <f>IF($B21=0,0,+VLOOKUP($B21,'1v -beneficirani'!$A$15:$AV$372,AM$3,FALSE))</f>
        <v>0</v>
      </c>
      <c r="AN21" s="40">
        <f>IF($B21=0,0,+VLOOKUP($B21,'1v -beneficirani'!$A$15:$AV$372,AN$3,FALSE))</f>
        <v>0</v>
      </c>
      <c r="AO21" s="40">
        <f>IF($B21=0,0,+VLOOKUP($B21,'1v -beneficirani'!$A$15:$AV$372,AO$3,FALSE))</f>
        <v>0</v>
      </c>
      <c r="AP21" s="40">
        <f>IF($B21=0,0,+VLOOKUP($B21,'1v -beneficirani'!$A$15:$AV$372,AP$3,FALSE))</f>
        <v>0</v>
      </c>
      <c r="AQ21" s="40">
        <f>IF($B21=0,0,+VLOOKUP($B21,'1v -beneficirani'!$A$15:$AV$372,AQ$3,FALSE))</f>
        <v>0</v>
      </c>
      <c r="AR21" s="40">
        <f>IF($B21=0,0,+VLOOKUP($B21,'1v -beneficirani'!$A$15:$AV$372,AR$3,FALSE))</f>
        <v>0</v>
      </c>
      <c r="AS21" s="40">
        <f>IF($B21=0,0,+VLOOKUP($B21,'1v -beneficirani'!$A$15:$AV$372,AS$3,FALSE))</f>
        <v>0</v>
      </c>
      <c r="AT21" s="40">
        <f>IF($B21=0,0,+VLOOKUP($B21,'1v -beneficirani'!$A$15:$AV$372,AT$3,FALSE))</f>
        <v>0</v>
      </c>
      <c r="AU21" s="40">
        <f>IF($B21=0,0,+VLOOKUP($B21,'1v -beneficirani'!$A$15:$AV$372,AU$3,FALSE))</f>
        <v>0</v>
      </c>
      <c r="AV21" s="40">
        <f>IF($B21=0,0,+VLOOKUP($B21,'1v -beneficirani'!$A$15:$AV$372,AV$3,FALSE))</f>
        <v>0</v>
      </c>
      <c r="AW21" s="40">
        <f>IF($B21=0,0,+VLOOKUP($B21,'1v -beneficirani'!$A$15:$AV$372,AW$3,FALSE))</f>
        <v>0</v>
      </c>
      <c r="AX21" s="389">
        <f>IF($B21=0,0,+VLOOKUP($B21,'1v -beneficirani'!$A$15:$AV$372,AX$3,FALSE))</f>
        <v>0</v>
      </c>
      <c r="AY21" s="40">
        <f>+(AQ21*'1v -beneficirani'!$C$6)/100</f>
        <v>0</v>
      </c>
      <c r="AZ21" s="40">
        <f>+(AR21*'1v -beneficirani'!$C$6)/100</f>
        <v>0</v>
      </c>
      <c r="BA21" s="40">
        <f>+(AV21*'1v -beneficirani'!$C$6)/100</f>
        <v>0</v>
      </c>
      <c r="BB21" s="40">
        <f>+(AW21*'1v -beneficirani'!$C$6)/100</f>
        <v>0</v>
      </c>
    </row>
    <row r="22" spans="1:54" x14ac:dyDescent="0.25">
      <c r="A22">
        <f t="shared" si="1"/>
        <v>0</v>
      </c>
      <c r="B22">
        <f>+IF(MAX(B$4:B21)+1&lt;=B$1,B21+1,0)</f>
        <v>0</v>
      </c>
      <c r="C22" s="222">
        <f t="shared" si="2"/>
        <v>0</v>
      </c>
      <c r="D22">
        <f t="shared" si="2"/>
        <v>0</v>
      </c>
      <c r="E22" s="368">
        <f t="shared" si="2"/>
        <v>0</v>
      </c>
      <c r="F22" s="222">
        <f t="shared" si="3"/>
        <v>0</v>
      </c>
      <c r="G22">
        <f>IF($B22=0,0,+VLOOKUP($B22,'1v -beneficirani'!A$15:C$351,G$3,FALSE))</f>
        <v>0</v>
      </c>
      <c r="I22">
        <f>IF($B22=0,0,+VLOOKUP($B22,'1v -beneficirani'!$A$15:$AV$372,I$3,FALSE))</f>
        <v>0</v>
      </c>
      <c r="J22">
        <f>IF($B22=0,0,+VLOOKUP($B22,'1v -beneficirani'!$A$15:$AV$372,J$3,FALSE))</f>
        <v>0</v>
      </c>
      <c r="K22">
        <f>IF($B22=0,0,+VLOOKUP($B22,'1v -beneficirani'!$A$15:$AV$372,K$3,FALSE))</f>
        <v>0</v>
      </c>
      <c r="L22">
        <f>IF($B22=0,0,+VLOOKUP($B22,'1v -beneficirani'!$A$15:$AV$372,L$3,FALSE))</f>
        <v>0</v>
      </c>
      <c r="M22">
        <f>IF($B22=0,0,+VLOOKUP($B22,'1v -beneficirani'!$A$15:$AV$372,M$3,FALSE))</f>
        <v>0</v>
      </c>
      <c r="N22">
        <f>IF($B22=0,0,+VLOOKUP($B22,'1v -beneficirani'!$A$15:$AV$372,N$3,FALSE))</f>
        <v>0</v>
      </c>
      <c r="O22">
        <f>IF($B22=0,0,+VLOOKUP($B22,'1v -beneficirani'!$A$15:$AV$372,O$3,FALSE))</f>
        <v>0</v>
      </c>
      <c r="P22">
        <f>IF($B22=0,0,+VLOOKUP($B22,'1v -beneficirani'!$A$15:$AV$372,P$3,FALSE))</f>
        <v>0</v>
      </c>
      <c r="Q22">
        <f>IF($B22=0,0,+VLOOKUP($B22,'1v -beneficirani'!$A$15:$AV$372,Q$3,FALSE))</f>
        <v>0</v>
      </c>
      <c r="R22">
        <f>IF($B22=0,0,+VLOOKUP($B22,'1v -beneficirani'!$A$15:$AV$372,R$3,FALSE))</f>
        <v>0</v>
      </c>
      <c r="S22">
        <f>IF($B22=0,0,+VLOOKUP($B22,'1v -beneficirani'!$A$15:$AV$372,S$3,FALSE))</f>
        <v>0</v>
      </c>
      <c r="T22">
        <f>IF($B22=0,0,+VLOOKUP($B22,'1v -beneficirani'!$A$15:$AV$372,T$3,FALSE))</f>
        <v>0</v>
      </c>
      <c r="U22">
        <f>IF($B22=0,0,+VLOOKUP($B22,'1v -beneficirani'!$A$15:$AV$372,U$3,FALSE))</f>
        <v>0</v>
      </c>
      <c r="V22">
        <f>IF($B22=0,0,+VLOOKUP($B22,'1v -beneficirani'!$A$15:$AV$372,V$3,FALSE))</f>
        <v>0</v>
      </c>
      <c r="W22">
        <f>IF($B22=0,0,+VLOOKUP($B22,'1v -beneficirani'!$A$15:$AV$372,W$3,FALSE))</f>
        <v>0</v>
      </c>
      <c r="X22">
        <f>IF($B22=0,0,+VLOOKUP($B22,'1v -beneficirani'!$A$15:$AV$372,X$3,FALSE))</f>
        <v>0</v>
      </c>
      <c r="Y22">
        <f>IF($B22=0,0,+VLOOKUP($B22,'1v -beneficirani'!$A$15:$AV$372,Y$3,FALSE))</f>
        <v>0</v>
      </c>
      <c r="Z22">
        <f>IF($B22=0,0,+VLOOKUP($B22,'1v -beneficirani'!$A$15:$AV$372,Z$3,FALSE))</f>
        <v>0</v>
      </c>
      <c r="AA22">
        <f>IF($B22=0,0,+VLOOKUP($B22,'1v -beneficirani'!$A$15:$AV$372,AA$3,FALSE))</f>
        <v>0</v>
      </c>
      <c r="AB22">
        <f>IF($B22=0,0,+VLOOKUP($B22,'1v -beneficirani'!$A$15:$AV$372,AB$3,FALSE))</f>
        <v>0</v>
      </c>
      <c r="AC22">
        <f>IF($B22=0,0,+VLOOKUP($B22,'1v -beneficirani'!$A$15:$AV$372,AC$3,FALSE))</f>
        <v>0</v>
      </c>
      <c r="AD22">
        <f>IF($B22=0,0,+VLOOKUP($B22,'1v -beneficirani'!$A$15:$AV$372,AD$3,FALSE))</f>
        <v>0</v>
      </c>
      <c r="AL22">
        <f>IF($B22=0,0,+VLOOKUP($B22,'1v -beneficirani'!$A$15:$AV$372,AL$3,FALSE))</f>
        <v>0</v>
      </c>
      <c r="AM22">
        <f>IF($B22=0,0,+VLOOKUP($B22,'1v -beneficirani'!$A$15:$AV$372,AM$3,FALSE))</f>
        <v>0</v>
      </c>
      <c r="AN22" s="40">
        <f>IF($B22=0,0,+VLOOKUP($B22,'1v -beneficirani'!$A$15:$AV$372,AN$3,FALSE))</f>
        <v>0</v>
      </c>
      <c r="AO22" s="40">
        <f>IF($B22=0,0,+VLOOKUP($B22,'1v -beneficirani'!$A$15:$AV$372,AO$3,FALSE))</f>
        <v>0</v>
      </c>
      <c r="AP22" s="40">
        <f>IF($B22=0,0,+VLOOKUP($B22,'1v -beneficirani'!$A$15:$AV$372,AP$3,FALSE))</f>
        <v>0</v>
      </c>
      <c r="AQ22" s="40">
        <f>IF($B22=0,0,+VLOOKUP($B22,'1v -beneficirani'!$A$15:$AV$372,AQ$3,FALSE))</f>
        <v>0</v>
      </c>
      <c r="AR22" s="40">
        <f>IF($B22=0,0,+VLOOKUP($B22,'1v -beneficirani'!$A$15:$AV$372,AR$3,FALSE))</f>
        <v>0</v>
      </c>
      <c r="AS22" s="40">
        <f>IF($B22=0,0,+VLOOKUP($B22,'1v -beneficirani'!$A$15:$AV$372,AS$3,FALSE))</f>
        <v>0</v>
      </c>
      <c r="AT22" s="40">
        <f>IF($B22=0,0,+VLOOKUP($B22,'1v -beneficirani'!$A$15:$AV$372,AT$3,FALSE))</f>
        <v>0</v>
      </c>
      <c r="AU22" s="40">
        <f>IF($B22=0,0,+VLOOKUP($B22,'1v -beneficirani'!$A$15:$AV$372,AU$3,FALSE))</f>
        <v>0</v>
      </c>
      <c r="AV22" s="40">
        <f>IF($B22=0,0,+VLOOKUP($B22,'1v -beneficirani'!$A$15:$AV$372,AV$3,FALSE))</f>
        <v>0</v>
      </c>
      <c r="AW22" s="40">
        <f>IF($B22=0,0,+VLOOKUP($B22,'1v -beneficirani'!$A$15:$AV$372,AW$3,FALSE))</f>
        <v>0</v>
      </c>
      <c r="AX22" s="389">
        <f>IF($B22=0,0,+VLOOKUP($B22,'1v -beneficirani'!$A$15:$AV$372,AX$3,FALSE))</f>
        <v>0</v>
      </c>
      <c r="AY22" s="40">
        <f>+(AQ22*'1v -beneficirani'!$C$6)/100</f>
        <v>0</v>
      </c>
      <c r="AZ22" s="40">
        <f>+(AR22*'1v -beneficirani'!$C$6)/100</f>
        <v>0</v>
      </c>
      <c r="BA22" s="40">
        <f>+(AV22*'1v -beneficirani'!$C$6)/100</f>
        <v>0</v>
      </c>
      <c r="BB22" s="40">
        <f>+(AW22*'1v -beneficirani'!$C$6)/100</f>
        <v>0</v>
      </c>
    </row>
    <row r="23" spans="1:54" x14ac:dyDescent="0.25">
      <c r="A23">
        <f t="shared" si="1"/>
        <v>0</v>
      </c>
      <c r="B23">
        <f>+IF(MAX(B$4:B22)+1&lt;=B$1,B22+1,0)</f>
        <v>0</v>
      </c>
      <c r="C23" s="222">
        <f t="shared" ref="C23:E38" si="4">+IF(B23&gt;0,C22,0)</f>
        <v>0</v>
      </c>
      <c r="D23">
        <f t="shared" si="4"/>
        <v>0</v>
      </c>
      <c r="E23" s="368">
        <f t="shared" si="4"/>
        <v>0</v>
      </c>
      <c r="F23" s="222">
        <f t="shared" si="3"/>
        <v>0</v>
      </c>
      <c r="G23">
        <f>IF($B23=0,0,+VLOOKUP($B23,'1v -beneficirani'!A$15:C$351,G$3,FALSE))</f>
        <v>0</v>
      </c>
      <c r="I23">
        <f>IF($B23=0,0,+VLOOKUP($B23,'1v -beneficirani'!$A$15:$AV$372,I$3,FALSE))</f>
        <v>0</v>
      </c>
      <c r="J23">
        <f>IF($B23=0,0,+VLOOKUP($B23,'1v -beneficirani'!$A$15:$AV$372,J$3,FALSE))</f>
        <v>0</v>
      </c>
      <c r="K23">
        <f>IF($B23=0,0,+VLOOKUP($B23,'1v -beneficirani'!$A$15:$AV$372,K$3,FALSE))</f>
        <v>0</v>
      </c>
      <c r="L23">
        <f>IF($B23=0,0,+VLOOKUP($B23,'1v -beneficirani'!$A$15:$AV$372,L$3,FALSE))</f>
        <v>0</v>
      </c>
      <c r="M23">
        <f>IF($B23=0,0,+VLOOKUP($B23,'1v -beneficirani'!$A$15:$AV$372,M$3,FALSE))</f>
        <v>0</v>
      </c>
      <c r="N23">
        <f>IF($B23=0,0,+VLOOKUP($B23,'1v -beneficirani'!$A$15:$AV$372,N$3,FALSE))</f>
        <v>0</v>
      </c>
      <c r="O23">
        <f>IF($B23=0,0,+VLOOKUP($B23,'1v -beneficirani'!$A$15:$AV$372,O$3,FALSE))</f>
        <v>0</v>
      </c>
      <c r="P23">
        <f>IF($B23=0,0,+VLOOKUP($B23,'1v -beneficirani'!$A$15:$AV$372,P$3,FALSE))</f>
        <v>0</v>
      </c>
      <c r="Q23">
        <f>IF($B23=0,0,+VLOOKUP($B23,'1v -beneficirani'!$A$15:$AV$372,Q$3,FALSE))</f>
        <v>0</v>
      </c>
      <c r="R23">
        <f>IF($B23=0,0,+VLOOKUP($B23,'1v -beneficirani'!$A$15:$AV$372,R$3,FALSE))</f>
        <v>0</v>
      </c>
      <c r="S23">
        <f>IF($B23=0,0,+VLOOKUP($B23,'1v -beneficirani'!$A$15:$AV$372,S$3,FALSE))</f>
        <v>0</v>
      </c>
      <c r="T23">
        <f>IF($B23=0,0,+VLOOKUP($B23,'1v -beneficirani'!$A$15:$AV$372,T$3,FALSE))</f>
        <v>0</v>
      </c>
      <c r="U23">
        <f>IF($B23=0,0,+VLOOKUP($B23,'1v -beneficirani'!$A$15:$AV$372,U$3,FALSE))</f>
        <v>0</v>
      </c>
      <c r="V23">
        <f>IF($B23=0,0,+VLOOKUP($B23,'1v -beneficirani'!$A$15:$AV$372,V$3,FALSE))</f>
        <v>0</v>
      </c>
      <c r="W23">
        <f>IF($B23=0,0,+VLOOKUP($B23,'1v -beneficirani'!$A$15:$AV$372,W$3,FALSE))</f>
        <v>0</v>
      </c>
      <c r="X23">
        <f>IF($B23=0,0,+VLOOKUP($B23,'1v -beneficirani'!$A$15:$AV$372,X$3,FALSE))</f>
        <v>0</v>
      </c>
      <c r="Y23">
        <f>IF($B23=0,0,+VLOOKUP($B23,'1v -beneficirani'!$A$15:$AV$372,Y$3,FALSE))</f>
        <v>0</v>
      </c>
      <c r="Z23">
        <f>IF($B23=0,0,+VLOOKUP($B23,'1v -beneficirani'!$A$15:$AV$372,Z$3,FALSE))</f>
        <v>0</v>
      </c>
      <c r="AA23">
        <f>IF($B23=0,0,+VLOOKUP($B23,'1v -beneficirani'!$A$15:$AV$372,AA$3,FALSE))</f>
        <v>0</v>
      </c>
      <c r="AB23">
        <f>IF($B23=0,0,+VLOOKUP($B23,'1v -beneficirani'!$A$15:$AV$372,AB$3,FALSE))</f>
        <v>0</v>
      </c>
      <c r="AC23">
        <f>IF($B23=0,0,+VLOOKUP($B23,'1v -beneficirani'!$A$15:$AV$372,AC$3,FALSE))</f>
        <v>0</v>
      </c>
      <c r="AD23">
        <f>IF($B23=0,0,+VLOOKUP($B23,'1v -beneficirani'!$A$15:$AV$372,AD$3,FALSE))</f>
        <v>0</v>
      </c>
      <c r="AL23">
        <f>IF($B23=0,0,+VLOOKUP($B23,'1v -beneficirani'!$A$15:$AV$372,AL$3,FALSE))</f>
        <v>0</v>
      </c>
      <c r="AM23">
        <f>IF($B23=0,0,+VLOOKUP($B23,'1v -beneficirani'!$A$15:$AV$372,AM$3,FALSE))</f>
        <v>0</v>
      </c>
      <c r="AN23" s="40">
        <f>IF($B23=0,0,+VLOOKUP($B23,'1v -beneficirani'!$A$15:$AV$372,AN$3,FALSE))</f>
        <v>0</v>
      </c>
      <c r="AO23" s="40">
        <f>IF($B23=0,0,+VLOOKUP($B23,'1v -beneficirani'!$A$15:$AV$372,AO$3,FALSE))</f>
        <v>0</v>
      </c>
      <c r="AP23" s="40">
        <f>IF($B23=0,0,+VLOOKUP($B23,'1v -beneficirani'!$A$15:$AV$372,AP$3,FALSE))</f>
        <v>0</v>
      </c>
      <c r="AQ23" s="40">
        <f>IF($B23=0,0,+VLOOKUP($B23,'1v -beneficirani'!$A$15:$AV$372,AQ$3,FALSE))</f>
        <v>0</v>
      </c>
      <c r="AR23" s="40">
        <f>IF($B23=0,0,+VLOOKUP($B23,'1v -beneficirani'!$A$15:$AV$372,AR$3,FALSE))</f>
        <v>0</v>
      </c>
      <c r="AS23" s="40">
        <f>IF($B23=0,0,+VLOOKUP($B23,'1v -beneficirani'!$A$15:$AV$372,AS$3,FALSE))</f>
        <v>0</v>
      </c>
      <c r="AT23" s="40">
        <f>IF($B23=0,0,+VLOOKUP($B23,'1v -beneficirani'!$A$15:$AV$372,AT$3,FALSE))</f>
        <v>0</v>
      </c>
      <c r="AU23" s="40">
        <f>IF($B23=0,0,+VLOOKUP($B23,'1v -beneficirani'!$A$15:$AV$372,AU$3,FALSE))</f>
        <v>0</v>
      </c>
      <c r="AV23" s="40">
        <f>IF($B23=0,0,+VLOOKUP($B23,'1v -beneficirani'!$A$15:$AV$372,AV$3,FALSE))</f>
        <v>0</v>
      </c>
      <c r="AW23" s="40">
        <f>IF($B23=0,0,+VLOOKUP($B23,'1v -beneficirani'!$A$15:$AV$372,AW$3,FALSE))</f>
        <v>0</v>
      </c>
      <c r="AX23" s="389">
        <f>IF($B23=0,0,+VLOOKUP($B23,'1v -beneficirani'!$A$15:$AV$372,AX$3,FALSE))</f>
        <v>0</v>
      </c>
      <c r="AY23" s="40">
        <f>+(AQ23*'1v -beneficirani'!$C$6)/100</f>
        <v>0</v>
      </c>
      <c r="AZ23" s="40">
        <f>+(AR23*'1v -beneficirani'!$C$6)/100</f>
        <v>0</v>
      </c>
      <c r="BA23" s="40">
        <f>+(AV23*'1v -beneficirani'!$C$6)/100</f>
        <v>0</v>
      </c>
      <c r="BB23" s="40">
        <f>+(AW23*'1v -beneficirani'!$C$6)/100</f>
        <v>0</v>
      </c>
    </row>
    <row r="24" spans="1:54" x14ac:dyDescent="0.25">
      <c r="A24">
        <f t="shared" si="1"/>
        <v>0</v>
      </c>
      <c r="B24">
        <f>+IF(MAX(B$4:B23)+1&lt;=B$1,B23+1,0)</f>
        <v>0</v>
      </c>
      <c r="C24" s="222">
        <f t="shared" si="4"/>
        <v>0</v>
      </c>
      <c r="D24">
        <f t="shared" si="4"/>
        <v>0</v>
      </c>
      <c r="E24" s="368">
        <f t="shared" si="4"/>
        <v>0</v>
      </c>
      <c r="F24" s="222">
        <f t="shared" si="3"/>
        <v>0</v>
      </c>
      <c r="G24">
        <f>IF($B24=0,0,+VLOOKUP($B24,'1v -beneficirani'!A$15:C$351,G$3,FALSE))</f>
        <v>0</v>
      </c>
      <c r="I24">
        <f>IF($B24=0,0,+VLOOKUP($B24,'1v -beneficirani'!$A$15:$AV$372,I$3,FALSE))</f>
        <v>0</v>
      </c>
      <c r="J24">
        <f>IF($B24=0,0,+VLOOKUP($B24,'1v -beneficirani'!$A$15:$AV$372,J$3,FALSE))</f>
        <v>0</v>
      </c>
      <c r="K24">
        <f>IF($B24=0,0,+VLOOKUP($B24,'1v -beneficirani'!$A$15:$AV$372,K$3,FALSE))</f>
        <v>0</v>
      </c>
      <c r="L24">
        <f>IF($B24=0,0,+VLOOKUP($B24,'1v -beneficirani'!$A$15:$AV$372,L$3,FALSE))</f>
        <v>0</v>
      </c>
      <c r="M24">
        <f>IF($B24=0,0,+VLOOKUP($B24,'1v -beneficirani'!$A$15:$AV$372,M$3,FALSE))</f>
        <v>0</v>
      </c>
      <c r="N24">
        <f>IF($B24=0,0,+VLOOKUP($B24,'1v -beneficirani'!$A$15:$AV$372,N$3,FALSE))</f>
        <v>0</v>
      </c>
      <c r="O24">
        <f>IF($B24=0,0,+VLOOKUP($B24,'1v -beneficirani'!$A$15:$AV$372,O$3,FALSE))</f>
        <v>0</v>
      </c>
      <c r="P24">
        <f>IF($B24=0,0,+VLOOKUP($B24,'1v -beneficirani'!$A$15:$AV$372,P$3,FALSE))</f>
        <v>0</v>
      </c>
      <c r="Q24">
        <f>IF($B24=0,0,+VLOOKUP($B24,'1v -beneficirani'!$A$15:$AV$372,Q$3,FALSE))</f>
        <v>0</v>
      </c>
      <c r="R24">
        <f>IF($B24=0,0,+VLOOKUP($B24,'1v -beneficirani'!$A$15:$AV$372,R$3,FALSE))</f>
        <v>0</v>
      </c>
      <c r="S24">
        <f>IF($B24=0,0,+VLOOKUP($B24,'1v -beneficirani'!$A$15:$AV$372,S$3,FALSE))</f>
        <v>0</v>
      </c>
      <c r="T24">
        <f>IF($B24=0,0,+VLOOKUP($B24,'1v -beneficirani'!$A$15:$AV$372,T$3,FALSE))</f>
        <v>0</v>
      </c>
      <c r="U24">
        <f>IF($B24=0,0,+VLOOKUP($B24,'1v -beneficirani'!$A$15:$AV$372,U$3,FALSE))</f>
        <v>0</v>
      </c>
      <c r="V24">
        <f>IF($B24=0,0,+VLOOKUP($B24,'1v -beneficirani'!$A$15:$AV$372,V$3,FALSE))</f>
        <v>0</v>
      </c>
      <c r="W24">
        <f>IF($B24=0,0,+VLOOKUP($B24,'1v -beneficirani'!$A$15:$AV$372,W$3,FALSE))</f>
        <v>0</v>
      </c>
      <c r="X24">
        <f>IF($B24=0,0,+VLOOKUP($B24,'1v -beneficirani'!$A$15:$AV$372,X$3,FALSE))</f>
        <v>0</v>
      </c>
      <c r="Y24">
        <f>IF($B24=0,0,+VLOOKUP($B24,'1v -beneficirani'!$A$15:$AV$372,Y$3,FALSE))</f>
        <v>0</v>
      </c>
      <c r="Z24">
        <f>IF($B24=0,0,+VLOOKUP($B24,'1v -beneficirani'!$A$15:$AV$372,Z$3,FALSE))</f>
        <v>0</v>
      </c>
      <c r="AA24">
        <f>IF($B24=0,0,+VLOOKUP($B24,'1v -beneficirani'!$A$15:$AV$372,AA$3,FALSE))</f>
        <v>0</v>
      </c>
      <c r="AB24">
        <f>IF($B24=0,0,+VLOOKUP($B24,'1v -beneficirani'!$A$15:$AV$372,AB$3,FALSE))</f>
        <v>0</v>
      </c>
      <c r="AC24">
        <f>IF($B24=0,0,+VLOOKUP($B24,'1v -beneficirani'!$A$15:$AV$372,AC$3,FALSE))</f>
        <v>0</v>
      </c>
      <c r="AD24">
        <f>IF($B24=0,0,+VLOOKUP($B24,'1v -beneficirani'!$A$15:$AV$372,AD$3,FALSE))</f>
        <v>0</v>
      </c>
      <c r="AL24">
        <f>IF($B24=0,0,+VLOOKUP($B24,'1v -beneficirani'!$A$15:$AV$372,AL$3,FALSE))</f>
        <v>0</v>
      </c>
      <c r="AM24">
        <f>IF($B24=0,0,+VLOOKUP($B24,'1v -beneficirani'!$A$15:$AV$372,AM$3,FALSE))</f>
        <v>0</v>
      </c>
      <c r="AN24" s="40">
        <f>IF($B24=0,0,+VLOOKUP($B24,'1v -beneficirani'!$A$15:$AV$372,AN$3,FALSE))</f>
        <v>0</v>
      </c>
      <c r="AO24" s="40">
        <f>IF($B24=0,0,+VLOOKUP($B24,'1v -beneficirani'!$A$15:$AV$372,AO$3,FALSE))</f>
        <v>0</v>
      </c>
      <c r="AP24" s="40">
        <f>IF($B24=0,0,+VLOOKUP($B24,'1v -beneficirani'!$A$15:$AV$372,AP$3,FALSE))</f>
        <v>0</v>
      </c>
      <c r="AQ24" s="40">
        <f>IF($B24=0,0,+VLOOKUP($B24,'1v -beneficirani'!$A$15:$AV$372,AQ$3,FALSE))</f>
        <v>0</v>
      </c>
      <c r="AR24" s="40">
        <f>IF($B24=0,0,+VLOOKUP($B24,'1v -beneficirani'!$A$15:$AV$372,AR$3,FALSE))</f>
        <v>0</v>
      </c>
      <c r="AS24" s="40">
        <f>IF($B24=0,0,+VLOOKUP($B24,'1v -beneficirani'!$A$15:$AV$372,AS$3,FALSE))</f>
        <v>0</v>
      </c>
      <c r="AT24" s="40">
        <f>IF($B24=0,0,+VLOOKUP($B24,'1v -beneficirani'!$A$15:$AV$372,AT$3,FALSE))</f>
        <v>0</v>
      </c>
      <c r="AU24" s="40">
        <f>IF($B24=0,0,+VLOOKUP($B24,'1v -beneficirani'!$A$15:$AV$372,AU$3,FALSE))</f>
        <v>0</v>
      </c>
      <c r="AV24" s="40">
        <f>IF($B24=0,0,+VLOOKUP($B24,'1v -beneficirani'!$A$15:$AV$372,AV$3,FALSE))</f>
        <v>0</v>
      </c>
      <c r="AW24" s="40">
        <f>IF($B24=0,0,+VLOOKUP($B24,'1v -beneficirani'!$A$15:$AV$372,AW$3,FALSE))</f>
        <v>0</v>
      </c>
      <c r="AX24" s="389">
        <f>IF($B24=0,0,+VLOOKUP($B24,'1v -beneficirani'!$A$15:$AV$372,AX$3,FALSE))</f>
        <v>0</v>
      </c>
      <c r="AY24" s="40">
        <f>+(AQ24*'1v -beneficirani'!$C$6)/100</f>
        <v>0</v>
      </c>
      <c r="AZ24" s="40">
        <f>+(AR24*'1v -beneficirani'!$C$6)/100</f>
        <v>0</v>
      </c>
      <c r="BA24" s="40">
        <f>+(AV24*'1v -beneficirani'!$C$6)/100</f>
        <v>0</v>
      </c>
      <c r="BB24" s="40">
        <f>+(AW24*'1v -beneficirani'!$C$6)/100</f>
        <v>0</v>
      </c>
    </row>
    <row r="25" spans="1:54" x14ac:dyDescent="0.25">
      <c r="A25">
        <f t="shared" si="1"/>
        <v>0</v>
      </c>
      <c r="B25">
        <f>+IF(MAX(B$4:B24)+1&lt;=B$1,B24+1,0)</f>
        <v>0</v>
      </c>
      <c r="C25" s="222">
        <f t="shared" si="4"/>
        <v>0</v>
      </c>
      <c r="D25">
        <f t="shared" si="4"/>
        <v>0</v>
      </c>
      <c r="E25" s="368">
        <f t="shared" si="4"/>
        <v>0</v>
      </c>
      <c r="F25" s="222">
        <f t="shared" si="3"/>
        <v>0</v>
      </c>
      <c r="G25">
        <f>IF($B25=0,0,+VLOOKUP($B25,'1v -beneficirani'!A$15:C$351,G$3,FALSE))</f>
        <v>0</v>
      </c>
      <c r="I25">
        <f>IF($B25=0,0,+VLOOKUP($B25,'1v -beneficirani'!$A$15:$AV$372,I$3,FALSE))</f>
        <v>0</v>
      </c>
      <c r="J25">
        <f>IF($B25=0,0,+VLOOKUP($B25,'1v -beneficirani'!$A$15:$AV$372,J$3,FALSE))</f>
        <v>0</v>
      </c>
      <c r="K25">
        <f>IF($B25=0,0,+VLOOKUP($B25,'1v -beneficirani'!$A$15:$AV$372,K$3,FALSE))</f>
        <v>0</v>
      </c>
      <c r="L25">
        <f>IF($B25=0,0,+VLOOKUP($B25,'1v -beneficirani'!$A$15:$AV$372,L$3,FALSE))</f>
        <v>0</v>
      </c>
      <c r="M25">
        <f>IF($B25=0,0,+VLOOKUP($B25,'1v -beneficirani'!$A$15:$AV$372,M$3,FALSE))</f>
        <v>0</v>
      </c>
      <c r="N25">
        <f>IF($B25=0,0,+VLOOKUP($B25,'1v -beneficirani'!$A$15:$AV$372,N$3,FALSE))</f>
        <v>0</v>
      </c>
      <c r="O25">
        <f>IF($B25=0,0,+VLOOKUP($B25,'1v -beneficirani'!$A$15:$AV$372,O$3,FALSE))</f>
        <v>0</v>
      </c>
      <c r="P25">
        <f>IF($B25=0,0,+VLOOKUP($B25,'1v -beneficirani'!$A$15:$AV$372,P$3,FALSE))</f>
        <v>0</v>
      </c>
      <c r="Q25">
        <f>IF($B25=0,0,+VLOOKUP($B25,'1v -beneficirani'!$A$15:$AV$372,Q$3,FALSE))</f>
        <v>0</v>
      </c>
      <c r="R25">
        <f>IF($B25=0,0,+VLOOKUP($B25,'1v -beneficirani'!$A$15:$AV$372,R$3,FALSE))</f>
        <v>0</v>
      </c>
      <c r="S25">
        <f>IF($B25=0,0,+VLOOKUP($B25,'1v -beneficirani'!$A$15:$AV$372,S$3,FALSE))</f>
        <v>0</v>
      </c>
      <c r="T25">
        <f>IF($B25=0,0,+VLOOKUP($B25,'1v -beneficirani'!$A$15:$AV$372,T$3,FALSE))</f>
        <v>0</v>
      </c>
      <c r="U25">
        <f>IF($B25=0,0,+VLOOKUP($B25,'1v -beneficirani'!$A$15:$AV$372,U$3,FALSE))</f>
        <v>0</v>
      </c>
      <c r="V25">
        <f>IF($B25=0,0,+VLOOKUP($B25,'1v -beneficirani'!$A$15:$AV$372,V$3,FALSE))</f>
        <v>0</v>
      </c>
      <c r="W25">
        <f>IF($B25=0,0,+VLOOKUP($B25,'1v -beneficirani'!$A$15:$AV$372,W$3,FALSE))</f>
        <v>0</v>
      </c>
      <c r="X25">
        <f>IF($B25=0,0,+VLOOKUP($B25,'1v -beneficirani'!$A$15:$AV$372,X$3,FALSE))</f>
        <v>0</v>
      </c>
      <c r="Y25">
        <f>IF($B25=0,0,+VLOOKUP($B25,'1v -beneficirani'!$A$15:$AV$372,Y$3,FALSE))</f>
        <v>0</v>
      </c>
      <c r="Z25">
        <f>IF($B25=0,0,+VLOOKUP($B25,'1v -beneficirani'!$A$15:$AV$372,Z$3,FALSE))</f>
        <v>0</v>
      </c>
      <c r="AA25">
        <f>IF($B25=0,0,+VLOOKUP($B25,'1v -beneficirani'!$A$15:$AV$372,AA$3,FALSE))</f>
        <v>0</v>
      </c>
      <c r="AB25">
        <f>IF($B25=0,0,+VLOOKUP($B25,'1v -beneficirani'!$A$15:$AV$372,AB$3,FALSE))</f>
        <v>0</v>
      </c>
      <c r="AC25">
        <f>IF($B25=0,0,+VLOOKUP($B25,'1v -beneficirani'!$A$15:$AV$372,AC$3,FALSE))</f>
        <v>0</v>
      </c>
      <c r="AD25">
        <f>IF($B25=0,0,+VLOOKUP($B25,'1v -beneficirani'!$A$15:$AV$372,AD$3,FALSE))</f>
        <v>0</v>
      </c>
      <c r="AL25">
        <f>IF($B25=0,0,+VLOOKUP($B25,'1v -beneficirani'!$A$15:$AV$372,AL$3,FALSE))</f>
        <v>0</v>
      </c>
      <c r="AM25">
        <f>IF($B25=0,0,+VLOOKUP($B25,'1v -beneficirani'!$A$15:$AV$372,AM$3,FALSE))</f>
        <v>0</v>
      </c>
      <c r="AN25" s="40">
        <f>IF($B25=0,0,+VLOOKUP($B25,'1v -beneficirani'!$A$15:$AV$372,AN$3,FALSE))</f>
        <v>0</v>
      </c>
      <c r="AO25" s="40">
        <f>IF($B25=0,0,+VLOOKUP($B25,'1v -beneficirani'!$A$15:$AV$372,AO$3,FALSE))</f>
        <v>0</v>
      </c>
      <c r="AP25" s="40">
        <f>IF($B25=0,0,+VLOOKUP($B25,'1v -beneficirani'!$A$15:$AV$372,AP$3,FALSE))</f>
        <v>0</v>
      </c>
      <c r="AQ25" s="40">
        <f>IF($B25=0,0,+VLOOKUP($B25,'1v -beneficirani'!$A$15:$AV$372,AQ$3,FALSE))</f>
        <v>0</v>
      </c>
      <c r="AR25" s="40">
        <f>IF($B25=0,0,+VLOOKUP($B25,'1v -beneficirani'!$A$15:$AV$372,AR$3,FALSE))</f>
        <v>0</v>
      </c>
      <c r="AS25" s="40">
        <f>IF($B25=0,0,+VLOOKUP($B25,'1v -beneficirani'!$A$15:$AV$372,AS$3,FALSE))</f>
        <v>0</v>
      </c>
      <c r="AT25" s="40">
        <f>IF($B25=0,0,+VLOOKUP($B25,'1v -beneficirani'!$A$15:$AV$372,AT$3,FALSE))</f>
        <v>0</v>
      </c>
      <c r="AU25" s="40">
        <f>IF($B25=0,0,+VLOOKUP($B25,'1v -beneficirani'!$A$15:$AV$372,AU$3,FALSE))</f>
        <v>0</v>
      </c>
      <c r="AV25" s="40">
        <f>IF($B25=0,0,+VLOOKUP($B25,'1v -beneficirani'!$A$15:$AV$372,AV$3,FALSE))</f>
        <v>0</v>
      </c>
      <c r="AW25" s="40">
        <f>IF($B25=0,0,+VLOOKUP($B25,'1v -beneficirani'!$A$15:$AV$372,AW$3,FALSE))</f>
        <v>0</v>
      </c>
      <c r="AX25" s="389">
        <f>IF($B25=0,0,+VLOOKUP($B25,'1v -beneficirani'!$A$15:$AV$372,AX$3,FALSE))</f>
        <v>0</v>
      </c>
      <c r="AY25" s="40">
        <f>+(AQ25*'1v -beneficirani'!$C$6)/100</f>
        <v>0</v>
      </c>
      <c r="AZ25" s="40">
        <f>+(AR25*'1v -beneficirani'!$C$6)/100</f>
        <v>0</v>
      </c>
      <c r="BA25" s="40">
        <f>+(AV25*'1v -beneficirani'!$C$6)/100</f>
        <v>0</v>
      </c>
      <c r="BB25" s="40">
        <f>+(AW25*'1v -beneficirani'!$C$6)/100</f>
        <v>0</v>
      </c>
    </row>
    <row r="26" spans="1:54" x14ac:dyDescent="0.25">
      <c r="A26">
        <f t="shared" si="1"/>
        <v>0</v>
      </c>
      <c r="B26">
        <f>+IF(MAX(B$4:B25)+1&lt;=B$1,B25+1,0)</f>
        <v>0</v>
      </c>
      <c r="C26" s="222">
        <f t="shared" si="4"/>
        <v>0</v>
      </c>
      <c r="D26">
        <f t="shared" si="4"/>
        <v>0</v>
      </c>
      <c r="E26" s="368">
        <f t="shared" si="4"/>
        <v>0</v>
      </c>
      <c r="F26" s="222">
        <f t="shared" si="3"/>
        <v>0</v>
      </c>
      <c r="G26">
        <f>IF($B26=0,0,+VLOOKUP($B26,'1v -beneficirani'!A$15:C$351,G$3,FALSE))</f>
        <v>0</v>
      </c>
      <c r="I26">
        <f>IF($B26=0,0,+VLOOKUP($B26,'1v -beneficirani'!$A$15:$AV$372,I$3,FALSE))</f>
        <v>0</v>
      </c>
      <c r="J26">
        <f>IF($B26=0,0,+VLOOKUP($B26,'1v -beneficirani'!$A$15:$AV$372,J$3,FALSE))</f>
        <v>0</v>
      </c>
      <c r="K26">
        <f>IF($B26=0,0,+VLOOKUP($B26,'1v -beneficirani'!$A$15:$AV$372,K$3,FALSE))</f>
        <v>0</v>
      </c>
      <c r="L26">
        <f>IF($B26=0,0,+VLOOKUP($B26,'1v -beneficirani'!$A$15:$AV$372,L$3,FALSE))</f>
        <v>0</v>
      </c>
      <c r="M26">
        <f>IF($B26=0,0,+VLOOKUP($B26,'1v -beneficirani'!$A$15:$AV$372,M$3,FALSE))</f>
        <v>0</v>
      </c>
      <c r="N26">
        <f>IF($B26=0,0,+VLOOKUP($B26,'1v -beneficirani'!$A$15:$AV$372,N$3,FALSE))</f>
        <v>0</v>
      </c>
      <c r="O26">
        <f>IF($B26=0,0,+VLOOKUP($B26,'1v -beneficirani'!$A$15:$AV$372,O$3,FALSE))</f>
        <v>0</v>
      </c>
      <c r="P26">
        <f>IF($B26=0,0,+VLOOKUP($B26,'1v -beneficirani'!$A$15:$AV$372,P$3,FALSE))</f>
        <v>0</v>
      </c>
      <c r="Q26">
        <f>IF($B26=0,0,+VLOOKUP($B26,'1v -beneficirani'!$A$15:$AV$372,Q$3,FALSE))</f>
        <v>0</v>
      </c>
      <c r="R26">
        <f>IF($B26=0,0,+VLOOKUP($B26,'1v -beneficirani'!$A$15:$AV$372,R$3,FALSE))</f>
        <v>0</v>
      </c>
      <c r="S26">
        <f>IF($B26=0,0,+VLOOKUP($B26,'1v -beneficirani'!$A$15:$AV$372,S$3,FALSE))</f>
        <v>0</v>
      </c>
      <c r="T26">
        <f>IF($B26=0,0,+VLOOKUP($B26,'1v -beneficirani'!$A$15:$AV$372,T$3,FALSE))</f>
        <v>0</v>
      </c>
      <c r="U26">
        <f>IF($B26=0,0,+VLOOKUP($B26,'1v -beneficirani'!$A$15:$AV$372,U$3,FALSE))</f>
        <v>0</v>
      </c>
      <c r="V26">
        <f>IF($B26=0,0,+VLOOKUP($B26,'1v -beneficirani'!$A$15:$AV$372,V$3,FALSE))</f>
        <v>0</v>
      </c>
      <c r="W26">
        <f>IF($B26=0,0,+VLOOKUP($B26,'1v -beneficirani'!$A$15:$AV$372,W$3,FALSE))</f>
        <v>0</v>
      </c>
      <c r="X26">
        <f>IF($B26=0,0,+VLOOKUP($B26,'1v -beneficirani'!$A$15:$AV$372,X$3,FALSE))</f>
        <v>0</v>
      </c>
      <c r="Y26">
        <f>IF($B26=0,0,+VLOOKUP($B26,'1v -beneficirani'!$A$15:$AV$372,Y$3,FALSE))</f>
        <v>0</v>
      </c>
      <c r="Z26">
        <f>IF($B26=0,0,+VLOOKUP($B26,'1v -beneficirani'!$A$15:$AV$372,Z$3,FALSE))</f>
        <v>0</v>
      </c>
      <c r="AA26">
        <f>IF($B26=0,0,+VLOOKUP($B26,'1v -beneficirani'!$A$15:$AV$372,AA$3,FALSE))</f>
        <v>0</v>
      </c>
      <c r="AB26">
        <f>IF($B26=0,0,+VLOOKUP($B26,'1v -beneficirani'!$A$15:$AV$372,AB$3,FALSE))</f>
        <v>0</v>
      </c>
      <c r="AC26">
        <f>IF($B26=0,0,+VLOOKUP($B26,'1v -beneficirani'!$A$15:$AV$372,AC$3,FALSE))</f>
        <v>0</v>
      </c>
      <c r="AD26">
        <f>IF($B26=0,0,+VLOOKUP($B26,'1v -beneficirani'!$A$15:$AV$372,AD$3,FALSE))</f>
        <v>0</v>
      </c>
      <c r="AL26">
        <f>IF($B26=0,0,+VLOOKUP($B26,'1v -beneficirani'!$A$15:$AV$372,AL$3,FALSE))</f>
        <v>0</v>
      </c>
      <c r="AM26">
        <f>IF($B26=0,0,+VLOOKUP($B26,'1v -beneficirani'!$A$15:$AV$372,AM$3,FALSE))</f>
        <v>0</v>
      </c>
      <c r="AN26" s="40">
        <f>IF($B26=0,0,+VLOOKUP($B26,'1v -beneficirani'!$A$15:$AV$372,AN$3,FALSE))</f>
        <v>0</v>
      </c>
      <c r="AO26" s="40">
        <f>IF($B26=0,0,+VLOOKUP($B26,'1v -beneficirani'!$A$15:$AV$372,AO$3,FALSE))</f>
        <v>0</v>
      </c>
      <c r="AP26" s="40">
        <f>IF($B26=0,0,+VLOOKUP($B26,'1v -beneficirani'!$A$15:$AV$372,AP$3,FALSE))</f>
        <v>0</v>
      </c>
      <c r="AQ26" s="40">
        <f>IF($B26=0,0,+VLOOKUP($B26,'1v -beneficirani'!$A$15:$AV$372,AQ$3,FALSE))</f>
        <v>0</v>
      </c>
      <c r="AR26" s="40">
        <f>IF($B26=0,0,+VLOOKUP($B26,'1v -beneficirani'!$A$15:$AV$372,AR$3,FALSE))</f>
        <v>0</v>
      </c>
      <c r="AS26" s="40">
        <f>IF($B26=0,0,+VLOOKUP($B26,'1v -beneficirani'!$A$15:$AV$372,AS$3,FALSE))</f>
        <v>0</v>
      </c>
      <c r="AT26" s="40">
        <f>IF($B26=0,0,+VLOOKUP($B26,'1v -beneficirani'!$A$15:$AV$372,AT$3,FALSE))</f>
        <v>0</v>
      </c>
      <c r="AU26" s="40">
        <f>IF($B26=0,0,+VLOOKUP($B26,'1v -beneficirani'!$A$15:$AV$372,AU$3,FALSE))</f>
        <v>0</v>
      </c>
      <c r="AV26" s="40">
        <f>IF($B26=0,0,+VLOOKUP($B26,'1v -beneficirani'!$A$15:$AV$372,AV$3,FALSE))</f>
        <v>0</v>
      </c>
      <c r="AW26" s="40">
        <f>IF($B26=0,0,+VLOOKUP($B26,'1v -beneficirani'!$A$15:$AV$372,AW$3,FALSE))</f>
        <v>0</v>
      </c>
      <c r="AX26" s="389">
        <f>IF($B26=0,0,+VLOOKUP($B26,'1v -beneficirani'!$A$15:$AV$372,AX$3,FALSE))</f>
        <v>0</v>
      </c>
      <c r="AY26" s="40">
        <f>+(AQ26*'1v -beneficirani'!$C$6)/100</f>
        <v>0</v>
      </c>
      <c r="AZ26" s="40">
        <f>+(AR26*'1v -beneficirani'!$C$6)/100</f>
        <v>0</v>
      </c>
      <c r="BA26" s="40">
        <f>+(AV26*'1v -beneficirani'!$C$6)/100</f>
        <v>0</v>
      </c>
      <c r="BB26" s="40">
        <f>+(AW26*'1v -beneficirani'!$C$6)/100</f>
        <v>0</v>
      </c>
    </row>
    <row r="27" spans="1:54" x14ac:dyDescent="0.25">
      <c r="A27">
        <f t="shared" si="1"/>
        <v>0</v>
      </c>
      <c r="B27">
        <f>+IF(MAX(B$4:B26)+1&lt;=B$1,B26+1,0)</f>
        <v>0</v>
      </c>
      <c r="C27" s="222">
        <f t="shared" si="4"/>
        <v>0</v>
      </c>
      <c r="D27">
        <f t="shared" si="4"/>
        <v>0</v>
      </c>
      <c r="E27" s="368">
        <f t="shared" si="4"/>
        <v>0</v>
      </c>
      <c r="F27" s="222">
        <f t="shared" si="3"/>
        <v>0</v>
      </c>
      <c r="G27">
        <f>IF($B27=0,0,+VLOOKUP($B27,'1v -beneficirani'!A$15:C$351,G$3,FALSE))</f>
        <v>0</v>
      </c>
      <c r="I27">
        <f>IF($B27=0,0,+VLOOKUP($B27,'1v -beneficirani'!$A$15:$AV$372,I$3,FALSE))</f>
        <v>0</v>
      </c>
      <c r="J27">
        <f>IF($B27=0,0,+VLOOKUP($B27,'1v -beneficirani'!$A$15:$AV$372,J$3,FALSE))</f>
        <v>0</v>
      </c>
      <c r="K27">
        <f>IF($B27=0,0,+VLOOKUP($B27,'1v -beneficirani'!$A$15:$AV$372,K$3,FALSE))</f>
        <v>0</v>
      </c>
      <c r="L27">
        <f>IF($B27=0,0,+VLOOKUP($B27,'1v -beneficirani'!$A$15:$AV$372,L$3,FALSE))</f>
        <v>0</v>
      </c>
      <c r="M27">
        <f>IF($B27=0,0,+VLOOKUP($B27,'1v -beneficirani'!$A$15:$AV$372,M$3,FALSE))</f>
        <v>0</v>
      </c>
      <c r="N27">
        <f>IF($B27=0,0,+VLOOKUP($B27,'1v -beneficirani'!$A$15:$AV$372,N$3,FALSE))</f>
        <v>0</v>
      </c>
      <c r="O27">
        <f>IF($B27=0,0,+VLOOKUP($B27,'1v -beneficirani'!$A$15:$AV$372,O$3,FALSE))</f>
        <v>0</v>
      </c>
      <c r="P27">
        <f>IF($B27=0,0,+VLOOKUP($B27,'1v -beneficirani'!$A$15:$AV$372,P$3,FALSE))</f>
        <v>0</v>
      </c>
      <c r="Q27">
        <f>IF($B27=0,0,+VLOOKUP($B27,'1v -beneficirani'!$A$15:$AV$372,Q$3,FALSE))</f>
        <v>0</v>
      </c>
      <c r="R27">
        <f>IF($B27=0,0,+VLOOKUP($B27,'1v -beneficirani'!$A$15:$AV$372,R$3,FALSE))</f>
        <v>0</v>
      </c>
      <c r="S27">
        <f>IF($B27=0,0,+VLOOKUP($B27,'1v -beneficirani'!$A$15:$AV$372,S$3,FALSE))</f>
        <v>0</v>
      </c>
      <c r="T27">
        <f>IF($B27=0,0,+VLOOKUP($B27,'1v -beneficirani'!$A$15:$AV$372,T$3,FALSE))</f>
        <v>0</v>
      </c>
      <c r="U27">
        <f>IF($B27=0,0,+VLOOKUP($B27,'1v -beneficirani'!$A$15:$AV$372,U$3,FALSE))</f>
        <v>0</v>
      </c>
      <c r="V27">
        <f>IF($B27=0,0,+VLOOKUP($B27,'1v -beneficirani'!$A$15:$AV$372,V$3,FALSE))</f>
        <v>0</v>
      </c>
      <c r="W27">
        <f>IF($B27=0,0,+VLOOKUP($B27,'1v -beneficirani'!$A$15:$AV$372,W$3,FALSE))</f>
        <v>0</v>
      </c>
      <c r="X27">
        <f>IF($B27=0,0,+VLOOKUP($B27,'1v -beneficirani'!$A$15:$AV$372,X$3,FALSE))</f>
        <v>0</v>
      </c>
      <c r="Y27">
        <f>IF($B27=0,0,+VLOOKUP($B27,'1v -beneficirani'!$A$15:$AV$372,Y$3,FALSE))</f>
        <v>0</v>
      </c>
      <c r="Z27">
        <f>IF($B27=0,0,+VLOOKUP($B27,'1v -beneficirani'!$A$15:$AV$372,Z$3,FALSE))</f>
        <v>0</v>
      </c>
      <c r="AA27">
        <f>IF($B27=0,0,+VLOOKUP($B27,'1v -beneficirani'!$A$15:$AV$372,AA$3,FALSE))</f>
        <v>0</v>
      </c>
      <c r="AB27">
        <f>IF($B27=0,0,+VLOOKUP($B27,'1v -beneficirani'!$A$15:$AV$372,AB$3,FALSE))</f>
        <v>0</v>
      </c>
      <c r="AC27">
        <f>IF($B27=0,0,+VLOOKUP($B27,'1v -beneficirani'!$A$15:$AV$372,AC$3,FALSE))</f>
        <v>0</v>
      </c>
      <c r="AD27">
        <f>IF($B27=0,0,+VLOOKUP($B27,'1v -beneficirani'!$A$15:$AV$372,AD$3,FALSE))</f>
        <v>0</v>
      </c>
      <c r="AL27">
        <f>IF($B27=0,0,+VLOOKUP($B27,'1v -beneficirani'!$A$15:$AV$372,AL$3,FALSE))</f>
        <v>0</v>
      </c>
      <c r="AM27">
        <f>IF($B27=0,0,+VLOOKUP($B27,'1v -beneficirani'!$A$15:$AV$372,AM$3,FALSE))</f>
        <v>0</v>
      </c>
      <c r="AN27" s="40">
        <f>IF($B27=0,0,+VLOOKUP($B27,'1v -beneficirani'!$A$15:$AV$372,AN$3,FALSE))</f>
        <v>0</v>
      </c>
      <c r="AO27" s="40">
        <f>IF($B27=0,0,+VLOOKUP($B27,'1v -beneficirani'!$A$15:$AV$372,AO$3,FALSE))</f>
        <v>0</v>
      </c>
      <c r="AP27" s="40">
        <f>IF($B27=0,0,+VLOOKUP($B27,'1v -beneficirani'!$A$15:$AV$372,AP$3,FALSE))</f>
        <v>0</v>
      </c>
      <c r="AQ27" s="40">
        <f>IF($B27=0,0,+VLOOKUP($B27,'1v -beneficirani'!$A$15:$AV$372,AQ$3,FALSE))</f>
        <v>0</v>
      </c>
      <c r="AR27" s="40">
        <f>IF($B27=0,0,+VLOOKUP($B27,'1v -beneficirani'!$A$15:$AV$372,AR$3,FALSE))</f>
        <v>0</v>
      </c>
      <c r="AS27" s="40">
        <f>IF($B27=0,0,+VLOOKUP($B27,'1v -beneficirani'!$A$15:$AV$372,AS$3,FALSE))</f>
        <v>0</v>
      </c>
      <c r="AT27" s="40">
        <f>IF($B27=0,0,+VLOOKUP($B27,'1v -beneficirani'!$A$15:$AV$372,AT$3,FALSE))</f>
        <v>0</v>
      </c>
      <c r="AU27" s="40">
        <f>IF($B27=0,0,+VLOOKUP($B27,'1v -beneficirani'!$A$15:$AV$372,AU$3,FALSE))</f>
        <v>0</v>
      </c>
      <c r="AV27" s="40">
        <f>IF($B27=0,0,+VLOOKUP($B27,'1v -beneficirani'!$A$15:$AV$372,AV$3,FALSE))</f>
        <v>0</v>
      </c>
      <c r="AW27" s="40">
        <f>IF($B27=0,0,+VLOOKUP($B27,'1v -beneficirani'!$A$15:$AV$372,AW$3,FALSE))</f>
        <v>0</v>
      </c>
      <c r="AX27" s="389">
        <f>IF($B27=0,0,+VLOOKUP($B27,'1v -beneficirani'!$A$15:$AV$372,AX$3,FALSE))</f>
        <v>0</v>
      </c>
      <c r="AY27" s="40">
        <f>+(AQ27*'1v -beneficirani'!$C$6)/100</f>
        <v>0</v>
      </c>
      <c r="AZ27" s="40">
        <f>+(AR27*'1v -beneficirani'!$C$6)/100</f>
        <v>0</v>
      </c>
      <c r="BA27" s="40">
        <f>+(AV27*'1v -beneficirani'!$C$6)/100</f>
        <v>0</v>
      </c>
      <c r="BB27" s="40">
        <f>+(AW27*'1v -beneficirani'!$C$6)/100</f>
        <v>0</v>
      </c>
    </row>
    <row r="28" spans="1:54" x14ac:dyDescent="0.25">
      <c r="A28">
        <f t="shared" si="1"/>
        <v>0</v>
      </c>
      <c r="B28">
        <f>+IF(MAX(B$4:B27)+1&lt;=B$1,B27+1,0)</f>
        <v>0</v>
      </c>
      <c r="C28" s="222">
        <f t="shared" si="4"/>
        <v>0</v>
      </c>
      <c r="D28">
        <f t="shared" si="4"/>
        <v>0</v>
      </c>
      <c r="E28" s="368">
        <f t="shared" si="4"/>
        <v>0</v>
      </c>
      <c r="F28" s="222">
        <f t="shared" si="3"/>
        <v>0</v>
      </c>
      <c r="G28">
        <f>IF($B28=0,0,+VLOOKUP($B28,'1v -beneficirani'!A$15:C$351,G$3,FALSE))</f>
        <v>0</v>
      </c>
      <c r="I28">
        <f>IF($B28=0,0,+VLOOKUP($B28,'1v -beneficirani'!$A$15:$AV$372,I$3,FALSE))</f>
        <v>0</v>
      </c>
      <c r="J28">
        <f>IF($B28=0,0,+VLOOKUP($B28,'1v -beneficirani'!$A$15:$AV$372,J$3,FALSE))</f>
        <v>0</v>
      </c>
      <c r="K28">
        <f>IF($B28=0,0,+VLOOKUP($B28,'1v -beneficirani'!$A$15:$AV$372,K$3,FALSE))</f>
        <v>0</v>
      </c>
      <c r="L28">
        <f>IF($B28=0,0,+VLOOKUP($B28,'1v -beneficirani'!$A$15:$AV$372,L$3,FALSE))</f>
        <v>0</v>
      </c>
      <c r="M28">
        <f>IF($B28=0,0,+VLOOKUP($B28,'1v -beneficirani'!$A$15:$AV$372,M$3,FALSE))</f>
        <v>0</v>
      </c>
      <c r="N28">
        <f>IF($B28=0,0,+VLOOKUP($B28,'1v -beneficirani'!$A$15:$AV$372,N$3,FALSE))</f>
        <v>0</v>
      </c>
      <c r="O28">
        <f>IF($B28=0,0,+VLOOKUP($B28,'1v -beneficirani'!$A$15:$AV$372,O$3,FALSE))</f>
        <v>0</v>
      </c>
      <c r="P28">
        <f>IF($B28=0,0,+VLOOKUP($B28,'1v -beneficirani'!$A$15:$AV$372,P$3,FALSE))</f>
        <v>0</v>
      </c>
      <c r="Q28">
        <f>IF($B28=0,0,+VLOOKUP($B28,'1v -beneficirani'!$A$15:$AV$372,Q$3,FALSE))</f>
        <v>0</v>
      </c>
      <c r="R28">
        <f>IF($B28=0,0,+VLOOKUP($B28,'1v -beneficirani'!$A$15:$AV$372,R$3,FALSE))</f>
        <v>0</v>
      </c>
      <c r="S28">
        <f>IF($B28=0,0,+VLOOKUP($B28,'1v -beneficirani'!$A$15:$AV$372,S$3,FALSE))</f>
        <v>0</v>
      </c>
      <c r="T28">
        <f>IF($B28=0,0,+VLOOKUP($B28,'1v -beneficirani'!$A$15:$AV$372,T$3,FALSE))</f>
        <v>0</v>
      </c>
      <c r="U28">
        <f>IF($B28=0,0,+VLOOKUP($B28,'1v -beneficirani'!$A$15:$AV$372,U$3,FALSE))</f>
        <v>0</v>
      </c>
      <c r="V28">
        <f>IF($B28=0,0,+VLOOKUP($B28,'1v -beneficirani'!$A$15:$AV$372,V$3,FALSE))</f>
        <v>0</v>
      </c>
      <c r="W28">
        <f>IF($B28=0,0,+VLOOKUP($B28,'1v -beneficirani'!$A$15:$AV$372,W$3,FALSE))</f>
        <v>0</v>
      </c>
      <c r="X28">
        <f>IF($B28=0,0,+VLOOKUP($B28,'1v -beneficirani'!$A$15:$AV$372,X$3,FALSE))</f>
        <v>0</v>
      </c>
      <c r="Y28">
        <f>IF($B28=0,0,+VLOOKUP($B28,'1v -beneficirani'!$A$15:$AV$372,Y$3,FALSE))</f>
        <v>0</v>
      </c>
      <c r="Z28">
        <f>IF($B28=0,0,+VLOOKUP($B28,'1v -beneficirani'!$A$15:$AV$372,Z$3,FALSE))</f>
        <v>0</v>
      </c>
      <c r="AA28">
        <f>IF($B28=0,0,+VLOOKUP($B28,'1v -beneficirani'!$A$15:$AV$372,AA$3,FALSE))</f>
        <v>0</v>
      </c>
      <c r="AB28">
        <f>IF($B28=0,0,+VLOOKUP($B28,'1v -beneficirani'!$A$15:$AV$372,AB$3,FALSE))</f>
        <v>0</v>
      </c>
      <c r="AC28">
        <f>IF($B28=0,0,+VLOOKUP($B28,'1v -beneficirani'!$A$15:$AV$372,AC$3,FALSE))</f>
        <v>0</v>
      </c>
      <c r="AD28">
        <f>IF($B28=0,0,+VLOOKUP($B28,'1v -beneficirani'!$A$15:$AV$372,AD$3,FALSE))</f>
        <v>0</v>
      </c>
      <c r="AL28">
        <f>IF($B28=0,0,+VLOOKUP($B28,'1v -beneficirani'!$A$15:$AV$372,AL$3,FALSE))</f>
        <v>0</v>
      </c>
      <c r="AM28">
        <f>IF($B28=0,0,+VLOOKUP($B28,'1v -beneficirani'!$A$15:$AV$372,AM$3,FALSE))</f>
        <v>0</v>
      </c>
      <c r="AN28" s="40">
        <f>IF($B28=0,0,+VLOOKUP($B28,'1v -beneficirani'!$A$15:$AV$372,AN$3,FALSE))</f>
        <v>0</v>
      </c>
      <c r="AO28" s="40">
        <f>IF($B28=0,0,+VLOOKUP($B28,'1v -beneficirani'!$A$15:$AV$372,AO$3,FALSE))</f>
        <v>0</v>
      </c>
      <c r="AP28" s="40">
        <f>IF($B28=0,0,+VLOOKUP($B28,'1v -beneficirani'!$A$15:$AV$372,AP$3,FALSE))</f>
        <v>0</v>
      </c>
      <c r="AQ28" s="40">
        <f>IF($B28=0,0,+VLOOKUP($B28,'1v -beneficirani'!$A$15:$AV$372,AQ$3,FALSE))</f>
        <v>0</v>
      </c>
      <c r="AR28" s="40">
        <f>IF($B28=0,0,+VLOOKUP($B28,'1v -beneficirani'!$A$15:$AV$372,AR$3,FALSE))</f>
        <v>0</v>
      </c>
      <c r="AS28" s="40">
        <f>IF($B28=0,0,+VLOOKUP($B28,'1v -beneficirani'!$A$15:$AV$372,AS$3,FALSE))</f>
        <v>0</v>
      </c>
      <c r="AT28" s="40">
        <f>IF($B28=0,0,+VLOOKUP($B28,'1v -beneficirani'!$A$15:$AV$372,AT$3,FALSE))</f>
        <v>0</v>
      </c>
      <c r="AU28" s="40">
        <f>IF($B28=0,0,+VLOOKUP($B28,'1v -beneficirani'!$A$15:$AV$372,AU$3,FALSE))</f>
        <v>0</v>
      </c>
      <c r="AV28" s="40">
        <f>IF($B28=0,0,+VLOOKUP($B28,'1v -beneficirani'!$A$15:$AV$372,AV$3,FALSE))</f>
        <v>0</v>
      </c>
      <c r="AW28" s="40">
        <f>IF($B28=0,0,+VLOOKUP($B28,'1v -beneficirani'!$A$15:$AV$372,AW$3,FALSE))</f>
        <v>0</v>
      </c>
      <c r="AX28" s="389">
        <f>IF($B28=0,0,+VLOOKUP($B28,'1v -beneficirani'!$A$15:$AV$372,AX$3,FALSE))</f>
        <v>0</v>
      </c>
      <c r="AY28" s="40">
        <f>+(AQ28*'1v -beneficirani'!$C$6)/100</f>
        <v>0</v>
      </c>
      <c r="AZ28" s="40">
        <f>+(AR28*'1v -beneficirani'!$C$6)/100</f>
        <v>0</v>
      </c>
      <c r="BA28" s="40">
        <f>+(AV28*'1v -beneficirani'!$C$6)/100</f>
        <v>0</v>
      </c>
      <c r="BB28" s="40">
        <f>+(AW28*'1v -beneficirani'!$C$6)/100</f>
        <v>0</v>
      </c>
    </row>
    <row r="29" spans="1:54" x14ac:dyDescent="0.25">
      <c r="A29">
        <f t="shared" si="1"/>
        <v>0</v>
      </c>
      <c r="B29">
        <f>+IF(MAX(B$4:B28)+1&lt;=B$1,B28+1,0)</f>
        <v>0</v>
      </c>
      <c r="C29" s="222">
        <f t="shared" si="4"/>
        <v>0</v>
      </c>
      <c r="D29">
        <f t="shared" si="4"/>
        <v>0</v>
      </c>
      <c r="E29" s="368">
        <f t="shared" si="4"/>
        <v>0</v>
      </c>
      <c r="F29" s="222">
        <f t="shared" si="3"/>
        <v>0</v>
      </c>
      <c r="G29">
        <f>IF($B29=0,0,+VLOOKUP($B29,'1v -beneficirani'!A$15:C$351,G$3,FALSE))</f>
        <v>0</v>
      </c>
      <c r="I29">
        <f>IF($B29=0,0,+VLOOKUP($B29,'1v -beneficirani'!$A$15:$AV$372,I$3,FALSE))</f>
        <v>0</v>
      </c>
      <c r="J29">
        <f>IF($B29=0,0,+VLOOKUP($B29,'1v -beneficirani'!$A$15:$AV$372,J$3,FALSE))</f>
        <v>0</v>
      </c>
      <c r="K29">
        <f>IF($B29=0,0,+VLOOKUP($B29,'1v -beneficirani'!$A$15:$AV$372,K$3,FALSE))</f>
        <v>0</v>
      </c>
      <c r="L29">
        <f>IF($B29=0,0,+VLOOKUP($B29,'1v -beneficirani'!$A$15:$AV$372,L$3,FALSE))</f>
        <v>0</v>
      </c>
      <c r="M29">
        <f>IF($B29=0,0,+VLOOKUP($B29,'1v -beneficirani'!$A$15:$AV$372,M$3,FALSE))</f>
        <v>0</v>
      </c>
      <c r="N29">
        <f>IF($B29=0,0,+VLOOKUP($B29,'1v -beneficirani'!$A$15:$AV$372,N$3,FALSE))</f>
        <v>0</v>
      </c>
      <c r="O29">
        <f>IF($B29=0,0,+VLOOKUP($B29,'1v -beneficirani'!$A$15:$AV$372,O$3,FALSE))</f>
        <v>0</v>
      </c>
      <c r="P29">
        <f>IF($B29=0,0,+VLOOKUP($B29,'1v -beneficirani'!$A$15:$AV$372,P$3,FALSE))</f>
        <v>0</v>
      </c>
      <c r="Q29">
        <f>IF($B29=0,0,+VLOOKUP($B29,'1v -beneficirani'!$A$15:$AV$372,Q$3,FALSE))</f>
        <v>0</v>
      </c>
      <c r="R29">
        <f>IF($B29=0,0,+VLOOKUP($B29,'1v -beneficirani'!$A$15:$AV$372,R$3,FALSE))</f>
        <v>0</v>
      </c>
      <c r="S29">
        <f>IF($B29=0,0,+VLOOKUP($B29,'1v -beneficirani'!$A$15:$AV$372,S$3,FALSE))</f>
        <v>0</v>
      </c>
      <c r="T29">
        <f>IF($B29=0,0,+VLOOKUP($B29,'1v -beneficirani'!$A$15:$AV$372,T$3,FALSE))</f>
        <v>0</v>
      </c>
      <c r="U29">
        <f>IF($B29=0,0,+VLOOKUP($B29,'1v -beneficirani'!$A$15:$AV$372,U$3,FALSE))</f>
        <v>0</v>
      </c>
      <c r="V29">
        <f>IF($B29=0,0,+VLOOKUP($B29,'1v -beneficirani'!$A$15:$AV$372,V$3,FALSE))</f>
        <v>0</v>
      </c>
      <c r="W29">
        <f>IF($B29=0,0,+VLOOKUP($B29,'1v -beneficirani'!$A$15:$AV$372,W$3,FALSE))</f>
        <v>0</v>
      </c>
      <c r="X29">
        <f>IF($B29=0,0,+VLOOKUP($B29,'1v -beneficirani'!$A$15:$AV$372,X$3,FALSE))</f>
        <v>0</v>
      </c>
      <c r="Y29">
        <f>IF($B29=0,0,+VLOOKUP($B29,'1v -beneficirani'!$A$15:$AV$372,Y$3,FALSE))</f>
        <v>0</v>
      </c>
      <c r="Z29">
        <f>IF($B29=0,0,+VLOOKUP($B29,'1v -beneficirani'!$A$15:$AV$372,Z$3,FALSE))</f>
        <v>0</v>
      </c>
      <c r="AA29">
        <f>IF($B29=0,0,+VLOOKUP($B29,'1v -beneficirani'!$A$15:$AV$372,AA$3,FALSE))</f>
        <v>0</v>
      </c>
      <c r="AB29">
        <f>IF($B29=0,0,+VLOOKUP($B29,'1v -beneficirani'!$A$15:$AV$372,AB$3,FALSE))</f>
        <v>0</v>
      </c>
      <c r="AC29">
        <f>IF($B29=0,0,+VLOOKUP($B29,'1v -beneficirani'!$A$15:$AV$372,AC$3,FALSE))</f>
        <v>0</v>
      </c>
      <c r="AD29">
        <f>IF($B29=0,0,+VLOOKUP($B29,'1v -beneficirani'!$A$15:$AV$372,AD$3,FALSE))</f>
        <v>0</v>
      </c>
      <c r="AL29">
        <f>IF($B29=0,0,+VLOOKUP($B29,'1v -beneficirani'!$A$15:$AV$372,AL$3,FALSE))</f>
        <v>0</v>
      </c>
      <c r="AM29">
        <f>IF($B29=0,0,+VLOOKUP($B29,'1v -beneficirani'!$A$15:$AV$372,AM$3,FALSE))</f>
        <v>0</v>
      </c>
      <c r="AN29" s="40">
        <f>IF($B29=0,0,+VLOOKUP($B29,'1v -beneficirani'!$A$15:$AV$372,AN$3,FALSE))</f>
        <v>0</v>
      </c>
      <c r="AO29" s="40">
        <f>IF($B29=0,0,+VLOOKUP($B29,'1v -beneficirani'!$A$15:$AV$372,AO$3,FALSE))</f>
        <v>0</v>
      </c>
      <c r="AP29" s="40">
        <f>IF($B29=0,0,+VLOOKUP($B29,'1v -beneficirani'!$A$15:$AV$372,AP$3,FALSE))</f>
        <v>0</v>
      </c>
      <c r="AQ29" s="40">
        <f>IF($B29=0,0,+VLOOKUP($B29,'1v -beneficirani'!$A$15:$AV$372,AQ$3,FALSE))</f>
        <v>0</v>
      </c>
      <c r="AR29" s="40">
        <f>IF($B29=0,0,+VLOOKUP($B29,'1v -beneficirani'!$A$15:$AV$372,AR$3,FALSE))</f>
        <v>0</v>
      </c>
      <c r="AS29" s="40">
        <f>IF($B29=0,0,+VLOOKUP($B29,'1v -beneficirani'!$A$15:$AV$372,AS$3,FALSE))</f>
        <v>0</v>
      </c>
      <c r="AT29" s="40">
        <f>IF($B29=0,0,+VLOOKUP($B29,'1v -beneficirani'!$A$15:$AV$372,AT$3,FALSE))</f>
        <v>0</v>
      </c>
      <c r="AU29" s="40">
        <f>IF($B29=0,0,+VLOOKUP($B29,'1v -beneficirani'!$A$15:$AV$372,AU$3,FALSE))</f>
        <v>0</v>
      </c>
      <c r="AV29" s="40">
        <f>IF($B29=0,0,+VLOOKUP($B29,'1v -beneficirani'!$A$15:$AV$372,AV$3,FALSE))</f>
        <v>0</v>
      </c>
      <c r="AW29" s="40">
        <f>IF($B29=0,0,+VLOOKUP($B29,'1v -beneficirani'!$A$15:$AV$372,AW$3,FALSE))</f>
        <v>0</v>
      </c>
      <c r="AX29" s="389">
        <f>IF($B29=0,0,+VLOOKUP($B29,'1v -beneficirani'!$A$15:$AV$372,AX$3,FALSE))</f>
        <v>0</v>
      </c>
      <c r="AY29" s="40">
        <f>+(AQ29*'1v -beneficirani'!$C$6)/100</f>
        <v>0</v>
      </c>
      <c r="AZ29" s="40">
        <f>+(AR29*'1v -beneficirani'!$C$6)/100</f>
        <v>0</v>
      </c>
      <c r="BA29" s="40">
        <f>+(AV29*'1v -beneficirani'!$C$6)/100</f>
        <v>0</v>
      </c>
      <c r="BB29" s="40">
        <f>+(AW29*'1v -beneficirani'!$C$6)/100</f>
        <v>0</v>
      </c>
    </row>
    <row r="30" spans="1:54" x14ac:dyDescent="0.25">
      <c r="A30">
        <f t="shared" si="1"/>
        <v>0</v>
      </c>
      <c r="B30">
        <f>+IF(MAX(B$4:B29)+1&lt;=B$1,B29+1,0)</f>
        <v>0</v>
      </c>
      <c r="C30" s="222">
        <f t="shared" si="4"/>
        <v>0</v>
      </c>
      <c r="D30">
        <f t="shared" si="4"/>
        <v>0</v>
      </c>
      <c r="E30" s="368">
        <f t="shared" si="4"/>
        <v>0</v>
      </c>
      <c r="F30" s="222">
        <f t="shared" si="3"/>
        <v>0</v>
      </c>
      <c r="G30">
        <f>IF($B30=0,0,+VLOOKUP($B30,'1v -beneficirani'!A$15:C$351,G$3,FALSE))</f>
        <v>0</v>
      </c>
      <c r="I30">
        <f>IF($B30=0,0,+VLOOKUP($B30,'1v -beneficirani'!$A$15:$AV$372,I$3,FALSE))</f>
        <v>0</v>
      </c>
      <c r="J30">
        <f>IF($B30=0,0,+VLOOKUP($B30,'1v -beneficirani'!$A$15:$AV$372,J$3,FALSE))</f>
        <v>0</v>
      </c>
      <c r="K30">
        <f>IF($B30=0,0,+VLOOKUP($B30,'1v -beneficirani'!$A$15:$AV$372,K$3,FALSE))</f>
        <v>0</v>
      </c>
      <c r="L30">
        <f>IF($B30=0,0,+VLOOKUP($B30,'1v -beneficirani'!$A$15:$AV$372,L$3,FALSE))</f>
        <v>0</v>
      </c>
      <c r="M30">
        <f>IF($B30=0,0,+VLOOKUP($B30,'1v -beneficirani'!$A$15:$AV$372,M$3,FALSE))</f>
        <v>0</v>
      </c>
      <c r="N30">
        <f>IF($B30=0,0,+VLOOKUP($B30,'1v -beneficirani'!$A$15:$AV$372,N$3,FALSE))</f>
        <v>0</v>
      </c>
      <c r="O30">
        <f>IF($B30=0,0,+VLOOKUP($B30,'1v -beneficirani'!$A$15:$AV$372,O$3,FALSE))</f>
        <v>0</v>
      </c>
      <c r="P30">
        <f>IF($B30=0,0,+VLOOKUP($B30,'1v -beneficirani'!$A$15:$AV$372,P$3,FALSE))</f>
        <v>0</v>
      </c>
      <c r="Q30">
        <f>IF($B30=0,0,+VLOOKUP($B30,'1v -beneficirani'!$A$15:$AV$372,Q$3,FALSE))</f>
        <v>0</v>
      </c>
      <c r="R30">
        <f>IF($B30=0,0,+VLOOKUP($B30,'1v -beneficirani'!$A$15:$AV$372,R$3,FALSE))</f>
        <v>0</v>
      </c>
      <c r="S30">
        <f>IF($B30=0,0,+VLOOKUP($B30,'1v -beneficirani'!$A$15:$AV$372,S$3,FALSE))</f>
        <v>0</v>
      </c>
      <c r="T30">
        <f>IF($B30=0,0,+VLOOKUP($B30,'1v -beneficirani'!$A$15:$AV$372,T$3,FALSE))</f>
        <v>0</v>
      </c>
      <c r="U30">
        <f>IF($B30=0,0,+VLOOKUP($B30,'1v -beneficirani'!$A$15:$AV$372,U$3,FALSE))</f>
        <v>0</v>
      </c>
      <c r="V30">
        <f>IF($B30=0,0,+VLOOKUP($B30,'1v -beneficirani'!$A$15:$AV$372,V$3,FALSE))</f>
        <v>0</v>
      </c>
      <c r="W30">
        <f>IF($B30=0,0,+VLOOKUP($B30,'1v -beneficirani'!$A$15:$AV$372,W$3,FALSE))</f>
        <v>0</v>
      </c>
      <c r="X30">
        <f>IF($B30=0,0,+VLOOKUP($B30,'1v -beneficirani'!$A$15:$AV$372,X$3,FALSE))</f>
        <v>0</v>
      </c>
      <c r="Y30">
        <f>IF($B30=0,0,+VLOOKUP($B30,'1v -beneficirani'!$A$15:$AV$372,Y$3,FALSE))</f>
        <v>0</v>
      </c>
      <c r="Z30">
        <f>IF($B30=0,0,+VLOOKUP($B30,'1v -beneficirani'!$A$15:$AV$372,Z$3,FALSE))</f>
        <v>0</v>
      </c>
      <c r="AA30">
        <f>IF($B30=0,0,+VLOOKUP($B30,'1v -beneficirani'!$A$15:$AV$372,AA$3,FALSE))</f>
        <v>0</v>
      </c>
      <c r="AB30">
        <f>IF($B30=0,0,+VLOOKUP($B30,'1v -beneficirani'!$A$15:$AV$372,AB$3,FALSE))</f>
        <v>0</v>
      </c>
      <c r="AC30">
        <f>IF($B30=0,0,+VLOOKUP($B30,'1v -beneficirani'!$A$15:$AV$372,AC$3,FALSE))</f>
        <v>0</v>
      </c>
      <c r="AD30">
        <f>IF($B30=0,0,+VLOOKUP($B30,'1v -beneficirani'!$A$15:$AV$372,AD$3,FALSE))</f>
        <v>0</v>
      </c>
      <c r="AL30">
        <f>IF($B30=0,0,+VLOOKUP($B30,'1v -beneficirani'!$A$15:$AV$372,AL$3,FALSE))</f>
        <v>0</v>
      </c>
      <c r="AM30">
        <f>IF($B30=0,0,+VLOOKUP($B30,'1v -beneficirani'!$A$15:$AV$372,AM$3,FALSE))</f>
        <v>0</v>
      </c>
      <c r="AN30" s="40">
        <f>IF($B30=0,0,+VLOOKUP($B30,'1v -beneficirani'!$A$15:$AV$372,AN$3,FALSE))</f>
        <v>0</v>
      </c>
      <c r="AO30" s="40">
        <f>IF($B30=0,0,+VLOOKUP($B30,'1v -beneficirani'!$A$15:$AV$372,AO$3,FALSE))</f>
        <v>0</v>
      </c>
      <c r="AP30" s="40">
        <f>IF($B30=0,0,+VLOOKUP($B30,'1v -beneficirani'!$A$15:$AV$372,AP$3,FALSE))</f>
        <v>0</v>
      </c>
      <c r="AQ30" s="40">
        <f>IF($B30=0,0,+VLOOKUP($B30,'1v -beneficirani'!$A$15:$AV$372,AQ$3,FALSE))</f>
        <v>0</v>
      </c>
      <c r="AR30" s="40">
        <f>IF($B30=0,0,+VLOOKUP($B30,'1v -beneficirani'!$A$15:$AV$372,AR$3,FALSE))</f>
        <v>0</v>
      </c>
      <c r="AS30" s="40">
        <f>IF($B30=0,0,+VLOOKUP($B30,'1v -beneficirani'!$A$15:$AV$372,AS$3,FALSE))</f>
        <v>0</v>
      </c>
      <c r="AT30" s="40">
        <f>IF($B30=0,0,+VLOOKUP($B30,'1v -beneficirani'!$A$15:$AV$372,AT$3,FALSE))</f>
        <v>0</v>
      </c>
      <c r="AU30" s="40">
        <f>IF($B30=0,0,+VLOOKUP($B30,'1v -beneficirani'!$A$15:$AV$372,AU$3,FALSE))</f>
        <v>0</v>
      </c>
      <c r="AV30" s="40">
        <f>IF($B30=0,0,+VLOOKUP($B30,'1v -beneficirani'!$A$15:$AV$372,AV$3,FALSE))</f>
        <v>0</v>
      </c>
      <c r="AW30" s="40">
        <f>IF($B30=0,0,+VLOOKUP($B30,'1v -beneficirani'!$A$15:$AV$372,AW$3,FALSE))</f>
        <v>0</v>
      </c>
      <c r="AX30" s="389">
        <f>IF($B30=0,0,+VLOOKUP($B30,'1v -beneficirani'!$A$15:$AV$372,AX$3,FALSE))</f>
        <v>0</v>
      </c>
      <c r="AY30" s="40">
        <f>+(AQ30*'1v -beneficirani'!$C$6)/100</f>
        <v>0</v>
      </c>
      <c r="AZ30" s="40">
        <f>+(AR30*'1v -beneficirani'!$C$6)/100</f>
        <v>0</v>
      </c>
      <c r="BA30" s="40">
        <f>+(AV30*'1v -beneficirani'!$C$6)/100</f>
        <v>0</v>
      </c>
      <c r="BB30" s="40">
        <f>+(AW30*'1v -beneficirani'!$C$6)/100</f>
        <v>0</v>
      </c>
    </row>
    <row r="31" spans="1:54" x14ac:dyDescent="0.25">
      <c r="A31">
        <f t="shared" si="1"/>
        <v>0</v>
      </c>
      <c r="B31">
        <f>+IF(MAX(B$4:B30)+1&lt;=B$1,B30+1,0)</f>
        <v>0</v>
      </c>
      <c r="C31" s="222">
        <f t="shared" si="4"/>
        <v>0</v>
      </c>
      <c r="D31">
        <f t="shared" si="4"/>
        <v>0</v>
      </c>
      <c r="E31" s="368">
        <f t="shared" si="4"/>
        <v>0</v>
      </c>
      <c r="F31" s="222">
        <f t="shared" si="3"/>
        <v>0</v>
      </c>
      <c r="G31">
        <f>IF($B31=0,0,+VLOOKUP($B31,'1v -beneficirani'!A$15:C$351,G$3,FALSE))</f>
        <v>0</v>
      </c>
      <c r="I31">
        <f>IF($B31=0,0,+VLOOKUP($B31,'1v -beneficirani'!$A$15:$AV$372,I$3,FALSE))</f>
        <v>0</v>
      </c>
      <c r="J31">
        <f>IF($B31=0,0,+VLOOKUP($B31,'1v -beneficirani'!$A$15:$AV$372,J$3,FALSE))</f>
        <v>0</v>
      </c>
      <c r="K31">
        <f>IF($B31=0,0,+VLOOKUP($B31,'1v -beneficirani'!$A$15:$AV$372,K$3,FALSE))</f>
        <v>0</v>
      </c>
      <c r="L31">
        <f>IF($B31=0,0,+VLOOKUP($B31,'1v -beneficirani'!$A$15:$AV$372,L$3,FALSE))</f>
        <v>0</v>
      </c>
      <c r="M31">
        <f>IF($B31=0,0,+VLOOKUP($B31,'1v -beneficirani'!$A$15:$AV$372,M$3,FALSE))</f>
        <v>0</v>
      </c>
      <c r="N31">
        <f>IF($B31=0,0,+VLOOKUP($B31,'1v -beneficirani'!$A$15:$AV$372,N$3,FALSE))</f>
        <v>0</v>
      </c>
      <c r="O31">
        <f>IF($B31=0,0,+VLOOKUP($B31,'1v -beneficirani'!$A$15:$AV$372,O$3,FALSE))</f>
        <v>0</v>
      </c>
      <c r="P31">
        <f>IF($B31=0,0,+VLOOKUP($B31,'1v -beneficirani'!$A$15:$AV$372,P$3,FALSE))</f>
        <v>0</v>
      </c>
      <c r="Q31">
        <f>IF($B31=0,0,+VLOOKUP($B31,'1v -beneficirani'!$A$15:$AV$372,Q$3,FALSE))</f>
        <v>0</v>
      </c>
      <c r="R31">
        <f>IF($B31=0,0,+VLOOKUP($B31,'1v -beneficirani'!$A$15:$AV$372,R$3,FALSE))</f>
        <v>0</v>
      </c>
      <c r="S31">
        <f>IF($B31=0,0,+VLOOKUP($B31,'1v -beneficirani'!$A$15:$AV$372,S$3,FALSE))</f>
        <v>0</v>
      </c>
      <c r="T31">
        <f>IF($B31=0,0,+VLOOKUP($B31,'1v -beneficirani'!$A$15:$AV$372,T$3,FALSE))</f>
        <v>0</v>
      </c>
      <c r="U31">
        <f>IF($B31=0,0,+VLOOKUP($B31,'1v -beneficirani'!$A$15:$AV$372,U$3,FALSE))</f>
        <v>0</v>
      </c>
      <c r="V31">
        <f>IF($B31=0,0,+VLOOKUP($B31,'1v -beneficirani'!$A$15:$AV$372,V$3,FALSE))</f>
        <v>0</v>
      </c>
      <c r="W31">
        <f>IF($B31=0,0,+VLOOKUP($B31,'1v -beneficirani'!$A$15:$AV$372,W$3,FALSE))</f>
        <v>0</v>
      </c>
      <c r="X31">
        <f>IF($B31=0,0,+VLOOKUP($B31,'1v -beneficirani'!$A$15:$AV$372,X$3,FALSE))</f>
        <v>0</v>
      </c>
      <c r="Y31">
        <f>IF($B31=0,0,+VLOOKUP($B31,'1v -beneficirani'!$A$15:$AV$372,Y$3,FALSE))</f>
        <v>0</v>
      </c>
      <c r="Z31">
        <f>IF($B31=0,0,+VLOOKUP($B31,'1v -beneficirani'!$A$15:$AV$372,Z$3,FALSE))</f>
        <v>0</v>
      </c>
      <c r="AA31">
        <f>IF($B31=0,0,+VLOOKUP($B31,'1v -beneficirani'!$A$15:$AV$372,AA$3,FALSE))</f>
        <v>0</v>
      </c>
      <c r="AB31">
        <f>IF($B31=0,0,+VLOOKUP($B31,'1v -beneficirani'!$A$15:$AV$372,AB$3,FALSE))</f>
        <v>0</v>
      </c>
      <c r="AC31">
        <f>IF($B31=0,0,+VLOOKUP($B31,'1v -beneficirani'!$A$15:$AV$372,AC$3,FALSE))</f>
        <v>0</v>
      </c>
      <c r="AD31">
        <f>IF($B31=0,0,+VLOOKUP($B31,'1v -beneficirani'!$A$15:$AV$372,AD$3,FALSE))</f>
        <v>0</v>
      </c>
      <c r="AL31">
        <f>IF($B31=0,0,+VLOOKUP($B31,'1v -beneficirani'!$A$15:$AV$372,AL$3,FALSE))</f>
        <v>0</v>
      </c>
      <c r="AM31">
        <f>IF($B31=0,0,+VLOOKUP($B31,'1v -beneficirani'!$A$15:$AV$372,AM$3,FALSE))</f>
        <v>0</v>
      </c>
      <c r="AN31" s="40">
        <f>IF($B31=0,0,+VLOOKUP($B31,'1v -beneficirani'!$A$15:$AV$372,AN$3,FALSE))</f>
        <v>0</v>
      </c>
      <c r="AO31" s="40">
        <f>IF($B31=0,0,+VLOOKUP($B31,'1v -beneficirani'!$A$15:$AV$372,AO$3,FALSE))</f>
        <v>0</v>
      </c>
      <c r="AP31" s="40">
        <f>IF($B31=0,0,+VLOOKUP($B31,'1v -beneficirani'!$A$15:$AV$372,AP$3,FALSE))</f>
        <v>0</v>
      </c>
      <c r="AQ31" s="40">
        <f>IF($B31=0,0,+VLOOKUP($B31,'1v -beneficirani'!$A$15:$AV$372,AQ$3,FALSE))</f>
        <v>0</v>
      </c>
      <c r="AR31" s="40">
        <f>IF($B31=0,0,+VLOOKUP($B31,'1v -beneficirani'!$A$15:$AV$372,AR$3,FALSE))</f>
        <v>0</v>
      </c>
      <c r="AS31" s="40">
        <f>IF($B31=0,0,+VLOOKUP($B31,'1v -beneficirani'!$A$15:$AV$372,AS$3,FALSE))</f>
        <v>0</v>
      </c>
      <c r="AT31" s="40">
        <f>IF($B31=0,0,+VLOOKUP($B31,'1v -beneficirani'!$A$15:$AV$372,AT$3,FALSE))</f>
        <v>0</v>
      </c>
      <c r="AU31" s="40">
        <f>IF($B31=0,0,+VLOOKUP($B31,'1v -beneficirani'!$A$15:$AV$372,AU$3,FALSE))</f>
        <v>0</v>
      </c>
      <c r="AV31" s="40">
        <f>IF($B31=0,0,+VLOOKUP($B31,'1v -beneficirani'!$A$15:$AV$372,AV$3,FALSE))</f>
        <v>0</v>
      </c>
      <c r="AW31" s="40">
        <f>IF($B31=0,0,+VLOOKUP($B31,'1v -beneficirani'!$A$15:$AV$372,AW$3,FALSE))</f>
        <v>0</v>
      </c>
      <c r="AX31" s="389">
        <f>IF($B31=0,0,+VLOOKUP($B31,'1v -beneficirani'!$A$15:$AV$372,AX$3,FALSE))</f>
        <v>0</v>
      </c>
      <c r="AY31" s="40">
        <f>+(AQ31*'1v -beneficirani'!$C$6)/100</f>
        <v>0</v>
      </c>
      <c r="AZ31" s="40">
        <f>+(AR31*'1v -beneficirani'!$C$6)/100</f>
        <v>0</v>
      </c>
      <c r="BA31" s="40">
        <f>+(AV31*'1v -beneficirani'!$C$6)/100</f>
        <v>0</v>
      </c>
      <c r="BB31" s="40">
        <f>+(AW31*'1v -beneficirani'!$C$6)/100</f>
        <v>0</v>
      </c>
    </row>
    <row r="32" spans="1:54" x14ac:dyDescent="0.25">
      <c r="A32">
        <f t="shared" si="1"/>
        <v>0</v>
      </c>
      <c r="B32">
        <f>+IF(MAX(B$4:B31)+1&lt;=B$1,B31+1,0)</f>
        <v>0</v>
      </c>
      <c r="C32" s="222">
        <f t="shared" si="4"/>
        <v>0</v>
      </c>
      <c r="D32">
        <f t="shared" si="4"/>
        <v>0</v>
      </c>
      <c r="E32" s="368">
        <f t="shared" si="4"/>
        <v>0</v>
      </c>
      <c r="F32" s="222">
        <f t="shared" si="3"/>
        <v>0</v>
      </c>
      <c r="G32">
        <f>IF($B32=0,0,+VLOOKUP($B32,'1v -beneficirani'!A$15:C$351,G$3,FALSE))</f>
        <v>0</v>
      </c>
      <c r="I32">
        <f>IF($B32=0,0,+VLOOKUP($B32,'1v -beneficirani'!$A$15:$AV$372,I$3,FALSE))</f>
        <v>0</v>
      </c>
      <c r="J32">
        <f>IF($B32=0,0,+VLOOKUP($B32,'1v -beneficirani'!$A$15:$AV$372,J$3,FALSE))</f>
        <v>0</v>
      </c>
      <c r="K32">
        <f>IF($B32=0,0,+VLOOKUP($B32,'1v -beneficirani'!$A$15:$AV$372,K$3,FALSE))</f>
        <v>0</v>
      </c>
      <c r="L32">
        <f>IF($B32=0,0,+VLOOKUP($B32,'1v -beneficirani'!$A$15:$AV$372,L$3,FALSE))</f>
        <v>0</v>
      </c>
      <c r="M32">
        <f>IF($B32=0,0,+VLOOKUP($B32,'1v -beneficirani'!$A$15:$AV$372,M$3,FALSE))</f>
        <v>0</v>
      </c>
      <c r="N32">
        <f>IF($B32=0,0,+VLOOKUP($B32,'1v -beneficirani'!$A$15:$AV$372,N$3,FALSE))</f>
        <v>0</v>
      </c>
      <c r="O32">
        <f>IF($B32=0,0,+VLOOKUP($B32,'1v -beneficirani'!$A$15:$AV$372,O$3,FALSE))</f>
        <v>0</v>
      </c>
      <c r="P32">
        <f>IF($B32=0,0,+VLOOKUP($B32,'1v -beneficirani'!$A$15:$AV$372,P$3,FALSE))</f>
        <v>0</v>
      </c>
      <c r="Q32">
        <f>IF($B32=0,0,+VLOOKUP($B32,'1v -beneficirani'!$A$15:$AV$372,Q$3,FALSE))</f>
        <v>0</v>
      </c>
      <c r="R32">
        <f>IF($B32=0,0,+VLOOKUP($B32,'1v -beneficirani'!$A$15:$AV$372,R$3,FALSE))</f>
        <v>0</v>
      </c>
      <c r="S32">
        <f>IF($B32=0,0,+VLOOKUP($B32,'1v -beneficirani'!$A$15:$AV$372,S$3,FALSE))</f>
        <v>0</v>
      </c>
      <c r="T32">
        <f>IF($B32=0,0,+VLOOKUP($B32,'1v -beneficirani'!$A$15:$AV$372,T$3,FALSE))</f>
        <v>0</v>
      </c>
      <c r="U32">
        <f>IF($B32=0,0,+VLOOKUP($B32,'1v -beneficirani'!$A$15:$AV$372,U$3,FALSE))</f>
        <v>0</v>
      </c>
      <c r="V32">
        <f>IF($B32=0,0,+VLOOKUP($B32,'1v -beneficirani'!$A$15:$AV$372,V$3,FALSE))</f>
        <v>0</v>
      </c>
      <c r="W32">
        <f>IF($B32=0,0,+VLOOKUP($B32,'1v -beneficirani'!$A$15:$AV$372,W$3,FALSE))</f>
        <v>0</v>
      </c>
      <c r="X32">
        <f>IF($B32=0,0,+VLOOKUP($B32,'1v -beneficirani'!$A$15:$AV$372,X$3,FALSE))</f>
        <v>0</v>
      </c>
      <c r="Y32">
        <f>IF($B32=0,0,+VLOOKUP($B32,'1v -beneficirani'!$A$15:$AV$372,Y$3,FALSE))</f>
        <v>0</v>
      </c>
      <c r="Z32">
        <f>IF($B32=0,0,+VLOOKUP($B32,'1v -beneficirani'!$A$15:$AV$372,Z$3,FALSE))</f>
        <v>0</v>
      </c>
      <c r="AA32">
        <f>IF($B32=0,0,+VLOOKUP($B32,'1v -beneficirani'!$A$15:$AV$372,AA$3,FALSE))</f>
        <v>0</v>
      </c>
      <c r="AB32">
        <f>IF($B32=0,0,+VLOOKUP($B32,'1v -beneficirani'!$A$15:$AV$372,AB$3,FALSE))</f>
        <v>0</v>
      </c>
      <c r="AC32">
        <f>IF($B32=0,0,+VLOOKUP($B32,'1v -beneficirani'!$A$15:$AV$372,AC$3,FALSE))</f>
        <v>0</v>
      </c>
      <c r="AD32">
        <f>IF($B32=0,0,+VLOOKUP($B32,'1v -beneficirani'!$A$15:$AV$372,AD$3,FALSE))</f>
        <v>0</v>
      </c>
      <c r="AL32">
        <f>IF($B32=0,0,+VLOOKUP($B32,'1v -beneficirani'!$A$15:$AV$372,AL$3,FALSE))</f>
        <v>0</v>
      </c>
      <c r="AM32">
        <f>IF($B32=0,0,+VLOOKUP($B32,'1v -beneficirani'!$A$15:$AV$372,AM$3,FALSE))</f>
        <v>0</v>
      </c>
      <c r="AN32" s="40">
        <f>IF($B32=0,0,+VLOOKUP($B32,'1v -beneficirani'!$A$15:$AV$372,AN$3,FALSE))</f>
        <v>0</v>
      </c>
      <c r="AO32" s="40">
        <f>IF($B32=0,0,+VLOOKUP($B32,'1v -beneficirani'!$A$15:$AV$372,AO$3,FALSE))</f>
        <v>0</v>
      </c>
      <c r="AP32" s="40">
        <f>IF($B32=0,0,+VLOOKUP($B32,'1v -beneficirani'!$A$15:$AV$372,AP$3,FALSE))</f>
        <v>0</v>
      </c>
      <c r="AQ32" s="40">
        <f>IF($B32=0,0,+VLOOKUP($B32,'1v -beneficirani'!$A$15:$AV$372,AQ$3,FALSE))</f>
        <v>0</v>
      </c>
      <c r="AR32" s="40">
        <f>IF($B32=0,0,+VLOOKUP($B32,'1v -beneficirani'!$A$15:$AV$372,AR$3,FALSE))</f>
        <v>0</v>
      </c>
      <c r="AS32" s="40">
        <f>IF($B32=0,0,+VLOOKUP($B32,'1v -beneficirani'!$A$15:$AV$372,AS$3,FALSE))</f>
        <v>0</v>
      </c>
      <c r="AT32" s="40">
        <f>IF($B32=0,0,+VLOOKUP($B32,'1v -beneficirani'!$A$15:$AV$372,AT$3,FALSE))</f>
        <v>0</v>
      </c>
      <c r="AU32" s="40">
        <f>IF($B32=0,0,+VLOOKUP($B32,'1v -beneficirani'!$A$15:$AV$372,AU$3,FALSE))</f>
        <v>0</v>
      </c>
      <c r="AV32" s="40">
        <f>IF($B32=0,0,+VLOOKUP($B32,'1v -beneficirani'!$A$15:$AV$372,AV$3,FALSE))</f>
        <v>0</v>
      </c>
      <c r="AW32" s="40">
        <f>IF($B32=0,0,+VLOOKUP($B32,'1v -beneficirani'!$A$15:$AV$372,AW$3,FALSE))</f>
        <v>0</v>
      </c>
      <c r="AX32" s="389">
        <f>IF($B32=0,0,+VLOOKUP($B32,'1v -beneficirani'!$A$15:$AV$372,AX$3,FALSE))</f>
        <v>0</v>
      </c>
      <c r="AY32" s="40">
        <f>+(AQ32*'1v -beneficirani'!$C$6)/100</f>
        <v>0</v>
      </c>
      <c r="AZ32" s="40">
        <f>+(AR32*'1v -beneficirani'!$C$6)/100</f>
        <v>0</v>
      </c>
      <c r="BA32" s="40">
        <f>+(AV32*'1v -beneficirani'!$C$6)/100</f>
        <v>0</v>
      </c>
      <c r="BB32" s="40">
        <f>+(AW32*'1v -beneficirani'!$C$6)/100</f>
        <v>0</v>
      </c>
    </row>
    <row r="33" spans="1:54" x14ac:dyDescent="0.25">
      <c r="A33">
        <f t="shared" si="1"/>
        <v>0</v>
      </c>
      <c r="B33">
        <f>+IF(MAX(B$4:B32)+1&lt;=B$1,B32+1,0)</f>
        <v>0</v>
      </c>
      <c r="C33" s="222">
        <f t="shared" si="4"/>
        <v>0</v>
      </c>
      <c r="D33">
        <f t="shared" si="4"/>
        <v>0</v>
      </c>
      <c r="E33" s="368">
        <f t="shared" si="4"/>
        <v>0</v>
      </c>
      <c r="F33" s="222">
        <f t="shared" si="3"/>
        <v>0</v>
      </c>
      <c r="G33">
        <f>IF($B33=0,0,+VLOOKUP($B33,'1v -beneficirani'!A$15:C$351,G$3,FALSE))</f>
        <v>0</v>
      </c>
      <c r="I33">
        <f>IF($B33=0,0,+VLOOKUP($B33,'1v -beneficirani'!$A$15:$AV$372,I$3,FALSE))</f>
        <v>0</v>
      </c>
      <c r="J33">
        <f>IF($B33=0,0,+VLOOKUP($B33,'1v -beneficirani'!$A$15:$AV$372,J$3,FALSE))</f>
        <v>0</v>
      </c>
      <c r="K33">
        <f>IF($B33=0,0,+VLOOKUP($B33,'1v -beneficirani'!$A$15:$AV$372,K$3,FALSE))</f>
        <v>0</v>
      </c>
      <c r="L33">
        <f>IF($B33=0,0,+VLOOKUP($B33,'1v -beneficirani'!$A$15:$AV$372,L$3,FALSE))</f>
        <v>0</v>
      </c>
      <c r="M33">
        <f>IF($B33=0,0,+VLOOKUP($B33,'1v -beneficirani'!$A$15:$AV$372,M$3,FALSE))</f>
        <v>0</v>
      </c>
      <c r="N33">
        <f>IF($B33=0,0,+VLOOKUP($B33,'1v -beneficirani'!$A$15:$AV$372,N$3,FALSE))</f>
        <v>0</v>
      </c>
      <c r="O33">
        <f>IF($B33=0,0,+VLOOKUP($B33,'1v -beneficirani'!$A$15:$AV$372,O$3,FALSE))</f>
        <v>0</v>
      </c>
      <c r="P33">
        <f>IF($B33=0,0,+VLOOKUP($B33,'1v -beneficirani'!$A$15:$AV$372,P$3,FALSE))</f>
        <v>0</v>
      </c>
      <c r="Q33">
        <f>IF($B33=0,0,+VLOOKUP($B33,'1v -beneficirani'!$A$15:$AV$372,Q$3,FALSE))</f>
        <v>0</v>
      </c>
      <c r="R33">
        <f>IF($B33=0,0,+VLOOKUP($B33,'1v -beneficirani'!$A$15:$AV$372,R$3,FALSE))</f>
        <v>0</v>
      </c>
      <c r="S33">
        <f>IF($B33=0,0,+VLOOKUP($B33,'1v -beneficirani'!$A$15:$AV$372,S$3,FALSE))</f>
        <v>0</v>
      </c>
      <c r="T33">
        <f>IF($B33=0,0,+VLOOKUP($B33,'1v -beneficirani'!$A$15:$AV$372,T$3,FALSE))</f>
        <v>0</v>
      </c>
      <c r="U33">
        <f>IF($B33=0,0,+VLOOKUP($B33,'1v -beneficirani'!$A$15:$AV$372,U$3,FALSE))</f>
        <v>0</v>
      </c>
      <c r="V33">
        <f>IF($B33=0,0,+VLOOKUP($B33,'1v -beneficirani'!$A$15:$AV$372,V$3,FALSE))</f>
        <v>0</v>
      </c>
      <c r="W33">
        <f>IF($B33=0,0,+VLOOKUP($B33,'1v -beneficirani'!$A$15:$AV$372,W$3,FALSE))</f>
        <v>0</v>
      </c>
      <c r="X33">
        <f>IF($B33=0,0,+VLOOKUP($B33,'1v -beneficirani'!$A$15:$AV$372,X$3,FALSE))</f>
        <v>0</v>
      </c>
      <c r="Y33">
        <f>IF($B33=0,0,+VLOOKUP($B33,'1v -beneficirani'!$A$15:$AV$372,Y$3,FALSE))</f>
        <v>0</v>
      </c>
      <c r="Z33">
        <f>IF($B33=0,0,+VLOOKUP($B33,'1v -beneficirani'!$A$15:$AV$372,Z$3,FALSE))</f>
        <v>0</v>
      </c>
      <c r="AA33">
        <f>IF($B33=0,0,+VLOOKUP($B33,'1v -beneficirani'!$A$15:$AV$372,AA$3,FALSE))</f>
        <v>0</v>
      </c>
      <c r="AB33">
        <f>IF($B33=0,0,+VLOOKUP($B33,'1v -beneficirani'!$A$15:$AV$372,AB$3,FALSE))</f>
        <v>0</v>
      </c>
      <c r="AC33">
        <f>IF($B33=0,0,+VLOOKUP($B33,'1v -beneficirani'!$A$15:$AV$372,AC$3,FALSE))</f>
        <v>0</v>
      </c>
      <c r="AD33">
        <f>IF($B33=0,0,+VLOOKUP($B33,'1v -beneficirani'!$A$15:$AV$372,AD$3,FALSE))</f>
        <v>0</v>
      </c>
      <c r="AL33">
        <f>IF($B33=0,0,+VLOOKUP($B33,'1v -beneficirani'!$A$15:$AV$372,AL$3,FALSE))</f>
        <v>0</v>
      </c>
      <c r="AM33">
        <f>IF($B33=0,0,+VLOOKUP($B33,'1v -beneficirani'!$A$15:$AV$372,AM$3,FALSE))</f>
        <v>0</v>
      </c>
      <c r="AN33" s="40">
        <f>IF($B33=0,0,+VLOOKUP($B33,'1v -beneficirani'!$A$15:$AV$372,AN$3,FALSE))</f>
        <v>0</v>
      </c>
      <c r="AO33" s="40">
        <f>IF($B33=0,0,+VLOOKUP($B33,'1v -beneficirani'!$A$15:$AV$372,AO$3,FALSE))</f>
        <v>0</v>
      </c>
      <c r="AP33" s="40">
        <f>IF($B33=0,0,+VLOOKUP($B33,'1v -beneficirani'!$A$15:$AV$372,AP$3,FALSE))</f>
        <v>0</v>
      </c>
      <c r="AQ33" s="40">
        <f>IF($B33=0,0,+VLOOKUP($B33,'1v -beneficirani'!$A$15:$AV$372,AQ$3,FALSE))</f>
        <v>0</v>
      </c>
      <c r="AR33" s="40">
        <f>IF($B33=0,0,+VLOOKUP($B33,'1v -beneficirani'!$A$15:$AV$372,AR$3,FALSE))</f>
        <v>0</v>
      </c>
      <c r="AS33" s="40">
        <f>IF($B33=0,0,+VLOOKUP($B33,'1v -beneficirani'!$A$15:$AV$372,AS$3,FALSE))</f>
        <v>0</v>
      </c>
      <c r="AT33" s="40">
        <f>IF($B33=0,0,+VLOOKUP($B33,'1v -beneficirani'!$A$15:$AV$372,AT$3,FALSE))</f>
        <v>0</v>
      </c>
      <c r="AU33" s="40">
        <f>IF($B33=0,0,+VLOOKUP($B33,'1v -beneficirani'!$A$15:$AV$372,AU$3,FALSE))</f>
        <v>0</v>
      </c>
      <c r="AV33" s="40">
        <f>IF($B33=0,0,+VLOOKUP($B33,'1v -beneficirani'!$A$15:$AV$372,AV$3,FALSE))</f>
        <v>0</v>
      </c>
      <c r="AW33" s="40">
        <f>IF($B33=0,0,+VLOOKUP($B33,'1v -beneficirani'!$A$15:$AV$372,AW$3,FALSE))</f>
        <v>0</v>
      </c>
      <c r="AX33" s="389">
        <f>IF($B33=0,0,+VLOOKUP($B33,'1v -beneficirani'!$A$15:$AV$372,AX$3,FALSE))</f>
        <v>0</v>
      </c>
      <c r="AY33" s="40">
        <f>+(AQ33*'1v -beneficirani'!$C$6)/100</f>
        <v>0</v>
      </c>
      <c r="AZ33" s="40">
        <f>+(AR33*'1v -beneficirani'!$C$6)/100</f>
        <v>0</v>
      </c>
      <c r="BA33" s="40">
        <f>+(AV33*'1v -beneficirani'!$C$6)/100</f>
        <v>0</v>
      </c>
      <c r="BB33" s="40">
        <f>+(AW33*'1v -beneficirani'!$C$6)/100</f>
        <v>0</v>
      </c>
    </row>
    <row r="34" spans="1:54" x14ac:dyDescent="0.25">
      <c r="A34">
        <f t="shared" si="1"/>
        <v>0</v>
      </c>
      <c r="B34">
        <f>+IF(MAX(B$4:B33)+1&lt;=B$1,B33+1,0)</f>
        <v>0</v>
      </c>
      <c r="C34" s="222">
        <f t="shared" si="4"/>
        <v>0</v>
      </c>
      <c r="D34">
        <f t="shared" si="4"/>
        <v>0</v>
      </c>
      <c r="E34" s="368">
        <f t="shared" si="4"/>
        <v>0</v>
      </c>
      <c r="F34" s="222">
        <f t="shared" si="3"/>
        <v>0</v>
      </c>
      <c r="G34">
        <f>IF($B34=0,0,+VLOOKUP($B34,'1v -beneficirani'!A$15:C$351,G$3,FALSE))</f>
        <v>0</v>
      </c>
      <c r="I34">
        <f>IF($B34=0,0,+VLOOKUP($B34,'1v -beneficirani'!$A$15:$AV$372,I$3,FALSE))</f>
        <v>0</v>
      </c>
      <c r="J34">
        <f>IF($B34=0,0,+VLOOKUP($B34,'1v -beneficirani'!$A$15:$AV$372,J$3,FALSE))</f>
        <v>0</v>
      </c>
      <c r="K34">
        <f>IF($B34=0,0,+VLOOKUP($B34,'1v -beneficirani'!$A$15:$AV$372,K$3,FALSE))</f>
        <v>0</v>
      </c>
      <c r="L34">
        <f>IF($B34=0,0,+VLOOKUP($B34,'1v -beneficirani'!$A$15:$AV$372,L$3,FALSE))</f>
        <v>0</v>
      </c>
      <c r="M34">
        <f>IF($B34=0,0,+VLOOKUP($B34,'1v -beneficirani'!$A$15:$AV$372,M$3,FALSE))</f>
        <v>0</v>
      </c>
      <c r="N34">
        <f>IF($B34=0,0,+VLOOKUP($B34,'1v -beneficirani'!$A$15:$AV$372,N$3,FALSE))</f>
        <v>0</v>
      </c>
      <c r="O34">
        <f>IF($B34=0,0,+VLOOKUP($B34,'1v -beneficirani'!$A$15:$AV$372,O$3,FALSE))</f>
        <v>0</v>
      </c>
      <c r="P34">
        <f>IF($B34=0,0,+VLOOKUP($B34,'1v -beneficirani'!$A$15:$AV$372,P$3,FALSE))</f>
        <v>0</v>
      </c>
      <c r="Q34">
        <f>IF($B34=0,0,+VLOOKUP($B34,'1v -beneficirani'!$A$15:$AV$372,Q$3,FALSE))</f>
        <v>0</v>
      </c>
      <c r="R34">
        <f>IF($B34=0,0,+VLOOKUP($B34,'1v -beneficirani'!$A$15:$AV$372,R$3,FALSE))</f>
        <v>0</v>
      </c>
      <c r="S34">
        <f>IF($B34=0,0,+VLOOKUP($B34,'1v -beneficirani'!$A$15:$AV$372,S$3,FALSE))</f>
        <v>0</v>
      </c>
      <c r="T34">
        <f>IF($B34=0,0,+VLOOKUP($B34,'1v -beneficirani'!$A$15:$AV$372,T$3,FALSE))</f>
        <v>0</v>
      </c>
      <c r="U34">
        <f>IF($B34=0,0,+VLOOKUP($B34,'1v -beneficirani'!$A$15:$AV$372,U$3,FALSE))</f>
        <v>0</v>
      </c>
      <c r="V34">
        <f>IF($B34=0,0,+VLOOKUP($B34,'1v -beneficirani'!$A$15:$AV$372,V$3,FALSE))</f>
        <v>0</v>
      </c>
      <c r="W34">
        <f>IF($B34=0,0,+VLOOKUP($B34,'1v -beneficirani'!$A$15:$AV$372,W$3,FALSE))</f>
        <v>0</v>
      </c>
      <c r="X34">
        <f>IF($B34=0,0,+VLOOKUP($B34,'1v -beneficirani'!$A$15:$AV$372,X$3,FALSE))</f>
        <v>0</v>
      </c>
      <c r="Y34">
        <f>IF($B34=0,0,+VLOOKUP($B34,'1v -beneficirani'!$A$15:$AV$372,Y$3,FALSE))</f>
        <v>0</v>
      </c>
      <c r="Z34">
        <f>IF($B34=0,0,+VLOOKUP($B34,'1v -beneficirani'!$A$15:$AV$372,Z$3,FALSE))</f>
        <v>0</v>
      </c>
      <c r="AA34">
        <f>IF($B34=0,0,+VLOOKUP($B34,'1v -beneficirani'!$A$15:$AV$372,AA$3,FALSE))</f>
        <v>0</v>
      </c>
      <c r="AB34">
        <f>IF($B34=0,0,+VLOOKUP($B34,'1v -beneficirani'!$A$15:$AV$372,AB$3,FALSE))</f>
        <v>0</v>
      </c>
      <c r="AC34">
        <f>IF($B34=0,0,+VLOOKUP($B34,'1v -beneficirani'!$A$15:$AV$372,AC$3,FALSE))</f>
        <v>0</v>
      </c>
      <c r="AD34">
        <f>IF($B34=0,0,+VLOOKUP($B34,'1v -beneficirani'!$A$15:$AV$372,AD$3,FALSE))</f>
        <v>0</v>
      </c>
      <c r="AL34">
        <f>IF($B34=0,0,+VLOOKUP($B34,'1v -beneficirani'!$A$15:$AV$372,AL$3,FALSE))</f>
        <v>0</v>
      </c>
      <c r="AM34">
        <f>IF($B34=0,0,+VLOOKUP($B34,'1v -beneficirani'!$A$15:$AV$372,AM$3,FALSE))</f>
        <v>0</v>
      </c>
      <c r="AN34" s="40">
        <f>IF($B34=0,0,+VLOOKUP($B34,'1v -beneficirani'!$A$15:$AV$372,AN$3,FALSE))</f>
        <v>0</v>
      </c>
      <c r="AO34" s="40">
        <f>IF($B34=0,0,+VLOOKUP($B34,'1v -beneficirani'!$A$15:$AV$372,AO$3,FALSE))</f>
        <v>0</v>
      </c>
      <c r="AP34" s="40">
        <f>IF($B34=0,0,+VLOOKUP($B34,'1v -beneficirani'!$A$15:$AV$372,AP$3,FALSE))</f>
        <v>0</v>
      </c>
      <c r="AQ34" s="40">
        <f>IF($B34=0,0,+VLOOKUP($B34,'1v -beneficirani'!$A$15:$AV$372,AQ$3,FALSE))</f>
        <v>0</v>
      </c>
      <c r="AR34" s="40">
        <f>IF($B34=0,0,+VLOOKUP($B34,'1v -beneficirani'!$A$15:$AV$372,AR$3,FALSE))</f>
        <v>0</v>
      </c>
      <c r="AS34" s="40">
        <f>IF($B34=0,0,+VLOOKUP($B34,'1v -beneficirani'!$A$15:$AV$372,AS$3,FALSE))</f>
        <v>0</v>
      </c>
      <c r="AT34" s="40">
        <f>IF($B34=0,0,+VLOOKUP($B34,'1v -beneficirani'!$A$15:$AV$372,AT$3,FALSE))</f>
        <v>0</v>
      </c>
      <c r="AU34" s="40">
        <f>IF($B34=0,0,+VLOOKUP($B34,'1v -beneficirani'!$A$15:$AV$372,AU$3,FALSE))</f>
        <v>0</v>
      </c>
      <c r="AV34" s="40">
        <f>IF($B34=0,0,+VLOOKUP($B34,'1v -beneficirani'!$A$15:$AV$372,AV$3,FALSE))</f>
        <v>0</v>
      </c>
      <c r="AW34" s="40">
        <f>IF($B34=0,0,+VLOOKUP($B34,'1v -beneficirani'!$A$15:$AV$372,AW$3,FALSE))</f>
        <v>0</v>
      </c>
      <c r="AX34" s="389">
        <f>IF($B34=0,0,+VLOOKUP($B34,'1v -beneficirani'!$A$15:$AV$372,AX$3,FALSE))</f>
        <v>0</v>
      </c>
      <c r="AY34" s="40">
        <f>+(AQ34*'1v -beneficirani'!$C$6)/100</f>
        <v>0</v>
      </c>
      <c r="AZ34" s="40">
        <f>+(AR34*'1v -beneficirani'!$C$6)/100</f>
        <v>0</v>
      </c>
      <c r="BA34" s="40">
        <f>+(AV34*'1v -beneficirani'!$C$6)/100</f>
        <v>0</v>
      </c>
      <c r="BB34" s="40">
        <f>+(AW34*'1v -beneficirani'!$C$6)/100</f>
        <v>0</v>
      </c>
    </row>
    <row r="35" spans="1:54" x14ac:dyDescent="0.25">
      <c r="A35">
        <f t="shared" si="1"/>
        <v>0</v>
      </c>
      <c r="B35">
        <f>+IF(MAX(B$4:B34)+1&lt;=B$1,B34+1,0)</f>
        <v>0</v>
      </c>
      <c r="C35" s="222">
        <f t="shared" si="4"/>
        <v>0</v>
      </c>
      <c r="D35">
        <f t="shared" si="4"/>
        <v>0</v>
      </c>
      <c r="E35" s="368">
        <f t="shared" si="4"/>
        <v>0</v>
      </c>
      <c r="F35" s="222">
        <f t="shared" si="3"/>
        <v>0</v>
      </c>
      <c r="G35">
        <f>IF($B35=0,0,+VLOOKUP($B35,'1v -beneficirani'!A$15:C$351,G$3,FALSE))</f>
        <v>0</v>
      </c>
      <c r="I35">
        <f>IF($B35=0,0,+VLOOKUP($B35,'1v -beneficirani'!$A$15:$AV$372,I$3,FALSE))</f>
        <v>0</v>
      </c>
      <c r="J35">
        <f>IF($B35=0,0,+VLOOKUP($B35,'1v -beneficirani'!$A$15:$AV$372,J$3,FALSE))</f>
        <v>0</v>
      </c>
      <c r="K35">
        <f>IF($B35=0,0,+VLOOKUP($B35,'1v -beneficirani'!$A$15:$AV$372,K$3,FALSE))</f>
        <v>0</v>
      </c>
      <c r="L35">
        <f>IF($B35=0,0,+VLOOKUP($B35,'1v -beneficirani'!$A$15:$AV$372,L$3,FALSE))</f>
        <v>0</v>
      </c>
      <c r="M35">
        <f>IF($B35=0,0,+VLOOKUP($B35,'1v -beneficirani'!$A$15:$AV$372,M$3,FALSE))</f>
        <v>0</v>
      </c>
      <c r="N35">
        <f>IF($B35=0,0,+VLOOKUP($B35,'1v -beneficirani'!$A$15:$AV$372,N$3,FALSE))</f>
        <v>0</v>
      </c>
      <c r="O35">
        <f>IF($B35=0,0,+VLOOKUP($B35,'1v -beneficirani'!$A$15:$AV$372,O$3,FALSE))</f>
        <v>0</v>
      </c>
      <c r="P35">
        <f>IF($B35=0,0,+VLOOKUP($B35,'1v -beneficirani'!$A$15:$AV$372,P$3,FALSE))</f>
        <v>0</v>
      </c>
      <c r="Q35">
        <f>IF($B35=0,0,+VLOOKUP($B35,'1v -beneficirani'!$A$15:$AV$372,Q$3,FALSE))</f>
        <v>0</v>
      </c>
      <c r="R35">
        <f>IF($B35=0,0,+VLOOKUP($B35,'1v -beneficirani'!$A$15:$AV$372,R$3,FALSE))</f>
        <v>0</v>
      </c>
      <c r="S35">
        <f>IF($B35=0,0,+VLOOKUP($B35,'1v -beneficirani'!$A$15:$AV$372,S$3,FALSE))</f>
        <v>0</v>
      </c>
      <c r="T35">
        <f>IF($B35=0,0,+VLOOKUP($B35,'1v -beneficirani'!$A$15:$AV$372,T$3,FALSE))</f>
        <v>0</v>
      </c>
      <c r="U35">
        <f>IF($B35=0,0,+VLOOKUP($B35,'1v -beneficirani'!$A$15:$AV$372,U$3,FALSE))</f>
        <v>0</v>
      </c>
      <c r="V35">
        <f>IF($B35=0,0,+VLOOKUP($B35,'1v -beneficirani'!$A$15:$AV$372,V$3,FALSE))</f>
        <v>0</v>
      </c>
      <c r="W35">
        <f>IF($B35=0,0,+VLOOKUP($B35,'1v -beneficirani'!$A$15:$AV$372,W$3,FALSE))</f>
        <v>0</v>
      </c>
      <c r="X35">
        <f>IF($B35=0,0,+VLOOKUP($B35,'1v -beneficirani'!$A$15:$AV$372,X$3,FALSE))</f>
        <v>0</v>
      </c>
      <c r="Y35">
        <f>IF($B35=0,0,+VLOOKUP($B35,'1v -beneficirani'!$A$15:$AV$372,Y$3,FALSE))</f>
        <v>0</v>
      </c>
      <c r="Z35">
        <f>IF($B35=0,0,+VLOOKUP($B35,'1v -beneficirani'!$A$15:$AV$372,Z$3,FALSE))</f>
        <v>0</v>
      </c>
      <c r="AA35">
        <f>IF($B35=0,0,+VLOOKUP($B35,'1v -beneficirani'!$A$15:$AV$372,AA$3,FALSE))</f>
        <v>0</v>
      </c>
      <c r="AB35">
        <f>IF($B35=0,0,+VLOOKUP($B35,'1v -beneficirani'!$A$15:$AV$372,AB$3,FALSE))</f>
        <v>0</v>
      </c>
      <c r="AC35">
        <f>IF($B35=0,0,+VLOOKUP($B35,'1v -beneficirani'!$A$15:$AV$372,AC$3,FALSE))</f>
        <v>0</v>
      </c>
      <c r="AD35">
        <f>IF($B35=0,0,+VLOOKUP($B35,'1v -beneficirani'!$A$15:$AV$372,AD$3,FALSE))</f>
        <v>0</v>
      </c>
      <c r="AL35">
        <f>IF($B35=0,0,+VLOOKUP($B35,'1v -beneficirani'!$A$15:$AV$372,AL$3,FALSE))</f>
        <v>0</v>
      </c>
      <c r="AM35">
        <f>IF($B35=0,0,+VLOOKUP($B35,'1v -beneficirani'!$A$15:$AV$372,AM$3,FALSE))</f>
        <v>0</v>
      </c>
      <c r="AN35" s="40">
        <f>IF($B35=0,0,+VLOOKUP($B35,'1v -beneficirani'!$A$15:$AV$372,AN$3,FALSE))</f>
        <v>0</v>
      </c>
      <c r="AO35" s="40">
        <f>IF($B35=0,0,+VLOOKUP($B35,'1v -beneficirani'!$A$15:$AV$372,AO$3,FALSE))</f>
        <v>0</v>
      </c>
      <c r="AP35" s="40">
        <f>IF($B35=0,0,+VLOOKUP($B35,'1v -beneficirani'!$A$15:$AV$372,AP$3,FALSE))</f>
        <v>0</v>
      </c>
      <c r="AQ35" s="40">
        <f>IF($B35=0,0,+VLOOKUP($B35,'1v -beneficirani'!$A$15:$AV$372,AQ$3,FALSE))</f>
        <v>0</v>
      </c>
      <c r="AR35" s="40">
        <f>IF($B35=0,0,+VLOOKUP($B35,'1v -beneficirani'!$A$15:$AV$372,AR$3,FALSE))</f>
        <v>0</v>
      </c>
      <c r="AS35" s="40">
        <f>IF($B35=0,0,+VLOOKUP($B35,'1v -beneficirani'!$A$15:$AV$372,AS$3,FALSE))</f>
        <v>0</v>
      </c>
      <c r="AT35" s="40">
        <f>IF($B35=0,0,+VLOOKUP($B35,'1v -beneficirani'!$A$15:$AV$372,AT$3,FALSE))</f>
        <v>0</v>
      </c>
      <c r="AU35" s="40">
        <f>IF($B35=0,0,+VLOOKUP($B35,'1v -beneficirani'!$A$15:$AV$372,AU$3,FALSE))</f>
        <v>0</v>
      </c>
      <c r="AV35" s="40">
        <f>IF($B35=0,0,+VLOOKUP($B35,'1v -beneficirani'!$A$15:$AV$372,AV$3,FALSE))</f>
        <v>0</v>
      </c>
      <c r="AW35" s="40">
        <f>IF($B35=0,0,+VLOOKUP($B35,'1v -beneficirani'!$A$15:$AV$372,AW$3,FALSE))</f>
        <v>0</v>
      </c>
      <c r="AX35" s="389">
        <f>IF($B35=0,0,+VLOOKUP($B35,'1v -beneficirani'!$A$15:$AV$372,AX$3,FALSE))</f>
        <v>0</v>
      </c>
      <c r="AY35" s="40">
        <f>+(AQ35*'1v -beneficirani'!$C$6)/100</f>
        <v>0</v>
      </c>
      <c r="AZ35" s="40">
        <f>+(AR35*'1v -beneficirani'!$C$6)/100</f>
        <v>0</v>
      </c>
      <c r="BA35" s="40">
        <f>+(AV35*'1v -beneficirani'!$C$6)/100</f>
        <v>0</v>
      </c>
      <c r="BB35" s="40">
        <f>+(AW35*'1v -beneficirani'!$C$6)/100</f>
        <v>0</v>
      </c>
    </row>
    <row r="36" spans="1:54" x14ac:dyDescent="0.25">
      <c r="A36">
        <f t="shared" si="1"/>
        <v>0</v>
      </c>
      <c r="B36">
        <f>+IF(MAX(B$4:B35)+1&lt;=B$1,B35+1,0)</f>
        <v>0</v>
      </c>
      <c r="C36" s="222">
        <f t="shared" si="4"/>
        <v>0</v>
      </c>
      <c r="D36">
        <f t="shared" si="4"/>
        <v>0</v>
      </c>
      <c r="E36" s="368">
        <f t="shared" si="4"/>
        <v>0</v>
      </c>
      <c r="F36" s="222">
        <f t="shared" si="3"/>
        <v>0</v>
      </c>
      <c r="G36">
        <f>IF($B36=0,0,+VLOOKUP($B36,'1v -beneficirani'!A$15:C$351,G$3,FALSE))</f>
        <v>0</v>
      </c>
      <c r="I36">
        <f>IF($B36=0,0,+VLOOKUP($B36,'1v -beneficirani'!$A$15:$AV$372,I$3,FALSE))</f>
        <v>0</v>
      </c>
      <c r="J36">
        <f>IF($B36=0,0,+VLOOKUP($B36,'1v -beneficirani'!$A$15:$AV$372,J$3,FALSE))</f>
        <v>0</v>
      </c>
      <c r="K36">
        <f>IF($B36=0,0,+VLOOKUP($B36,'1v -beneficirani'!$A$15:$AV$372,K$3,FALSE))</f>
        <v>0</v>
      </c>
      <c r="L36">
        <f>IF($B36=0,0,+VLOOKUP($B36,'1v -beneficirani'!$A$15:$AV$372,L$3,FALSE))</f>
        <v>0</v>
      </c>
      <c r="M36">
        <f>IF($B36=0,0,+VLOOKUP($B36,'1v -beneficirani'!$A$15:$AV$372,M$3,FALSE))</f>
        <v>0</v>
      </c>
      <c r="N36">
        <f>IF($B36=0,0,+VLOOKUP($B36,'1v -beneficirani'!$A$15:$AV$372,N$3,FALSE))</f>
        <v>0</v>
      </c>
      <c r="O36">
        <f>IF($B36=0,0,+VLOOKUP($B36,'1v -beneficirani'!$A$15:$AV$372,O$3,FALSE))</f>
        <v>0</v>
      </c>
      <c r="P36">
        <f>IF($B36=0,0,+VLOOKUP($B36,'1v -beneficirani'!$A$15:$AV$372,P$3,FALSE))</f>
        <v>0</v>
      </c>
      <c r="Q36">
        <f>IF($B36=0,0,+VLOOKUP($B36,'1v -beneficirani'!$A$15:$AV$372,Q$3,FALSE))</f>
        <v>0</v>
      </c>
      <c r="R36">
        <f>IF($B36=0,0,+VLOOKUP($B36,'1v -beneficirani'!$A$15:$AV$372,R$3,FALSE))</f>
        <v>0</v>
      </c>
      <c r="S36">
        <f>IF($B36=0,0,+VLOOKUP($B36,'1v -beneficirani'!$A$15:$AV$372,S$3,FALSE))</f>
        <v>0</v>
      </c>
      <c r="T36">
        <f>IF($B36=0,0,+VLOOKUP($B36,'1v -beneficirani'!$A$15:$AV$372,T$3,FALSE))</f>
        <v>0</v>
      </c>
      <c r="U36">
        <f>IF($B36=0,0,+VLOOKUP($B36,'1v -beneficirani'!$A$15:$AV$372,U$3,FALSE))</f>
        <v>0</v>
      </c>
      <c r="V36">
        <f>IF($B36=0,0,+VLOOKUP($B36,'1v -beneficirani'!$A$15:$AV$372,V$3,FALSE))</f>
        <v>0</v>
      </c>
      <c r="W36">
        <f>IF($B36=0,0,+VLOOKUP($B36,'1v -beneficirani'!$A$15:$AV$372,W$3,FALSE))</f>
        <v>0</v>
      </c>
      <c r="X36">
        <f>IF($B36=0,0,+VLOOKUP($B36,'1v -beneficirani'!$A$15:$AV$372,X$3,FALSE))</f>
        <v>0</v>
      </c>
      <c r="Y36">
        <f>IF($B36=0,0,+VLOOKUP($B36,'1v -beneficirani'!$A$15:$AV$372,Y$3,FALSE))</f>
        <v>0</v>
      </c>
      <c r="Z36">
        <f>IF($B36=0,0,+VLOOKUP($B36,'1v -beneficirani'!$A$15:$AV$372,Z$3,FALSE))</f>
        <v>0</v>
      </c>
      <c r="AA36">
        <f>IF($B36=0,0,+VLOOKUP($B36,'1v -beneficirani'!$A$15:$AV$372,AA$3,FALSE))</f>
        <v>0</v>
      </c>
      <c r="AB36">
        <f>IF($B36=0,0,+VLOOKUP($B36,'1v -beneficirani'!$A$15:$AV$372,AB$3,FALSE))</f>
        <v>0</v>
      </c>
      <c r="AC36">
        <f>IF($B36=0,0,+VLOOKUP($B36,'1v -beneficirani'!$A$15:$AV$372,AC$3,FALSE))</f>
        <v>0</v>
      </c>
      <c r="AD36">
        <f>IF($B36=0,0,+VLOOKUP($B36,'1v -beneficirani'!$A$15:$AV$372,AD$3,FALSE))</f>
        <v>0</v>
      </c>
      <c r="AL36">
        <f>IF($B36=0,0,+VLOOKUP($B36,'1v -beneficirani'!$A$15:$AV$372,AL$3,FALSE))</f>
        <v>0</v>
      </c>
      <c r="AM36">
        <f>IF($B36=0,0,+VLOOKUP($B36,'1v -beneficirani'!$A$15:$AV$372,AM$3,FALSE))</f>
        <v>0</v>
      </c>
      <c r="AN36" s="40">
        <f>IF($B36=0,0,+VLOOKUP($B36,'1v -beneficirani'!$A$15:$AV$372,AN$3,FALSE))</f>
        <v>0</v>
      </c>
      <c r="AO36" s="40">
        <f>IF($B36=0,0,+VLOOKUP($B36,'1v -beneficirani'!$A$15:$AV$372,AO$3,FALSE))</f>
        <v>0</v>
      </c>
      <c r="AP36" s="40">
        <f>IF($B36=0,0,+VLOOKUP($B36,'1v -beneficirani'!$A$15:$AV$372,AP$3,FALSE))</f>
        <v>0</v>
      </c>
      <c r="AQ36" s="40">
        <f>IF($B36=0,0,+VLOOKUP($B36,'1v -beneficirani'!$A$15:$AV$372,AQ$3,FALSE))</f>
        <v>0</v>
      </c>
      <c r="AR36" s="40">
        <f>IF($B36=0,0,+VLOOKUP($B36,'1v -beneficirani'!$A$15:$AV$372,AR$3,FALSE))</f>
        <v>0</v>
      </c>
      <c r="AS36" s="40">
        <f>IF($B36=0,0,+VLOOKUP($B36,'1v -beneficirani'!$A$15:$AV$372,AS$3,FALSE))</f>
        <v>0</v>
      </c>
      <c r="AT36" s="40">
        <f>IF($B36=0,0,+VLOOKUP($B36,'1v -beneficirani'!$A$15:$AV$372,AT$3,FALSE))</f>
        <v>0</v>
      </c>
      <c r="AU36" s="40">
        <f>IF($B36=0,0,+VLOOKUP($B36,'1v -beneficirani'!$A$15:$AV$372,AU$3,FALSE))</f>
        <v>0</v>
      </c>
      <c r="AV36" s="40">
        <f>IF($B36=0,0,+VLOOKUP($B36,'1v -beneficirani'!$A$15:$AV$372,AV$3,FALSE))</f>
        <v>0</v>
      </c>
      <c r="AW36" s="40">
        <f>IF($B36=0,0,+VLOOKUP($B36,'1v -beneficirani'!$A$15:$AV$372,AW$3,FALSE))</f>
        <v>0</v>
      </c>
      <c r="AX36" s="389">
        <f>IF($B36=0,0,+VLOOKUP($B36,'1v -beneficirani'!$A$15:$AV$372,AX$3,FALSE))</f>
        <v>0</v>
      </c>
      <c r="AY36" s="40">
        <f>+(AQ36*'1v -beneficirani'!$C$6)/100</f>
        <v>0</v>
      </c>
      <c r="AZ36" s="40">
        <f>+(AR36*'1v -beneficirani'!$C$6)/100</f>
        <v>0</v>
      </c>
      <c r="BA36" s="40">
        <f>+(AV36*'1v -beneficirani'!$C$6)/100</f>
        <v>0</v>
      </c>
      <c r="BB36" s="40">
        <f>+(AW36*'1v -beneficirani'!$C$6)/100</f>
        <v>0</v>
      </c>
    </row>
    <row r="37" spans="1:54" x14ac:dyDescent="0.25">
      <c r="A37">
        <f t="shared" si="1"/>
        <v>0</v>
      </c>
      <c r="B37">
        <f>+IF(MAX(B$4:B36)+1&lt;=B$1,B36+1,0)</f>
        <v>0</v>
      </c>
      <c r="C37" s="222">
        <f t="shared" si="4"/>
        <v>0</v>
      </c>
      <c r="D37">
        <f t="shared" si="4"/>
        <v>0</v>
      </c>
      <c r="E37" s="368">
        <f t="shared" si="4"/>
        <v>0</v>
      </c>
      <c r="F37" s="222">
        <f t="shared" si="3"/>
        <v>0</v>
      </c>
      <c r="G37">
        <f>IF($B37=0,0,+VLOOKUP($B37,'1v -beneficirani'!A$15:C$351,G$3,FALSE))</f>
        <v>0</v>
      </c>
      <c r="I37">
        <f>IF($B37=0,0,+VLOOKUP($B37,'1v -beneficirani'!$A$15:$AV$372,I$3,FALSE))</f>
        <v>0</v>
      </c>
      <c r="J37">
        <f>IF($B37=0,0,+VLOOKUP($B37,'1v -beneficirani'!$A$15:$AV$372,J$3,FALSE))</f>
        <v>0</v>
      </c>
      <c r="K37">
        <f>IF($B37=0,0,+VLOOKUP($B37,'1v -beneficirani'!$A$15:$AV$372,K$3,FALSE))</f>
        <v>0</v>
      </c>
      <c r="L37">
        <f>IF($B37=0,0,+VLOOKUP($B37,'1v -beneficirani'!$A$15:$AV$372,L$3,FALSE))</f>
        <v>0</v>
      </c>
      <c r="M37">
        <f>IF($B37=0,0,+VLOOKUP($B37,'1v -beneficirani'!$A$15:$AV$372,M$3,FALSE))</f>
        <v>0</v>
      </c>
      <c r="N37">
        <f>IF($B37=0,0,+VLOOKUP($B37,'1v -beneficirani'!$A$15:$AV$372,N$3,FALSE))</f>
        <v>0</v>
      </c>
      <c r="O37">
        <f>IF($B37=0,0,+VLOOKUP($B37,'1v -beneficirani'!$A$15:$AV$372,O$3,FALSE))</f>
        <v>0</v>
      </c>
      <c r="P37">
        <f>IF($B37=0,0,+VLOOKUP($B37,'1v -beneficirani'!$A$15:$AV$372,P$3,FALSE))</f>
        <v>0</v>
      </c>
      <c r="Q37">
        <f>IF($B37=0,0,+VLOOKUP($B37,'1v -beneficirani'!$A$15:$AV$372,Q$3,FALSE))</f>
        <v>0</v>
      </c>
      <c r="R37">
        <f>IF($B37=0,0,+VLOOKUP($B37,'1v -beneficirani'!$A$15:$AV$372,R$3,FALSE))</f>
        <v>0</v>
      </c>
      <c r="S37">
        <f>IF($B37=0,0,+VLOOKUP($B37,'1v -beneficirani'!$A$15:$AV$372,S$3,FALSE))</f>
        <v>0</v>
      </c>
      <c r="T37">
        <f>IF($B37=0,0,+VLOOKUP($B37,'1v -beneficirani'!$A$15:$AV$372,T$3,FALSE))</f>
        <v>0</v>
      </c>
      <c r="U37">
        <f>IF($B37=0,0,+VLOOKUP($B37,'1v -beneficirani'!$A$15:$AV$372,U$3,FALSE))</f>
        <v>0</v>
      </c>
      <c r="V37">
        <f>IF($B37=0,0,+VLOOKUP($B37,'1v -beneficirani'!$A$15:$AV$372,V$3,FALSE))</f>
        <v>0</v>
      </c>
      <c r="W37">
        <f>IF($B37=0,0,+VLOOKUP($B37,'1v -beneficirani'!$A$15:$AV$372,W$3,FALSE))</f>
        <v>0</v>
      </c>
      <c r="X37">
        <f>IF($B37=0,0,+VLOOKUP($B37,'1v -beneficirani'!$A$15:$AV$372,X$3,FALSE))</f>
        <v>0</v>
      </c>
      <c r="Y37">
        <f>IF($B37=0,0,+VLOOKUP($B37,'1v -beneficirani'!$A$15:$AV$372,Y$3,FALSE))</f>
        <v>0</v>
      </c>
      <c r="Z37">
        <f>IF($B37=0,0,+VLOOKUP($B37,'1v -beneficirani'!$A$15:$AV$372,Z$3,FALSE))</f>
        <v>0</v>
      </c>
      <c r="AA37">
        <f>IF($B37=0,0,+VLOOKUP($B37,'1v -beneficirani'!$A$15:$AV$372,AA$3,FALSE))</f>
        <v>0</v>
      </c>
      <c r="AB37">
        <f>IF($B37=0,0,+VLOOKUP($B37,'1v -beneficirani'!$A$15:$AV$372,AB$3,FALSE))</f>
        <v>0</v>
      </c>
      <c r="AC37">
        <f>IF($B37=0,0,+VLOOKUP($B37,'1v -beneficirani'!$A$15:$AV$372,AC$3,FALSE))</f>
        <v>0</v>
      </c>
      <c r="AD37">
        <f>IF($B37=0,0,+VLOOKUP($B37,'1v -beneficirani'!$A$15:$AV$372,AD$3,FALSE))</f>
        <v>0</v>
      </c>
      <c r="AL37">
        <f>IF($B37=0,0,+VLOOKUP($B37,'1v -beneficirani'!$A$15:$AV$372,AL$3,FALSE))</f>
        <v>0</v>
      </c>
      <c r="AM37">
        <f>IF($B37=0,0,+VLOOKUP($B37,'1v -beneficirani'!$A$15:$AV$372,AM$3,FALSE))</f>
        <v>0</v>
      </c>
      <c r="AN37" s="40">
        <f>IF($B37=0,0,+VLOOKUP($B37,'1v -beneficirani'!$A$15:$AV$372,AN$3,FALSE))</f>
        <v>0</v>
      </c>
      <c r="AO37" s="40">
        <f>IF($B37=0,0,+VLOOKUP($B37,'1v -beneficirani'!$A$15:$AV$372,AO$3,FALSE))</f>
        <v>0</v>
      </c>
      <c r="AP37" s="40">
        <f>IF($B37=0,0,+VLOOKUP($B37,'1v -beneficirani'!$A$15:$AV$372,AP$3,FALSE))</f>
        <v>0</v>
      </c>
      <c r="AQ37" s="40">
        <f>IF($B37=0,0,+VLOOKUP($B37,'1v -beneficirani'!$A$15:$AV$372,AQ$3,FALSE))</f>
        <v>0</v>
      </c>
      <c r="AR37" s="40">
        <f>IF($B37=0,0,+VLOOKUP($B37,'1v -beneficirani'!$A$15:$AV$372,AR$3,FALSE))</f>
        <v>0</v>
      </c>
      <c r="AS37" s="40">
        <f>IF($B37=0,0,+VLOOKUP($B37,'1v -beneficirani'!$A$15:$AV$372,AS$3,FALSE))</f>
        <v>0</v>
      </c>
      <c r="AT37" s="40">
        <f>IF($B37=0,0,+VLOOKUP($B37,'1v -beneficirani'!$A$15:$AV$372,AT$3,FALSE))</f>
        <v>0</v>
      </c>
      <c r="AU37" s="40">
        <f>IF($B37=0,0,+VLOOKUP($B37,'1v -beneficirani'!$A$15:$AV$372,AU$3,FALSE))</f>
        <v>0</v>
      </c>
      <c r="AV37" s="40">
        <f>IF($B37=0,0,+VLOOKUP($B37,'1v -beneficirani'!$A$15:$AV$372,AV$3,FALSE))</f>
        <v>0</v>
      </c>
      <c r="AW37" s="40">
        <f>IF($B37=0,0,+VLOOKUP($B37,'1v -beneficirani'!$A$15:$AV$372,AW$3,FALSE))</f>
        <v>0</v>
      </c>
      <c r="AX37" s="389">
        <f>IF($B37=0,0,+VLOOKUP($B37,'1v -beneficirani'!$A$15:$AV$372,AX$3,FALSE))</f>
        <v>0</v>
      </c>
      <c r="AY37" s="40">
        <f>+(AQ37*'1v -beneficirani'!$C$6)/100</f>
        <v>0</v>
      </c>
      <c r="AZ37" s="40">
        <f>+(AR37*'1v -beneficirani'!$C$6)/100</f>
        <v>0</v>
      </c>
      <c r="BA37" s="40">
        <f>+(AV37*'1v -beneficirani'!$C$6)/100</f>
        <v>0</v>
      </c>
      <c r="BB37" s="40">
        <f>+(AW37*'1v -beneficirani'!$C$6)/100</f>
        <v>0</v>
      </c>
    </row>
    <row r="38" spans="1:54" x14ac:dyDescent="0.25">
      <c r="A38">
        <f t="shared" ref="A38:A69" si="5">+IF(B38=0,0,A37)</f>
        <v>0</v>
      </c>
      <c r="B38">
        <f>+IF(MAX(B$4:B37)+1&lt;=B$1,B37+1,0)</f>
        <v>0</v>
      </c>
      <c r="C38" s="222">
        <f t="shared" si="4"/>
        <v>0</v>
      </c>
      <c r="D38">
        <f t="shared" si="4"/>
        <v>0</v>
      </c>
      <c r="E38" s="368">
        <f t="shared" si="4"/>
        <v>0</v>
      </c>
      <c r="F38" s="222">
        <f t="shared" si="3"/>
        <v>0</v>
      </c>
      <c r="G38">
        <f>IF($B38=0,0,+VLOOKUP($B38,'1v -beneficirani'!A$15:C$351,G$3,FALSE))</f>
        <v>0</v>
      </c>
      <c r="I38">
        <f>IF($B38=0,0,+VLOOKUP($B38,'1v -beneficirani'!$A$15:$AV$372,I$3,FALSE))</f>
        <v>0</v>
      </c>
      <c r="J38">
        <f>IF($B38=0,0,+VLOOKUP($B38,'1v -beneficirani'!$A$15:$AV$372,J$3,FALSE))</f>
        <v>0</v>
      </c>
      <c r="K38">
        <f>IF($B38=0,0,+VLOOKUP($B38,'1v -beneficirani'!$A$15:$AV$372,K$3,FALSE))</f>
        <v>0</v>
      </c>
      <c r="L38">
        <f>IF($B38=0,0,+VLOOKUP($B38,'1v -beneficirani'!$A$15:$AV$372,L$3,FALSE))</f>
        <v>0</v>
      </c>
      <c r="M38">
        <f>IF($B38=0,0,+VLOOKUP($B38,'1v -beneficirani'!$A$15:$AV$372,M$3,FALSE))</f>
        <v>0</v>
      </c>
      <c r="N38">
        <f>IF($B38=0,0,+VLOOKUP($B38,'1v -beneficirani'!$A$15:$AV$372,N$3,FALSE))</f>
        <v>0</v>
      </c>
      <c r="O38">
        <f>IF($B38=0,0,+VLOOKUP($B38,'1v -beneficirani'!$A$15:$AV$372,O$3,FALSE))</f>
        <v>0</v>
      </c>
      <c r="P38">
        <f>IF($B38=0,0,+VLOOKUP($B38,'1v -beneficirani'!$A$15:$AV$372,P$3,FALSE))</f>
        <v>0</v>
      </c>
      <c r="Q38">
        <f>IF($B38=0,0,+VLOOKUP($B38,'1v -beneficirani'!$A$15:$AV$372,Q$3,FALSE))</f>
        <v>0</v>
      </c>
      <c r="R38">
        <f>IF($B38=0,0,+VLOOKUP($B38,'1v -beneficirani'!$A$15:$AV$372,R$3,FALSE))</f>
        <v>0</v>
      </c>
      <c r="S38">
        <f>IF($B38=0,0,+VLOOKUP($B38,'1v -beneficirani'!$A$15:$AV$372,S$3,FALSE))</f>
        <v>0</v>
      </c>
      <c r="T38">
        <f>IF($B38=0,0,+VLOOKUP($B38,'1v -beneficirani'!$A$15:$AV$372,T$3,FALSE))</f>
        <v>0</v>
      </c>
      <c r="U38">
        <f>IF($B38=0,0,+VLOOKUP($B38,'1v -beneficirani'!$A$15:$AV$372,U$3,FALSE))</f>
        <v>0</v>
      </c>
      <c r="V38">
        <f>IF($B38=0,0,+VLOOKUP($B38,'1v -beneficirani'!$A$15:$AV$372,V$3,FALSE))</f>
        <v>0</v>
      </c>
      <c r="W38">
        <f>IF($B38=0,0,+VLOOKUP($B38,'1v -beneficirani'!$A$15:$AV$372,W$3,FALSE))</f>
        <v>0</v>
      </c>
      <c r="X38">
        <f>IF($B38=0,0,+VLOOKUP($B38,'1v -beneficirani'!$A$15:$AV$372,X$3,FALSE))</f>
        <v>0</v>
      </c>
      <c r="Y38">
        <f>IF($B38=0,0,+VLOOKUP($B38,'1v -beneficirani'!$A$15:$AV$372,Y$3,FALSE))</f>
        <v>0</v>
      </c>
      <c r="Z38">
        <f>IF($B38=0,0,+VLOOKUP($B38,'1v -beneficirani'!$A$15:$AV$372,Z$3,FALSE))</f>
        <v>0</v>
      </c>
      <c r="AA38">
        <f>IF($B38=0,0,+VLOOKUP($B38,'1v -beneficirani'!$A$15:$AV$372,AA$3,FALSE))</f>
        <v>0</v>
      </c>
      <c r="AB38">
        <f>IF($B38=0,0,+VLOOKUP($B38,'1v -beneficirani'!$A$15:$AV$372,AB$3,FALSE))</f>
        <v>0</v>
      </c>
      <c r="AC38">
        <f>IF($B38=0,0,+VLOOKUP($B38,'1v -beneficirani'!$A$15:$AV$372,AC$3,FALSE))</f>
        <v>0</v>
      </c>
      <c r="AD38">
        <f>IF($B38=0,0,+VLOOKUP($B38,'1v -beneficirani'!$A$15:$AV$372,AD$3,FALSE))</f>
        <v>0</v>
      </c>
      <c r="AL38">
        <f>IF($B38=0,0,+VLOOKUP($B38,'1v -beneficirani'!$A$15:$AV$372,AL$3,FALSE))</f>
        <v>0</v>
      </c>
      <c r="AM38">
        <f>IF($B38=0,0,+VLOOKUP($B38,'1v -beneficirani'!$A$15:$AV$372,AM$3,FALSE))</f>
        <v>0</v>
      </c>
      <c r="AN38" s="40">
        <f>IF($B38=0,0,+VLOOKUP($B38,'1v -beneficirani'!$A$15:$AV$372,AN$3,FALSE))</f>
        <v>0</v>
      </c>
      <c r="AO38" s="40">
        <f>IF($B38=0,0,+VLOOKUP($B38,'1v -beneficirani'!$A$15:$AV$372,AO$3,FALSE))</f>
        <v>0</v>
      </c>
      <c r="AP38" s="40">
        <f>IF($B38=0,0,+VLOOKUP($B38,'1v -beneficirani'!$A$15:$AV$372,AP$3,FALSE))</f>
        <v>0</v>
      </c>
      <c r="AQ38" s="40">
        <f>IF($B38=0,0,+VLOOKUP($B38,'1v -beneficirani'!$A$15:$AV$372,AQ$3,FALSE))</f>
        <v>0</v>
      </c>
      <c r="AR38" s="40">
        <f>IF($B38=0,0,+VLOOKUP($B38,'1v -beneficirani'!$A$15:$AV$372,AR$3,FALSE))</f>
        <v>0</v>
      </c>
      <c r="AS38" s="40">
        <f>IF($B38=0,0,+VLOOKUP($B38,'1v -beneficirani'!$A$15:$AV$372,AS$3,FALSE))</f>
        <v>0</v>
      </c>
      <c r="AT38" s="40">
        <f>IF($B38=0,0,+VLOOKUP($B38,'1v -beneficirani'!$A$15:$AV$372,AT$3,FALSE))</f>
        <v>0</v>
      </c>
      <c r="AU38" s="40">
        <f>IF($B38=0,0,+VLOOKUP($B38,'1v -beneficirani'!$A$15:$AV$372,AU$3,FALSE))</f>
        <v>0</v>
      </c>
      <c r="AV38" s="40">
        <f>IF($B38=0,0,+VLOOKUP($B38,'1v -beneficirani'!$A$15:$AV$372,AV$3,FALSE))</f>
        <v>0</v>
      </c>
      <c r="AW38" s="40">
        <f>IF($B38=0,0,+VLOOKUP($B38,'1v -beneficirani'!$A$15:$AV$372,AW$3,FALSE))</f>
        <v>0</v>
      </c>
      <c r="AX38" s="389">
        <f>IF($B38=0,0,+VLOOKUP($B38,'1v -beneficirani'!$A$15:$AV$372,AX$3,FALSE))</f>
        <v>0</v>
      </c>
      <c r="AY38" s="40">
        <f>+(AQ38*'1v -beneficirani'!$C$6)/100</f>
        <v>0</v>
      </c>
      <c r="AZ38" s="40">
        <f>+(AR38*'1v -beneficirani'!$C$6)/100</f>
        <v>0</v>
      </c>
      <c r="BA38" s="40">
        <f>+(AV38*'1v -beneficirani'!$C$6)/100</f>
        <v>0</v>
      </c>
      <c r="BB38" s="40">
        <f>+(AW38*'1v -beneficirani'!$C$6)/100</f>
        <v>0</v>
      </c>
    </row>
    <row r="39" spans="1:54" x14ac:dyDescent="0.25">
      <c r="A39">
        <f t="shared" si="5"/>
        <v>0</v>
      </c>
      <c r="B39">
        <f>+IF(MAX(B$4:B38)+1&lt;=B$1,B38+1,0)</f>
        <v>0</v>
      </c>
      <c r="C39" s="222">
        <f t="shared" ref="C39:E54" si="6">+IF(B39&gt;0,C38,0)</f>
        <v>0</v>
      </c>
      <c r="D39">
        <f t="shared" si="6"/>
        <v>0</v>
      </c>
      <c r="E39" s="368">
        <f t="shared" si="6"/>
        <v>0</v>
      </c>
      <c r="F39" s="222">
        <f t="shared" si="3"/>
        <v>0</v>
      </c>
      <c r="G39">
        <f>IF($B39=0,0,+VLOOKUP($B39,'1v -beneficirani'!A$15:C$351,G$3,FALSE))</f>
        <v>0</v>
      </c>
      <c r="I39">
        <f>IF($B39=0,0,+VLOOKUP($B39,'1v -beneficirani'!$A$15:$AV$372,I$3,FALSE))</f>
        <v>0</v>
      </c>
      <c r="J39">
        <f>IF($B39=0,0,+VLOOKUP($B39,'1v -beneficirani'!$A$15:$AV$372,J$3,FALSE))</f>
        <v>0</v>
      </c>
      <c r="K39">
        <f>IF($B39=0,0,+VLOOKUP($B39,'1v -beneficirani'!$A$15:$AV$372,K$3,FALSE))</f>
        <v>0</v>
      </c>
      <c r="L39">
        <f>IF($B39=0,0,+VLOOKUP($B39,'1v -beneficirani'!$A$15:$AV$372,L$3,FALSE))</f>
        <v>0</v>
      </c>
      <c r="M39">
        <f>IF($B39=0,0,+VLOOKUP($B39,'1v -beneficirani'!$A$15:$AV$372,M$3,FALSE))</f>
        <v>0</v>
      </c>
      <c r="N39">
        <f>IF($B39=0,0,+VLOOKUP($B39,'1v -beneficirani'!$A$15:$AV$372,N$3,FALSE))</f>
        <v>0</v>
      </c>
      <c r="O39">
        <f>IF($B39=0,0,+VLOOKUP($B39,'1v -beneficirani'!$A$15:$AV$372,O$3,FALSE))</f>
        <v>0</v>
      </c>
      <c r="P39">
        <f>IF($B39=0,0,+VLOOKUP($B39,'1v -beneficirani'!$A$15:$AV$372,P$3,FALSE))</f>
        <v>0</v>
      </c>
      <c r="Q39">
        <f>IF($B39=0,0,+VLOOKUP($B39,'1v -beneficirani'!$A$15:$AV$372,Q$3,FALSE))</f>
        <v>0</v>
      </c>
      <c r="R39">
        <f>IF($B39=0,0,+VLOOKUP($B39,'1v -beneficirani'!$A$15:$AV$372,R$3,FALSE))</f>
        <v>0</v>
      </c>
      <c r="S39">
        <f>IF($B39=0,0,+VLOOKUP($B39,'1v -beneficirani'!$A$15:$AV$372,S$3,FALSE))</f>
        <v>0</v>
      </c>
      <c r="T39">
        <f>IF($B39=0,0,+VLOOKUP($B39,'1v -beneficirani'!$A$15:$AV$372,T$3,FALSE))</f>
        <v>0</v>
      </c>
      <c r="U39">
        <f>IF($B39=0,0,+VLOOKUP($B39,'1v -beneficirani'!$A$15:$AV$372,U$3,FALSE))</f>
        <v>0</v>
      </c>
      <c r="V39">
        <f>IF($B39=0,0,+VLOOKUP($B39,'1v -beneficirani'!$A$15:$AV$372,V$3,FALSE))</f>
        <v>0</v>
      </c>
      <c r="W39">
        <f>IF($B39=0,0,+VLOOKUP($B39,'1v -beneficirani'!$A$15:$AV$372,W$3,FALSE))</f>
        <v>0</v>
      </c>
      <c r="X39">
        <f>IF($B39=0,0,+VLOOKUP($B39,'1v -beneficirani'!$A$15:$AV$372,X$3,FALSE))</f>
        <v>0</v>
      </c>
      <c r="Y39">
        <f>IF($B39=0,0,+VLOOKUP($B39,'1v -beneficirani'!$A$15:$AV$372,Y$3,FALSE))</f>
        <v>0</v>
      </c>
      <c r="Z39">
        <f>IF($B39=0,0,+VLOOKUP($B39,'1v -beneficirani'!$A$15:$AV$372,Z$3,FALSE))</f>
        <v>0</v>
      </c>
      <c r="AA39">
        <f>IF($B39=0,0,+VLOOKUP($B39,'1v -beneficirani'!$A$15:$AV$372,AA$3,FALSE))</f>
        <v>0</v>
      </c>
      <c r="AB39">
        <f>IF($B39=0,0,+VLOOKUP($B39,'1v -beneficirani'!$A$15:$AV$372,AB$3,FALSE))</f>
        <v>0</v>
      </c>
      <c r="AC39">
        <f>IF($B39=0,0,+VLOOKUP($B39,'1v -beneficirani'!$A$15:$AV$372,AC$3,FALSE))</f>
        <v>0</v>
      </c>
      <c r="AD39">
        <f>IF($B39=0,0,+VLOOKUP($B39,'1v -beneficirani'!$A$15:$AV$372,AD$3,FALSE))</f>
        <v>0</v>
      </c>
      <c r="AL39">
        <f>IF($B39=0,0,+VLOOKUP($B39,'1v -beneficirani'!$A$15:$AV$372,AL$3,FALSE))</f>
        <v>0</v>
      </c>
      <c r="AM39">
        <f>IF($B39=0,0,+VLOOKUP($B39,'1v -beneficirani'!$A$15:$AV$372,AM$3,FALSE))</f>
        <v>0</v>
      </c>
      <c r="AN39" s="40">
        <f>IF($B39=0,0,+VLOOKUP($B39,'1v -beneficirani'!$A$15:$AV$372,AN$3,FALSE))</f>
        <v>0</v>
      </c>
      <c r="AO39" s="40">
        <f>IF($B39=0,0,+VLOOKUP($B39,'1v -beneficirani'!$A$15:$AV$372,AO$3,FALSE))</f>
        <v>0</v>
      </c>
      <c r="AP39" s="40">
        <f>IF($B39=0,0,+VLOOKUP($B39,'1v -beneficirani'!$A$15:$AV$372,AP$3,FALSE))</f>
        <v>0</v>
      </c>
      <c r="AQ39" s="40">
        <f>IF($B39=0,0,+VLOOKUP($B39,'1v -beneficirani'!$A$15:$AV$372,AQ$3,FALSE))</f>
        <v>0</v>
      </c>
      <c r="AR39" s="40">
        <f>IF($B39=0,0,+VLOOKUP($B39,'1v -beneficirani'!$A$15:$AV$372,AR$3,FALSE))</f>
        <v>0</v>
      </c>
      <c r="AS39" s="40">
        <f>IF($B39=0,0,+VLOOKUP($B39,'1v -beneficirani'!$A$15:$AV$372,AS$3,FALSE))</f>
        <v>0</v>
      </c>
      <c r="AT39" s="40">
        <f>IF($B39=0,0,+VLOOKUP($B39,'1v -beneficirani'!$A$15:$AV$372,AT$3,FALSE))</f>
        <v>0</v>
      </c>
      <c r="AU39" s="40">
        <f>IF($B39=0,0,+VLOOKUP($B39,'1v -beneficirani'!$A$15:$AV$372,AU$3,FALSE))</f>
        <v>0</v>
      </c>
      <c r="AV39" s="40">
        <f>IF($B39=0,0,+VLOOKUP($B39,'1v -beneficirani'!$A$15:$AV$372,AV$3,FALSE))</f>
        <v>0</v>
      </c>
      <c r="AW39" s="40">
        <f>IF($B39=0,0,+VLOOKUP($B39,'1v -beneficirani'!$A$15:$AV$372,AW$3,FALSE))</f>
        <v>0</v>
      </c>
      <c r="AX39" s="389">
        <f>IF($B39=0,0,+VLOOKUP($B39,'1v -beneficirani'!$A$15:$AV$372,AX$3,FALSE))</f>
        <v>0</v>
      </c>
      <c r="AY39" s="40">
        <f>+(AQ39*'1v -beneficirani'!$C$6)/100</f>
        <v>0</v>
      </c>
      <c r="AZ39" s="40">
        <f>+(AR39*'1v -beneficirani'!$C$6)/100</f>
        <v>0</v>
      </c>
      <c r="BA39" s="40">
        <f>+(AV39*'1v -beneficirani'!$C$6)/100</f>
        <v>0</v>
      </c>
      <c r="BB39" s="40">
        <f>+(AW39*'1v -beneficirani'!$C$6)/100</f>
        <v>0</v>
      </c>
    </row>
    <row r="40" spans="1:54" x14ac:dyDescent="0.25">
      <c r="A40">
        <f t="shared" si="5"/>
        <v>0</v>
      </c>
      <c r="B40">
        <f>+IF(MAX(B$4:B39)+1&lt;=B$1,B39+1,0)</f>
        <v>0</v>
      </c>
      <c r="C40" s="222">
        <f t="shared" si="6"/>
        <v>0</v>
      </c>
      <c r="D40">
        <f t="shared" si="6"/>
        <v>0</v>
      </c>
      <c r="E40" s="368">
        <f t="shared" si="6"/>
        <v>0</v>
      </c>
      <c r="F40" s="222">
        <f t="shared" si="3"/>
        <v>0</v>
      </c>
      <c r="G40">
        <f>IF($B40=0,0,+VLOOKUP($B40,'1v -beneficirani'!A$15:C$351,G$3,FALSE))</f>
        <v>0</v>
      </c>
      <c r="I40">
        <f>IF($B40=0,0,+VLOOKUP($B40,'1v -beneficirani'!$A$15:$AV$372,I$3,FALSE))</f>
        <v>0</v>
      </c>
      <c r="J40">
        <f>IF($B40=0,0,+VLOOKUP($B40,'1v -beneficirani'!$A$15:$AV$372,J$3,FALSE))</f>
        <v>0</v>
      </c>
      <c r="K40">
        <f>IF($B40=0,0,+VLOOKUP($B40,'1v -beneficirani'!$A$15:$AV$372,K$3,FALSE))</f>
        <v>0</v>
      </c>
      <c r="L40">
        <f>IF($B40=0,0,+VLOOKUP($B40,'1v -beneficirani'!$A$15:$AV$372,L$3,FALSE))</f>
        <v>0</v>
      </c>
      <c r="M40">
        <f>IF($B40=0,0,+VLOOKUP($B40,'1v -beneficirani'!$A$15:$AV$372,M$3,FALSE))</f>
        <v>0</v>
      </c>
      <c r="N40">
        <f>IF($B40=0,0,+VLOOKUP($B40,'1v -beneficirani'!$A$15:$AV$372,N$3,FALSE))</f>
        <v>0</v>
      </c>
      <c r="O40">
        <f>IF($B40=0,0,+VLOOKUP($B40,'1v -beneficirani'!$A$15:$AV$372,O$3,FALSE))</f>
        <v>0</v>
      </c>
      <c r="P40">
        <f>IF($B40=0,0,+VLOOKUP($B40,'1v -beneficirani'!$A$15:$AV$372,P$3,FALSE))</f>
        <v>0</v>
      </c>
      <c r="Q40">
        <f>IF($B40=0,0,+VLOOKUP($B40,'1v -beneficirani'!$A$15:$AV$372,Q$3,FALSE))</f>
        <v>0</v>
      </c>
      <c r="R40">
        <f>IF($B40=0,0,+VLOOKUP($B40,'1v -beneficirani'!$A$15:$AV$372,R$3,FALSE))</f>
        <v>0</v>
      </c>
      <c r="S40">
        <f>IF($B40=0,0,+VLOOKUP($B40,'1v -beneficirani'!$A$15:$AV$372,S$3,FALSE))</f>
        <v>0</v>
      </c>
      <c r="T40">
        <f>IF($B40=0,0,+VLOOKUP($B40,'1v -beneficirani'!$A$15:$AV$372,T$3,FALSE))</f>
        <v>0</v>
      </c>
      <c r="U40">
        <f>IF($B40=0,0,+VLOOKUP($B40,'1v -beneficirani'!$A$15:$AV$372,U$3,FALSE))</f>
        <v>0</v>
      </c>
      <c r="V40">
        <f>IF($B40=0,0,+VLOOKUP($B40,'1v -beneficirani'!$A$15:$AV$372,V$3,FALSE))</f>
        <v>0</v>
      </c>
      <c r="W40">
        <f>IF($B40=0,0,+VLOOKUP($B40,'1v -beneficirani'!$A$15:$AV$372,W$3,FALSE))</f>
        <v>0</v>
      </c>
      <c r="X40">
        <f>IF($B40=0,0,+VLOOKUP($B40,'1v -beneficirani'!$A$15:$AV$372,X$3,FALSE))</f>
        <v>0</v>
      </c>
      <c r="Y40">
        <f>IF($B40=0,0,+VLOOKUP($B40,'1v -beneficirani'!$A$15:$AV$372,Y$3,FALSE))</f>
        <v>0</v>
      </c>
      <c r="Z40">
        <f>IF($B40=0,0,+VLOOKUP($B40,'1v -beneficirani'!$A$15:$AV$372,Z$3,FALSE))</f>
        <v>0</v>
      </c>
      <c r="AA40">
        <f>IF($B40=0,0,+VLOOKUP($B40,'1v -beneficirani'!$A$15:$AV$372,AA$3,FALSE))</f>
        <v>0</v>
      </c>
      <c r="AB40">
        <f>IF($B40=0,0,+VLOOKUP($B40,'1v -beneficirani'!$A$15:$AV$372,AB$3,FALSE))</f>
        <v>0</v>
      </c>
      <c r="AC40">
        <f>IF($B40=0,0,+VLOOKUP($B40,'1v -beneficirani'!$A$15:$AV$372,AC$3,FALSE))</f>
        <v>0</v>
      </c>
      <c r="AD40">
        <f>IF($B40=0,0,+VLOOKUP($B40,'1v -beneficirani'!$A$15:$AV$372,AD$3,FALSE))</f>
        <v>0</v>
      </c>
      <c r="AL40">
        <f>IF($B40=0,0,+VLOOKUP($B40,'1v -beneficirani'!$A$15:$AV$372,AL$3,FALSE))</f>
        <v>0</v>
      </c>
      <c r="AM40">
        <f>IF($B40=0,0,+VLOOKUP($B40,'1v -beneficirani'!$A$15:$AV$372,AM$3,FALSE))</f>
        <v>0</v>
      </c>
      <c r="AN40" s="40">
        <f>IF($B40=0,0,+VLOOKUP($B40,'1v -beneficirani'!$A$15:$AV$372,AN$3,FALSE))</f>
        <v>0</v>
      </c>
      <c r="AO40" s="40">
        <f>IF($B40=0,0,+VLOOKUP($B40,'1v -beneficirani'!$A$15:$AV$372,AO$3,FALSE))</f>
        <v>0</v>
      </c>
      <c r="AP40" s="40">
        <f>IF($B40=0,0,+VLOOKUP($B40,'1v -beneficirani'!$A$15:$AV$372,AP$3,FALSE))</f>
        <v>0</v>
      </c>
      <c r="AQ40" s="40">
        <f>IF($B40=0,0,+VLOOKUP($B40,'1v -beneficirani'!$A$15:$AV$372,AQ$3,FALSE))</f>
        <v>0</v>
      </c>
      <c r="AR40" s="40">
        <f>IF($B40=0,0,+VLOOKUP($B40,'1v -beneficirani'!$A$15:$AV$372,AR$3,FALSE))</f>
        <v>0</v>
      </c>
      <c r="AS40" s="40">
        <f>IF($B40=0,0,+VLOOKUP($B40,'1v -beneficirani'!$A$15:$AV$372,AS$3,FALSE))</f>
        <v>0</v>
      </c>
      <c r="AT40" s="40">
        <f>IF($B40=0,0,+VLOOKUP($B40,'1v -beneficirani'!$A$15:$AV$372,AT$3,FALSE))</f>
        <v>0</v>
      </c>
      <c r="AU40" s="40">
        <f>IF($B40=0,0,+VLOOKUP($B40,'1v -beneficirani'!$A$15:$AV$372,AU$3,FALSE))</f>
        <v>0</v>
      </c>
      <c r="AV40" s="40">
        <f>IF($B40=0,0,+VLOOKUP($B40,'1v -beneficirani'!$A$15:$AV$372,AV$3,FALSE))</f>
        <v>0</v>
      </c>
      <c r="AW40" s="40">
        <f>IF($B40=0,0,+VLOOKUP($B40,'1v -beneficirani'!$A$15:$AV$372,AW$3,FALSE))</f>
        <v>0</v>
      </c>
      <c r="AX40" s="389">
        <f>IF($B40=0,0,+VLOOKUP($B40,'1v -beneficirani'!$A$15:$AV$372,AX$3,FALSE))</f>
        <v>0</v>
      </c>
      <c r="AY40" s="40">
        <f>+(AQ40*'1v -beneficirani'!$C$6)/100</f>
        <v>0</v>
      </c>
      <c r="AZ40" s="40">
        <f>+(AR40*'1v -beneficirani'!$C$6)/100</f>
        <v>0</v>
      </c>
      <c r="BA40" s="40">
        <f>+(AV40*'1v -beneficirani'!$C$6)/100</f>
        <v>0</v>
      </c>
      <c r="BB40" s="40">
        <f>+(AW40*'1v -beneficirani'!$C$6)/100</f>
        <v>0</v>
      </c>
    </row>
    <row r="41" spans="1:54" x14ac:dyDescent="0.25">
      <c r="A41">
        <f t="shared" si="5"/>
        <v>0</v>
      </c>
      <c r="B41">
        <f>+IF(MAX(B$4:B40)+1&lt;=B$1,B40+1,0)</f>
        <v>0</v>
      </c>
      <c r="C41" s="222">
        <f t="shared" si="6"/>
        <v>0</v>
      </c>
      <c r="D41">
        <f t="shared" si="6"/>
        <v>0</v>
      </c>
      <c r="E41" s="368">
        <f t="shared" si="6"/>
        <v>0</v>
      </c>
      <c r="F41" s="222">
        <f t="shared" si="3"/>
        <v>0</v>
      </c>
      <c r="G41">
        <f>IF($B41=0,0,+VLOOKUP($B41,'1v -beneficirani'!A$15:C$351,G$3,FALSE))</f>
        <v>0</v>
      </c>
      <c r="I41">
        <f>IF($B41=0,0,+VLOOKUP($B41,'1v -beneficirani'!$A$15:$AV$372,I$3,FALSE))</f>
        <v>0</v>
      </c>
      <c r="J41">
        <f>IF($B41=0,0,+VLOOKUP($B41,'1v -beneficirani'!$A$15:$AV$372,J$3,FALSE))</f>
        <v>0</v>
      </c>
      <c r="K41">
        <f>IF($B41=0,0,+VLOOKUP($B41,'1v -beneficirani'!$A$15:$AV$372,K$3,FALSE))</f>
        <v>0</v>
      </c>
      <c r="L41">
        <f>IF($B41=0,0,+VLOOKUP($B41,'1v -beneficirani'!$A$15:$AV$372,L$3,FALSE))</f>
        <v>0</v>
      </c>
      <c r="M41">
        <f>IF($B41=0,0,+VLOOKUP($B41,'1v -beneficirani'!$A$15:$AV$372,M$3,FALSE))</f>
        <v>0</v>
      </c>
      <c r="N41">
        <f>IF($B41=0,0,+VLOOKUP($B41,'1v -beneficirani'!$A$15:$AV$372,N$3,FALSE))</f>
        <v>0</v>
      </c>
      <c r="O41">
        <f>IF($B41=0,0,+VLOOKUP($B41,'1v -beneficirani'!$A$15:$AV$372,O$3,FALSE))</f>
        <v>0</v>
      </c>
      <c r="P41">
        <f>IF($B41=0,0,+VLOOKUP($B41,'1v -beneficirani'!$A$15:$AV$372,P$3,FALSE))</f>
        <v>0</v>
      </c>
      <c r="Q41">
        <f>IF($B41=0,0,+VLOOKUP($B41,'1v -beneficirani'!$A$15:$AV$372,Q$3,FALSE))</f>
        <v>0</v>
      </c>
      <c r="R41">
        <f>IF($B41=0,0,+VLOOKUP($B41,'1v -beneficirani'!$A$15:$AV$372,R$3,FALSE))</f>
        <v>0</v>
      </c>
      <c r="S41">
        <f>IF($B41=0,0,+VLOOKUP($B41,'1v -beneficirani'!$A$15:$AV$372,S$3,FALSE))</f>
        <v>0</v>
      </c>
      <c r="T41">
        <f>IF($B41=0,0,+VLOOKUP($B41,'1v -beneficirani'!$A$15:$AV$372,T$3,FALSE))</f>
        <v>0</v>
      </c>
      <c r="U41">
        <f>IF($B41=0,0,+VLOOKUP($B41,'1v -beneficirani'!$A$15:$AV$372,U$3,FALSE))</f>
        <v>0</v>
      </c>
      <c r="V41">
        <f>IF($B41=0,0,+VLOOKUP($B41,'1v -beneficirani'!$A$15:$AV$372,V$3,FALSE))</f>
        <v>0</v>
      </c>
      <c r="W41">
        <f>IF($B41=0,0,+VLOOKUP($B41,'1v -beneficirani'!$A$15:$AV$372,W$3,FALSE))</f>
        <v>0</v>
      </c>
      <c r="X41">
        <f>IF($B41=0,0,+VLOOKUP($B41,'1v -beneficirani'!$A$15:$AV$372,X$3,FALSE))</f>
        <v>0</v>
      </c>
      <c r="Y41">
        <f>IF($B41=0,0,+VLOOKUP($B41,'1v -beneficirani'!$A$15:$AV$372,Y$3,FALSE))</f>
        <v>0</v>
      </c>
      <c r="Z41">
        <f>IF($B41=0,0,+VLOOKUP($B41,'1v -beneficirani'!$A$15:$AV$372,Z$3,FALSE))</f>
        <v>0</v>
      </c>
      <c r="AA41">
        <f>IF($B41=0,0,+VLOOKUP($B41,'1v -beneficirani'!$A$15:$AV$372,AA$3,FALSE))</f>
        <v>0</v>
      </c>
      <c r="AB41">
        <f>IF($B41=0,0,+VLOOKUP($B41,'1v -beneficirani'!$A$15:$AV$372,AB$3,FALSE))</f>
        <v>0</v>
      </c>
      <c r="AC41">
        <f>IF($B41=0,0,+VLOOKUP($B41,'1v -beneficirani'!$A$15:$AV$372,AC$3,FALSE))</f>
        <v>0</v>
      </c>
      <c r="AD41">
        <f>IF($B41=0,0,+VLOOKUP($B41,'1v -beneficirani'!$A$15:$AV$372,AD$3,FALSE))</f>
        <v>0</v>
      </c>
      <c r="AL41">
        <f>IF($B41=0,0,+VLOOKUP($B41,'1v -beneficirani'!$A$15:$AV$372,AL$3,FALSE))</f>
        <v>0</v>
      </c>
      <c r="AM41">
        <f>IF($B41=0,0,+VLOOKUP($B41,'1v -beneficirani'!$A$15:$AV$372,AM$3,FALSE))</f>
        <v>0</v>
      </c>
      <c r="AN41" s="40">
        <f>IF($B41=0,0,+VLOOKUP($B41,'1v -beneficirani'!$A$15:$AV$372,AN$3,FALSE))</f>
        <v>0</v>
      </c>
      <c r="AO41" s="40">
        <f>IF($B41=0,0,+VLOOKUP($B41,'1v -beneficirani'!$A$15:$AV$372,AO$3,FALSE))</f>
        <v>0</v>
      </c>
      <c r="AP41" s="40">
        <f>IF($B41=0,0,+VLOOKUP($B41,'1v -beneficirani'!$A$15:$AV$372,AP$3,FALSE))</f>
        <v>0</v>
      </c>
      <c r="AQ41" s="40">
        <f>IF($B41=0,0,+VLOOKUP($B41,'1v -beneficirani'!$A$15:$AV$372,AQ$3,FALSE))</f>
        <v>0</v>
      </c>
      <c r="AR41" s="40">
        <f>IF($B41=0,0,+VLOOKUP($B41,'1v -beneficirani'!$A$15:$AV$372,AR$3,FALSE))</f>
        <v>0</v>
      </c>
      <c r="AS41" s="40">
        <f>IF($B41=0,0,+VLOOKUP($B41,'1v -beneficirani'!$A$15:$AV$372,AS$3,FALSE))</f>
        <v>0</v>
      </c>
      <c r="AT41" s="40">
        <f>IF($B41=0,0,+VLOOKUP($B41,'1v -beneficirani'!$A$15:$AV$372,AT$3,FALSE))</f>
        <v>0</v>
      </c>
      <c r="AU41" s="40">
        <f>IF($B41=0,0,+VLOOKUP($B41,'1v -beneficirani'!$A$15:$AV$372,AU$3,FALSE))</f>
        <v>0</v>
      </c>
      <c r="AV41" s="40">
        <f>IF($B41=0,0,+VLOOKUP($B41,'1v -beneficirani'!$A$15:$AV$372,AV$3,FALSE))</f>
        <v>0</v>
      </c>
      <c r="AW41" s="40">
        <f>IF($B41=0,0,+VLOOKUP($B41,'1v -beneficirani'!$A$15:$AV$372,AW$3,FALSE))</f>
        <v>0</v>
      </c>
      <c r="AX41" s="389">
        <f>IF($B41=0,0,+VLOOKUP($B41,'1v -beneficirani'!$A$15:$AV$372,AX$3,FALSE))</f>
        <v>0</v>
      </c>
      <c r="AY41" s="40">
        <f>+(AQ41*'1v -beneficirani'!$C$6)/100</f>
        <v>0</v>
      </c>
      <c r="AZ41" s="40">
        <f>+(AR41*'1v -beneficirani'!$C$6)/100</f>
        <v>0</v>
      </c>
      <c r="BA41" s="40">
        <f>+(AV41*'1v -beneficirani'!$C$6)/100</f>
        <v>0</v>
      </c>
      <c r="BB41" s="40">
        <f>+(AW41*'1v -beneficirani'!$C$6)/100</f>
        <v>0</v>
      </c>
    </row>
    <row r="42" spans="1:54" x14ac:dyDescent="0.25">
      <c r="A42">
        <f t="shared" si="5"/>
        <v>0</v>
      </c>
      <c r="B42">
        <f>+IF(MAX(B$4:B41)+1&lt;=B$1,B41+1,0)</f>
        <v>0</v>
      </c>
      <c r="C42" s="222">
        <f t="shared" si="6"/>
        <v>0</v>
      </c>
      <c r="D42">
        <f t="shared" si="6"/>
        <v>0</v>
      </c>
      <c r="E42" s="368">
        <f t="shared" si="6"/>
        <v>0</v>
      </c>
      <c r="F42" s="222">
        <f t="shared" si="3"/>
        <v>0</v>
      </c>
      <c r="G42">
        <f>IF($B42=0,0,+VLOOKUP($B42,'1v -beneficirani'!A$15:C$351,G$3,FALSE))</f>
        <v>0</v>
      </c>
      <c r="I42">
        <f>IF($B42=0,0,+VLOOKUP($B42,'1v -beneficirani'!$A$15:$AV$372,I$3,FALSE))</f>
        <v>0</v>
      </c>
      <c r="J42">
        <f>IF($B42=0,0,+VLOOKUP($B42,'1v -beneficirani'!$A$15:$AV$372,J$3,FALSE))</f>
        <v>0</v>
      </c>
      <c r="K42">
        <f>IF($B42=0,0,+VLOOKUP($B42,'1v -beneficirani'!$A$15:$AV$372,K$3,FALSE))</f>
        <v>0</v>
      </c>
      <c r="L42">
        <f>IF($B42=0,0,+VLOOKUP($B42,'1v -beneficirani'!$A$15:$AV$372,L$3,FALSE))</f>
        <v>0</v>
      </c>
      <c r="M42">
        <f>IF($B42=0,0,+VLOOKUP($B42,'1v -beneficirani'!$A$15:$AV$372,M$3,FALSE))</f>
        <v>0</v>
      </c>
      <c r="N42">
        <f>IF($B42=0,0,+VLOOKUP($B42,'1v -beneficirani'!$A$15:$AV$372,N$3,FALSE))</f>
        <v>0</v>
      </c>
      <c r="O42">
        <f>IF($B42=0,0,+VLOOKUP($B42,'1v -beneficirani'!$A$15:$AV$372,O$3,FALSE))</f>
        <v>0</v>
      </c>
      <c r="P42">
        <f>IF($B42=0,0,+VLOOKUP($B42,'1v -beneficirani'!$A$15:$AV$372,P$3,FALSE))</f>
        <v>0</v>
      </c>
      <c r="Q42">
        <f>IF($B42=0,0,+VLOOKUP($B42,'1v -beneficirani'!$A$15:$AV$372,Q$3,FALSE))</f>
        <v>0</v>
      </c>
      <c r="R42">
        <f>IF($B42=0,0,+VLOOKUP($B42,'1v -beneficirani'!$A$15:$AV$372,R$3,FALSE))</f>
        <v>0</v>
      </c>
      <c r="S42">
        <f>IF($B42=0,0,+VLOOKUP($B42,'1v -beneficirani'!$A$15:$AV$372,S$3,FALSE))</f>
        <v>0</v>
      </c>
      <c r="T42">
        <f>IF($B42=0,0,+VLOOKUP($B42,'1v -beneficirani'!$A$15:$AV$372,T$3,FALSE))</f>
        <v>0</v>
      </c>
      <c r="U42">
        <f>IF($B42=0,0,+VLOOKUP($B42,'1v -beneficirani'!$A$15:$AV$372,U$3,FALSE))</f>
        <v>0</v>
      </c>
      <c r="V42">
        <f>IF($B42=0,0,+VLOOKUP($B42,'1v -beneficirani'!$A$15:$AV$372,V$3,FALSE))</f>
        <v>0</v>
      </c>
      <c r="W42">
        <f>IF($B42=0,0,+VLOOKUP($B42,'1v -beneficirani'!$A$15:$AV$372,W$3,FALSE))</f>
        <v>0</v>
      </c>
      <c r="X42">
        <f>IF($B42=0,0,+VLOOKUP($B42,'1v -beneficirani'!$A$15:$AV$372,X$3,FALSE))</f>
        <v>0</v>
      </c>
      <c r="Y42">
        <f>IF($B42=0,0,+VLOOKUP($B42,'1v -beneficirani'!$A$15:$AV$372,Y$3,FALSE))</f>
        <v>0</v>
      </c>
      <c r="Z42">
        <f>IF($B42=0,0,+VLOOKUP($B42,'1v -beneficirani'!$A$15:$AV$372,Z$3,FALSE))</f>
        <v>0</v>
      </c>
      <c r="AA42">
        <f>IF($B42=0,0,+VLOOKUP($B42,'1v -beneficirani'!$A$15:$AV$372,AA$3,FALSE))</f>
        <v>0</v>
      </c>
      <c r="AB42">
        <f>IF($B42=0,0,+VLOOKUP($B42,'1v -beneficirani'!$A$15:$AV$372,AB$3,FALSE))</f>
        <v>0</v>
      </c>
      <c r="AC42">
        <f>IF($B42=0,0,+VLOOKUP($B42,'1v -beneficirani'!$A$15:$AV$372,AC$3,FALSE))</f>
        <v>0</v>
      </c>
      <c r="AD42">
        <f>IF($B42=0,0,+VLOOKUP($B42,'1v -beneficirani'!$A$15:$AV$372,AD$3,FALSE))</f>
        <v>0</v>
      </c>
      <c r="AL42">
        <f>IF($B42=0,0,+VLOOKUP($B42,'1v -beneficirani'!$A$15:$AV$372,AL$3,FALSE))</f>
        <v>0</v>
      </c>
      <c r="AM42">
        <f>IF($B42=0,0,+VLOOKUP($B42,'1v -beneficirani'!$A$15:$AV$372,AM$3,FALSE))</f>
        <v>0</v>
      </c>
      <c r="AN42" s="40">
        <f>IF($B42=0,0,+VLOOKUP($B42,'1v -beneficirani'!$A$15:$AV$372,AN$3,FALSE))</f>
        <v>0</v>
      </c>
      <c r="AO42" s="40">
        <f>IF($B42=0,0,+VLOOKUP($B42,'1v -beneficirani'!$A$15:$AV$372,AO$3,FALSE))</f>
        <v>0</v>
      </c>
      <c r="AP42" s="40">
        <f>IF($B42=0,0,+VLOOKUP($B42,'1v -beneficirani'!$A$15:$AV$372,AP$3,FALSE))</f>
        <v>0</v>
      </c>
      <c r="AQ42" s="40">
        <f>IF($B42=0,0,+VLOOKUP($B42,'1v -beneficirani'!$A$15:$AV$372,AQ$3,FALSE))</f>
        <v>0</v>
      </c>
      <c r="AR42" s="40">
        <f>IF($B42=0,0,+VLOOKUP($B42,'1v -beneficirani'!$A$15:$AV$372,AR$3,FALSE))</f>
        <v>0</v>
      </c>
      <c r="AS42" s="40">
        <f>IF($B42=0,0,+VLOOKUP($B42,'1v -beneficirani'!$A$15:$AV$372,AS$3,FALSE))</f>
        <v>0</v>
      </c>
      <c r="AT42" s="40">
        <f>IF($B42=0,0,+VLOOKUP($B42,'1v -beneficirani'!$A$15:$AV$372,AT$3,FALSE))</f>
        <v>0</v>
      </c>
      <c r="AU42" s="40">
        <f>IF($B42=0,0,+VLOOKUP($B42,'1v -beneficirani'!$A$15:$AV$372,AU$3,FALSE))</f>
        <v>0</v>
      </c>
      <c r="AV42" s="40">
        <f>IF($B42=0,0,+VLOOKUP($B42,'1v -beneficirani'!$A$15:$AV$372,AV$3,FALSE))</f>
        <v>0</v>
      </c>
      <c r="AW42" s="40">
        <f>IF($B42=0,0,+VLOOKUP($B42,'1v -beneficirani'!$A$15:$AV$372,AW$3,FALSE))</f>
        <v>0</v>
      </c>
      <c r="AX42" s="389">
        <f>IF($B42=0,0,+VLOOKUP($B42,'1v -beneficirani'!$A$15:$AV$372,AX$3,FALSE))</f>
        <v>0</v>
      </c>
      <c r="AY42" s="40">
        <f>+(AQ42*'1v -beneficirani'!$C$6)/100</f>
        <v>0</v>
      </c>
      <c r="AZ42" s="40">
        <f>+(AR42*'1v -beneficirani'!$C$6)/100</f>
        <v>0</v>
      </c>
      <c r="BA42" s="40">
        <f>+(AV42*'1v -beneficirani'!$C$6)/100</f>
        <v>0</v>
      </c>
      <c r="BB42" s="40">
        <f>+(AW42*'1v -beneficirani'!$C$6)/100</f>
        <v>0</v>
      </c>
    </row>
    <row r="43" spans="1:54" x14ac:dyDescent="0.25">
      <c r="A43">
        <f t="shared" si="5"/>
        <v>0</v>
      </c>
      <c r="B43">
        <f>+IF(MAX(B$4:B42)+1&lt;=B$1,B42+1,0)</f>
        <v>0</v>
      </c>
      <c r="C43" s="222">
        <f t="shared" si="6"/>
        <v>0</v>
      </c>
      <c r="D43">
        <f t="shared" si="6"/>
        <v>0</v>
      </c>
      <c r="E43" s="368">
        <f t="shared" si="6"/>
        <v>0</v>
      </c>
      <c r="F43" s="222">
        <f t="shared" si="3"/>
        <v>0</v>
      </c>
      <c r="G43">
        <f>IF($B43=0,0,+VLOOKUP($B43,'1v -beneficirani'!A$15:C$351,G$3,FALSE))</f>
        <v>0</v>
      </c>
      <c r="I43">
        <f>IF($B43=0,0,+VLOOKUP($B43,'1v -beneficirani'!$A$15:$AV$372,I$3,FALSE))</f>
        <v>0</v>
      </c>
      <c r="J43">
        <f>IF($B43=0,0,+VLOOKUP($B43,'1v -beneficirani'!$A$15:$AV$372,J$3,FALSE))</f>
        <v>0</v>
      </c>
      <c r="K43">
        <f>IF($B43=0,0,+VLOOKUP($B43,'1v -beneficirani'!$A$15:$AV$372,K$3,FALSE))</f>
        <v>0</v>
      </c>
      <c r="L43">
        <f>IF($B43=0,0,+VLOOKUP($B43,'1v -beneficirani'!$A$15:$AV$372,L$3,FALSE))</f>
        <v>0</v>
      </c>
      <c r="M43">
        <f>IF($B43=0,0,+VLOOKUP($B43,'1v -beneficirani'!$A$15:$AV$372,M$3,FALSE))</f>
        <v>0</v>
      </c>
      <c r="N43">
        <f>IF($B43=0,0,+VLOOKUP($B43,'1v -beneficirani'!$A$15:$AV$372,N$3,FALSE))</f>
        <v>0</v>
      </c>
      <c r="O43">
        <f>IF($B43=0,0,+VLOOKUP($B43,'1v -beneficirani'!$A$15:$AV$372,O$3,FALSE))</f>
        <v>0</v>
      </c>
      <c r="P43">
        <f>IF($B43=0,0,+VLOOKUP($B43,'1v -beneficirani'!$A$15:$AV$372,P$3,FALSE))</f>
        <v>0</v>
      </c>
      <c r="Q43">
        <f>IF($B43=0,0,+VLOOKUP($B43,'1v -beneficirani'!$A$15:$AV$372,Q$3,FALSE))</f>
        <v>0</v>
      </c>
      <c r="R43">
        <f>IF($B43=0,0,+VLOOKUP($B43,'1v -beneficirani'!$A$15:$AV$372,R$3,FALSE))</f>
        <v>0</v>
      </c>
      <c r="S43">
        <f>IF($B43=0,0,+VLOOKUP($B43,'1v -beneficirani'!$A$15:$AV$372,S$3,FALSE))</f>
        <v>0</v>
      </c>
      <c r="T43">
        <f>IF($B43=0,0,+VLOOKUP($B43,'1v -beneficirani'!$A$15:$AV$372,T$3,FALSE))</f>
        <v>0</v>
      </c>
      <c r="U43">
        <f>IF($B43=0,0,+VLOOKUP($B43,'1v -beneficirani'!$A$15:$AV$372,U$3,FALSE))</f>
        <v>0</v>
      </c>
      <c r="V43">
        <f>IF($B43=0,0,+VLOOKUP($B43,'1v -beneficirani'!$A$15:$AV$372,V$3,FALSE))</f>
        <v>0</v>
      </c>
      <c r="W43">
        <f>IF($B43=0,0,+VLOOKUP($B43,'1v -beneficirani'!$A$15:$AV$372,W$3,FALSE))</f>
        <v>0</v>
      </c>
      <c r="X43">
        <f>IF($B43=0,0,+VLOOKUP($B43,'1v -beneficirani'!$A$15:$AV$372,X$3,FALSE))</f>
        <v>0</v>
      </c>
      <c r="Y43">
        <f>IF($B43=0,0,+VLOOKUP($B43,'1v -beneficirani'!$A$15:$AV$372,Y$3,FALSE))</f>
        <v>0</v>
      </c>
      <c r="Z43">
        <f>IF($B43=0,0,+VLOOKUP($B43,'1v -beneficirani'!$A$15:$AV$372,Z$3,FALSE))</f>
        <v>0</v>
      </c>
      <c r="AA43">
        <f>IF($B43=0,0,+VLOOKUP($B43,'1v -beneficirani'!$A$15:$AV$372,AA$3,FALSE))</f>
        <v>0</v>
      </c>
      <c r="AB43">
        <f>IF($B43=0,0,+VLOOKUP($B43,'1v -beneficirani'!$A$15:$AV$372,AB$3,FALSE))</f>
        <v>0</v>
      </c>
      <c r="AC43">
        <f>IF($B43=0,0,+VLOOKUP($B43,'1v -beneficirani'!$A$15:$AV$372,AC$3,FALSE))</f>
        <v>0</v>
      </c>
      <c r="AD43">
        <f>IF($B43=0,0,+VLOOKUP($B43,'1v -beneficirani'!$A$15:$AV$372,AD$3,FALSE))</f>
        <v>0</v>
      </c>
      <c r="AL43">
        <f>IF($B43=0,0,+VLOOKUP($B43,'1v -beneficirani'!$A$15:$AV$372,AL$3,FALSE))</f>
        <v>0</v>
      </c>
      <c r="AM43">
        <f>IF($B43=0,0,+VLOOKUP($B43,'1v -beneficirani'!$A$15:$AV$372,AM$3,FALSE))</f>
        <v>0</v>
      </c>
      <c r="AN43" s="40">
        <f>IF($B43=0,0,+VLOOKUP($B43,'1v -beneficirani'!$A$15:$AV$372,AN$3,FALSE))</f>
        <v>0</v>
      </c>
      <c r="AO43" s="40">
        <f>IF($B43=0,0,+VLOOKUP($B43,'1v -beneficirani'!$A$15:$AV$372,AO$3,FALSE))</f>
        <v>0</v>
      </c>
      <c r="AP43" s="40">
        <f>IF($B43=0,0,+VLOOKUP($B43,'1v -beneficirani'!$A$15:$AV$372,AP$3,FALSE))</f>
        <v>0</v>
      </c>
      <c r="AQ43" s="40">
        <f>IF($B43=0,0,+VLOOKUP($B43,'1v -beneficirani'!$A$15:$AV$372,AQ$3,FALSE))</f>
        <v>0</v>
      </c>
      <c r="AR43" s="40">
        <f>IF($B43=0,0,+VLOOKUP($B43,'1v -beneficirani'!$A$15:$AV$372,AR$3,FALSE))</f>
        <v>0</v>
      </c>
      <c r="AS43" s="40">
        <f>IF($B43=0,0,+VLOOKUP($B43,'1v -beneficirani'!$A$15:$AV$372,AS$3,FALSE))</f>
        <v>0</v>
      </c>
      <c r="AT43" s="40">
        <f>IF($B43=0,0,+VLOOKUP($B43,'1v -beneficirani'!$A$15:$AV$372,AT$3,FALSE))</f>
        <v>0</v>
      </c>
      <c r="AU43" s="40">
        <f>IF($B43=0,0,+VLOOKUP($B43,'1v -beneficirani'!$A$15:$AV$372,AU$3,FALSE))</f>
        <v>0</v>
      </c>
      <c r="AV43" s="40">
        <f>IF($B43=0,0,+VLOOKUP($B43,'1v -beneficirani'!$A$15:$AV$372,AV$3,FALSE))</f>
        <v>0</v>
      </c>
      <c r="AW43" s="40">
        <f>IF($B43=0,0,+VLOOKUP($B43,'1v -beneficirani'!$A$15:$AV$372,AW$3,FALSE))</f>
        <v>0</v>
      </c>
      <c r="AX43" s="389">
        <f>IF($B43=0,0,+VLOOKUP($B43,'1v -beneficirani'!$A$15:$AV$372,AX$3,FALSE))</f>
        <v>0</v>
      </c>
      <c r="AY43" s="40">
        <f>+(AQ43*'1v -beneficirani'!$C$6)/100</f>
        <v>0</v>
      </c>
      <c r="AZ43" s="40">
        <f>+(AR43*'1v -beneficirani'!$C$6)/100</f>
        <v>0</v>
      </c>
      <c r="BA43" s="40">
        <f>+(AV43*'1v -beneficirani'!$C$6)/100</f>
        <v>0</v>
      </c>
      <c r="BB43" s="40">
        <f>+(AW43*'1v -beneficirani'!$C$6)/100</f>
        <v>0</v>
      </c>
    </row>
    <row r="44" spans="1:54" x14ac:dyDescent="0.25">
      <c r="A44">
        <f t="shared" si="5"/>
        <v>0</v>
      </c>
      <c r="B44">
        <f>+IF(MAX(B$4:B43)+1&lt;=B$1,B43+1,0)</f>
        <v>0</v>
      </c>
      <c r="C44" s="222">
        <f t="shared" si="6"/>
        <v>0</v>
      </c>
      <c r="D44">
        <f t="shared" si="6"/>
        <v>0</v>
      </c>
      <c r="E44" s="368">
        <f t="shared" si="6"/>
        <v>0</v>
      </c>
      <c r="F44" s="222">
        <f t="shared" si="3"/>
        <v>0</v>
      </c>
      <c r="G44">
        <f>IF($B44=0,0,+VLOOKUP($B44,'1v -beneficirani'!A$15:C$351,G$3,FALSE))</f>
        <v>0</v>
      </c>
      <c r="I44">
        <f>IF($B44=0,0,+VLOOKUP($B44,'1v -beneficirani'!$A$15:$AV$372,I$3,FALSE))</f>
        <v>0</v>
      </c>
      <c r="J44">
        <f>IF($B44=0,0,+VLOOKUP($B44,'1v -beneficirani'!$A$15:$AV$372,J$3,FALSE))</f>
        <v>0</v>
      </c>
      <c r="K44">
        <f>IF($B44=0,0,+VLOOKUP($B44,'1v -beneficirani'!$A$15:$AV$372,K$3,FALSE))</f>
        <v>0</v>
      </c>
      <c r="L44">
        <f>IF($B44=0,0,+VLOOKUP($B44,'1v -beneficirani'!$A$15:$AV$372,L$3,FALSE))</f>
        <v>0</v>
      </c>
      <c r="M44">
        <f>IF($B44=0,0,+VLOOKUP($B44,'1v -beneficirani'!$A$15:$AV$372,M$3,FALSE))</f>
        <v>0</v>
      </c>
      <c r="N44">
        <f>IF($B44=0,0,+VLOOKUP($B44,'1v -beneficirani'!$A$15:$AV$372,N$3,FALSE))</f>
        <v>0</v>
      </c>
      <c r="O44">
        <f>IF($B44=0,0,+VLOOKUP($B44,'1v -beneficirani'!$A$15:$AV$372,O$3,FALSE))</f>
        <v>0</v>
      </c>
      <c r="P44">
        <f>IF($B44=0,0,+VLOOKUP($B44,'1v -beneficirani'!$A$15:$AV$372,P$3,FALSE))</f>
        <v>0</v>
      </c>
      <c r="Q44">
        <f>IF($B44=0,0,+VLOOKUP($B44,'1v -beneficirani'!$A$15:$AV$372,Q$3,FALSE))</f>
        <v>0</v>
      </c>
      <c r="R44">
        <f>IF($B44=0,0,+VLOOKUP($B44,'1v -beneficirani'!$A$15:$AV$372,R$3,FALSE))</f>
        <v>0</v>
      </c>
      <c r="S44">
        <f>IF($B44=0,0,+VLOOKUP($B44,'1v -beneficirani'!$A$15:$AV$372,S$3,FALSE))</f>
        <v>0</v>
      </c>
      <c r="T44">
        <f>IF($B44=0,0,+VLOOKUP($B44,'1v -beneficirani'!$A$15:$AV$372,T$3,FALSE))</f>
        <v>0</v>
      </c>
      <c r="U44">
        <f>IF($B44=0,0,+VLOOKUP($B44,'1v -beneficirani'!$A$15:$AV$372,U$3,FALSE))</f>
        <v>0</v>
      </c>
      <c r="V44">
        <f>IF($B44=0,0,+VLOOKUP($B44,'1v -beneficirani'!$A$15:$AV$372,V$3,FALSE))</f>
        <v>0</v>
      </c>
      <c r="W44">
        <f>IF($B44=0,0,+VLOOKUP($B44,'1v -beneficirani'!$A$15:$AV$372,W$3,FALSE))</f>
        <v>0</v>
      </c>
      <c r="X44">
        <f>IF($B44=0,0,+VLOOKUP($B44,'1v -beneficirani'!$A$15:$AV$372,X$3,FALSE))</f>
        <v>0</v>
      </c>
      <c r="Y44">
        <f>IF($B44=0,0,+VLOOKUP($B44,'1v -beneficirani'!$A$15:$AV$372,Y$3,FALSE))</f>
        <v>0</v>
      </c>
      <c r="Z44">
        <f>IF($B44=0,0,+VLOOKUP($B44,'1v -beneficirani'!$A$15:$AV$372,Z$3,FALSE))</f>
        <v>0</v>
      </c>
      <c r="AA44">
        <f>IF($B44=0,0,+VLOOKUP($B44,'1v -beneficirani'!$A$15:$AV$372,AA$3,FALSE))</f>
        <v>0</v>
      </c>
      <c r="AB44">
        <f>IF($B44=0,0,+VLOOKUP($B44,'1v -beneficirani'!$A$15:$AV$372,AB$3,FALSE))</f>
        <v>0</v>
      </c>
      <c r="AC44">
        <f>IF($B44=0,0,+VLOOKUP($B44,'1v -beneficirani'!$A$15:$AV$372,AC$3,FALSE))</f>
        <v>0</v>
      </c>
      <c r="AD44">
        <f>IF($B44=0,0,+VLOOKUP($B44,'1v -beneficirani'!$A$15:$AV$372,AD$3,FALSE))</f>
        <v>0</v>
      </c>
      <c r="AL44">
        <f>IF($B44=0,0,+VLOOKUP($B44,'1v -beneficirani'!$A$15:$AV$372,AL$3,FALSE))</f>
        <v>0</v>
      </c>
      <c r="AM44">
        <f>IF($B44=0,0,+VLOOKUP($B44,'1v -beneficirani'!$A$15:$AV$372,AM$3,FALSE))</f>
        <v>0</v>
      </c>
      <c r="AN44" s="40">
        <f>IF($B44=0,0,+VLOOKUP($B44,'1v -beneficirani'!$A$15:$AV$372,AN$3,FALSE))</f>
        <v>0</v>
      </c>
      <c r="AO44" s="40">
        <f>IF($B44=0,0,+VLOOKUP($B44,'1v -beneficirani'!$A$15:$AV$372,AO$3,FALSE))</f>
        <v>0</v>
      </c>
      <c r="AP44" s="40">
        <f>IF($B44=0,0,+VLOOKUP($B44,'1v -beneficirani'!$A$15:$AV$372,AP$3,FALSE))</f>
        <v>0</v>
      </c>
      <c r="AQ44" s="40">
        <f>IF($B44=0,0,+VLOOKUP($B44,'1v -beneficirani'!$A$15:$AV$372,AQ$3,FALSE))</f>
        <v>0</v>
      </c>
      <c r="AR44" s="40">
        <f>IF($B44=0,0,+VLOOKUP($B44,'1v -beneficirani'!$A$15:$AV$372,AR$3,FALSE))</f>
        <v>0</v>
      </c>
      <c r="AS44" s="40">
        <f>IF($B44=0,0,+VLOOKUP($B44,'1v -beneficirani'!$A$15:$AV$372,AS$3,FALSE))</f>
        <v>0</v>
      </c>
      <c r="AT44" s="40">
        <f>IF($B44=0,0,+VLOOKUP($B44,'1v -beneficirani'!$A$15:$AV$372,AT$3,FALSE))</f>
        <v>0</v>
      </c>
      <c r="AU44" s="40">
        <f>IF($B44=0,0,+VLOOKUP($B44,'1v -beneficirani'!$A$15:$AV$372,AU$3,FALSE))</f>
        <v>0</v>
      </c>
      <c r="AV44" s="40">
        <f>IF($B44=0,0,+VLOOKUP($B44,'1v -beneficirani'!$A$15:$AV$372,AV$3,FALSE))</f>
        <v>0</v>
      </c>
      <c r="AW44" s="40">
        <f>IF($B44=0,0,+VLOOKUP($B44,'1v -beneficirani'!$A$15:$AV$372,AW$3,FALSE))</f>
        <v>0</v>
      </c>
      <c r="AX44" s="389">
        <f>IF($B44=0,0,+VLOOKUP($B44,'1v -beneficirani'!$A$15:$AV$372,AX$3,FALSE))</f>
        <v>0</v>
      </c>
      <c r="AY44" s="40">
        <f>+(AQ44*'1v -beneficirani'!$C$6)/100</f>
        <v>0</v>
      </c>
      <c r="AZ44" s="40">
        <f>+(AR44*'1v -beneficirani'!$C$6)/100</f>
        <v>0</v>
      </c>
      <c r="BA44" s="40">
        <f>+(AV44*'1v -beneficirani'!$C$6)/100</f>
        <v>0</v>
      </c>
      <c r="BB44" s="40">
        <f>+(AW44*'1v -beneficirani'!$C$6)/100</f>
        <v>0</v>
      </c>
    </row>
    <row r="45" spans="1:54" x14ac:dyDescent="0.25">
      <c r="A45">
        <f t="shared" si="5"/>
        <v>0</v>
      </c>
      <c r="B45">
        <f>+IF(MAX(B$4:B44)+1&lt;=B$1,B44+1,0)</f>
        <v>0</v>
      </c>
      <c r="C45" s="222">
        <f t="shared" si="6"/>
        <v>0</v>
      </c>
      <c r="D45">
        <f t="shared" si="6"/>
        <v>0</v>
      </c>
      <c r="E45" s="368">
        <f t="shared" si="6"/>
        <v>0</v>
      </c>
      <c r="F45" s="222">
        <f t="shared" si="3"/>
        <v>0</v>
      </c>
      <c r="G45">
        <f>IF($B45=0,0,+VLOOKUP($B45,'1v -beneficirani'!A$15:C$351,G$3,FALSE))</f>
        <v>0</v>
      </c>
      <c r="I45">
        <f>IF($B45=0,0,+VLOOKUP($B45,'1v -beneficirani'!$A$15:$AV$372,I$3,FALSE))</f>
        <v>0</v>
      </c>
      <c r="J45">
        <f>IF($B45=0,0,+VLOOKUP($B45,'1v -beneficirani'!$A$15:$AV$372,J$3,FALSE))</f>
        <v>0</v>
      </c>
      <c r="K45">
        <f>IF($B45=0,0,+VLOOKUP($B45,'1v -beneficirani'!$A$15:$AV$372,K$3,FALSE))</f>
        <v>0</v>
      </c>
      <c r="L45">
        <f>IF($B45=0,0,+VLOOKUP($B45,'1v -beneficirani'!$A$15:$AV$372,L$3,FALSE))</f>
        <v>0</v>
      </c>
      <c r="M45">
        <f>IF($B45=0,0,+VLOOKUP($B45,'1v -beneficirani'!$A$15:$AV$372,M$3,FALSE))</f>
        <v>0</v>
      </c>
      <c r="N45">
        <f>IF($B45=0,0,+VLOOKUP($B45,'1v -beneficirani'!$A$15:$AV$372,N$3,FALSE))</f>
        <v>0</v>
      </c>
      <c r="O45">
        <f>IF($B45=0,0,+VLOOKUP($B45,'1v -beneficirani'!$A$15:$AV$372,O$3,FALSE))</f>
        <v>0</v>
      </c>
      <c r="P45">
        <f>IF($B45=0,0,+VLOOKUP($B45,'1v -beneficirani'!$A$15:$AV$372,P$3,FALSE))</f>
        <v>0</v>
      </c>
      <c r="Q45">
        <f>IF($B45=0,0,+VLOOKUP($B45,'1v -beneficirani'!$A$15:$AV$372,Q$3,FALSE))</f>
        <v>0</v>
      </c>
      <c r="R45">
        <f>IF($B45=0,0,+VLOOKUP($B45,'1v -beneficirani'!$A$15:$AV$372,R$3,FALSE))</f>
        <v>0</v>
      </c>
      <c r="S45">
        <f>IF($B45=0,0,+VLOOKUP($B45,'1v -beneficirani'!$A$15:$AV$372,S$3,FALSE))</f>
        <v>0</v>
      </c>
      <c r="T45">
        <f>IF($B45=0,0,+VLOOKUP($B45,'1v -beneficirani'!$A$15:$AV$372,T$3,FALSE))</f>
        <v>0</v>
      </c>
      <c r="U45">
        <f>IF($B45=0,0,+VLOOKUP($B45,'1v -beneficirani'!$A$15:$AV$372,U$3,FALSE))</f>
        <v>0</v>
      </c>
      <c r="V45">
        <f>IF($B45=0,0,+VLOOKUP($B45,'1v -beneficirani'!$A$15:$AV$372,V$3,FALSE))</f>
        <v>0</v>
      </c>
      <c r="W45">
        <f>IF($B45=0,0,+VLOOKUP($B45,'1v -beneficirani'!$A$15:$AV$372,W$3,FALSE))</f>
        <v>0</v>
      </c>
      <c r="X45">
        <f>IF($B45=0,0,+VLOOKUP($B45,'1v -beneficirani'!$A$15:$AV$372,X$3,FALSE))</f>
        <v>0</v>
      </c>
      <c r="Y45">
        <f>IF($B45=0,0,+VLOOKUP($B45,'1v -beneficirani'!$A$15:$AV$372,Y$3,FALSE))</f>
        <v>0</v>
      </c>
      <c r="Z45">
        <f>IF($B45=0,0,+VLOOKUP($B45,'1v -beneficirani'!$A$15:$AV$372,Z$3,FALSE))</f>
        <v>0</v>
      </c>
      <c r="AA45">
        <f>IF($B45=0,0,+VLOOKUP($B45,'1v -beneficirani'!$A$15:$AV$372,AA$3,FALSE))</f>
        <v>0</v>
      </c>
      <c r="AB45">
        <f>IF($B45=0,0,+VLOOKUP($B45,'1v -beneficirani'!$A$15:$AV$372,AB$3,FALSE))</f>
        <v>0</v>
      </c>
      <c r="AC45">
        <f>IF($B45=0,0,+VLOOKUP($B45,'1v -beneficirani'!$A$15:$AV$372,AC$3,FALSE))</f>
        <v>0</v>
      </c>
      <c r="AD45">
        <f>IF($B45=0,0,+VLOOKUP($B45,'1v -beneficirani'!$A$15:$AV$372,AD$3,FALSE))</f>
        <v>0</v>
      </c>
      <c r="AL45">
        <f>IF($B45=0,0,+VLOOKUP($B45,'1v -beneficirani'!$A$15:$AV$372,AL$3,FALSE))</f>
        <v>0</v>
      </c>
      <c r="AM45">
        <f>IF($B45=0,0,+VLOOKUP($B45,'1v -beneficirani'!$A$15:$AV$372,AM$3,FALSE))</f>
        <v>0</v>
      </c>
      <c r="AN45" s="40">
        <f>IF($B45=0,0,+VLOOKUP($B45,'1v -beneficirani'!$A$15:$AV$372,AN$3,FALSE))</f>
        <v>0</v>
      </c>
      <c r="AO45" s="40">
        <f>IF($B45=0,0,+VLOOKUP($B45,'1v -beneficirani'!$A$15:$AV$372,AO$3,FALSE))</f>
        <v>0</v>
      </c>
      <c r="AP45" s="40">
        <f>IF($B45=0,0,+VLOOKUP($B45,'1v -beneficirani'!$A$15:$AV$372,AP$3,FALSE))</f>
        <v>0</v>
      </c>
      <c r="AQ45" s="40">
        <f>IF($B45=0,0,+VLOOKUP($B45,'1v -beneficirani'!$A$15:$AV$372,AQ$3,FALSE))</f>
        <v>0</v>
      </c>
      <c r="AR45" s="40">
        <f>IF($B45=0,0,+VLOOKUP($B45,'1v -beneficirani'!$A$15:$AV$372,AR$3,FALSE))</f>
        <v>0</v>
      </c>
      <c r="AS45" s="40">
        <f>IF($B45=0,0,+VLOOKUP($B45,'1v -beneficirani'!$A$15:$AV$372,AS$3,FALSE))</f>
        <v>0</v>
      </c>
      <c r="AT45" s="40">
        <f>IF($B45=0,0,+VLOOKUP($B45,'1v -beneficirani'!$A$15:$AV$372,AT$3,FALSE))</f>
        <v>0</v>
      </c>
      <c r="AU45" s="40">
        <f>IF($B45=0,0,+VLOOKUP($B45,'1v -beneficirani'!$A$15:$AV$372,AU$3,FALSE))</f>
        <v>0</v>
      </c>
      <c r="AV45" s="40">
        <f>IF($B45=0,0,+VLOOKUP($B45,'1v -beneficirani'!$A$15:$AV$372,AV$3,FALSE))</f>
        <v>0</v>
      </c>
      <c r="AW45" s="40">
        <f>IF($B45=0,0,+VLOOKUP($B45,'1v -beneficirani'!$A$15:$AV$372,AW$3,FALSE))</f>
        <v>0</v>
      </c>
      <c r="AX45" s="389">
        <f>IF($B45=0,0,+VLOOKUP($B45,'1v -beneficirani'!$A$15:$AV$372,AX$3,FALSE))</f>
        <v>0</v>
      </c>
      <c r="AY45" s="40">
        <f>+(AQ45*'1v -beneficirani'!$C$6)/100</f>
        <v>0</v>
      </c>
      <c r="AZ45" s="40">
        <f>+(AR45*'1v -beneficirani'!$C$6)/100</f>
        <v>0</v>
      </c>
      <c r="BA45" s="40">
        <f>+(AV45*'1v -beneficirani'!$C$6)/100</f>
        <v>0</v>
      </c>
      <c r="BB45" s="40">
        <f>+(AW45*'1v -beneficirani'!$C$6)/100</f>
        <v>0</v>
      </c>
    </row>
    <row r="46" spans="1:54" x14ac:dyDescent="0.25">
      <c r="A46">
        <f t="shared" si="5"/>
        <v>0</v>
      </c>
      <c r="B46">
        <f>+IF(MAX(B$4:B45)+1&lt;=B$1,B45+1,0)</f>
        <v>0</v>
      </c>
      <c r="C46" s="222">
        <f t="shared" si="6"/>
        <v>0</v>
      </c>
      <c r="D46">
        <f t="shared" si="6"/>
        <v>0</v>
      </c>
      <c r="E46" s="368">
        <f t="shared" si="6"/>
        <v>0</v>
      </c>
      <c r="F46" s="222">
        <f t="shared" si="3"/>
        <v>0</v>
      </c>
      <c r="G46">
        <f>IF($B46=0,0,+VLOOKUP($B46,'1v -beneficirani'!A$15:C$351,G$3,FALSE))</f>
        <v>0</v>
      </c>
      <c r="I46">
        <f>IF($B46=0,0,+VLOOKUP($B46,'1v -beneficirani'!$A$15:$AV$372,I$3,FALSE))</f>
        <v>0</v>
      </c>
      <c r="J46">
        <f>IF($B46=0,0,+VLOOKUP($B46,'1v -beneficirani'!$A$15:$AV$372,J$3,FALSE))</f>
        <v>0</v>
      </c>
      <c r="K46">
        <f>IF($B46=0,0,+VLOOKUP($B46,'1v -beneficirani'!$A$15:$AV$372,K$3,FALSE))</f>
        <v>0</v>
      </c>
      <c r="L46">
        <f>IF($B46=0,0,+VLOOKUP($B46,'1v -beneficirani'!$A$15:$AV$372,L$3,FALSE))</f>
        <v>0</v>
      </c>
      <c r="M46">
        <f>IF($B46=0,0,+VLOOKUP($B46,'1v -beneficirani'!$A$15:$AV$372,M$3,FALSE))</f>
        <v>0</v>
      </c>
      <c r="N46">
        <f>IF($B46=0,0,+VLOOKUP($B46,'1v -beneficirani'!$A$15:$AV$372,N$3,FALSE))</f>
        <v>0</v>
      </c>
      <c r="O46">
        <f>IF($B46=0,0,+VLOOKUP($B46,'1v -beneficirani'!$A$15:$AV$372,O$3,FALSE))</f>
        <v>0</v>
      </c>
      <c r="P46">
        <f>IF($B46=0,0,+VLOOKUP($B46,'1v -beneficirani'!$A$15:$AV$372,P$3,FALSE))</f>
        <v>0</v>
      </c>
      <c r="Q46">
        <f>IF($B46=0,0,+VLOOKUP($B46,'1v -beneficirani'!$A$15:$AV$372,Q$3,FALSE))</f>
        <v>0</v>
      </c>
      <c r="R46">
        <f>IF($B46=0,0,+VLOOKUP($B46,'1v -beneficirani'!$A$15:$AV$372,R$3,FALSE))</f>
        <v>0</v>
      </c>
      <c r="S46">
        <f>IF($B46=0,0,+VLOOKUP($B46,'1v -beneficirani'!$A$15:$AV$372,S$3,FALSE))</f>
        <v>0</v>
      </c>
      <c r="T46">
        <f>IF($B46=0,0,+VLOOKUP($B46,'1v -beneficirani'!$A$15:$AV$372,T$3,FALSE))</f>
        <v>0</v>
      </c>
      <c r="U46">
        <f>IF($B46=0,0,+VLOOKUP($B46,'1v -beneficirani'!$A$15:$AV$372,U$3,FALSE))</f>
        <v>0</v>
      </c>
      <c r="V46">
        <f>IF($B46=0,0,+VLOOKUP($B46,'1v -beneficirani'!$A$15:$AV$372,V$3,FALSE))</f>
        <v>0</v>
      </c>
      <c r="W46">
        <f>IF($B46=0,0,+VLOOKUP($B46,'1v -beneficirani'!$A$15:$AV$372,W$3,FALSE))</f>
        <v>0</v>
      </c>
      <c r="X46">
        <f>IF($B46=0,0,+VLOOKUP($B46,'1v -beneficirani'!$A$15:$AV$372,X$3,FALSE))</f>
        <v>0</v>
      </c>
      <c r="Y46">
        <f>IF($B46=0,0,+VLOOKUP($B46,'1v -beneficirani'!$A$15:$AV$372,Y$3,FALSE))</f>
        <v>0</v>
      </c>
      <c r="Z46">
        <f>IF($B46=0,0,+VLOOKUP($B46,'1v -beneficirani'!$A$15:$AV$372,Z$3,FALSE))</f>
        <v>0</v>
      </c>
      <c r="AA46">
        <f>IF($B46=0,0,+VLOOKUP($B46,'1v -beneficirani'!$A$15:$AV$372,AA$3,FALSE))</f>
        <v>0</v>
      </c>
      <c r="AB46">
        <f>IF($B46=0,0,+VLOOKUP($B46,'1v -beneficirani'!$A$15:$AV$372,AB$3,FALSE))</f>
        <v>0</v>
      </c>
      <c r="AC46">
        <f>IF($B46=0,0,+VLOOKUP($B46,'1v -beneficirani'!$A$15:$AV$372,AC$3,FALSE))</f>
        <v>0</v>
      </c>
      <c r="AD46">
        <f>IF($B46=0,0,+VLOOKUP($B46,'1v -beneficirani'!$A$15:$AV$372,AD$3,FALSE))</f>
        <v>0</v>
      </c>
      <c r="AL46">
        <f>IF($B46=0,0,+VLOOKUP($B46,'1v -beneficirani'!$A$15:$AV$372,AL$3,FALSE))</f>
        <v>0</v>
      </c>
      <c r="AM46">
        <f>IF($B46=0,0,+VLOOKUP($B46,'1v -beneficirani'!$A$15:$AV$372,AM$3,FALSE))</f>
        <v>0</v>
      </c>
      <c r="AN46" s="40">
        <f>IF($B46=0,0,+VLOOKUP($B46,'1v -beneficirani'!$A$15:$AV$372,AN$3,FALSE))</f>
        <v>0</v>
      </c>
      <c r="AO46" s="40">
        <f>IF($B46=0,0,+VLOOKUP($B46,'1v -beneficirani'!$A$15:$AV$372,AO$3,FALSE))</f>
        <v>0</v>
      </c>
      <c r="AP46" s="40">
        <f>IF($B46=0,0,+VLOOKUP($B46,'1v -beneficirani'!$A$15:$AV$372,AP$3,FALSE))</f>
        <v>0</v>
      </c>
      <c r="AQ46" s="40">
        <f>IF($B46=0,0,+VLOOKUP($B46,'1v -beneficirani'!$A$15:$AV$372,AQ$3,FALSE))</f>
        <v>0</v>
      </c>
      <c r="AR46" s="40">
        <f>IF($B46=0,0,+VLOOKUP($B46,'1v -beneficirani'!$A$15:$AV$372,AR$3,FALSE))</f>
        <v>0</v>
      </c>
      <c r="AS46" s="40">
        <f>IF($B46=0,0,+VLOOKUP($B46,'1v -beneficirani'!$A$15:$AV$372,AS$3,FALSE))</f>
        <v>0</v>
      </c>
      <c r="AT46" s="40">
        <f>IF($B46=0,0,+VLOOKUP($B46,'1v -beneficirani'!$A$15:$AV$372,AT$3,FALSE))</f>
        <v>0</v>
      </c>
      <c r="AU46" s="40">
        <f>IF($B46=0,0,+VLOOKUP($B46,'1v -beneficirani'!$A$15:$AV$372,AU$3,FALSE))</f>
        <v>0</v>
      </c>
      <c r="AV46" s="40">
        <f>IF($B46=0,0,+VLOOKUP($B46,'1v -beneficirani'!$A$15:$AV$372,AV$3,FALSE))</f>
        <v>0</v>
      </c>
      <c r="AW46" s="40">
        <f>IF($B46=0,0,+VLOOKUP($B46,'1v -beneficirani'!$A$15:$AV$372,AW$3,FALSE))</f>
        <v>0</v>
      </c>
      <c r="AX46" s="389">
        <f>IF($B46=0,0,+VLOOKUP($B46,'1v -beneficirani'!$A$15:$AV$372,AX$3,FALSE))</f>
        <v>0</v>
      </c>
      <c r="AY46" s="40">
        <f>+(AQ46*'1v -beneficirani'!$C$6)/100</f>
        <v>0</v>
      </c>
      <c r="AZ46" s="40">
        <f>+(AR46*'1v -beneficirani'!$C$6)/100</f>
        <v>0</v>
      </c>
      <c r="BA46" s="40">
        <f>+(AV46*'1v -beneficirani'!$C$6)/100</f>
        <v>0</v>
      </c>
      <c r="BB46" s="40">
        <f>+(AW46*'1v -beneficirani'!$C$6)/100</f>
        <v>0</v>
      </c>
    </row>
    <row r="47" spans="1:54" x14ac:dyDescent="0.25">
      <c r="A47">
        <f t="shared" si="5"/>
        <v>0</v>
      </c>
      <c r="B47">
        <f>+IF(MAX(B$4:B46)+1&lt;=B$1,B46+1,0)</f>
        <v>0</v>
      </c>
      <c r="C47" s="222">
        <f t="shared" si="6"/>
        <v>0</v>
      </c>
      <c r="D47">
        <f t="shared" si="6"/>
        <v>0</v>
      </c>
      <c r="E47" s="368">
        <f t="shared" si="6"/>
        <v>0</v>
      </c>
      <c r="F47" s="222">
        <f t="shared" si="3"/>
        <v>0</v>
      </c>
      <c r="G47">
        <f>IF($B47=0,0,+VLOOKUP($B47,'1v -beneficirani'!A$15:C$351,G$3,FALSE))</f>
        <v>0</v>
      </c>
      <c r="I47">
        <f>IF($B47=0,0,+VLOOKUP($B47,'1v -beneficirani'!$A$15:$AV$372,I$3,FALSE))</f>
        <v>0</v>
      </c>
      <c r="J47">
        <f>IF($B47=0,0,+VLOOKUP($B47,'1v -beneficirani'!$A$15:$AV$372,J$3,FALSE))</f>
        <v>0</v>
      </c>
      <c r="K47">
        <f>IF($B47=0,0,+VLOOKUP($B47,'1v -beneficirani'!$A$15:$AV$372,K$3,FALSE))</f>
        <v>0</v>
      </c>
      <c r="L47">
        <f>IF($B47=0,0,+VLOOKUP($B47,'1v -beneficirani'!$A$15:$AV$372,L$3,FALSE))</f>
        <v>0</v>
      </c>
      <c r="M47">
        <f>IF($B47=0,0,+VLOOKUP($B47,'1v -beneficirani'!$A$15:$AV$372,M$3,FALSE))</f>
        <v>0</v>
      </c>
      <c r="N47">
        <f>IF($B47=0,0,+VLOOKUP($B47,'1v -beneficirani'!$A$15:$AV$372,N$3,FALSE))</f>
        <v>0</v>
      </c>
      <c r="O47">
        <f>IF($B47=0,0,+VLOOKUP($B47,'1v -beneficirani'!$A$15:$AV$372,O$3,FALSE))</f>
        <v>0</v>
      </c>
      <c r="P47">
        <f>IF($B47=0,0,+VLOOKUP($B47,'1v -beneficirani'!$A$15:$AV$372,P$3,FALSE))</f>
        <v>0</v>
      </c>
      <c r="Q47">
        <f>IF($B47=0,0,+VLOOKUP($B47,'1v -beneficirani'!$A$15:$AV$372,Q$3,FALSE))</f>
        <v>0</v>
      </c>
      <c r="R47">
        <f>IF($B47=0,0,+VLOOKUP($B47,'1v -beneficirani'!$A$15:$AV$372,R$3,FALSE))</f>
        <v>0</v>
      </c>
      <c r="S47">
        <f>IF($B47=0,0,+VLOOKUP($B47,'1v -beneficirani'!$A$15:$AV$372,S$3,FALSE))</f>
        <v>0</v>
      </c>
      <c r="T47">
        <f>IF($B47=0,0,+VLOOKUP($B47,'1v -beneficirani'!$A$15:$AV$372,T$3,FALSE))</f>
        <v>0</v>
      </c>
      <c r="U47">
        <f>IF($B47=0,0,+VLOOKUP($B47,'1v -beneficirani'!$A$15:$AV$372,U$3,FALSE))</f>
        <v>0</v>
      </c>
      <c r="V47">
        <f>IF($B47=0,0,+VLOOKUP($B47,'1v -beneficirani'!$A$15:$AV$372,V$3,FALSE))</f>
        <v>0</v>
      </c>
      <c r="W47">
        <f>IF($B47=0,0,+VLOOKUP($B47,'1v -beneficirani'!$A$15:$AV$372,W$3,FALSE))</f>
        <v>0</v>
      </c>
      <c r="X47">
        <f>IF($B47=0,0,+VLOOKUP($B47,'1v -beneficirani'!$A$15:$AV$372,X$3,FALSE))</f>
        <v>0</v>
      </c>
      <c r="Y47">
        <f>IF($B47=0,0,+VLOOKUP($B47,'1v -beneficirani'!$A$15:$AV$372,Y$3,FALSE))</f>
        <v>0</v>
      </c>
      <c r="Z47">
        <f>IF($B47=0,0,+VLOOKUP($B47,'1v -beneficirani'!$A$15:$AV$372,Z$3,FALSE))</f>
        <v>0</v>
      </c>
      <c r="AA47">
        <f>IF($B47=0,0,+VLOOKUP($B47,'1v -beneficirani'!$A$15:$AV$372,AA$3,FALSE))</f>
        <v>0</v>
      </c>
      <c r="AB47">
        <f>IF($B47=0,0,+VLOOKUP($B47,'1v -beneficirani'!$A$15:$AV$372,AB$3,FALSE))</f>
        <v>0</v>
      </c>
      <c r="AC47">
        <f>IF($B47=0,0,+VLOOKUP($B47,'1v -beneficirani'!$A$15:$AV$372,AC$3,FALSE))</f>
        <v>0</v>
      </c>
      <c r="AD47">
        <f>IF($B47=0,0,+VLOOKUP($B47,'1v -beneficirani'!$A$15:$AV$372,AD$3,FALSE))</f>
        <v>0</v>
      </c>
      <c r="AL47">
        <f>IF($B47=0,0,+VLOOKUP($B47,'1v -beneficirani'!$A$15:$AV$372,AL$3,FALSE))</f>
        <v>0</v>
      </c>
      <c r="AM47">
        <f>IF($B47=0,0,+VLOOKUP($B47,'1v -beneficirani'!$A$15:$AV$372,AM$3,FALSE))</f>
        <v>0</v>
      </c>
      <c r="AN47" s="40">
        <f>IF($B47=0,0,+VLOOKUP($B47,'1v -beneficirani'!$A$15:$AV$372,AN$3,FALSE))</f>
        <v>0</v>
      </c>
      <c r="AO47" s="40">
        <f>IF($B47=0,0,+VLOOKUP($B47,'1v -beneficirani'!$A$15:$AV$372,AO$3,FALSE))</f>
        <v>0</v>
      </c>
      <c r="AP47" s="40">
        <f>IF($B47=0,0,+VLOOKUP($B47,'1v -beneficirani'!$A$15:$AV$372,AP$3,FALSE))</f>
        <v>0</v>
      </c>
      <c r="AQ47" s="40">
        <f>IF($B47=0,0,+VLOOKUP($B47,'1v -beneficirani'!$A$15:$AV$372,AQ$3,FALSE))</f>
        <v>0</v>
      </c>
      <c r="AR47" s="40">
        <f>IF($B47=0,0,+VLOOKUP($B47,'1v -beneficirani'!$A$15:$AV$372,AR$3,FALSE))</f>
        <v>0</v>
      </c>
      <c r="AS47" s="40">
        <f>IF($B47=0,0,+VLOOKUP($B47,'1v -beneficirani'!$A$15:$AV$372,AS$3,FALSE))</f>
        <v>0</v>
      </c>
      <c r="AT47" s="40">
        <f>IF($B47=0,0,+VLOOKUP($B47,'1v -beneficirani'!$A$15:$AV$372,AT$3,FALSE))</f>
        <v>0</v>
      </c>
      <c r="AU47" s="40">
        <f>IF($B47=0,0,+VLOOKUP($B47,'1v -beneficirani'!$A$15:$AV$372,AU$3,FALSE))</f>
        <v>0</v>
      </c>
      <c r="AV47" s="40">
        <f>IF($B47=0,0,+VLOOKUP($B47,'1v -beneficirani'!$A$15:$AV$372,AV$3,FALSE))</f>
        <v>0</v>
      </c>
      <c r="AW47" s="40">
        <f>IF($B47=0,0,+VLOOKUP($B47,'1v -beneficirani'!$A$15:$AV$372,AW$3,FALSE))</f>
        <v>0</v>
      </c>
      <c r="AX47" s="389">
        <f>IF($B47=0,0,+VLOOKUP($B47,'1v -beneficirani'!$A$15:$AV$372,AX$3,FALSE))</f>
        <v>0</v>
      </c>
      <c r="AY47" s="40">
        <f>+(AQ47*'1v -beneficirani'!$C$6)/100</f>
        <v>0</v>
      </c>
      <c r="AZ47" s="40">
        <f>+(AR47*'1v -beneficirani'!$C$6)/100</f>
        <v>0</v>
      </c>
      <c r="BA47" s="40">
        <f>+(AV47*'1v -beneficirani'!$C$6)/100</f>
        <v>0</v>
      </c>
      <c r="BB47" s="40">
        <f>+(AW47*'1v -beneficirani'!$C$6)/100</f>
        <v>0</v>
      </c>
    </row>
    <row r="48" spans="1:54" x14ac:dyDescent="0.25">
      <c r="A48">
        <f t="shared" si="5"/>
        <v>0</v>
      </c>
      <c r="B48">
        <f>+IF(MAX(B$4:B47)+1&lt;=B$1,B47+1,0)</f>
        <v>0</v>
      </c>
      <c r="C48" s="222">
        <f t="shared" si="6"/>
        <v>0</v>
      </c>
      <c r="D48">
        <f t="shared" si="6"/>
        <v>0</v>
      </c>
      <c r="E48" s="368">
        <f t="shared" si="6"/>
        <v>0</v>
      </c>
      <c r="F48" s="222">
        <f t="shared" si="3"/>
        <v>0</v>
      </c>
      <c r="G48">
        <f>IF($B48=0,0,+VLOOKUP($B48,'1v -beneficirani'!A$15:C$351,G$3,FALSE))</f>
        <v>0</v>
      </c>
      <c r="I48">
        <f>IF($B48=0,0,+VLOOKUP($B48,'1v -beneficirani'!$A$15:$AV$372,I$3,FALSE))</f>
        <v>0</v>
      </c>
      <c r="J48">
        <f>IF($B48=0,0,+VLOOKUP($B48,'1v -beneficirani'!$A$15:$AV$372,J$3,FALSE))</f>
        <v>0</v>
      </c>
      <c r="K48">
        <f>IF($B48=0,0,+VLOOKUP($B48,'1v -beneficirani'!$A$15:$AV$372,K$3,FALSE))</f>
        <v>0</v>
      </c>
      <c r="L48">
        <f>IF($B48=0,0,+VLOOKUP($B48,'1v -beneficirani'!$A$15:$AV$372,L$3,FALSE))</f>
        <v>0</v>
      </c>
      <c r="M48">
        <f>IF($B48=0,0,+VLOOKUP($B48,'1v -beneficirani'!$A$15:$AV$372,M$3,FALSE))</f>
        <v>0</v>
      </c>
      <c r="N48">
        <f>IF($B48=0,0,+VLOOKUP($B48,'1v -beneficirani'!$A$15:$AV$372,N$3,FALSE))</f>
        <v>0</v>
      </c>
      <c r="O48">
        <f>IF($B48=0,0,+VLOOKUP($B48,'1v -beneficirani'!$A$15:$AV$372,O$3,FALSE))</f>
        <v>0</v>
      </c>
      <c r="P48">
        <f>IF($B48=0,0,+VLOOKUP($B48,'1v -beneficirani'!$A$15:$AV$372,P$3,FALSE))</f>
        <v>0</v>
      </c>
      <c r="Q48">
        <f>IF($B48=0,0,+VLOOKUP($B48,'1v -beneficirani'!$A$15:$AV$372,Q$3,FALSE))</f>
        <v>0</v>
      </c>
      <c r="R48">
        <f>IF($B48=0,0,+VLOOKUP($B48,'1v -beneficirani'!$A$15:$AV$372,R$3,FALSE))</f>
        <v>0</v>
      </c>
      <c r="S48">
        <f>IF($B48=0,0,+VLOOKUP($B48,'1v -beneficirani'!$A$15:$AV$372,S$3,FALSE))</f>
        <v>0</v>
      </c>
      <c r="T48">
        <f>IF($B48=0,0,+VLOOKUP($B48,'1v -beneficirani'!$A$15:$AV$372,T$3,FALSE))</f>
        <v>0</v>
      </c>
      <c r="U48">
        <f>IF($B48=0,0,+VLOOKUP($B48,'1v -beneficirani'!$A$15:$AV$372,U$3,FALSE))</f>
        <v>0</v>
      </c>
      <c r="V48">
        <f>IF($B48=0,0,+VLOOKUP($B48,'1v -beneficirani'!$A$15:$AV$372,V$3,FALSE))</f>
        <v>0</v>
      </c>
      <c r="W48">
        <f>IF($B48=0,0,+VLOOKUP($B48,'1v -beneficirani'!$A$15:$AV$372,W$3,FALSE))</f>
        <v>0</v>
      </c>
      <c r="X48">
        <f>IF($B48=0,0,+VLOOKUP($B48,'1v -beneficirani'!$A$15:$AV$372,X$3,FALSE))</f>
        <v>0</v>
      </c>
      <c r="Y48">
        <f>IF($B48=0,0,+VLOOKUP($B48,'1v -beneficirani'!$A$15:$AV$372,Y$3,FALSE))</f>
        <v>0</v>
      </c>
      <c r="Z48">
        <f>IF($B48=0,0,+VLOOKUP($B48,'1v -beneficirani'!$A$15:$AV$372,Z$3,FALSE))</f>
        <v>0</v>
      </c>
      <c r="AA48">
        <f>IF($B48=0,0,+VLOOKUP($B48,'1v -beneficirani'!$A$15:$AV$372,AA$3,FALSE))</f>
        <v>0</v>
      </c>
      <c r="AB48">
        <f>IF($B48=0,0,+VLOOKUP($B48,'1v -beneficirani'!$A$15:$AV$372,AB$3,FALSE))</f>
        <v>0</v>
      </c>
      <c r="AC48">
        <f>IF($B48=0,0,+VLOOKUP($B48,'1v -beneficirani'!$A$15:$AV$372,AC$3,FALSE))</f>
        <v>0</v>
      </c>
      <c r="AD48">
        <f>IF($B48=0,0,+VLOOKUP($B48,'1v -beneficirani'!$A$15:$AV$372,AD$3,FALSE))</f>
        <v>0</v>
      </c>
      <c r="AL48">
        <f>IF($B48=0,0,+VLOOKUP($B48,'1v -beneficirani'!$A$15:$AV$372,AL$3,FALSE))</f>
        <v>0</v>
      </c>
      <c r="AM48">
        <f>IF($B48=0,0,+VLOOKUP($B48,'1v -beneficirani'!$A$15:$AV$372,AM$3,FALSE))</f>
        <v>0</v>
      </c>
      <c r="AN48" s="40">
        <f>IF($B48=0,0,+VLOOKUP($B48,'1v -beneficirani'!$A$15:$AV$372,AN$3,FALSE))</f>
        <v>0</v>
      </c>
      <c r="AO48" s="40">
        <f>IF($B48=0,0,+VLOOKUP($B48,'1v -beneficirani'!$A$15:$AV$372,AO$3,FALSE))</f>
        <v>0</v>
      </c>
      <c r="AP48" s="40">
        <f>IF($B48=0,0,+VLOOKUP($B48,'1v -beneficirani'!$A$15:$AV$372,AP$3,FALSE))</f>
        <v>0</v>
      </c>
      <c r="AQ48" s="40">
        <f>IF($B48=0,0,+VLOOKUP($B48,'1v -beneficirani'!$A$15:$AV$372,AQ$3,FALSE))</f>
        <v>0</v>
      </c>
      <c r="AR48" s="40">
        <f>IF($B48=0,0,+VLOOKUP($B48,'1v -beneficirani'!$A$15:$AV$372,AR$3,FALSE))</f>
        <v>0</v>
      </c>
      <c r="AS48" s="40">
        <f>IF($B48=0,0,+VLOOKUP($B48,'1v -beneficirani'!$A$15:$AV$372,AS$3,FALSE))</f>
        <v>0</v>
      </c>
      <c r="AT48" s="40">
        <f>IF($B48=0,0,+VLOOKUP($B48,'1v -beneficirani'!$A$15:$AV$372,AT$3,FALSE))</f>
        <v>0</v>
      </c>
      <c r="AU48" s="40">
        <f>IF($B48=0,0,+VLOOKUP($B48,'1v -beneficirani'!$A$15:$AV$372,AU$3,FALSE))</f>
        <v>0</v>
      </c>
      <c r="AV48" s="40">
        <f>IF($B48=0,0,+VLOOKUP($B48,'1v -beneficirani'!$A$15:$AV$372,AV$3,FALSE))</f>
        <v>0</v>
      </c>
      <c r="AW48" s="40">
        <f>IF($B48=0,0,+VLOOKUP($B48,'1v -beneficirani'!$A$15:$AV$372,AW$3,FALSE))</f>
        <v>0</v>
      </c>
      <c r="AX48" s="389">
        <f>IF($B48=0,0,+VLOOKUP($B48,'1v -beneficirani'!$A$15:$AV$372,AX$3,FALSE))</f>
        <v>0</v>
      </c>
      <c r="AY48" s="40">
        <f>+(AQ48*'1v -beneficirani'!$C$6)/100</f>
        <v>0</v>
      </c>
      <c r="AZ48" s="40">
        <f>+(AR48*'1v -beneficirani'!$C$6)/100</f>
        <v>0</v>
      </c>
      <c r="BA48" s="40">
        <f>+(AV48*'1v -beneficirani'!$C$6)/100</f>
        <v>0</v>
      </c>
      <c r="BB48" s="40">
        <f>+(AW48*'1v -beneficirani'!$C$6)/100</f>
        <v>0</v>
      </c>
    </row>
    <row r="49" spans="1:54" x14ac:dyDescent="0.25">
      <c r="A49">
        <f t="shared" si="5"/>
        <v>0</v>
      </c>
      <c r="B49">
        <f>+IF(MAX(B$4:B48)+1&lt;=B$1,B48+1,0)</f>
        <v>0</v>
      </c>
      <c r="C49" s="222">
        <f t="shared" si="6"/>
        <v>0</v>
      </c>
      <c r="D49">
        <f t="shared" si="6"/>
        <v>0</v>
      </c>
      <c r="E49" s="368">
        <f t="shared" si="6"/>
        <v>0</v>
      </c>
      <c r="F49" s="222">
        <f t="shared" si="3"/>
        <v>0</v>
      </c>
      <c r="G49">
        <f>IF($B49=0,0,+VLOOKUP($B49,'1v -beneficirani'!A$15:C$351,G$3,FALSE))</f>
        <v>0</v>
      </c>
      <c r="I49">
        <f>IF($B49=0,0,+VLOOKUP($B49,'1v -beneficirani'!$A$15:$AV$372,I$3,FALSE))</f>
        <v>0</v>
      </c>
      <c r="J49">
        <f>IF($B49=0,0,+VLOOKUP($B49,'1v -beneficirani'!$A$15:$AV$372,J$3,FALSE))</f>
        <v>0</v>
      </c>
      <c r="K49">
        <f>IF($B49=0,0,+VLOOKUP($B49,'1v -beneficirani'!$A$15:$AV$372,K$3,FALSE))</f>
        <v>0</v>
      </c>
      <c r="L49">
        <f>IF($B49=0,0,+VLOOKUP($B49,'1v -beneficirani'!$A$15:$AV$372,L$3,FALSE))</f>
        <v>0</v>
      </c>
      <c r="M49">
        <f>IF($B49=0,0,+VLOOKUP($B49,'1v -beneficirani'!$A$15:$AV$372,M$3,FALSE))</f>
        <v>0</v>
      </c>
      <c r="N49">
        <f>IF($B49=0,0,+VLOOKUP($B49,'1v -beneficirani'!$A$15:$AV$372,N$3,FALSE))</f>
        <v>0</v>
      </c>
      <c r="O49">
        <f>IF($B49=0,0,+VLOOKUP($B49,'1v -beneficirani'!$A$15:$AV$372,O$3,FALSE))</f>
        <v>0</v>
      </c>
      <c r="P49">
        <f>IF($B49=0,0,+VLOOKUP($B49,'1v -beneficirani'!$A$15:$AV$372,P$3,FALSE))</f>
        <v>0</v>
      </c>
      <c r="Q49">
        <f>IF($B49=0,0,+VLOOKUP($B49,'1v -beneficirani'!$A$15:$AV$372,Q$3,FALSE))</f>
        <v>0</v>
      </c>
      <c r="R49">
        <f>IF($B49=0,0,+VLOOKUP($B49,'1v -beneficirani'!$A$15:$AV$372,R$3,FALSE))</f>
        <v>0</v>
      </c>
      <c r="S49">
        <f>IF($B49=0,0,+VLOOKUP($B49,'1v -beneficirani'!$A$15:$AV$372,S$3,FALSE))</f>
        <v>0</v>
      </c>
      <c r="T49">
        <f>IF($B49=0,0,+VLOOKUP($B49,'1v -beneficirani'!$A$15:$AV$372,T$3,FALSE))</f>
        <v>0</v>
      </c>
      <c r="U49">
        <f>IF($B49=0,0,+VLOOKUP($B49,'1v -beneficirani'!$A$15:$AV$372,U$3,FALSE))</f>
        <v>0</v>
      </c>
      <c r="V49">
        <f>IF($B49=0,0,+VLOOKUP($B49,'1v -beneficirani'!$A$15:$AV$372,V$3,FALSE))</f>
        <v>0</v>
      </c>
      <c r="W49">
        <f>IF($B49=0,0,+VLOOKUP($B49,'1v -beneficirani'!$A$15:$AV$372,W$3,FALSE))</f>
        <v>0</v>
      </c>
      <c r="X49">
        <f>IF($B49=0,0,+VLOOKUP($B49,'1v -beneficirani'!$A$15:$AV$372,X$3,FALSE))</f>
        <v>0</v>
      </c>
      <c r="Y49">
        <f>IF($B49=0,0,+VLOOKUP($B49,'1v -beneficirani'!$A$15:$AV$372,Y$3,FALSE))</f>
        <v>0</v>
      </c>
      <c r="Z49">
        <f>IF($B49=0,0,+VLOOKUP($B49,'1v -beneficirani'!$A$15:$AV$372,Z$3,FALSE))</f>
        <v>0</v>
      </c>
      <c r="AA49">
        <f>IF($B49=0,0,+VLOOKUP($B49,'1v -beneficirani'!$A$15:$AV$372,AA$3,FALSE))</f>
        <v>0</v>
      </c>
      <c r="AB49">
        <f>IF($B49=0,0,+VLOOKUP($B49,'1v -beneficirani'!$A$15:$AV$372,AB$3,FALSE))</f>
        <v>0</v>
      </c>
      <c r="AC49">
        <f>IF($B49=0,0,+VLOOKUP($B49,'1v -beneficirani'!$A$15:$AV$372,AC$3,FALSE))</f>
        <v>0</v>
      </c>
      <c r="AD49">
        <f>IF($B49=0,0,+VLOOKUP($B49,'1v -beneficirani'!$A$15:$AV$372,AD$3,FALSE))</f>
        <v>0</v>
      </c>
      <c r="AL49">
        <f>IF($B49=0,0,+VLOOKUP($B49,'1v -beneficirani'!$A$15:$AV$372,AL$3,FALSE))</f>
        <v>0</v>
      </c>
      <c r="AM49">
        <f>IF($B49=0,0,+VLOOKUP($B49,'1v -beneficirani'!$A$15:$AV$372,AM$3,FALSE))</f>
        <v>0</v>
      </c>
      <c r="AN49" s="40">
        <f>IF($B49=0,0,+VLOOKUP($B49,'1v -beneficirani'!$A$15:$AV$372,AN$3,FALSE))</f>
        <v>0</v>
      </c>
      <c r="AO49" s="40">
        <f>IF($B49=0,0,+VLOOKUP($B49,'1v -beneficirani'!$A$15:$AV$372,AO$3,FALSE))</f>
        <v>0</v>
      </c>
      <c r="AP49" s="40">
        <f>IF($B49=0,0,+VLOOKUP($B49,'1v -beneficirani'!$A$15:$AV$372,AP$3,FALSE))</f>
        <v>0</v>
      </c>
      <c r="AQ49" s="40">
        <f>IF($B49=0,0,+VLOOKUP($B49,'1v -beneficirani'!$A$15:$AV$372,AQ$3,FALSE))</f>
        <v>0</v>
      </c>
      <c r="AR49" s="40">
        <f>IF($B49=0,0,+VLOOKUP($B49,'1v -beneficirani'!$A$15:$AV$372,AR$3,FALSE))</f>
        <v>0</v>
      </c>
      <c r="AS49" s="40">
        <f>IF($B49=0,0,+VLOOKUP($B49,'1v -beneficirani'!$A$15:$AV$372,AS$3,FALSE))</f>
        <v>0</v>
      </c>
      <c r="AT49" s="40">
        <f>IF($B49=0,0,+VLOOKUP($B49,'1v -beneficirani'!$A$15:$AV$372,AT$3,FALSE))</f>
        <v>0</v>
      </c>
      <c r="AU49" s="40">
        <f>IF($B49=0,0,+VLOOKUP($B49,'1v -beneficirani'!$A$15:$AV$372,AU$3,FALSE))</f>
        <v>0</v>
      </c>
      <c r="AV49" s="40">
        <f>IF($B49=0,0,+VLOOKUP($B49,'1v -beneficirani'!$A$15:$AV$372,AV$3,FALSE))</f>
        <v>0</v>
      </c>
      <c r="AW49" s="40">
        <f>IF($B49=0,0,+VLOOKUP($B49,'1v -beneficirani'!$A$15:$AV$372,AW$3,FALSE))</f>
        <v>0</v>
      </c>
      <c r="AX49" s="389">
        <f>IF($B49=0,0,+VLOOKUP($B49,'1v -beneficirani'!$A$15:$AV$372,AX$3,FALSE))</f>
        <v>0</v>
      </c>
      <c r="AY49" s="40">
        <f>+(AQ49*'1v -beneficirani'!$C$6)/100</f>
        <v>0</v>
      </c>
      <c r="AZ49" s="40">
        <f>+(AR49*'1v -beneficirani'!$C$6)/100</f>
        <v>0</v>
      </c>
      <c r="BA49" s="40">
        <f>+(AV49*'1v -beneficirani'!$C$6)/100</f>
        <v>0</v>
      </c>
      <c r="BB49" s="40">
        <f>+(AW49*'1v -beneficirani'!$C$6)/100</f>
        <v>0</v>
      </c>
    </row>
    <row r="50" spans="1:54" x14ac:dyDescent="0.25">
      <c r="A50">
        <f t="shared" si="5"/>
        <v>0</v>
      </c>
      <c r="B50">
        <f>+IF(MAX(B$4:B49)+1&lt;=B$1,B49+1,0)</f>
        <v>0</v>
      </c>
      <c r="C50" s="222">
        <f t="shared" si="6"/>
        <v>0</v>
      </c>
      <c r="D50">
        <f t="shared" si="6"/>
        <v>0</v>
      </c>
      <c r="E50" s="368">
        <f t="shared" si="6"/>
        <v>0</v>
      </c>
      <c r="F50" s="222">
        <f t="shared" si="3"/>
        <v>0</v>
      </c>
      <c r="G50">
        <f>IF($B50=0,0,+VLOOKUP($B50,'1v -beneficirani'!A$15:C$351,G$3,FALSE))</f>
        <v>0</v>
      </c>
      <c r="I50">
        <f>IF($B50=0,0,+VLOOKUP($B50,'1v -beneficirani'!$A$15:$AV$372,I$3,FALSE))</f>
        <v>0</v>
      </c>
      <c r="J50">
        <f>IF($B50=0,0,+VLOOKUP($B50,'1v -beneficirani'!$A$15:$AV$372,J$3,FALSE))</f>
        <v>0</v>
      </c>
      <c r="K50">
        <f>IF($B50=0,0,+VLOOKUP($B50,'1v -beneficirani'!$A$15:$AV$372,K$3,FALSE))</f>
        <v>0</v>
      </c>
      <c r="L50">
        <f>IF($B50=0,0,+VLOOKUP($B50,'1v -beneficirani'!$A$15:$AV$372,L$3,FALSE))</f>
        <v>0</v>
      </c>
      <c r="M50">
        <f>IF($B50=0,0,+VLOOKUP($B50,'1v -beneficirani'!$A$15:$AV$372,M$3,FALSE))</f>
        <v>0</v>
      </c>
      <c r="N50">
        <f>IF($B50=0,0,+VLOOKUP($B50,'1v -beneficirani'!$A$15:$AV$372,N$3,FALSE))</f>
        <v>0</v>
      </c>
      <c r="O50">
        <f>IF($B50=0,0,+VLOOKUP($B50,'1v -beneficirani'!$A$15:$AV$372,O$3,FALSE))</f>
        <v>0</v>
      </c>
      <c r="P50">
        <f>IF($B50=0,0,+VLOOKUP($B50,'1v -beneficirani'!$A$15:$AV$372,P$3,FALSE))</f>
        <v>0</v>
      </c>
      <c r="Q50">
        <f>IF($B50=0,0,+VLOOKUP($B50,'1v -beneficirani'!$A$15:$AV$372,Q$3,FALSE))</f>
        <v>0</v>
      </c>
      <c r="R50">
        <f>IF($B50=0,0,+VLOOKUP($B50,'1v -beneficirani'!$A$15:$AV$372,R$3,FALSE))</f>
        <v>0</v>
      </c>
      <c r="S50">
        <f>IF($B50=0,0,+VLOOKUP($B50,'1v -beneficirani'!$A$15:$AV$372,S$3,FALSE))</f>
        <v>0</v>
      </c>
      <c r="T50">
        <f>IF($B50=0,0,+VLOOKUP($B50,'1v -beneficirani'!$A$15:$AV$372,T$3,FALSE))</f>
        <v>0</v>
      </c>
      <c r="U50">
        <f>IF($B50=0,0,+VLOOKUP($B50,'1v -beneficirani'!$A$15:$AV$372,U$3,FALSE))</f>
        <v>0</v>
      </c>
      <c r="V50">
        <f>IF($B50=0,0,+VLOOKUP($B50,'1v -beneficirani'!$A$15:$AV$372,V$3,FALSE))</f>
        <v>0</v>
      </c>
      <c r="W50">
        <f>IF($B50=0,0,+VLOOKUP($B50,'1v -beneficirani'!$A$15:$AV$372,W$3,FALSE))</f>
        <v>0</v>
      </c>
      <c r="X50">
        <f>IF($B50=0,0,+VLOOKUP($B50,'1v -beneficirani'!$A$15:$AV$372,X$3,FALSE))</f>
        <v>0</v>
      </c>
      <c r="Y50">
        <f>IF($B50=0,0,+VLOOKUP($B50,'1v -beneficirani'!$A$15:$AV$372,Y$3,FALSE))</f>
        <v>0</v>
      </c>
      <c r="Z50">
        <f>IF($B50=0,0,+VLOOKUP($B50,'1v -beneficirani'!$A$15:$AV$372,Z$3,FALSE))</f>
        <v>0</v>
      </c>
      <c r="AA50">
        <f>IF($B50=0,0,+VLOOKUP($B50,'1v -beneficirani'!$A$15:$AV$372,AA$3,FALSE))</f>
        <v>0</v>
      </c>
      <c r="AB50">
        <f>IF($B50=0,0,+VLOOKUP($B50,'1v -beneficirani'!$A$15:$AV$372,AB$3,FALSE))</f>
        <v>0</v>
      </c>
      <c r="AC50">
        <f>IF($B50=0,0,+VLOOKUP($B50,'1v -beneficirani'!$A$15:$AV$372,AC$3,FALSE))</f>
        <v>0</v>
      </c>
      <c r="AD50">
        <f>IF($B50=0,0,+VLOOKUP($B50,'1v -beneficirani'!$A$15:$AV$372,AD$3,FALSE))</f>
        <v>0</v>
      </c>
      <c r="AL50">
        <f>IF($B50=0,0,+VLOOKUP($B50,'1v -beneficirani'!$A$15:$AV$372,AL$3,FALSE))</f>
        <v>0</v>
      </c>
      <c r="AM50">
        <f>IF($B50=0,0,+VLOOKUP($B50,'1v -beneficirani'!$A$15:$AV$372,AM$3,FALSE))</f>
        <v>0</v>
      </c>
      <c r="AN50" s="40">
        <f>IF($B50=0,0,+VLOOKUP($B50,'1v -beneficirani'!$A$15:$AV$372,AN$3,FALSE))</f>
        <v>0</v>
      </c>
      <c r="AO50" s="40">
        <f>IF($B50=0,0,+VLOOKUP($B50,'1v -beneficirani'!$A$15:$AV$372,AO$3,FALSE))</f>
        <v>0</v>
      </c>
      <c r="AP50" s="40">
        <f>IF($B50=0,0,+VLOOKUP($B50,'1v -beneficirani'!$A$15:$AV$372,AP$3,FALSE))</f>
        <v>0</v>
      </c>
      <c r="AQ50" s="40">
        <f>IF($B50=0,0,+VLOOKUP($B50,'1v -beneficirani'!$A$15:$AV$372,AQ$3,FALSE))</f>
        <v>0</v>
      </c>
      <c r="AR50" s="40">
        <f>IF($B50=0,0,+VLOOKUP($B50,'1v -beneficirani'!$A$15:$AV$372,AR$3,FALSE))</f>
        <v>0</v>
      </c>
      <c r="AS50" s="40">
        <f>IF($B50=0,0,+VLOOKUP($B50,'1v -beneficirani'!$A$15:$AV$372,AS$3,FALSE))</f>
        <v>0</v>
      </c>
      <c r="AT50" s="40">
        <f>IF($B50=0,0,+VLOOKUP($B50,'1v -beneficirani'!$A$15:$AV$372,AT$3,FALSE))</f>
        <v>0</v>
      </c>
      <c r="AU50" s="40">
        <f>IF($B50=0,0,+VLOOKUP($B50,'1v -beneficirani'!$A$15:$AV$372,AU$3,FALSE))</f>
        <v>0</v>
      </c>
      <c r="AV50" s="40">
        <f>IF($B50=0,0,+VLOOKUP($B50,'1v -beneficirani'!$A$15:$AV$372,AV$3,FALSE))</f>
        <v>0</v>
      </c>
      <c r="AW50" s="40">
        <f>IF($B50=0,0,+VLOOKUP($B50,'1v -beneficirani'!$A$15:$AV$372,AW$3,FALSE))</f>
        <v>0</v>
      </c>
      <c r="AX50" s="389">
        <f>IF($B50=0,0,+VLOOKUP($B50,'1v -beneficirani'!$A$15:$AV$372,AX$3,FALSE))</f>
        <v>0</v>
      </c>
      <c r="AY50" s="40">
        <f>+(AQ50*'1v -beneficirani'!$C$6)/100</f>
        <v>0</v>
      </c>
      <c r="AZ50" s="40">
        <f>+(AR50*'1v -beneficirani'!$C$6)/100</f>
        <v>0</v>
      </c>
      <c r="BA50" s="40">
        <f>+(AV50*'1v -beneficirani'!$C$6)/100</f>
        <v>0</v>
      </c>
      <c r="BB50" s="40">
        <f>+(AW50*'1v -beneficirani'!$C$6)/100</f>
        <v>0</v>
      </c>
    </row>
    <row r="51" spans="1:54" x14ac:dyDescent="0.25">
      <c r="A51">
        <f t="shared" si="5"/>
        <v>0</v>
      </c>
      <c r="B51">
        <f>+IF(MAX(B$4:B50)+1&lt;=B$1,B50+1,0)</f>
        <v>0</v>
      </c>
      <c r="C51" s="222">
        <f t="shared" si="6"/>
        <v>0</v>
      </c>
      <c r="D51">
        <f t="shared" si="6"/>
        <v>0</v>
      </c>
      <c r="E51" s="368">
        <f t="shared" si="6"/>
        <v>0</v>
      </c>
      <c r="F51" s="222">
        <f t="shared" si="3"/>
        <v>0</v>
      </c>
      <c r="G51">
        <f>IF($B51=0,0,+VLOOKUP($B51,'1v -beneficirani'!A$15:C$351,G$3,FALSE))</f>
        <v>0</v>
      </c>
      <c r="I51">
        <f>IF($B51=0,0,+VLOOKUP($B51,'1v -beneficirani'!$A$15:$AV$372,I$3,FALSE))</f>
        <v>0</v>
      </c>
      <c r="J51">
        <f>IF($B51=0,0,+VLOOKUP($B51,'1v -beneficirani'!$A$15:$AV$372,J$3,FALSE))</f>
        <v>0</v>
      </c>
      <c r="K51">
        <f>IF($B51=0,0,+VLOOKUP($B51,'1v -beneficirani'!$A$15:$AV$372,K$3,FALSE))</f>
        <v>0</v>
      </c>
      <c r="L51">
        <f>IF($B51=0,0,+VLOOKUP($B51,'1v -beneficirani'!$A$15:$AV$372,L$3,FALSE))</f>
        <v>0</v>
      </c>
      <c r="M51">
        <f>IF($B51=0,0,+VLOOKUP($B51,'1v -beneficirani'!$A$15:$AV$372,M$3,FALSE))</f>
        <v>0</v>
      </c>
      <c r="N51">
        <f>IF($B51=0,0,+VLOOKUP($B51,'1v -beneficirani'!$A$15:$AV$372,N$3,FALSE))</f>
        <v>0</v>
      </c>
      <c r="O51">
        <f>IF($B51=0,0,+VLOOKUP($B51,'1v -beneficirani'!$A$15:$AV$372,O$3,FALSE))</f>
        <v>0</v>
      </c>
      <c r="P51">
        <f>IF($B51=0,0,+VLOOKUP($B51,'1v -beneficirani'!$A$15:$AV$372,P$3,FALSE))</f>
        <v>0</v>
      </c>
      <c r="Q51">
        <f>IF($B51=0,0,+VLOOKUP($B51,'1v -beneficirani'!$A$15:$AV$372,Q$3,FALSE))</f>
        <v>0</v>
      </c>
      <c r="R51">
        <f>IF($B51=0,0,+VLOOKUP($B51,'1v -beneficirani'!$A$15:$AV$372,R$3,FALSE))</f>
        <v>0</v>
      </c>
      <c r="S51">
        <f>IF($B51=0,0,+VLOOKUP($B51,'1v -beneficirani'!$A$15:$AV$372,S$3,FALSE))</f>
        <v>0</v>
      </c>
      <c r="T51">
        <f>IF($B51=0,0,+VLOOKUP($B51,'1v -beneficirani'!$A$15:$AV$372,T$3,FALSE))</f>
        <v>0</v>
      </c>
      <c r="U51">
        <f>IF($B51=0,0,+VLOOKUP($B51,'1v -beneficirani'!$A$15:$AV$372,U$3,FALSE))</f>
        <v>0</v>
      </c>
      <c r="V51">
        <f>IF($B51=0,0,+VLOOKUP($B51,'1v -beneficirani'!$A$15:$AV$372,V$3,FALSE))</f>
        <v>0</v>
      </c>
      <c r="W51">
        <f>IF($B51=0,0,+VLOOKUP($B51,'1v -beneficirani'!$A$15:$AV$372,W$3,FALSE))</f>
        <v>0</v>
      </c>
      <c r="X51">
        <f>IF($B51=0,0,+VLOOKUP($B51,'1v -beneficirani'!$A$15:$AV$372,X$3,FALSE))</f>
        <v>0</v>
      </c>
      <c r="Y51">
        <f>IF($B51=0,0,+VLOOKUP($B51,'1v -beneficirani'!$A$15:$AV$372,Y$3,FALSE))</f>
        <v>0</v>
      </c>
      <c r="Z51">
        <f>IF($B51=0,0,+VLOOKUP($B51,'1v -beneficirani'!$A$15:$AV$372,Z$3,FALSE))</f>
        <v>0</v>
      </c>
      <c r="AA51">
        <f>IF($B51=0,0,+VLOOKUP($B51,'1v -beneficirani'!$A$15:$AV$372,AA$3,FALSE))</f>
        <v>0</v>
      </c>
      <c r="AB51">
        <f>IF($B51=0,0,+VLOOKUP($B51,'1v -beneficirani'!$A$15:$AV$372,AB$3,FALSE))</f>
        <v>0</v>
      </c>
      <c r="AC51">
        <f>IF($B51=0,0,+VLOOKUP($B51,'1v -beneficirani'!$A$15:$AV$372,AC$3,FALSE))</f>
        <v>0</v>
      </c>
      <c r="AD51">
        <f>IF($B51=0,0,+VLOOKUP($B51,'1v -beneficirani'!$A$15:$AV$372,AD$3,FALSE))</f>
        <v>0</v>
      </c>
      <c r="AL51">
        <f>IF($B51=0,0,+VLOOKUP($B51,'1v -beneficirani'!$A$15:$AV$372,AL$3,FALSE))</f>
        <v>0</v>
      </c>
      <c r="AM51">
        <f>IF($B51=0,0,+VLOOKUP($B51,'1v -beneficirani'!$A$15:$AV$372,AM$3,FALSE))</f>
        <v>0</v>
      </c>
      <c r="AN51" s="40">
        <f>IF($B51=0,0,+VLOOKUP($B51,'1v -beneficirani'!$A$15:$AV$372,AN$3,FALSE))</f>
        <v>0</v>
      </c>
      <c r="AO51" s="40">
        <f>IF($B51=0,0,+VLOOKUP($B51,'1v -beneficirani'!$A$15:$AV$372,AO$3,FALSE))</f>
        <v>0</v>
      </c>
      <c r="AP51" s="40">
        <f>IF($B51=0,0,+VLOOKUP($B51,'1v -beneficirani'!$A$15:$AV$372,AP$3,FALSE))</f>
        <v>0</v>
      </c>
      <c r="AQ51" s="40">
        <f>IF($B51=0,0,+VLOOKUP($B51,'1v -beneficirani'!$A$15:$AV$372,AQ$3,FALSE))</f>
        <v>0</v>
      </c>
      <c r="AR51" s="40">
        <f>IF($B51=0,0,+VLOOKUP($B51,'1v -beneficirani'!$A$15:$AV$372,AR$3,FALSE))</f>
        <v>0</v>
      </c>
      <c r="AS51" s="40">
        <f>IF($B51=0,0,+VLOOKUP($B51,'1v -beneficirani'!$A$15:$AV$372,AS$3,FALSE))</f>
        <v>0</v>
      </c>
      <c r="AT51" s="40">
        <f>IF($B51=0,0,+VLOOKUP($B51,'1v -beneficirani'!$A$15:$AV$372,AT$3,FALSE))</f>
        <v>0</v>
      </c>
      <c r="AU51" s="40">
        <f>IF($B51=0,0,+VLOOKUP($B51,'1v -beneficirani'!$A$15:$AV$372,AU$3,FALSE))</f>
        <v>0</v>
      </c>
      <c r="AV51" s="40">
        <f>IF($B51=0,0,+VLOOKUP($B51,'1v -beneficirani'!$A$15:$AV$372,AV$3,FALSE))</f>
        <v>0</v>
      </c>
      <c r="AW51" s="40">
        <f>IF($B51=0,0,+VLOOKUP($B51,'1v -beneficirani'!$A$15:$AV$372,AW$3,FALSE))</f>
        <v>0</v>
      </c>
      <c r="AX51" s="389">
        <f>IF($B51=0,0,+VLOOKUP($B51,'1v -beneficirani'!$A$15:$AV$372,AX$3,FALSE))</f>
        <v>0</v>
      </c>
      <c r="AY51" s="40">
        <f>+(AQ51*'1v -beneficirani'!$C$6)/100</f>
        <v>0</v>
      </c>
      <c r="AZ51" s="40">
        <f>+(AR51*'1v -beneficirani'!$C$6)/100</f>
        <v>0</v>
      </c>
      <c r="BA51" s="40">
        <f>+(AV51*'1v -beneficirani'!$C$6)/100</f>
        <v>0</v>
      </c>
      <c r="BB51" s="40">
        <f>+(AW51*'1v -beneficirani'!$C$6)/100</f>
        <v>0</v>
      </c>
    </row>
    <row r="52" spans="1:54" x14ac:dyDescent="0.25">
      <c r="A52">
        <f t="shared" si="5"/>
        <v>0</v>
      </c>
      <c r="B52">
        <f>+IF(MAX(B$4:B51)+1&lt;=B$1,B51+1,0)</f>
        <v>0</v>
      </c>
      <c r="C52" s="222">
        <f t="shared" si="6"/>
        <v>0</v>
      </c>
      <c r="D52">
        <f t="shared" si="6"/>
        <v>0</v>
      </c>
      <c r="E52" s="368">
        <f t="shared" si="6"/>
        <v>0</v>
      </c>
      <c r="F52" s="222">
        <f t="shared" si="3"/>
        <v>0</v>
      </c>
      <c r="G52">
        <f>IF($B52=0,0,+VLOOKUP($B52,'1v -beneficirani'!A$15:C$351,G$3,FALSE))</f>
        <v>0</v>
      </c>
      <c r="I52">
        <f>IF($B52=0,0,+VLOOKUP($B52,'1v -beneficirani'!$A$15:$AV$372,I$3,FALSE))</f>
        <v>0</v>
      </c>
      <c r="J52">
        <f>IF($B52=0,0,+VLOOKUP($B52,'1v -beneficirani'!$A$15:$AV$372,J$3,FALSE))</f>
        <v>0</v>
      </c>
      <c r="K52">
        <f>IF($B52=0,0,+VLOOKUP($B52,'1v -beneficirani'!$A$15:$AV$372,K$3,FALSE))</f>
        <v>0</v>
      </c>
      <c r="L52">
        <f>IF($B52=0,0,+VLOOKUP($B52,'1v -beneficirani'!$A$15:$AV$372,L$3,FALSE))</f>
        <v>0</v>
      </c>
      <c r="M52">
        <f>IF($B52=0,0,+VLOOKUP($B52,'1v -beneficirani'!$A$15:$AV$372,M$3,FALSE))</f>
        <v>0</v>
      </c>
      <c r="N52">
        <f>IF($B52=0,0,+VLOOKUP($B52,'1v -beneficirani'!$A$15:$AV$372,N$3,FALSE))</f>
        <v>0</v>
      </c>
      <c r="O52">
        <f>IF($B52=0,0,+VLOOKUP($B52,'1v -beneficirani'!$A$15:$AV$372,O$3,FALSE))</f>
        <v>0</v>
      </c>
      <c r="P52">
        <f>IF($B52=0,0,+VLOOKUP($B52,'1v -beneficirani'!$A$15:$AV$372,P$3,FALSE))</f>
        <v>0</v>
      </c>
      <c r="Q52">
        <f>IF($B52=0,0,+VLOOKUP($B52,'1v -beneficirani'!$A$15:$AV$372,Q$3,FALSE))</f>
        <v>0</v>
      </c>
      <c r="R52">
        <f>IF($B52=0,0,+VLOOKUP($B52,'1v -beneficirani'!$A$15:$AV$372,R$3,FALSE))</f>
        <v>0</v>
      </c>
      <c r="S52">
        <f>IF($B52=0,0,+VLOOKUP($B52,'1v -beneficirani'!$A$15:$AV$372,S$3,FALSE))</f>
        <v>0</v>
      </c>
      <c r="T52">
        <f>IF($B52=0,0,+VLOOKUP($B52,'1v -beneficirani'!$A$15:$AV$372,T$3,FALSE))</f>
        <v>0</v>
      </c>
      <c r="U52">
        <f>IF($B52=0,0,+VLOOKUP($B52,'1v -beneficirani'!$A$15:$AV$372,U$3,FALSE))</f>
        <v>0</v>
      </c>
      <c r="V52">
        <f>IF($B52=0,0,+VLOOKUP($B52,'1v -beneficirani'!$A$15:$AV$372,V$3,FALSE))</f>
        <v>0</v>
      </c>
      <c r="W52">
        <f>IF($B52=0,0,+VLOOKUP($B52,'1v -beneficirani'!$A$15:$AV$372,W$3,FALSE))</f>
        <v>0</v>
      </c>
      <c r="X52">
        <f>IF($B52=0,0,+VLOOKUP($B52,'1v -beneficirani'!$A$15:$AV$372,X$3,FALSE))</f>
        <v>0</v>
      </c>
      <c r="Y52">
        <f>IF($B52=0,0,+VLOOKUP($B52,'1v -beneficirani'!$A$15:$AV$372,Y$3,FALSE))</f>
        <v>0</v>
      </c>
      <c r="Z52">
        <f>IF($B52=0,0,+VLOOKUP($B52,'1v -beneficirani'!$A$15:$AV$372,Z$3,FALSE))</f>
        <v>0</v>
      </c>
      <c r="AA52">
        <f>IF($B52=0,0,+VLOOKUP($B52,'1v -beneficirani'!$A$15:$AV$372,AA$3,FALSE))</f>
        <v>0</v>
      </c>
      <c r="AB52">
        <f>IF($B52=0,0,+VLOOKUP($B52,'1v -beneficirani'!$A$15:$AV$372,AB$3,FALSE))</f>
        <v>0</v>
      </c>
      <c r="AC52">
        <f>IF($B52=0,0,+VLOOKUP($B52,'1v -beneficirani'!$A$15:$AV$372,AC$3,FALSE))</f>
        <v>0</v>
      </c>
      <c r="AD52">
        <f>IF($B52=0,0,+VLOOKUP($B52,'1v -beneficirani'!$A$15:$AV$372,AD$3,FALSE))</f>
        <v>0</v>
      </c>
      <c r="AL52">
        <f>IF($B52=0,0,+VLOOKUP($B52,'1v -beneficirani'!$A$15:$AV$372,AL$3,FALSE))</f>
        <v>0</v>
      </c>
      <c r="AM52">
        <f>IF($B52=0,0,+VLOOKUP($B52,'1v -beneficirani'!$A$15:$AV$372,AM$3,FALSE))</f>
        <v>0</v>
      </c>
      <c r="AN52" s="40">
        <f>IF($B52=0,0,+VLOOKUP($B52,'1v -beneficirani'!$A$15:$AV$372,AN$3,FALSE))</f>
        <v>0</v>
      </c>
      <c r="AO52" s="40">
        <f>IF($B52=0,0,+VLOOKUP($B52,'1v -beneficirani'!$A$15:$AV$372,AO$3,FALSE))</f>
        <v>0</v>
      </c>
      <c r="AP52" s="40">
        <f>IF($B52=0,0,+VLOOKUP($B52,'1v -beneficirani'!$A$15:$AV$372,AP$3,FALSE))</f>
        <v>0</v>
      </c>
      <c r="AQ52" s="40">
        <f>IF($B52=0,0,+VLOOKUP($B52,'1v -beneficirani'!$A$15:$AV$372,AQ$3,FALSE))</f>
        <v>0</v>
      </c>
      <c r="AR52" s="40">
        <f>IF($B52=0,0,+VLOOKUP($B52,'1v -beneficirani'!$A$15:$AV$372,AR$3,FALSE))</f>
        <v>0</v>
      </c>
      <c r="AS52" s="40">
        <f>IF($B52=0,0,+VLOOKUP($B52,'1v -beneficirani'!$A$15:$AV$372,AS$3,FALSE))</f>
        <v>0</v>
      </c>
      <c r="AT52" s="40">
        <f>IF($B52=0,0,+VLOOKUP($B52,'1v -beneficirani'!$A$15:$AV$372,AT$3,FALSE))</f>
        <v>0</v>
      </c>
      <c r="AU52" s="40">
        <f>IF($B52=0,0,+VLOOKUP($B52,'1v -beneficirani'!$A$15:$AV$372,AU$3,FALSE))</f>
        <v>0</v>
      </c>
      <c r="AV52" s="40">
        <f>IF($B52=0,0,+VLOOKUP($B52,'1v -beneficirani'!$A$15:$AV$372,AV$3,FALSE))</f>
        <v>0</v>
      </c>
      <c r="AW52" s="40">
        <f>IF($B52=0,0,+VLOOKUP($B52,'1v -beneficirani'!$A$15:$AV$372,AW$3,FALSE))</f>
        <v>0</v>
      </c>
      <c r="AX52" s="389">
        <f>IF($B52=0,0,+VLOOKUP($B52,'1v -beneficirani'!$A$15:$AV$372,AX$3,FALSE))</f>
        <v>0</v>
      </c>
      <c r="AY52" s="40">
        <f>+(AQ52*'1v -beneficirani'!$C$6)/100</f>
        <v>0</v>
      </c>
      <c r="AZ52" s="40">
        <f>+(AR52*'1v -beneficirani'!$C$6)/100</f>
        <v>0</v>
      </c>
      <c r="BA52" s="40">
        <f>+(AV52*'1v -beneficirani'!$C$6)/100</f>
        <v>0</v>
      </c>
      <c r="BB52" s="40">
        <f>+(AW52*'1v -beneficirani'!$C$6)/100</f>
        <v>0</v>
      </c>
    </row>
    <row r="53" spans="1:54" x14ac:dyDescent="0.25">
      <c r="A53">
        <f t="shared" si="5"/>
        <v>0</v>
      </c>
      <c r="B53">
        <f>+IF(MAX(B$4:B52)+1&lt;=B$1,B52+1,0)</f>
        <v>0</v>
      </c>
      <c r="C53" s="222">
        <f t="shared" si="6"/>
        <v>0</v>
      </c>
      <c r="D53">
        <f t="shared" si="6"/>
        <v>0</v>
      </c>
      <c r="E53" s="368">
        <f t="shared" si="6"/>
        <v>0</v>
      </c>
      <c r="F53" s="222">
        <f t="shared" si="3"/>
        <v>0</v>
      </c>
      <c r="G53">
        <f>IF($B53=0,0,+VLOOKUP($B53,'1v -beneficirani'!A$15:C$351,G$3,FALSE))</f>
        <v>0</v>
      </c>
      <c r="I53">
        <f>IF($B53=0,0,+VLOOKUP($B53,'1v -beneficirani'!$A$15:$AV$372,I$3,FALSE))</f>
        <v>0</v>
      </c>
      <c r="J53">
        <f>IF($B53=0,0,+VLOOKUP($B53,'1v -beneficirani'!$A$15:$AV$372,J$3,FALSE))</f>
        <v>0</v>
      </c>
      <c r="K53">
        <f>IF($B53=0,0,+VLOOKUP($B53,'1v -beneficirani'!$A$15:$AV$372,K$3,FALSE))</f>
        <v>0</v>
      </c>
      <c r="L53">
        <f>IF($B53=0,0,+VLOOKUP($B53,'1v -beneficirani'!$A$15:$AV$372,L$3,FALSE))</f>
        <v>0</v>
      </c>
      <c r="M53">
        <f>IF($B53=0,0,+VLOOKUP($B53,'1v -beneficirani'!$A$15:$AV$372,M$3,FALSE))</f>
        <v>0</v>
      </c>
      <c r="N53">
        <f>IF($B53=0,0,+VLOOKUP($B53,'1v -beneficirani'!$A$15:$AV$372,N$3,FALSE))</f>
        <v>0</v>
      </c>
      <c r="O53">
        <f>IF($B53=0,0,+VLOOKUP($B53,'1v -beneficirani'!$A$15:$AV$372,O$3,FALSE))</f>
        <v>0</v>
      </c>
      <c r="P53">
        <f>IF($B53=0,0,+VLOOKUP($B53,'1v -beneficirani'!$A$15:$AV$372,P$3,FALSE))</f>
        <v>0</v>
      </c>
      <c r="Q53">
        <f>IF($B53=0,0,+VLOOKUP($B53,'1v -beneficirani'!$A$15:$AV$372,Q$3,FALSE))</f>
        <v>0</v>
      </c>
      <c r="R53">
        <f>IF($B53=0,0,+VLOOKUP($B53,'1v -beneficirani'!$A$15:$AV$372,R$3,FALSE))</f>
        <v>0</v>
      </c>
      <c r="S53">
        <f>IF($B53=0,0,+VLOOKUP($B53,'1v -beneficirani'!$A$15:$AV$372,S$3,FALSE))</f>
        <v>0</v>
      </c>
      <c r="T53">
        <f>IF($B53=0,0,+VLOOKUP($B53,'1v -beneficirani'!$A$15:$AV$372,T$3,FALSE))</f>
        <v>0</v>
      </c>
      <c r="U53">
        <f>IF($B53=0,0,+VLOOKUP($B53,'1v -beneficirani'!$A$15:$AV$372,U$3,FALSE))</f>
        <v>0</v>
      </c>
      <c r="V53">
        <f>IF($B53=0,0,+VLOOKUP($B53,'1v -beneficirani'!$A$15:$AV$372,V$3,FALSE))</f>
        <v>0</v>
      </c>
      <c r="W53">
        <f>IF($B53=0,0,+VLOOKUP($B53,'1v -beneficirani'!$A$15:$AV$372,W$3,FALSE))</f>
        <v>0</v>
      </c>
      <c r="X53">
        <f>IF($B53=0,0,+VLOOKUP($B53,'1v -beneficirani'!$A$15:$AV$372,X$3,FALSE))</f>
        <v>0</v>
      </c>
      <c r="Y53">
        <f>IF($B53=0,0,+VLOOKUP($B53,'1v -beneficirani'!$A$15:$AV$372,Y$3,FALSE))</f>
        <v>0</v>
      </c>
      <c r="Z53">
        <f>IF($B53=0,0,+VLOOKUP($B53,'1v -beneficirani'!$A$15:$AV$372,Z$3,FALSE))</f>
        <v>0</v>
      </c>
      <c r="AA53">
        <f>IF($B53=0,0,+VLOOKUP($B53,'1v -beneficirani'!$A$15:$AV$372,AA$3,FALSE))</f>
        <v>0</v>
      </c>
      <c r="AB53">
        <f>IF($B53=0,0,+VLOOKUP($B53,'1v -beneficirani'!$A$15:$AV$372,AB$3,FALSE))</f>
        <v>0</v>
      </c>
      <c r="AC53">
        <f>IF($B53=0,0,+VLOOKUP($B53,'1v -beneficirani'!$A$15:$AV$372,AC$3,FALSE))</f>
        <v>0</v>
      </c>
      <c r="AD53">
        <f>IF($B53=0,0,+VLOOKUP($B53,'1v -beneficirani'!$A$15:$AV$372,AD$3,FALSE))</f>
        <v>0</v>
      </c>
      <c r="AL53">
        <f>IF($B53=0,0,+VLOOKUP($B53,'1v -beneficirani'!$A$15:$AV$372,AL$3,FALSE))</f>
        <v>0</v>
      </c>
      <c r="AM53">
        <f>IF($B53=0,0,+VLOOKUP($B53,'1v -beneficirani'!$A$15:$AV$372,AM$3,FALSE))</f>
        <v>0</v>
      </c>
      <c r="AN53" s="40">
        <f>IF($B53=0,0,+VLOOKUP($B53,'1v -beneficirani'!$A$15:$AV$372,AN$3,FALSE))</f>
        <v>0</v>
      </c>
      <c r="AO53" s="40">
        <f>IF($B53=0,0,+VLOOKUP($B53,'1v -beneficirani'!$A$15:$AV$372,AO$3,FALSE))</f>
        <v>0</v>
      </c>
      <c r="AP53" s="40">
        <f>IF($B53=0,0,+VLOOKUP($B53,'1v -beneficirani'!$A$15:$AV$372,AP$3,FALSE))</f>
        <v>0</v>
      </c>
      <c r="AQ53" s="40">
        <f>IF($B53=0,0,+VLOOKUP($B53,'1v -beneficirani'!$A$15:$AV$372,AQ$3,FALSE))</f>
        <v>0</v>
      </c>
      <c r="AR53" s="40">
        <f>IF($B53=0,0,+VLOOKUP($B53,'1v -beneficirani'!$A$15:$AV$372,AR$3,FALSE))</f>
        <v>0</v>
      </c>
      <c r="AS53" s="40">
        <f>IF($B53=0,0,+VLOOKUP($B53,'1v -beneficirani'!$A$15:$AV$372,AS$3,FALSE))</f>
        <v>0</v>
      </c>
      <c r="AT53" s="40">
        <f>IF($B53=0,0,+VLOOKUP($B53,'1v -beneficirani'!$A$15:$AV$372,AT$3,FALSE))</f>
        <v>0</v>
      </c>
      <c r="AU53" s="40">
        <f>IF($B53=0,0,+VLOOKUP($B53,'1v -beneficirani'!$A$15:$AV$372,AU$3,FALSE))</f>
        <v>0</v>
      </c>
      <c r="AV53" s="40">
        <f>IF($B53=0,0,+VLOOKUP($B53,'1v -beneficirani'!$A$15:$AV$372,AV$3,FALSE))</f>
        <v>0</v>
      </c>
      <c r="AW53" s="40">
        <f>IF($B53=0,0,+VLOOKUP($B53,'1v -beneficirani'!$A$15:$AV$372,AW$3,FALSE))</f>
        <v>0</v>
      </c>
      <c r="AX53" s="389">
        <f>IF($B53=0,0,+VLOOKUP($B53,'1v -beneficirani'!$A$15:$AV$372,AX$3,FALSE))</f>
        <v>0</v>
      </c>
      <c r="AY53" s="40">
        <f>+(AQ53*'1v -beneficirani'!$C$6)/100</f>
        <v>0</v>
      </c>
      <c r="AZ53" s="40">
        <f>+(AR53*'1v -beneficirani'!$C$6)/100</f>
        <v>0</v>
      </c>
      <c r="BA53" s="40">
        <f>+(AV53*'1v -beneficirani'!$C$6)/100</f>
        <v>0</v>
      </c>
      <c r="BB53" s="40">
        <f>+(AW53*'1v -beneficirani'!$C$6)/100</f>
        <v>0</v>
      </c>
    </row>
    <row r="54" spans="1:54" x14ac:dyDescent="0.25">
      <c r="A54">
        <f t="shared" si="5"/>
        <v>0</v>
      </c>
      <c r="B54">
        <f>+IF(MAX(B$4:B53)+1&lt;=B$1,B53+1,0)</f>
        <v>0</v>
      </c>
      <c r="C54" s="222">
        <f t="shared" si="6"/>
        <v>0</v>
      </c>
      <c r="D54">
        <f t="shared" si="6"/>
        <v>0</v>
      </c>
      <c r="E54" s="368">
        <f t="shared" si="6"/>
        <v>0</v>
      </c>
      <c r="F54" s="222">
        <f t="shared" si="3"/>
        <v>0</v>
      </c>
      <c r="G54">
        <f>IF($B54=0,0,+VLOOKUP($B54,'1v -beneficirani'!A$15:C$351,G$3,FALSE))</f>
        <v>0</v>
      </c>
      <c r="I54">
        <f>IF($B54=0,0,+VLOOKUP($B54,'1v -beneficirani'!$A$15:$AV$372,I$3,FALSE))</f>
        <v>0</v>
      </c>
      <c r="J54">
        <f>IF($B54=0,0,+VLOOKUP($B54,'1v -beneficirani'!$A$15:$AV$372,J$3,FALSE))</f>
        <v>0</v>
      </c>
      <c r="K54">
        <f>IF($B54=0,0,+VLOOKUP($B54,'1v -beneficirani'!$A$15:$AV$372,K$3,FALSE))</f>
        <v>0</v>
      </c>
      <c r="L54">
        <f>IF($B54=0,0,+VLOOKUP($B54,'1v -beneficirani'!$A$15:$AV$372,L$3,FALSE))</f>
        <v>0</v>
      </c>
      <c r="M54">
        <f>IF($B54=0,0,+VLOOKUP($B54,'1v -beneficirani'!$A$15:$AV$372,M$3,FALSE))</f>
        <v>0</v>
      </c>
      <c r="N54">
        <f>IF($B54=0,0,+VLOOKUP($B54,'1v -beneficirani'!$A$15:$AV$372,N$3,FALSE))</f>
        <v>0</v>
      </c>
      <c r="O54">
        <f>IF($B54=0,0,+VLOOKUP($B54,'1v -beneficirani'!$A$15:$AV$372,O$3,FALSE))</f>
        <v>0</v>
      </c>
      <c r="P54">
        <f>IF($B54=0,0,+VLOOKUP($B54,'1v -beneficirani'!$A$15:$AV$372,P$3,FALSE))</f>
        <v>0</v>
      </c>
      <c r="Q54">
        <f>IF($B54=0,0,+VLOOKUP($B54,'1v -beneficirani'!$A$15:$AV$372,Q$3,FALSE))</f>
        <v>0</v>
      </c>
      <c r="R54">
        <f>IF($B54=0,0,+VLOOKUP($B54,'1v -beneficirani'!$A$15:$AV$372,R$3,FALSE))</f>
        <v>0</v>
      </c>
      <c r="S54">
        <f>IF($B54=0,0,+VLOOKUP($B54,'1v -beneficirani'!$A$15:$AV$372,S$3,FALSE))</f>
        <v>0</v>
      </c>
      <c r="T54">
        <f>IF($B54=0,0,+VLOOKUP($B54,'1v -beneficirani'!$A$15:$AV$372,T$3,FALSE))</f>
        <v>0</v>
      </c>
      <c r="U54">
        <f>IF($B54=0,0,+VLOOKUP($B54,'1v -beneficirani'!$A$15:$AV$372,U$3,FALSE))</f>
        <v>0</v>
      </c>
      <c r="V54">
        <f>IF($B54=0,0,+VLOOKUP($B54,'1v -beneficirani'!$A$15:$AV$372,V$3,FALSE))</f>
        <v>0</v>
      </c>
      <c r="W54">
        <f>IF($B54=0,0,+VLOOKUP($B54,'1v -beneficirani'!$A$15:$AV$372,W$3,FALSE))</f>
        <v>0</v>
      </c>
      <c r="X54">
        <f>IF($B54=0,0,+VLOOKUP($B54,'1v -beneficirani'!$A$15:$AV$372,X$3,FALSE))</f>
        <v>0</v>
      </c>
      <c r="Y54">
        <f>IF($B54=0,0,+VLOOKUP($B54,'1v -beneficirani'!$A$15:$AV$372,Y$3,FALSE))</f>
        <v>0</v>
      </c>
      <c r="Z54">
        <f>IF($B54=0,0,+VLOOKUP($B54,'1v -beneficirani'!$A$15:$AV$372,Z$3,FALSE))</f>
        <v>0</v>
      </c>
      <c r="AA54">
        <f>IF($B54=0,0,+VLOOKUP($B54,'1v -beneficirani'!$A$15:$AV$372,AA$3,FALSE))</f>
        <v>0</v>
      </c>
      <c r="AB54">
        <f>IF($B54=0,0,+VLOOKUP($B54,'1v -beneficirani'!$A$15:$AV$372,AB$3,FALSE))</f>
        <v>0</v>
      </c>
      <c r="AC54">
        <f>IF($B54=0,0,+VLOOKUP($B54,'1v -beneficirani'!$A$15:$AV$372,AC$3,FALSE))</f>
        <v>0</v>
      </c>
      <c r="AD54">
        <f>IF($B54=0,0,+VLOOKUP($B54,'1v -beneficirani'!$A$15:$AV$372,AD$3,FALSE))</f>
        <v>0</v>
      </c>
      <c r="AL54">
        <f>IF($B54=0,0,+VLOOKUP($B54,'1v -beneficirani'!$A$15:$AV$372,AL$3,FALSE))</f>
        <v>0</v>
      </c>
      <c r="AM54">
        <f>IF($B54=0,0,+VLOOKUP($B54,'1v -beneficirani'!$A$15:$AV$372,AM$3,FALSE))</f>
        <v>0</v>
      </c>
      <c r="AN54" s="40">
        <f>IF($B54=0,0,+VLOOKUP($B54,'1v -beneficirani'!$A$15:$AV$372,AN$3,FALSE))</f>
        <v>0</v>
      </c>
      <c r="AO54" s="40">
        <f>IF($B54=0,0,+VLOOKUP($B54,'1v -beneficirani'!$A$15:$AV$372,AO$3,FALSE))</f>
        <v>0</v>
      </c>
      <c r="AP54" s="40">
        <f>IF($B54=0,0,+VLOOKUP($B54,'1v -beneficirani'!$A$15:$AV$372,AP$3,FALSE))</f>
        <v>0</v>
      </c>
      <c r="AQ54" s="40">
        <f>IF($B54=0,0,+VLOOKUP($B54,'1v -beneficirani'!$A$15:$AV$372,AQ$3,FALSE))</f>
        <v>0</v>
      </c>
      <c r="AR54" s="40">
        <f>IF($B54=0,0,+VLOOKUP($B54,'1v -beneficirani'!$A$15:$AV$372,AR$3,FALSE))</f>
        <v>0</v>
      </c>
      <c r="AS54" s="40">
        <f>IF($B54=0,0,+VLOOKUP($B54,'1v -beneficirani'!$A$15:$AV$372,AS$3,FALSE))</f>
        <v>0</v>
      </c>
      <c r="AT54" s="40">
        <f>IF($B54=0,0,+VLOOKUP($B54,'1v -beneficirani'!$A$15:$AV$372,AT$3,FALSE))</f>
        <v>0</v>
      </c>
      <c r="AU54" s="40">
        <f>IF($B54=0,0,+VLOOKUP($B54,'1v -beneficirani'!$A$15:$AV$372,AU$3,FALSE))</f>
        <v>0</v>
      </c>
      <c r="AV54" s="40">
        <f>IF($B54=0,0,+VLOOKUP($B54,'1v -beneficirani'!$A$15:$AV$372,AV$3,FALSE))</f>
        <v>0</v>
      </c>
      <c r="AW54" s="40">
        <f>IF($B54=0,0,+VLOOKUP($B54,'1v -beneficirani'!$A$15:$AV$372,AW$3,FALSE))</f>
        <v>0</v>
      </c>
      <c r="AX54" s="389">
        <f>IF($B54=0,0,+VLOOKUP($B54,'1v -beneficirani'!$A$15:$AV$372,AX$3,FALSE))</f>
        <v>0</v>
      </c>
      <c r="AY54" s="40">
        <f>+(AQ54*'1v -beneficirani'!$C$6)/100</f>
        <v>0</v>
      </c>
      <c r="AZ54" s="40">
        <f>+(AR54*'1v -beneficirani'!$C$6)/100</f>
        <v>0</v>
      </c>
      <c r="BA54" s="40">
        <f>+(AV54*'1v -beneficirani'!$C$6)/100</f>
        <v>0</v>
      </c>
      <c r="BB54" s="40">
        <f>+(AW54*'1v -beneficirani'!$C$6)/100</f>
        <v>0</v>
      </c>
    </row>
    <row r="55" spans="1:54" x14ac:dyDescent="0.25">
      <c r="A55">
        <f t="shared" si="5"/>
        <v>0</v>
      </c>
      <c r="B55">
        <f>+IF(MAX(B$4:B54)+1&lt;=B$1,B54+1,0)</f>
        <v>0</v>
      </c>
      <c r="C55" s="222">
        <f t="shared" ref="C55:E70" si="7">+IF(B55&gt;0,C54,0)</f>
        <v>0</v>
      </c>
      <c r="D55">
        <f t="shared" si="7"/>
        <v>0</v>
      </c>
      <c r="E55" s="368">
        <f t="shared" si="7"/>
        <v>0</v>
      </c>
      <c r="F55" s="222">
        <f t="shared" si="3"/>
        <v>0</v>
      </c>
      <c r="G55">
        <f>IF($B55=0,0,+VLOOKUP($B55,'1v -beneficirani'!A$15:C$351,G$3,FALSE))</f>
        <v>0</v>
      </c>
      <c r="I55">
        <f>IF($B55=0,0,+VLOOKUP($B55,'1v -beneficirani'!$A$15:$AV$372,I$3,FALSE))</f>
        <v>0</v>
      </c>
      <c r="J55">
        <f>IF($B55=0,0,+VLOOKUP($B55,'1v -beneficirani'!$A$15:$AV$372,J$3,FALSE))</f>
        <v>0</v>
      </c>
      <c r="K55">
        <f>IF($B55=0,0,+VLOOKUP($B55,'1v -beneficirani'!$A$15:$AV$372,K$3,FALSE))</f>
        <v>0</v>
      </c>
      <c r="L55">
        <f>IF($B55=0,0,+VLOOKUP($B55,'1v -beneficirani'!$A$15:$AV$372,L$3,FALSE))</f>
        <v>0</v>
      </c>
      <c r="M55">
        <f>IF($B55=0,0,+VLOOKUP($B55,'1v -beneficirani'!$A$15:$AV$372,M$3,FALSE))</f>
        <v>0</v>
      </c>
      <c r="N55">
        <f>IF($B55=0,0,+VLOOKUP($B55,'1v -beneficirani'!$A$15:$AV$372,N$3,FALSE))</f>
        <v>0</v>
      </c>
      <c r="O55">
        <f>IF($B55=0,0,+VLOOKUP($B55,'1v -beneficirani'!$A$15:$AV$372,O$3,FALSE))</f>
        <v>0</v>
      </c>
      <c r="P55">
        <f>IF($B55=0,0,+VLOOKUP($B55,'1v -beneficirani'!$A$15:$AV$372,P$3,FALSE))</f>
        <v>0</v>
      </c>
      <c r="Q55">
        <f>IF($B55=0,0,+VLOOKUP($B55,'1v -beneficirani'!$A$15:$AV$372,Q$3,FALSE))</f>
        <v>0</v>
      </c>
      <c r="R55">
        <f>IF($B55=0,0,+VLOOKUP($B55,'1v -beneficirani'!$A$15:$AV$372,R$3,FALSE))</f>
        <v>0</v>
      </c>
      <c r="S55">
        <f>IF($B55=0,0,+VLOOKUP($B55,'1v -beneficirani'!$A$15:$AV$372,S$3,FALSE))</f>
        <v>0</v>
      </c>
      <c r="T55">
        <f>IF($B55=0,0,+VLOOKUP($B55,'1v -beneficirani'!$A$15:$AV$372,T$3,FALSE))</f>
        <v>0</v>
      </c>
      <c r="U55">
        <f>IF($B55=0,0,+VLOOKUP($B55,'1v -beneficirani'!$A$15:$AV$372,U$3,FALSE))</f>
        <v>0</v>
      </c>
      <c r="V55">
        <f>IF($B55=0,0,+VLOOKUP($B55,'1v -beneficirani'!$A$15:$AV$372,V$3,FALSE))</f>
        <v>0</v>
      </c>
      <c r="W55">
        <f>IF($B55=0,0,+VLOOKUP($B55,'1v -beneficirani'!$A$15:$AV$372,W$3,FALSE))</f>
        <v>0</v>
      </c>
      <c r="X55">
        <f>IF($B55=0,0,+VLOOKUP($B55,'1v -beneficirani'!$A$15:$AV$372,X$3,FALSE))</f>
        <v>0</v>
      </c>
      <c r="Y55">
        <f>IF($B55=0,0,+VLOOKUP($B55,'1v -beneficirani'!$A$15:$AV$372,Y$3,FALSE))</f>
        <v>0</v>
      </c>
      <c r="Z55">
        <f>IF($B55=0,0,+VLOOKUP($B55,'1v -beneficirani'!$A$15:$AV$372,Z$3,FALSE))</f>
        <v>0</v>
      </c>
      <c r="AA55">
        <f>IF($B55=0,0,+VLOOKUP($B55,'1v -beneficirani'!$A$15:$AV$372,AA$3,FALSE))</f>
        <v>0</v>
      </c>
      <c r="AB55">
        <f>IF($B55=0,0,+VLOOKUP($B55,'1v -beneficirani'!$A$15:$AV$372,AB$3,FALSE))</f>
        <v>0</v>
      </c>
      <c r="AC55">
        <f>IF($B55=0,0,+VLOOKUP($B55,'1v -beneficirani'!$A$15:$AV$372,AC$3,FALSE))</f>
        <v>0</v>
      </c>
      <c r="AD55">
        <f>IF($B55=0,0,+VLOOKUP($B55,'1v -beneficirani'!$A$15:$AV$372,AD$3,FALSE))</f>
        <v>0</v>
      </c>
      <c r="AL55">
        <f>IF($B55=0,0,+VLOOKUP($B55,'1v -beneficirani'!$A$15:$AV$372,AL$3,FALSE))</f>
        <v>0</v>
      </c>
      <c r="AM55">
        <f>IF($B55=0,0,+VLOOKUP($B55,'1v -beneficirani'!$A$15:$AV$372,AM$3,FALSE))</f>
        <v>0</v>
      </c>
      <c r="AN55" s="40">
        <f>IF($B55=0,0,+VLOOKUP($B55,'1v -beneficirani'!$A$15:$AV$372,AN$3,FALSE))</f>
        <v>0</v>
      </c>
      <c r="AO55" s="40">
        <f>IF($B55=0,0,+VLOOKUP($B55,'1v -beneficirani'!$A$15:$AV$372,AO$3,FALSE))</f>
        <v>0</v>
      </c>
      <c r="AP55" s="40">
        <f>IF($B55=0,0,+VLOOKUP($B55,'1v -beneficirani'!$A$15:$AV$372,AP$3,FALSE))</f>
        <v>0</v>
      </c>
      <c r="AQ55" s="40">
        <f>IF($B55=0,0,+VLOOKUP($B55,'1v -beneficirani'!$A$15:$AV$372,AQ$3,FALSE))</f>
        <v>0</v>
      </c>
      <c r="AR55" s="40">
        <f>IF($B55=0,0,+VLOOKUP($B55,'1v -beneficirani'!$A$15:$AV$372,AR$3,FALSE))</f>
        <v>0</v>
      </c>
      <c r="AS55" s="40">
        <f>IF($B55=0,0,+VLOOKUP($B55,'1v -beneficirani'!$A$15:$AV$372,AS$3,FALSE))</f>
        <v>0</v>
      </c>
      <c r="AT55" s="40">
        <f>IF($B55=0,0,+VLOOKUP($B55,'1v -beneficirani'!$A$15:$AV$372,AT$3,FALSE))</f>
        <v>0</v>
      </c>
      <c r="AU55" s="40">
        <f>IF($B55=0,0,+VLOOKUP($B55,'1v -beneficirani'!$A$15:$AV$372,AU$3,FALSE))</f>
        <v>0</v>
      </c>
      <c r="AV55" s="40">
        <f>IF($B55=0,0,+VLOOKUP($B55,'1v -beneficirani'!$A$15:$AV$372,AV$3,FALSE))</f>
        <v>0</v>
      </c>
      <c r="AW55" s="40">
        <f>IF($B55=0,0,+VLOOKUP($B55,'1v -beneficirani'!$A$15:$AV$372,AW$3,FALSE))</f>
        <v>0</v>
      </c>
      <c r="AX55" s="389">
        <f>IF($B55=0,0,+VLOOKUP($B55,'1v -beneficirani'!$A$15:$AV$372,AX$3,FALSE))</f>
        <v>0</v>
      </c>
      <c r="AY55" s="40">
        <f>+(AQ55*'1v -beneficirani'!$C$6)/100</f>
        <v>0</v>
      </c>
      <c r="AZ55" s="40">
        <f>+(AR55*'1v -beneficirani'!$C$6)/100</f>
        <v>0</v>
      </c>
      <c r="BA55" s="40">
        <f>+(AV55*'1v -beneficirani'!$C$6)/100</f>
        <v>0</v>
      </c>
      <c r="BB55" s="40">
        <f>+(AW55*'1v -beneficirani'!$C$6)/100</f>
        <v>0</v>
      </c>
    </row>
    <row r="56" spans="1:54" x14ac:dyDescent="0.25">
      <c r="A56">
        <f t="shared" si="5"/>
        <v>0</v>
      </c>
      <c r="B56">
        <f>+IF(MAX(B$4:B55)+1&lt;=B$1,B55+1,0)</f>
        <v>0</v>
      </c>
      <c r="C56" s="222">
        <f t="shared" si="7"/>
        <v>0</v>
      </c>
      <c r="D56">
        <f t="shared" si="7"/>
        <v>0</v>
      </c>
      <c r="E56" s="368">
        <f t="shared" si="7"/>
        <v>0</v>
      </c>
      <c r="F56" s="222">
        <f t="shared" si="3"/>
        <v>0</v>
      </c>
      <c r="G56">
        <f>IF($B56=0,0,+VLOOKUP($B56,'1v -beneficirani'!A$15:C$351,G$3,FALSE))</f>
        <v>0</v>
      </c>
      <c r="I56">
        <f>IF($B56=0,0,+VLOOKUP($B56,'1v -beneficirani'!$A$15:$AV$372,I$3,FALSE))</f>
        <v>0</v>
      </c>
      <c r="J56">
        <f>IF($B56=0,0,+VLOOKUP($B56,'1v -beneficirani'!$A$15:$AV$372,J$3,FALSE))</f>
        <v>0</v>
      </c>
      <c r="K56">
        <f>IF($B56=0,0,+VLOOKUP($B56,'1v -beneficirani'!$A$15:$AV$372,K$3,FALSE))</f>
        <v>0</v>
      </c>
      <c r="L56">
        <f>IF($B56=0,0,+VLOOKUP($B56,'1v -beneficirani'!$A$15:$AV$372,L$3,FALSE))</f>
        <v>0</v>
      </c>
      <c r="M56">
        <f>IF($B56=0,0,+VLOOKUP($B56,'1v -beneficirani'!$A$15:$AV$372,M$3,FALSE))</f>
        <v>0</v>
      </c>
      <c r="N56">
        <f>IF($B56=0,0,+VLOOKUP($B56,'1v -beneficirani'!$A$15:$AV$372,N$3,FALSE))</f>
        <v>0</v>
      </c>
      <c r="O56">
        <f>IF($B56=0,0,+VLOOKUP($B56,'1v -beneficirani'!$A$15:$AV$372,O$3,FALSE))</f>
        <v>0</v>
      </c>
      <c r="P56">
        <f>IF($B56=0,0,+VLOOKUP($B56,'1v -beneficirani'!$A$15:$AV$372,P$3,FALSE))</f>
        <v>0</v>
      </c>
      <c r="Q56">
        <f>IF($B56=0,0,+VLOOKUP($B56,'1v -beneficirani'!$A$15:$AV$372,Q$3,FALSE))</f>
        <v>0</v>
      </c>
      <c r="R56">
        <f>IF($B56=0,0,+VLOOKUP($B56,'1v -beneficirani'!$A$15:$AV$372,R$3,FALSE))</f>
        <v>0</v>
      </c>
      <c r="S56">
        <f>IF($B56=0,0,+VLOOKUP($B56,'1v -beneficirani'!$A$15:$AV$372,S$3,FALSE))</f>
        <v>0</v>
      </c>
      <c r="T56">
        <f>IF($B56=0,0,+VLOOKUP($B56,'1v -beneficirani'!$A$15:$AV$372,T$3,FALSE))</f>
        <v>0</v>
      </c>
      <c r="U56">
        <f>IF($B56=0,0,+VLOOKUP($B56,'1v -beneficirani'!$A$15:$AV$372,U$3,FALSE))</f>
        <v>0</v>
      </c>
      <c r="V56">
        <f>IF($B56=0,0,+VLOOKUP($B56,'1v -beneficirani'!$A$15:$AV$372,V$3,FALSE))</f>
        <v>0</v>
      </c>
      <c r="W56">
        <f>IF($B56=0,0,+VLOOKUP($B56,'1v -beneficirani'!$A$15:$AV$372,W$3,FALSE))</f>
        <v>0</v>
      </c>
      <c r="X56">
        <f>IF($B56=0,0,+VLOOKUP($B56,'1v -beneficirani'!$A$15:$AV$372,X$3,FALSE))</f>
        <v>0</v>
      </c>
      <c r="Y56">
        <f>IF($B56=0,0,+VLOOKUP($B56,'1v -beneficirani'!$A$15:$AV$372,Y$3,FALSE))</f>
        <v>0</v>
      </c>
      <c r="Z56">
        <f>IF($B56=0,0,+VLOOKUP($B56,'1v -beneficirani'!$A$15:$AV$372,Z$3,FALSE))</f>
        <v>0</v>
      </c>
      <c r="AA56">
        <f>IF($B56=0,0,+VLOOKUP($B56,'1v -beneficirani'!$A$15:$AV$372,AA$3,FALSE))</f>
        <v>0</v>
      </c>
      <c r="AB56">
        <f>IF($B56=0,0,+VLOOKUP($B56,'1v -beneficirani'!$A$15:$AV$372,AB$3,FALSE))</f>
        <v>0</v>
      </c>
      <c r="AC56">
        <f>IF($B56=0,0,+VLOOKUP($B56,'1v -beneficirani'!$A$15:$AV$372,AC$3,FALSE))</f>
        <v>0</v>
      </c>
      <c r="AD56">
        <f>IF($B56=0,0,+VLOOKUP($B56,'1v -beneficirani'!$A$15:$AV$372,AD$3,FALSE))</f>
        <v>0</v>
      </c>
      <c r="AL56">
        <f>IF($B56=0,0,+VLOOKUP($B56,'1v -beneficirani'!$A$15:$AV$372,AL$3,FALSE))</f>
        <v>0</v>
      </c>
      <c r="AM56">
        <f>IF($B56=0,0,+VLOOKUP($B56,'1v -beneficirani'!$A$15:$AV$372,AM$3,FALSE))</f>
        <v>0</v>
      </c>
      <c r="AN56" s="40">
        <f>IF($B56=0,0,+VLOOKUP($B56,'1v -beneficirani'!$A$15:$AV$372,AN$3,FALSE))</f>
        <v>0</v>
      </c>
      <c r="AO56" s="40">
        <f>IF($B56=0,0,+VLOOKUP($B56,'1v -beneficirani'!$A$15:$AV$372,AO$3,FALSE))</f>
        <v>0</v>
      </c>
      <c r="AP56" s="40">
        <f>IF($B56=0,0,+VLOOKUP($B56,'1v -beneficirani'!$A$15:$AV$372,AP$3,FALSE))</f>
        <v>0</v>
      </c>
      <c r="AQ56" s="40">
        <f>IF($B56=0,0,+VLOOKUP($B56,'1v -beneficirani'!$A$15:$AV$372,AQ$3,FALSE))</f>
        <v>0</v>
      </c>
      <c r="AR56" s="40">
        <f>IF($B56=0,0,+VLOOKUP($B56,'1v -beneficirani'!$A$15:$AV$372,AR$3,FALSE))</f>
        <v>0</v>
      </c>
      <c r="AS56" s="40">
        <f>IF($B56=0,0,+VLOOKUP($B56,'1v -beneficirani'!$A$15:$AV$372,AS$3,FALSE))</f>
        <v>0</v>
      </c>
      <c r="AT56" s="40">
        <f>IF($B56=0,0,+VLOOKUP($B56,'1v -beneficirani'!$A$15:$AV$372,AT$3,FALSE))</f>
        <v>0</v>
      </c>
      <c r="AU56" s="40">
        <f>IF($B56=0,0,+VLOOKUP($B56,'1v -beneficirani'!$A$15:$AV$372,AU$3,FALSE))</f>
        <v>0</v>
      </c>
      <c r="AV56" s="40">
        <f>IF($B56=0,0,+VLOOKUP($B56,'1v -beneficirani'!$A$15:$AV$372,AV$3,FALSE))</f>
        <v>0</v>
      </c>
      <c r="AW56" s="40">
        <f>IF($B56=0,0,+VLOOKUP($B56,'1v -beneficirani'!$A$15:$AV$372,AW$3,FALSE))</f>
        <v>0</v>
      </c>
      <c r="AX56" s="389">
        <f>IF($B56=0,0,+VLOOKUP($B56,'1v -beneficirani'!$A$15:$AV$372,AX$3,FALSE))</f>
        <v>0</v>
      </c>
      <c r="AY56" s="40">
        <f>+(AQ56*'1v -beneficirani'!$C$6)/100</f>
        <v>0</v>
      </c>
      <c r="AZ56" s="40">
        <f>+(AR56*'1v -beneficirani'!$C$6)/100</f>
        <v>0</v>
      </c>
      <c r="BA56" s="40">
        <f>+(AV56*'1v -beneficirani'!$C$6)/100</f>
        <v>0</v>
      </c>
      <c r="BB56" s="40">
        <f>+(AW56*'1v -beneficirani'!$C$6)/100</f>
        <v>0</v>
      </c>
    </row>
    <row r="57" spans="1:54" x14ac:dyDescent="0.25">
      <c r="A57">
        <f t="shared" si="5"/>
        <v>0</v>
      </c>
      <c r="B57">
        <f>+IF(MAX(B$4:B56)+1&lt;=B$1,B56+1,0)</f>
        <v>0</v>
      </c>
      <c r="C57" s="222">
        <f t="shared" si="7"/>
        <v>0</v>
      </c>
      <c r="D57">
        <f t="shared" si="7"/>
        <v>0</v>
      </c>
      <c r="E57" s="368">
        <f t="shared" si="7"/>
        <v>0</v>
      </c>
      <c r="F57" s="222">
        <f t="shared" si="3"/>
        <v>0</v>
      </c>
      <c r="G57">
        <f>IF($B57=0,0,+VLOOKUP($B57,'1v -beneficirani'!A$15:C$351,G$3,FALSE))</f>
        <v>0</v>
      </c>
      <c r="I57">
        <f>IF($B57=0,0,+VLOOKUP($B57,'1v -beneficirani'!$A$15:$AV$372,I$3,FALSE))</f>
        <v>0</v>
      </c>
      <c r="J57">
        <f>IF($B57=0,0,+VLOOKUP($B57,'1v -beneficirani'!$A$15:$AV$372,J$3,FALSE))</f>
        <v>0</v>
      </c>
      <c r="K57">
        <f>IF($B57=0,0,+VLOOKUP($B57,'1v -beneficirani'!$A$15:$AV$372,K$3,FALSE))</f>
        <v>0</v>
      </c>
      <c r="L57">
        <f>IF($B57=0,0,+VLOOKUP($B57,'1v -beneficirani'!$A$15:$AV$372,L$3,FALSE))</f>
        <v>0</v>
      </c>
      <c r="M57">
        <f>IF($B57=0,0,+VLOOKUP($B57,'1v -beneficirani'!$A$15:$AV$372,M$3,FALSE))</f>
        <v>0</v>
      </c>
      <c r="N57">
        <f>IF($B57=0,0,+VLOOKUP($B57,'1v -beneficirani'!$A$15:$AV$372,N$3,FALSE))</f>
        <v>0</v>
      </c>
      <c r="O57">
        <f>IF($B57=0,0,+VLOOKUP($B57,'1v -beneficirani'!$A$15:$AV$372,O$3,FALSE))</f>
        <v>0</v>
      </c>
      <c r="P57">
        <f>IF($B57=0,0,+VLOOKUP($B57,'1v -beneficirani'!$A$15:$AV$372,P$3,FALSE))</f>
        <v>0</v>
      </c>
      <c r="Q57">
        <f>IF($B57=0,0,+VLOOKUP($B57,'1v -beneficirani'!$A$15:$AV$372,Q$3,FALSE))</f>
        <v>0</v>
      </c>
      <c r="R57">
        <f>IF($B57=0,0,+VLOOKUP($B57,'1v -beneficirani'!$A$15:$AV$372,R$3,FALSE))</f>
        <v>0</v>
      </c>
      <c r="S57">
        <f>IF($B57=0,0,+VLOOKUP($B57,'1v -beneficirani'!$A$15:$AV$372,S$3,FALSE))</f>
        <v>0</v>
      </c>
      <c r="T57">
        <f>IF($B57=0,0,+VLOOKUP($B57,'1v -beneficirani'!$A$15:$AV$372,T$3,FALSE))</f>
        <v>0</v>
      </c>
      <c r="U57">
        <f>IF($B57=0,0,+VLOOKUP($B57,'1v -beneficirani'!$A$15:$AV$372,U$3,FALSE))</f>
        <v>0</v>
      </c>
      <c r="V57">
        <f>IF($B57=0,0,+VLOOKUP($B57,'1v -beneficirani'!$A$15:$AV$372,V$3,FALSE))</f>
        <v>0</v>
      </c>
      <c r="W57">
        <f>IF($B57=0,0,+VLOOKUP($B57,'1v -beneficirani'!$A$15:$AV$372,W$3,FALSE))</f>
        <v>0</v>
      </c>
      <c r="X57">
        <f>IF($B57=0,0,+VLOOKUP($B57,'1v -beneficirani'!$A$15:$AV$372,X$3,FALSE))</f>
        <v>0</v>
      </c>
      <c r="Y57">
        <f>IF($B57=0,0,+VLOOKUP($B57,'1v -beneficirani'!$A$15:$AV$372,Y$3,FALSE))</f>
        <v>0</v>
      </c>
      <c r="Z57">
        <f>IF($B57=0,0,+VLOOKUP($B57,'1v -beneficirani'!$A$15:$AV$372,Z$3,FALSE))</f>
        <v>0</v>
      </c>
      <c r="AA57">
        <f>IF($B57=0,0,+VLOOKUP($B57,'1v -beneficirani'!$A$15:$AV$372,AA$3,FALSE))</f>
        <v>0</v>
      </c>
      <c r="AB57">
        <f>IF($B57=0,0,+VLOOKUP($B57,'1v -beneficirani'!$A$15:$AV$372,AB$3,FALSE))</f>
        <v>0</v>
      </c>
      <c r="AC57">
        <f>IF($B57=0,0,+VLOOKUP($B57,'1v -beneficirani'!$A$15:$AV$372,AC$3,FALSE))</f>
        <v>0</v>
      </c>
      <c r="AD57">
        <f>IF($B57=0,0,+VLOOKUP($B57,'1v -beneficirani'!$A$15:$AV$372,AD$3,FALSE))</f>
        <v>0</v>
      </c>
      <c r="AL57">
        <f>IF($B57=0,0,+VLOOKUP($B57,'1v -beneficirani'!$A$15:$AV$372,AL$3,FALSE))</f>
        <v>0</v>
      </c>
      <c r="AM57">
        <f>IF($B57=0,0,+VLOOKUP($B57,'1v -beneficirani'!$A$15:$AV$372,AM$3,FALSE))</f>
        <v>0</v>
      </c>
      <c r="AN57" s="40">
        <f>IF($B57=0,0,+VLOOKUP($B57,'1v -beneficirani'!$A$15:$AV$372,AN$3,FALSE))</f>
        <v>0</v>
      </c>
      <c r="AO57" s="40">
        <f>IF($B57=0,0,+VLOOKUP($B57,'1v -beneficirani'!$A$15:$AV$372,AO$3,FALSE))</f>
        <v>0</v>
      </c>
      <c r="AP57" s="40">
        <f>IF($B57=0,0,+VLOOKUP($B57,'1v -beneficirani'!$A$15:$AV$372,AP$3,FALSE))</f>
        <v>0</v>
      </c>
      <c r="AQ57" s="40">
        <f>IF($B57=0,0,+VLOOKUP($B57,'1v -beneficirani'!$A$15:$AV$372,AQ$3,FALSE))</f>
        <v>0</v>
      </c>
      <c r="AR57" s="40">
        <f>IF($B57=0,0,+VLOOKUP($B57,'1v -beneficirani'!$A$15:$AV$372,AR$3,FALSE))</f>
        <v>0</v>
      </c>
      <c r="AS57" s="40">
        <f>IF($B57=0,0,+VLOOKUP($B57,'1v -beneficirani'!$A$15:$AV$372,AS$3,FALSE))</f>
        <v>0</v>
      </c>
      <c r="AT57" s="40">
        <f>IF($B57=0,0,+VLOOKUP($B57,'1v -beneficirani'!$A$15:$AV$372,AT$3,FALSE))</f>
        <v>0</v>
      </c>
      <c r="AU57" s="40">
        <f>IF($B57=0,0,+VLOOKUP($B57,'1v -beneficirani'!$A$15:$AV$372,AU$3,FALSE))</f>
        <v>0</v>
      </c>
      <c r="AV57" s="40">
        <f>IF($B57=0,0,+VLOOKUP($B57,'1v -beneficirani'!$A$15:$AV$372,AV$3,FALSE))</f>
        <v>0</v>
      </c>
      <c r="AW57" s="40">
        <f>IF($B57=0,0,+VLOOKUP($B57,'1v -beneficirani'!$A$15:$AV$372,AW$3,FALSE))</f>
        <v>0</v>
      </c>
      <c r="AX57" s="389">
        <f>IF($B57=0,0,+VLOOKUP($B57,'1v -beneficirani'!$A$15:$AV$372,AX$3,FALSE))</f>
        <v>0</v>
      </c>
      <c r="AY57" s="40">
        <f>+(AQ57*'1v -beneficirani'!$C$6)/100</f>
        <v>0</v>
      </c>
      <c r="AZ57" s="40">
        <f>+(AR57*'1v -beneficirani'!$C$6)/100</f>
        <v>0</v>
      </c>
      <c r="BA57" s="40">
        <f>+(AV57*'1v -beneficirani'!$C$6)/100</f>
        <v>0</v>
      </c>
      <c r="BB57" s="40">
        <f>+(AW57*'1v -beneficirani'!$C$6)/100</f>
        <v>0</v>
      </c>
    </row>
    <row r="58" spans="1:54" x14ac:dyDescent="0.25">
      <c r="A58">
        <f t="shared" si="5"/>
        <v>0</v>
      </c>
      <c r="B58">
        <f>+IF(MAX(B$4:B57)+1&lt;=B$1,B57+1,0)</f>
        <v>0</v>
      </c>
      <c r="C58" s="222">
        <f t="shared" si="7"/>
        <v>0</v>
      </c>
      <c r="D58">
        <f t="shared" si="7"/>
        <v>0</v>
      </c>
      <c r="E58" s="368">
        <f t="shared" si="7"/>
        <v>0</v>
      </c>
      <c r="F58" s="222">
        <f t="shared" si="3"/>
        <v>0</v>
      </c>
      <c r="G58">
        <f>IF($B58=0,0,+VLOOKUP($B58,'1v -beneficirani'!A$15:C$351,G$3,FALSE))</f>
        <v>0</v>
      </c>
      <c r="I58">
        <f>IF($B58=0,0,+VLOOKUP($B58,'1v -beneficirani'!$A$15:$AV$372,I$3,FALSE))</f>
        <v>0</v>
      </c>
      <c r="J58">
        <f>IF($B58=0,0,+VLOOKUP($B58,'1v -beneficirani'!$A$15:$AV$372,J$3,FALSE))</f>
        <v>0</v>
      </c>
      <c r="K58">
        <f>IF($B58=0,0,+VLOOKUP($B58,'1v -beneficirani'!$A$15:$AV$372,K$3,FALSE))</f>
        <v>0</v>
      </c>
      <c r="L58">
        <f>IF($B58=0,0,+VLOOKUP($B58,'1v -beneficirani'!$A$15:$AV$372,L$3,FALSE))</f>
        <v>0</v>
      </c>
      <c r="M58">
        <f>IF($B58=0,0,+VLOOKUP($B58,'1v -beneficirani'!$A$15:$AV$372,M$3,FALSE))</f>
        <v>0</v>
      </c>
      <c r="N58">
        <f>IF($B58=0,0,+VLOOKUP($B58,'1v -beneficirani'!$A$15:$AV$372,N$3,FALSE))</f>
        <v>0</v>
      </c>
      <c r="O58">
        <f>IF($B58=0,0,+VLOOKUP($B58,'1v -beneficirani'!$A$15:$AV$372,O$3,FALSE))</f>
        <v>0</v>
      </c>
      <c r="P58">
        <f>IF($B58=0,0,+VLOOKUP($B58,'1v -beneficirani'!$A$15:$AV$372,P$3,FALSE))</f>
        <v>0</v>
      </c>
      <c r="Q58">
        <f>IF($B58=0,0,+VLOOKUP($B58,'1v -beneficirani'!$A$15:$AV$372,Q$3,FALSE))</f>
        <v>0</v>
      </c>
      <c r="R58">
        <f>IF($B58=0,0,+VLOOKUP($B58,'1v -beneficirani'!$A$15:$AV$372,R$3,FALSE))</f>
        <v>0</v>
      </c>
      <c r="S58">
        <f>IF($B58=0,0,+VLOOKUP($B58,'1v -beneficirani'!$A$15:$AV$372,S$3,FALSE))</f>
        <v>0</v>
      </c>
      <c r="T58">
        <f>IF($B58=0,0,+VLOOKUP($B58,'1v -beneficirani'!$A$15:$AV$372,T$3,FALSE))</f>
        <v>0</v>
      </c>
      <c r="U58">
        <f>IF($B58=0,0,+VLOOKUP($B58,'1v -beneficirani'!$A$15:$AV$372,U$3,FALSE))</f>
        <v>0</v>
      </c>
      <c r="V58">
        <f>IF($B58=0,0,+VLOOKUP($B58,'1v -beneficirani'!$A$15:$AV$372,V$3,FALSE))</f>
        <v>0</v>
      </c>
      <c r="W58">
        <f>IF($B58=0,0,+VLOOKUP($B58,'1v -beneficirani'!$A$15:$AV$372,W$3,FALSE))</f>
        <v>0</v>
      </c>
      <c r="X58">
        <f>IF($B58=0,0,+VLOOKUP($B58,'1v -beneficirani'!$A$15:$AV$372,X$3,FALSE))</f>
        <v>0</v>
      </c>
      <c r="Y58">
        <f>IF($B58=0,0,+VLOOKUP($B58,'1v -beneficirani'!$A$15:$AV$372,Y$3,FALSE))</f>
        <v>0</v>
      </c>
      <c r="Z58">
        <f>IF($B58=0,0,+VLOOKUP($B58,'1v -beneficirani'!$A$15:$AV$372,Z$3,FALSE))</f>
        <v>0</v>
      </c>
      <c r="AA58">
        <f>IF($B58=0,0,+VLOOKUP($B58,'1v -beneficirani'!$A$15:$AV$372,AA$3,FALSE))</f>
        <v>0</v>
      </c>
      <c r="AB58">
        <f>IF($B58=0,0,+VLOOKUP($B58,'1v -beneficirani'!$A$15:$AV$372,AB$3,FALSE))</f>
        <v>0</v>
      </c>
      <c r="AC58">
        <f>IF($B58=0,0,+VLOOKUP($B58,'1v -beneficirani'!$A$15:$AV$372,AC$3,FALSE))</f>
        <v>0</v>
      </c>
      <c r="AD58">
        <f>IF($B58=0,0,+VLOOKUP($B58,'1v -beneficirani'!$A$15:$AV$372,AD$3,FALSE))</f>
        <v>0</v>
      </c>
      <c r="AL58">
        <f>IF($B58=0,0,+VLOOKUP($B58,'1v -beneficirani'!$A$15:$AV$372,AL$3,FALSE))</f>
        <v>0</v>
      </c>
      <c r="AM58">
        <f>IF($B58=0,0,+VLOOKUP($B58,'1v -beneficirani'!$A$15:$AV$372,AM$3,FALSE))</f>
        <v>0</v>
      </c>
      <c r="AN58" s="40">
        <f>IF($B58=0,0,+VLOOKUP($B58,'1v -beneficirani'!$A$15:$AV$372,AN$3,FALSE))</f>
        <v>0</v>
      </c>
      <c r="AO58" s="40">
        <f>IF($B58=0,0,+VLOOKUP($B58,'1v -beneficirani'!$A$15:$AV$372,AO$3,FALSE))</f>
        <v>0</v>
      </c>
      <c r="AP58" s="40">
        <f>IF($B58=0,0,+VLOOKUP($B58,'1v -beneficirani'!$A$15:$AV$372,AP$3,FALSE))</f>
        <v>0</v>
      </c>
      <c r="AQ58" s="40">
        <f>IF($B58=0,0,+VLOOKUP($B58,'1v -beneficirani'!$A$15:$AV$372,AQ$3,FALSE))</f>
        <v>0</v>
      </c>
      <c r="AR58" s="40">
        <f>IF($B58=0,0,+VLOOKUP($B58,'1v -beneficirani'!$A$15:$AV$372,AR$3,FALSE))</f>
        <v>0</v>
      </c>
      <c r="AS58" s="40">
        <f>IF($B58=0,0,+VLOOKUP($B58,'1v -beneficirani'!$A$15:$AV$372,AS$3,FALSE))</f>
        <v>0</v>
      </c>
      <c r="AT58" s="40">
        <f>IF($B58=0,0,+VLOOKUP($B58,'1v -beneficirani'!$A$15:$AV$372,AT$3,FALSE))</f>
        <v>0</v>
      </c>
      <c r="AU58" s="40">
        <f>IF($B58=0,0,+VLOOKUP($B58,'1v -beneficirani'!$A$15:$AV$372,AU$3,FALSE))</f>
        <v>0</v>
      </c>
      <c r="AV58" s="40">
        <f>IF($B58=0,0,+VLOOKUP($B58,'1v -beneficirani'!$A$15:$AV$372,AV$3,FALSE))</f>
        <v>0</v>
      </c>
      <c r="AW58" s="40">
        <f>IF($B58=0,0,+VLOOKUP($B58,'1v -beneficirani'!$A$15:$AV$372,AW$3,FALSE))</f>
        <v>0</v>
      </c>
      <c r="AX58" s="389">
        <f>IF($B58=0,0,+VLOOKUP($B58,'1v -beneficirani'!$A$15:$AV$372,AX$3,FALSE))</f>
        <v>0</v>
      </c>
      <c r="AY58" s="40">
        <f>+(AQ58*'1v -beneficirani'!$C$6)/100</f>
        <v>0</v>
      </c>
      <c r="AZ58" s="40">
        <f>+(AR58*'1v -beneficirani'!$C$6)/100</f>
        <v>0</v>
      </c>
      <c r="BA58" s="40">
        <f>+(AV58*'1v -beneficirani'!$C$6)/100</f>
        <v>0</v>
      </c>
      <c r="BB58" s="40">
        <f>+(AW58*'1v -beneficirani'!$C$6)/100</f>
        <v>0</v>
      </c>
    </row>
    <row r="59" spans="1:54" x14ac:dyDescent="0.25">
      <c r="A59">
        <f t="shared" si="5"/>
        <v>0</v>
      </c>
      <c r="B59">
        <f>+IF(MAX(B$4:B58)+1&lt;=B$1,B58+1,0)</f>
        <v>0</v>
      </c>
      <c r="C59" s="222">
        <f t="shared" si="7"/>
        <v>0</v>
      </c>
      <c r="D59">
        <f t="shared" si="7"/>
        <v>0</v>
      </c>
      <c r="E59" s="368">
        <f t="shared" si="7"/>
        <v>0</v>
      </c>
      <c r="F59" s="222">
        <f t="shared" si="3"/>
        <v>0</v>
      </c>
      <c r="G59">
        <f>IF($B59=0,0,+VLOOKUP($B59,'1v -beneficirani'!A$15:C$351,G$3,FALSE))</f>
        <v>0</v>
      </c>
      <c r="I59">
        <f>IF($B59=0,0,+VLOOKUP($B59,'1v -beneficirani'!$A$15:$AV$372,I$3,FALSE))</f>
        <v>0</v>
      </c>
      <c r="J59">
        <f>IF($B59=0,0,+VLOOKUP($B59,'1v -beneficirani'!$A$15:$AV$372,J$3,FALSE))</f>
        <v>0</v>
      </c>
      <c r="K59">
        <f>IF($B59=0,0,+VLOOKUP($B59,'1v -beneficirani'!$A$15:$AV$372,K$3,FALSE))</f>
        <v>0</v>
      </c>
      <c r="L59">
        <f>IF($B59=0,0,+VLOOKUP($B59,'1v -beneficirani'!$A$15:$AV$372,L$3,FALSE))</f>
        <v>0</v>
      </c>
      <c r="M59">
        <f>IF($B59=0,0,+VLOOKUP($B59,'1v -beneficirani'!$A$15:$AV$372,M$3,FALSE))</f>
        <v>0</v>
      </c>
      <c r="N59">
        <f>IF($B59=0,0,+VLOOKUP($B59,'1v -beneficirani'!$A$15:$AV$372,N$3,FALSE))</f>
        <v>0</v>
      </c>
      <c r="O59">
        <f>IF($B59=0,0,+VLOOKUP($B59,'1v -beneficirani'!$A$15:$AV$372,O$3,FALSE))</f>
        <v>0</v>
      </c>
      <c r="P59">
        <f>IF($B59=0,0,+VLOOKUP($B59,'1v -beneficirani'!$A$15:$AV$372,P$3,FALSE))</f>
        <v>0</v>
      </c>
      <c r="Q59">
        <f>IF($B59=0,0,+VLOOKUP($B59,'1v -beneficirani'!$A$15:$AV$372,Q$3,FALSE))</f>
        <v>0</v>
      </c>
      <c r="R59">
        <f>IF($B59=0,0,+VLOOKUP($B59,'1v -beneficirani'!$A$15:$AV$372,R$3,FALSE))</f>
        <v>0</v>
      </c>
      <c r="S59">
        <f>IF($B59=0,0,+VLOOKUP($B59,'1v -beneficirani'!$A$15:$AV$372,S$3,FALSE))</f>
        <v>0</v>
      </c>
      <c r="T59">
        <f>IF($B59=0,0,+VLOOKUP($B59,'1v -beneficirani'!$A$15:$AV$372,T$3,FALSE))</f>
        <v>0</v>
      </c>
      <c r="U59">
        <f>IF($B59=0,0,+VLOOKUP($B59,'1v -beneficirani'!$A$15:$AV$372,U$3,FALSE))</f>
        <v>0</v>
      </c>
      <c r="V59">
        <f>IF($B59=0,0,+VLOOKUP($B59,'1v -beneficirani'!$A$15:$AV$372,V$3,FALSE))</f>
        <v>0</v>
      </c>
      <c r="W59">
        <f>IF($B59=0,0,+VLOOKUP($B59,'1v -beneficirani'!$A$15:$AV$372,W$3,FALSE))</f>
        <v>0</v>
      </c>
      <c r="X59">
        <f>IF($B59=0,0,+VLOOKUP($B59,'1v -beneficirani'!$A$15:$AV$372,X$3,FALSE))</f>
        <v>0</v>
      </c>
      <c r="Y59">
        <f>IF($B59=0,0,+VLOOKUP($B59,'1v -beneficirani'!$A$15:$AV$372,Y$3,FALSE))</f>
        <v>0</v>
      </c>
      <c r="Z59">
        <f>IF($B59=0,0,+VLOOKUP($B59,'1v -beneficirani'!$A$15:$AV$372,Z$3,FALSE))</f>
        <v>0</v>
      </c>
      <c r="AA59">
        <f>IF($B59=0,0,+VLOOKUP($B59,'1v -beneficirani'!$A$15:$AV$372,AA$3,FALSE))</f>
        <v>0</v>
      </c>
      <c r="AB59">
        <f>IF($B59=0,0,+VLOOKUP($B59,'1v -beneficirani'!$A$15:$AV$372,AB$3,FALSE))</f>
        <v>0</v>
      </c>
      <c r="AC59">
        <f>IF($B59=0,0,+VLOOKUP($B59,'1v -beneficirani'!$A$15:$AV$372,AC$3,FALSE))</f>
        <v>0</v>
      </c>
      <c r="AD59">
        <f>IF($B59=0,0,+VLOOKUP($B59,'1v -beneficirani'!$A$15:$AV$372,AD$3,FALSE))</f>
        <v>0</v>
      </c>
      <c r="AL59">
        <f>IF($B59=0,0,+VLOOKUP($B59,'1v -beneficirani'!$A$15:$AV$372,AL$3,FALSE))</f>
        <v>0</v>
      </c>
      <c r="AM59">
        <f>IF($B59=0,0,+VLOOKUP($B59,'1v -beneficirani'!$A$15:$AV$372,AM$3,FALSE))</f>
        <v>0</v>
      </c>
      <c r="AN59" s="40">
        <f>IF($B59=0,0,+VLOOKUP($B59,'1v -beneficirani'!$A$15:$AV$372,AN$3,FALSE))</f>
        <v>0</v>
      </c>
      <c r="AO59" s="40">
        <f>IF($B59=0,0,+VLOOKUP($B59,'1v -beneficirani'!$A$15:$AV$372,AO$3,FALSE))</f>
        <v>0</v>
      </c>
      <c r="AP59" s="40">
        <f>IF($B59=0,0,+VLOOKUP($B59,'1v -beneficirani'!$A$15:$AV$372,AP$3,FALSE))</f>
        <v>0</v>
      </c>
      <c r="AQ59" s="40">
        <f>IF($B59=0,0,+VLOOKUP($B59,'1v -beneficirani'!$A$15:$AV$372,AQ$3,FALSE))</f>
        <v>0</v>
      </c>
      <c r="AR59" s="40">
        <f>IF($B59=0,0,+VLOOKUP($B59,'1v -beneficirani'!$A$15:$AV$372,AR$3,FALSE))</f>
        <v>0</v>
      </c>
      <c r="AS59" s="40">
        <f>IF($B59=0,0,+VLOOKUP($B59,'1v -beneficirani'!$A$15:$AV$372,AS$3,FALSE))</f>
        <v>0</v>
      </c>
      <c r="AT59" s="40">
        <f>IF($B59=0,0,+VLOOKUP($B59,'1v -beneficirani'!$A$15:$AV$372,AT$3,FALSE))</f>
        <v>0</v>
      </c>
      <c r="AU59" s="40">
        <f>IF($B59=0,0,+VLOOKUP($B59,'1v -beneficirani'!$A$15:$AV$372,AU$3,FALSE))</f>
        <v>0</v>
      </c>
      <c r="AV59" s="40">
        <f>IF($B59=0,0,+VLOOKUP($B59,'1v -beneficirani'!$A$15:$AV$372,AV$3,FALSE))</f>
        <v>0</v>
      </c>
      <c r="AW59" s="40">
        <f>IF($B59=0,0,+VLOOKUP($B59,'1v -beneficirani'!$A$15:$AV$372,AW$3,FALSE))</f>
        <v>0</v>
      </c>
      <c r="AX59" s="389">
        <f>IF($B59=0,0,+VLOOKUP($B59,'1v -beneficirani'!$A$15:$AV$372,AX$3,FALSE))</f>
        <v>0</v>
      </c>
      <c r="AY59" s="40">
        <f>+(AQ59*'1v -beneficirani'!$C$6)/100</f>
        <v>0</v>
      </c>
      <c r="AZ59" s="40">
        <f>+(AR59*'1v -beneficirani'!$C$6)/100</f>
        <v>0</v>
      </c>
      <c r="BA59" s="40">
        <f>+(AV59*'1v -beneficirani'!$C$6)/100</f>
        <v>0</v>
      </c>
      <c r="BB59" s="40">
        <f>+(AW59*'1v -beneficirani'!$C$6)/100</f>
        <v>0</v>
      </c>
    </row>
    <row r="60" spans="1:54" x14ac:dyDescent="0.25">
      <c r="A60">
        <f t="shared" si="5"/>
        <v>0</v>
      </c>
      <c r="B60">
        <f>+IF(MAX(B$4:B59)+1&lt;=B$1,B59+1,0)</f>
        <v>0</v>
      </c>
      <c r="C60" s="222">
        <f t="shared" si="7"/>
        <v>0</v>
      </c>
      <c r="D60">
        <f t="shared" si="7"/>
        <v>0</v>
      </c>
      <c r="E60" s="368">
        <f t="shared" si="7"/>
        <v>0</v>
      </c>
      <c r="F60" s="222">
        <f t="shared" si="3"/>
        <v>0</v>
      </c>
      <c r="G60">
        <f>IF($B60=0,0,+VLOOKUP($B60,'1v -beneficirani'!A$15:C$351,G$3,FALSE))</f>
        <v>0</v>
      </c>
      <c r="I60">
        <f>IF($B60=0,0,+VLOOKUP($B60,'1v -beneficirani'!$A$15:$AV$372,I$3,FALSE))</f>
        <v>0</v>
      </c>
      <c r="J60">
        <f>IF($B60=0,0,+VLOOKUP($B60,'1v -beneficirani'!$A$15:$AV$372,J$3,FALSE))</f>
        <v>0</v>
      </c>
      <c r="K60">
        <f>IF($B60=0,0,+VLOOKUP($B60,'1v -beneficirani'!$A$15:$AV$372,K$3,FALSE))</f>
        <v>0</v>
      </c>
      <c r="L60">
        <f>IF($B60=0,0,+VLOOKUP($B60,'1v -beneficirani'!$A$15:$AV$372,L$3,FALSE))</f>
        <v>0</v>
      </c>
      <c r="M60">
        <f>IF($B60=0,0,+VLOOKUP($B60,'1v -beneficirani'!$A$15:$AV$372,M$3,FALSE))</f>
        <v>0</v>
      </c>
      <c r="N60">
        <f>IF($B60=0,0,+VLOOKUP($B60,'1v -beneficirani'!$A$15:$AV$372,N$3,FALSE))</f>
        <v>0</v>
      </c>
      <c r="O60">
        <f>IF($B60=0,0,+VLOOKUP($B60,'1v -beneficirani'!$A$15:$AV$372,O$3,FALSE))</f>
        <v>0</v>
      </c>
      <c r="P60">
        <f>IF($B60=0,0,+VLOOKUP($B60,'1v -beneficirani'!$A$15:$AV$372,P$3,FALSE))</f>
        <v>0</v>
      </c>
      <c r="Q60">
        <f>IF($B60=0,0,+VLOOKUP($B60,'1v -beneficirani'!$A$15:$AV$372,Q$3,FALSE))</f>
        <v>0</v>
      </c>
      <c r="R60">
        <f>IF($B60=0,0,+VLOOKUP($B60,'1v -beneficirani'!$A$15:$AV$372,R$3,FALSE))</f>
        <v>0</v>
      </c>
      <c r="S60">
        <f>IF($B60=0,0,+VLOOKUP($B60,'1v -beneficirani'!$A$15:$AV$372,S$3,FALSE))</f>
        <v>0</v>
      </c>
      <c r="T60">
        <f>IF($B60=0,0,+VLOOKUP($B60,'1v -beneficirani'!$A$15:$AV$372,T$3,FALSE))</f>
        <v>0</v>
      </c>
      <c r="U60">
        <f>IF($B60=0,0,+VLOOKUP($B60,'1v -beneficirani'!$A$15:$AV$372,U$3,FALSE))</f>
        <v>0</v>
      </c>
      <c r="V60">
        <f>IF($B60=0,0,+VLOOKUP($B60,'1v -beneficirani'!$A$15:$AV$372,V$3,FALSE))</f>
        <v>0</v>
      </c>
      <c r="W60">
        <f>IF($B60=0,0,+VLOOKUP($B60,'1v -beneficirani'!$A$15:$AV$372,W$3,FALSE))</f>
        <v>0</v>
      </c>
      <c r="X60">
        <f>IF($B60=0,0,+VLOOKUP($B60,'1v -beneficirani'!$A$15:$AV$372,X$3,FALSE))</f>
        <v>0</v>
      </c>
      <c r="Y60">
        <f>IF($B60=0,0,+VLOOKUP($B60,'1v -beneficirani'!$A$15:$AV$372,Y$3,FALSE))</f>
        <v>0</v>
      </c>
      <c r="Z60">
        <f>IF($B60=0,0,+VLOOKUP($B60,'1v -beneficirani'!$A$15:$AV$372,Z$3,FALSE))</f>
        <v>0</v>
      </c>
      <c r="AA60">
        <f>IF($B60=0,0,+VLOOKUP($B60,'1v -beneficirani'!$A$15:$AV$372,AA$3,FALSE))</f>
        <v>0</v>
      </c>
      <c r="AB60">
        <f>IF($B60=0,0,+VLOOKUP($B60,'1v -beneficirani'!$A$15:$AV$372,AB$3,FALSE))</f>
        <v>0</v>
      </c>
      <c r="AC60">
        <f>IF($B60=0,0,+VLOOKUP($B60,'1v -beneficirani'!$A$15:$AV$372,AC$3,FALSE))</f>
        <v>0</v>
      </c>
      <c r="AD60">
        <f>IF($B60=0,0,+VLOOKUP($B60,'1v -beneficirani'!$A$15:$AV$372,AD$3,FALSE))</f>
        <v>0</v>
      </c>
      <c r="AL60">
        <f>IF($B60=0,0,+VLOOKUP($B60,'1v -beneficirani'!$A$15:$AV$372,AL$3,FALSE))</f>
        <v>0</v>
      </c>
      <c r="AM60">
        <f>IF($B60=0,0,+VLOOKUP($B60,'1v -beneficirani'!$A$15:$AV$372,AM$3,FALSE))</f>
        <v>0</v>
      </c>
      <c r="AN60" s="40">
        <f>IF($B60=0,0,+VLOOKUP($B60,'1v -beneficirani'!$A$15:$AV$372,AN$3,FALSE))</f>
        <v>0</v>
      </c>
      <c r="AO60" s="40">
        <f>IF($B60=0,0,+VLOOKUP($B60,'1v -beneficirani'!$A$15:$AV$372,AO$3,FALSE))</f>
        <v>0</v>
      </c>
      <c r="AP60" s="40">
        <f>IF($B60=0,0,+VLOOKUP($B60,'1v -beneficirani'!$A$15:$AV$372,AP$3,FALSE))</f>
        <v>0</v>
      </c>
      <c r="AQ60" s="40">
        <f>IF($B60=0,0,+VLOOKUP($B60,'1v -beneficirani'!$A$15:$AV$372,AQ$3,FALSE))</f>
        <v>0</v>
      </c>
      <c r="AR60" s="40">
        <f>IF($B60=0,0,+VLOOKUP($B60,'1v -beneficirani'!$A$15:$AV$372,AR$3,FALSE))</f>
        <v>0</v>
      </c>
      <c r="AS60" s="40">
        <f>IF($B60=0,0,+VLOOKUP($B60,'1v -beneficirani'!$A$15:$AV$372,AS$3,FALSE))</f>
        <v>0</v>
      </c>
      <c r="AT60" s="40">
        <f>IF($B60=0,0,+VLOOKUP($B60,'1v -beneficirani'!$A$15:$AV$372,AT$3,FALSE))</f>
        <v>0</v>
      </c>
      <c r="AU60" s="40">
        <f>IF($B60=0,0,+VLOOKUP($B60,'1v -beneficirani'!$A$15:$AV$372,AU$3,FALSE))</f>
        <v>0</v>
      </c>
      <c r="AV60" s="40">
        <f>IF($B60=0,0,+VLOOKUP($B60,'1v -beneficirani'!$A$15:$AV$372,AV$3,FALSE))</f>
        <v>0</v>
      </c>
      <c r="AW60" s="40">
        <f>IF($B60=0,0,+VLOOKUP($B60,'1v -beneficirani'!$A$15:$AV$372,AW$3,FALSE))</f>
        <v>0</v>
      </c>
      <c r="AX60" s="389">
        <f>IF($B60=0,0,+VLOOKUP($B60,'1v -beneficirani'!$A$15:$AV$372,AX$3,FALSE))</f>
        <v>0</v>
      </c>
      <c r="AY60" s="40">
        <f>+(AQ60*'1v -beneficirani'!$C$6)/100</f>
        <v>0</v>
      </c>
      <c r="AZ60" s="40">
        <f>+(AR60*'1v -beneficirani'!$C$6)/100</f>
        <v>0</v>
      </c>
      <c r="BA60" s="40">
        <f>+(AV60*'1v -beneficirani'!$C$6)/100</f>
        <v>0</v>
      </c>
      <c r="BB60" s="40">
        <f>+(AW60*'1v -beneficirani'!$C$6)/100</f>
        <v>0</v>
      </c>
    </row>
    <row r="61" spans="1:54" x14ac:dyDescent="0.25">
      <c r="A61">
        <f t="shared" si="5"/>
        <v>0</v>
      </c>
      <c r="B61">
        <f>+IF(MAX(B$4:B60)+1&lt;=B$1,B60+1,0)</f>
        <v>0</v>
      </c>
      <c r="C61" s="222">
        <f t="shared" si="7"/>
        <v>0</v>
      </c>
      <c r="D61">
        <f t="shared" si="7"/>
        <v>0</v>
      </c>
      <c r="E61" s="368">
        <f t="shared" si="7"/>
        <v>0</v>
      </c>
      <c r="F61" s="222">
        <f t="shared" si="3"/>
        <v>0</v>
      </c>
      <c r="G61">
        <f>IF($B61=0,0,+VLOOKUP($B61,'1v -beneficirani'!A$15:C$351,G$3,FALSE))</f>
        <v>0</v>
      </c>
      <c r="I61">
        <f>IF($B61=0,0,+VLOOKUP($B61,'1v -beneficirani'!$A$15:$AV$372,I$3,FALSE))</f>
        <v>0</v>
      </c>
      <c r="J61">
        <f>IF($B61=0,0,+VLOOKUP($B61,'1v -beneficirani'!$A$15:$AV$372,J$3,FALSE))</f>
        <v>0</v>
      </c>
      <c r="K61">
        <f>IF($B61=0,0,+VLOOKUP($B61,'1v -beneficirani'!$A$15:$AV$372,K$3,FALSE))</f>
        <v>0</v>
      </c>
      <c r="L61">
        <f>IF($B61=0,0,+VLOOKUP($B61,'1v -beneficirani'!$A$15:$AV$372,L$3,FALSE))</f>
        <v>0</v>
      </c>
      <c r="M61">
        <f>IF($B61=0,0,+VLOOKUP($B61,'1v -beneficirani'!$A$15:$AV$372,M$3,FALSE))</f>
        <v>0</v>
      </c>
      <c r="N61">
        <f>IF($B61=0,0,+VLOOKUP($B61,'1v -beneficirani'!$A$15:$AV$372,N$3,FALSE))</f>
        <v>0</v>
      </c>
      <c r="O61">
        <f>IF($B61=0,0,+VLOOKUP($B61,'1v -beneficirani'!$A$15:$AV$372,O$3,FALSE))</f>
        <v>0</v>
      </c>
      <c r="P61">
        <f>IF($B61=0,0,+VLOOKUP($B61,'1v -beneficirani'!$A$15:$AV$372,P$3,FALSE))</f>
        <v>0</v>
      </c>
      <c r="Q61">
        <f>IF($B61=0,0,+VLOOKUP($B61,'1v -beneficirani'!$A$15:$AV$372,Q$3,FALSE))</f>
        <v>0</v>
      </c>
      <c r="R61">
        <f>IF($B61=0,0,+VLOOKUP($B61,'1v -beneficirani'!$A$15:$AV$372,R$3,FALSE))</f>
        <v>0</v>
      </c>
      <c r="S61">
        <f>IF($B61=0,0,+VLOOKUP($B61,'1v -beneficirani'!$A$15:$AV$372,S$3,FALSE))</f>
        <v>0</v>
      </c>
      <c r="T61">
        <f>IF($B61=0,0,+VLOOKUP($B61,'1v -beneficirani'!$A$15:$AV$372,T$3,FALSE))</f>
        <v>0</v>
      </c>
      <c r="U61">
        <f>IF($B61=0,0,+VLOOKUP($B61,'1v -beneficirani'!$A$15:$AV$372,U$3,FALSE))</f>
        <v>0</v>
      </c>
      <c r="V61">
        <f>IF($B61=0,0,+VLOOKUP($B61,'1v -beneficirani'!$A$15:$AV$372,V$3,FALSE))</f>
        <v>0</v>
      </c>
      <c r="W61">
        <f>IF($B61=0,0,+VLOOKUP($B61,'1v -beneficirani'!$A$15:$AV$372,W$3,FALSE))</f>
        <v>0</v>
      </c>
      <c r="X61">
        <f>IF($B61=0,0,+VLOOKUP($B61,'1v -beneficirani'!$A$15:$AV$372,X$3,FALSE))</f>
        <v>0</v>
      </c>
      <c r="Y61">
        <f>IF($B61=0,0,+VLOOKUP($B61,'1v -beneficirani'!$A$15:$AV$372,Y$3,FALSE))</f>
        <v>0</v>
      </c>
      <c r="Z61">
        <f>IF($B61=0,0,+VLOOKUP($B61,'1v -beneficirani'!$A$15:$AV$372,Z$3,FALSE))</f>
        <v>0</v>
      </c>
      <c r="AA61">
        <f>IF($B61=0,0,+VLOOKUP($B61,'1v -beneficirani'!$A$15:$AV$372,AA$3,FALSE))</f>
        <v>0</v>
      </c>
      <c r="AB61">
        <f>IF($B61=0,0,+VLOOKUP($B61,'1v -beneficirani'!$A$15:$AV$372,AB$3,FALSE))</f>
        <v>0</v>
      </c>
      <c r="AC61">
        <f>IF($B61=0,0,+VLOOKUP($B61,'1v -beneficirani'!$A$15:$AV$372,AC$3,FALSE))</f>
        <v>0</v>
      </c>
      <c r="AD61">
        <f>IF($B61=0,0,+VLOOKUP($B61,'1v -beneficirani'!$A$15:$AV$372,AD$3,FALSE))</f>
        <v>0</v>
      </c>
      <c r="AL61">
        <f>IF($B61=0,0,+VLOOKUP($B61,'1v -beneficirani'!$A$15:$AV$372,AL$3,FALSE))</f>
        <v>0</v>
      </c>
      <c r="AM61">
        <f>IF($B61=0,0,+VLOOKUP($B61,'1v -beneficirani'!$A$15:$AV$372,AM$3,FALSE))</f>
        <v>0</v>
      </c>
      <c r="AN61" s="40">
        <f>IF($B61=0,0,+VLOOKUP($B61,'1v -beneficirani'!$A$15:$AV$372,AN$3,FALSE))</f>
        <v>0</v>
      </c>
      <c r="AO61" s="40">
        <f>IF($B61=0,0,+VLOOKUP($B61,'1v -beneficirani'!$A$15:$AV$372,AO$3,FALSE))</f>
        <v>0</v>
      </c>
      <c r="AP61" s="40">
        <f>IF($B61=0,0,+VLOOKUP($B61,'1v -beneficirani'!$A$15:$AV$372,AP$3,FALSE))</f>
        <v>0</v>
      </c>
      <c r="AQ61" s="40">
        <f>IF($B61=0,0,+VLOOKUP($B61,'1v -beneficirani'!$A$15:$AV$372,AQ$3,FALSE))</f>
        <v>0</v>
      </c>
      <c r="AR61" s="40">
        <f>IF($B61=0,0,+VLOOKUP($B61,'1v -beneficirani'!$A$15:$AV$372,AR$3,FALSE))</f>
        <v>0</v>
      </c>
      <c r="AS61" s="40">
        <f>IF($B61=0,0,+VLOOKUP($B61,'1v -beneficirani'!$A$15:$AV$372,AS$3,FALSE))</f>
        <v>0</v>
      </c>
      <c r="AT61" s="40">
        <f>IF($B61=0,0,+VLOOKUP($B61,'1v -beneficirani'!$A$15:$AV$372,AT$3,FALSE))</f>
        <v>0</v>
      </c>
      <c r="AU61" s="40">
        <f>IF($B61=0,0,+VLOOKUP($B61,'1v -beneficirani'!$A$15:$AV$372,AU$3,FALSE))</f>
        <v>0</v>
      </c>
      <c r="AV61" s="40">
        <f>IF($B61=0,0,+VLOOKUP($B61,'1v -beneficirani'!$A$15:$AV$372,AV$3,FALSE))</f>
        <v>0</v>
      </c>
      <c r="AW61" s="40">
        <f>IF($B61=0,0,+VLOOKUP($B61,'1v -beneficirani'!$A$15:$AV$372,AW$3,FALSE))</f>
        <v>0</v>
      </c>
      <c r="AX61" s="389">
        <f>IF($B61=0,0,+VLOOKUP($B61,'1v -beneficirani'!$A$15:$AV$372,AX$3,FALSE))</f>
        <v>0</v>
      </c>
      <c r="AY61" s="40">
        <f>+(AQ61*'1v -beneficirani'!$C$6)/100</f>
        <v>0</v>
      </c>
      <c r="AZ61" s="40">
        <f>+(AR61*'1v -beneficirani'!$C$6)/100</f>
        <v>0</v>
      </c>
      <c r="BA61" s="40">
        <f>+(AV61*'1v -beneficirani'!$C$6)/100</f>
        <v>0</v>
      </c>
      <c r="BB61" s="40">
        <f>+(AW61*'1v -beneficirani'!$C$6)/100</f>
        <v>0</v>
      </c>
    </row>
    <row r="62" spans="1:54" x14ac:dyDescent="0.25">
      <c r="A62">
        <f t="shared" si="5"/>
        <v>0</v>
      </c>
      <c r="B62">
        <f>+IF(MAX(B$4:B61)+1&lt;=B$1,B61+1,0)</f>
        <v>0</v>
      </c>
      <c r="C62" s="222">
        <f t="shared" si="7"/>
        <v>0</v>
      </c>
      <c r="D62">
        <f t="shared" si="7"/>
        <v>0</v>
      </c>
      <c r="E62" s="368">
        <f t="shared" si="7"/>
        <v>0</v>
      </c>
      <c r="F62" s="222">
        <f t="shared" si="3"/>
        <v>0</v>
      </c>
      <c r="G62">
        <f>IF($B62=0,0,+VLOOKUP($B62,'1v -beneficirani'!A$15:C$351,G$3,FALSE))</f>
        <v>0</v>
      </c>
      <c r="I62">
        <f>IF($B62=0,0,+VLOOKUP($B62,'1v -beneficirani'!$A$15:$AV$372,I$3,FALSE))</f>
        <v>0</v>
      </c>
      <c r="J62">
        <f>IF($B62=0,0,+VLOOKUP($B62,'1v -beneficirani'!$A$15:$AV$372,J$3,FALSE))</f>
        <v>0</v>
      </c>
      <c r="K62">
        <f>IF($B62=0,0,+VLOOKUP($B62,'1v -beneficirani'!$A$15:$AV$372,K$3,FALSE))</f>
        <v>0</v>
      </c>
      <c r="L62">
        <f>IF($B62=0,0,+VLOOKUP($B62,'1v -beneficirani'!$A$15:$AV$372,L$3,FALSE))</f>
        <v>0</v>
      </c>
      <c r="M62">
        <f>IF($B62=0,0,+VLOOKUP($B62,'1v -beneficirani'!$A$15:$AV$372,M$3,FALSE))</f>
        <v>0</v>
      </c>
      <c r="N62">
        <f>IF($B62=0,0,+VLOOKUP($B62,'1v -beneficirani'!$A$15:$AV$372,N$3,FALSE))</f>
        <v>0</v>
      </c>
      <c r="O62">
        <f>IF($B62=0,0,+VLOOKUP($B62,'1v -beneficirani'!$A$15:$AV$372,O$3,FALSE))</f>
        <v>0</v>
      </c>
      <c r="P62">
        <f>IF($B62=0,0,+VLOOKUP($B62,'1v -beneficirani'!$A$15:$AV$372,P$3,FALSE))</f>
        <v>0</v>
      </c>
      <c r="Q62">
        <f>IF($B62=0,0,+VLOOKUP($B62,'1v -beneficirani'!$A$15:$AV$372,Q$3,FALSE))</f>
        <v>0</v>
      </c>
      <c r="R62">
        <f>IF($B62=0,0,+VLOOKUP($B62,'1v -beneficirani'!$A$15:$AV$372,R$3,FALSE))</f>
        <v>0</v>
      </c>
      <c r="S62">
        <f>IF($B62=0,0,+VLOOKUP($B62,'1v -beneficirani'!$A$15:$AV$372,S$3,FALSE))</f>
        <v>0</v>
      </c>
      <c r="T62">
        <f>IF($B62=0,0,+VLOOKUP($B62,'1v -beneficirani'!$A$15:$AV$372,T$3,FALSE))</f>
        <v>0</v>
      </c>
      <c r="U62">
        <f>IF($B62=0,0,+VLOOKUP($B62,'1v -beneficirani'!$A$15:$AV$372,U$3,FALSE))</f>
        <v>0</v>
      </c>
      <c r="V62">
        <f>IF($B62=0,0,+VLOOKUP($B62,'1v -beneficirani'!$A$15:$AV$372,V$3,FALSE))</f>
        <v>0</v>
      </c>
      <c r="W62">
        <f>IF($B62=0,0,+VLOOKUP($B62,'1v -beneficirani'!$A$15:$AV$372,W$3,FALSE))</f>
        <v>0</v>
      </c>
      <c r="X62">
        <f>IF($B62=0,0,+VLOOKUP($B62,'1v -beneficirani'!$A$15:$AV$372,X$3,FALSE))</f>
        <v>0</v>
      </c>
      <c r="Y62">
        <f>IF($B62=0,0,+VLOOKUP($B62,'1v -beneficirani'!$A$15:$AV$372,Y$3,FALSE))</f>
        <v>0</v>
      </c>
      <c r="Z62">
        <f>IF($B62=0,0,+VLOOKUP($B62,'1v -beneficirani'!$A$15:$AV$372,Z$3,FALSE))</f>
        <v>0</v>
      </c>
      <c r="AA62">
        <f>IF($B62=0,0,+VLOOKUP($B62,'1v -beneficirani'!$A$15:$AV$372,AA$3,FALSE))</f>
        <v>0</v>
      </c>
      <c r="AB62">
        <f>IF($B62=0,0,+VLOOKUP($B62,'1v -beneficirani'!$A$15:$AV$372,AB$3,FALSE))</f>
        <v>0</v>
      </c>
      <c r="AC62">
        <f>IF($B62=0,0,+VLOOKUP($B62,'1v -beneficirani'!$A$15:$AV$372,AC$3,FALSE))</f>
        <v>0</v>
      </c>
      <c r="AD62">
        <f>IF($B62=0,0,+VLOOKUP($B62,'1v -beneficirani'!$A$15:$AV$372,AD$3,FALSE))</f>
        <v>0</v>
      </c>
      <c r="AL62">
        <f>IF($B62=0,0,+VLOOKUP($B62,'1v -beneficirani'!$A$15:$AV$372,AL$3,FALSE))</f>
        <v>0</v>
      </c>
      <c r="AM62">
        <f>IF($B62=0,0,+VLOOKUP($B62,'1v -beneficirani'!$A$15:$AV$372,AM$3,FALSE))</f>
        <v>0</v>
      </c>
      <c r="AN62" s="40">
        <f>IF($B62=0,0,+VLOOKUP($B62,'1v -beneficirani'!$A$15:$AV$372,AN$3,FALSE))</f>
        <v>0</v>
      </c>
      <c r="AO62" s="40">
        <f>IF($B62=0,0,+VLOOKUP($B62,'1v -beneficirani'!$A$15:$AV$372,AO$3,FALSE))</f>
        <v>0</v>
      </c>
      <c r="AP62" s="40">
        <f>IF($B62=0,0,+VLOOKUP($B62,'1v -beneficirani'!$A$15:$AV$372,AP$3,FALSE))</f>
        <v>0</v>
      </c>
      <c r="AQ62" s="40">
        <f>IF($B62=0,0,+VLOOKUP($B62,'1v -beneficirani'!$A$15:$AV$372,AQ$3,FALSE))</f>
        <v>0</v>
      </c>
      <c r="AR62" s="40">
        <f>IF($B62=0,0,+VLOOKUP($B62,'1v -beneficirani'!$A$15:$AV$372,AR$3,FALSE))</f>
        <v>0</v>
      </c>
      <c r="AS62" s="40">
        <f>IF($B62=0,0,+VLOOKUP($B62,'1v -beneficirani'!$A$15:$AV$372,AS$3,FALSE))</f>
        <v>0</v>
      </c>
      <c r="AT62" s="40">
        <f>IF($B62=0,0,+VLOOKUP($B62,'1v -beneficirani'!$A$15:$AV$372,AT$3,FALSE))</f>
        <v>0</v>
      </c>
      <c r="AU62" s="40">
        <f>IF($B62=0,0,+VLOOKUP($B62,'1v -beneficirani'!$A$15:$AV$372,AU$3,FALSE))</f>
        <v>0</v>
      </c>
      <c r="AV62" s="40">
        <f>IF($B62=0,0,+VLOOKUP($B62,'1v -beneficirani'!$A$15:$AV$372,AV$3,FALSE))</f>
        <v>0</v>
      </c>
      <c r="AW62" s="40">
        <f>IF($B62=0,0,+VLOOKUP($B62,'1v -beneficirani'!$A$15:$AV$372,AW$3,FALSE))</f>
        <v>0</v>
      </c>
      <c r="AX62" s="389">
        <f>IF($B62=0,0,+VLOOKUP($B62,'1v -beneficirani'!$A$15:$AV$372,AX$3,FALSE))</f>
        <v>0</v>
      </c>
      <c r="AY62" s="40">
        <f>+(AQ62*'1v -beneficirani'!$C$6)/100</f>
        <v>0</v>
      </c>
      <c r="AZ62" s="40">
        <f>+(AR62*'1v -beneficirani'!$C$6)/100</f>
        <v>0</v>
      </c>
      <c r="BA62" s="40">
        <f>+(AV62*'1v -beneficirani'!$C$6)/100</f>
        <v>0</v>
      </c>
      <c r="BB62" s="40">
        <f>+(AW62*'1v -beneficirani'!$C$6)/100</f>
        <v>0</v>
      </c>
    </row>
    <row r="63" spans="1:54" x14ac:dyDescent="0.25">
      <c r="A63">
        <f t="shared" si="5"/>
        <v>0</v>
      </c>
      <c r="B63">
        <f>+IF(MAX(B$4:B62)+1&lt;=B$1,B62+1,0)</f>
        <v>0</v>
      </c>
      <c r="C63" s="222">
        <f t="shared" si="7"/>
        <v>0</v>
      </c>
      <c r="D63">
        <f t="shared" si="7"/>
        <v>0</v>
      </c>
      <c r="E63" s="368">
        <f t="shared" si="7"/>
        <v>0</v>
      </c>
      <c r="F63" s="222">
        <f t="shared" si="3"/>
        <v>0</v>
      </c>
      <c r="G63">
        <f>IF($B63=0,0,+VLOOKUP($B63,'1v -beneficirani'!A$15:C$351,G$3,FALSE))</f>
        <v>0</v>
      </c>
      <c r="I63">
        <f>IF($B63=0,0,+VLOOKUP($B63,'1v -beneficirani'!$A$15:$AV$372,I$3,FALSE))</f>
        <v>0</v>
      </c>
      <c r="J63">
        <f>IF($B63=0,0,+VLOOKUP($B63,'1v -beneficirani'!$A$15:$AV$372,J$3,FALSE))</f>
        <v>0</v>
      </c>
      <c r="K63">
        <f>IF($B63=0,0,+VLOOKUP($B63,'1v -beneficirani'!$A$15:$AV$372,K$3,FALSE))</f>
        <v>0</v>
      </c>
      <c r="L63">
        <f>IF($B63=0,0,+VLOOKUP($B63,'1v -beneficirani'!$A$15:$AV$372,L$3,FALSE))</f>
        <v>0</v>
      </c>
      <c r="M63">
        <f>IF($B63=0,0,+VLOOKUP($B63,'1v -beneficirani'!$A$15:$AV$372,M$3,FALSE))</f>
        <v>0</v>
      </c>
      <c r="N63">
        <f>IF($B63=0,0,+VLOOKUP($B63,'1v -beneficirani'!$A$15:$AV$372,N$3,FALSE))</f>
        <v>0</v>
      </c>
      <c r="O63">
        <f>IF($B63=0,0,+VLOOKUP($B63,'1v -beneficirani'!$A$15:$AV$372,O$3,FALSE))</f>
        <v>0</v>
      </c>
      <c r="P63">
        <f>IF($B63=0,0,+VLOOKUP($B63,'1v -beneficirani'!$A$15:$AV$372,P$3,FALSE))</f>
        <v>0</v>
      </c>
      <c r="Q63">
        <f>IF($B63=0,0,+VLOOKUP($B63,'1v -beneficirani'!$A$15:$AV$372,Q$3,FALSE))</f>
        <v>0</v>
      </c>
      <c r="R63">
        <f>IF($B63=0,0,+VLOOKUP($B63,'1v -beneficirani'!$A$15:$AV$372,R$3,FALSE))</f>
        <v>0</v>
      </c>
      <c r="S63">
        <f>IF($B63=0,0,+VLOOKUP($B63,'1v -beneficirani'!$A$15:$AV$372,S$3,FALSE))</f>
        <v>0</v>
      </c>
      <c r="T63">
        <f>IF($B63=0,0,+VLOOKUP($B63,'1v -beneficirani'!$A$15:$AV$372,T$3,FALSE))</f>
        <v>0</v>
      </c>
      <c r="U63">
        <f>IF($B63=0,0,+VLOOKUP($B63,'1v -beneficirani'!$A$15:$AV$372,U$3,FALSE))</f>
        <v>0</v>
      </c>
      <c r="V63">
        <f>IF($B63=0,0,+VLOOKUP($B63,'1v -beneficirani'!$A$15:$AV$372,V$3,FALSE))</f>
        <v>0</v>
      </c>
      <c r="W63">
        <f>IF($B63=0,0,+VLOOKUP($B63,'1v -beneficirani'!$A$15:$AV$372,W$3,FALSE))</f>
        <v>0</v>
      </c>
      <c r="X63">
        <f>IF($B63=0,0,+VLOOKUP($B63,'1v -beneficirani'!$A$15:$AV$372,X$3,FALSE))</f>
        <v>0</v>
      </c>
      <c r="Y63">
        <f>IF($B63=0,0,+VLOOKUP($B63,'1v -beneficirani'!$A$15:$AV$372,Y$3,FALSE))</f>
        <v>0</v>
      </c>
      <c r="Z63">
        <f>IF($B63=0,0,+VLOOKUP($B63,'1v -beneficirani'!$A$15:$AV$372,Z$3,FALSE))</f>
        <v>0</v>
      </c>
      <c r="AA63">
        <f>IF($B63=0,0,+VLOOKUP($B63,'1v -beneficirani'!$A$15:$AV$372,AA$3,FALSE))</f>
        <v>0</v>
      </c>
      <c r="AB63">
        <f>IF($B63=0,0,+VLOOKUP($B63,'1v -beneficirani'!$A$15:$AV$372,AB$3,FALSE))</f>
        <v>0</v>
      </c>
      <c r="AC63">
        <f>IF($B63=0,0,+VLOOKUP($B63,'1v -beneficirani'!$A$15:$AV$372,AC$3,FALSE))</f>
        <v>0</v>
      </c>
      <c r="AD63">
        <f>IF($B63=0,0,+VLOOKUP($B63,'1v -beneficirani'!$A$15:$AV$372,AD$3,FALSE))</f>
        <v>0</v>
      </c>
      <c r="AL63">
        <f>IF($B63=0,0,+VLOOKUP($B63,'1v -beneficirani'!$A$15:$AV$372,AL$3,FALSE))</f>
        <v>0</v>
      </c>
      <c r="AM63">
        <f>IF($B63=0,0,+VLOOKUP($B63,'1v -beneficirani'!$A$15:$AV$372,AM$3,FALSE))</f>
        <v>0</v>
      </c>
      <c r="AN63" s="40">
        <f>IF($B63=0,0,+VLOOKUP($B63,'1v -beneficirani'!$A$15:$AV$372,AN$3,FALSE))</f>
        <v>0</v>
      </c>
      <c r="AO63" s="40">
        <f>IF($B63=0,0,+VLOOKUP($B63,'1v -beneficirani'!$A$15:$AV$372,AO$3,FALSE))</f>
        <v>0</v>
      </c>
      <c r="AP63" s="40">
        <f>IF($B63=0,0,+VLOOKUP($B63,'1v -beneficirani'!$A$15:$AV$372,AP$3,FALSE))</f>
        <v>0</v>
      </c>
      <c r="AQ63" s="40">
        <f>IF($B63=0,0,+VLOOKUP($B63,'1v -beneficirani'!$A$15:$AV$372,AQ$3,FALSE))</f>
        <v>0</v>
      </c>
      <c r="AR63" s="40">
        <f>IF($B63=0,0,+VLOOKUP($B63,'1v -beneficirani'!$A$15:$AV$372,AR$3,FALSE))</f>
        <v>0</v>
      </c>
      <c r="AS63" s="40">
        <f>IF($B63=0,0,+VLOOKUP($B63,'1v -beneficirani'!$A$15:$AV$372,AS$3,FALSE))</f>
        <v>0</v>
      </c>
      <c r="AT63" s="40">
        <f>IF($B63=0,0,+VLOOKUP($B63,'1v -beneficirani'!$A$15:$AV$372,AT$3,FALSE))</f>
        <v>0</v>
      </c>
      <c r="AU63" s="40">
        <f>IF($B63=0,0,+VLOOKUP($B63,'1v -beneficirani'!$A$15:$AV$372,AU$3,FALSE))</f>
        <v>0</v>
      </c>
      <c r="AV63" s="40">
        <f>IF($B63=0,0,+VLOOKUP($B63,'1v -beneficirani'!$A$15:$AV$372,AV$3,FALSE))</f>
        <v>0</v>
      </c>
      <c r="AW63" s="40">
        <f>IF($B63=0,0,+VLOOKUP($B63,'1v -beneficirani'!$A$15:$AV$372,AW$3,FALSE))</f>
        <v>0</v>
      </c>
      <c r="AX63" s="389">
        <f>IF($B63=0,0,+VLOOKUP($B63,'1v -beneficirani'!$A$15:$AV$372,AX$3,FALSE))</f>
        <v>0</v>
      </c>
      <c r="AY63" s="40">
        <f>+(AQ63*'1v -beneficirani'!$C$6)/100</f>
        <v>0</v>
      </c>
      <c r="AZ63" s="40">
        <f>+(AR63*'1v -beneficirani'!$C$6)/100</f>
        <v>0</v>
      </c>
      <c r="BA63" s="40">
        <f>+(AV63*'1v -beneficirani'!$C$6)/100</f>
        <v>0</v>
      </c>
      <c r="BB63" s="40">
        <f>+(AW63*'1v -beneficirani'!$C$6)/100</f>
        <v>0</v>
      </c>
    </row>
    <row r="64" spans="1:54" x14ac:dyDescent="0.25">
      <c r="A64">
        <f t="shared" si="5"/>
        <v>0</v>
      </c>
      <c r="B64">
        <f>+IF(MAX(B$4:B63)+1&lt;=B$1,B63+1,0)</f>
        <v>0</v>
      </c>
      <c r="C64" s="222">
        <f t="shared" si="7"/>
        <v>0</v>
      </c>
      <c r="D64">
        <f t="shared" si="7"/>
        <v>0</v>
      </c>
      <c r="E64" s="368">
        <f t="shared" si="7"/>
        <v>0</v>
      </c>
      <c r="F64" s="222">
        <f t="shared" si="3"/>
        <v>0</v>
      </c>
      <c r="G64">
        <f>IF($B64=0,0,+VLOOKUP($B64,'1v -beneficirani'!A$15:C$351,G$3,FALSE))</f>
        <v>0</v>
      </c>
      <c r="I64">
        <f>IF($B64=0,0,+VLOOKUP($B64,'1v -beneficirani'!$A$15:$AV$372,I$3,FALSE))</f>
        <v>0</v>
      </c>
      <c r="J64">
        <f>IF($B64=0,0,+VLOOKUP($B64,'1v -beneficirani'!$A$15:$AV$372,J$3,FALSE))</f>
        <v>0</v>
      </c>
      <c r="K64">
        <f>IF($B64=0,0,+VLOOKUP($B64,'1v -beneficirani'!$A$15:$AV$372,K$3,FALSE))</f>
        <v>0</v>
      </c>
      <c r="L64">
        <f>IF($B64=0,0,+VLOOKUP($B64,'1v -beneficirani'!$A$15:$AV$372,L$3,FALSE))</f>
        <v>0</v>
      </c>
      <c r="M64">
        <f>IF($B64=0,0,+VLOOKUP($B64,'1v -beneficirani'!$A$15:$AV$372,M$3,FALSE))</f>
        <v>0</v>
      </c>
      <c r="N64">
        <f>IF($B64=0,0,+VLOOKUP($B64,'1v -beneficirani'!$A$15:$AV$372,N$3,FALSE))</f>
        <v>0</v>
      </c>
      <c r="O64">
        <f>IF($B64=0,0,+VLOOKUP($B64,'1v -beneficirani'!$A$15:$AV$372,O$3,FALSE))</f>
        <v>0</v>
      </c>
      <c r="P64">
        <f>IF($B64=0,0,+VLOOKUP($B64,'1v -beneficirani'!$A$15:$AV$372,P$3,FALSE))</f>
        <v>0</v>
      </c>
      <c r="Q64">
        <f>IF($B64=0,0,+VLOOKUP($B64,'1v -beneficirani'!$A$15:$AV$372,Q$3,FALSE))</f>
        <v>0</v>
      </c>
      <c r="R64">
        <f>IF($B64=0,0,+VLOOKUP($B64,'1v -beneficirani'!$A$15:$AV$372,R$3,FALSE))</f>
        <v>0</v>
      </c>
      <c r="S64">
        <f>IF($B64=0,0,+VLOOKUP($B64,'1v -beneficirani'!$A$15:$AV$372,S$3,FALSE))</f>
        <v>0</v>
      </c>
      <c r="T64">
        <f>IF($B64=0,0,+VLOOKUP($B64,'1v -beneficirani'!$A$15:$AV$372,T$3,FALSE))</f>
        <v>0</v>
      </c>
      <c r="U64">
        <f>IF($B64=0,0,+VLOOKUP($B64,'1v -beneficirani'!$A$15:$AV$372,U$3,FALSE))</f>
        <v>0</v>
      </c>
      <c r="V64">
        <f>IF($B64=0,0,+VLOOKUP($B64,'1v -beneficirani'!$A$15:$AV$372,V$3,FALSE))</f>
        <v>0</v>
      </c>
      <c r="W64">
        <f>IF($B64=0,0,+VLOOKUP($B64,'1v -beneficirani'!$A$15:$AV$372,W$3,FALSE))</f>
        <v>0</v>
      </c>
      <c r="X64">
        <f>IF($B64=0,0,+VLOOKUP($B64,'1v -beneficirani'!$A$15:$AV$372,X$3,FALSE))</f>
        <v>0</v>
      </c>
      <c r="Y64">
        <f>IF($B64=0,0,+VLOOKUP($B64,'1v -beneficirani'!$A$15:$AV$372,Y$3,FALSE))</f>
        <v>0</v>
      </c>
      <c r="Z64">
        <f>IF($B64=0,0,+VLOOKUP($B64,'1v -beneficirani'!$A$15:$AV$372,Z$3,FALSE))</f>
        <v>0</v>
      </c>
      <c r="AA64">
        <f>IF($B64=0,0,+VLOOKUP($B64,'1v -beneficirani'!$A$15:$AV$372,AA$3,FALSE))</f>
        <v>0</v>
      </c>
      <c r="AB64">
        <f>IF($B64=0,0,+VLOOKUP($B64,'1v -beneficirani'!$A$15:$AV$372,AB$3,FALSE))</f>
        <v>0</v>
      </c>
      <c r="AC64">
        <f>IF($B64=0,0,+VLOOKUP($B64,'1v -beneficirani'!$A$15:$AV$372,AC$3,FALSE))</f>
        <v>0</v>
      </c>
      <c r="AD64">
        <f>IF($B64=0,0,+VLOOKUP($B64,'1v -beneficirani'!$A$15:$AV$372,AD$3,FALSE))</f>
        <v>0</v>
      </c>
      <c r="AL64">
        <f>IF($B64=0,0,+VLOOKUP($B64,'1v -beneficirani'!$A$15:$AV$372,AL$3,FALSE))</f>
        <v>0</v>
      </c>
      <c r="AM64">
        <f>IF($B64=0,0,+VLOOKUP($B64,'1v -beneficirani'!$A$15:$AV$372,AM$3,FALSE))</f>
        <v>0</v>
      </c>
      <c r="AN64" s="40">
        <f>IF($B64=0,0,+VLOOKUP($B64,'1v -beneficirani'!$A$15:$AV$372,AN$3,FALSE))</f>
        <v>0</v>
      </c>
      <c r="AO64" s="40">
        <f>IF($B64=0,0,+VLOOKUP($B64,'1v -beneficirani'!$A$15:$AV$372,AO$3,FALSE))</f>
        <v>0</v>
      </c>
      <c r="AP64" s="40">
        <f>IF($B64=0,0,+VLOOKUP($B64,'1v -beneficirani'!$A$15:$AV$372,AP$3,FALSE))</f>
        <v>0</v>
      </c>
      <c r="AQ64" s="40">
        <f>IF($B64=0,0,+VLOOKUP($B64,'1v -beneficirani'!$A$15:$AV$372,AQ$3,FALSE))</f>
        <v>0</v>
      </c>
      <c r="AR64" s="40">
        <f>IF($B64=0,0,+VLOOKUP($B64,'1v -beneficirani'!$A$15:$AV$372,AR$3,FALSE))</f>
        <v>0</v>
      </c>
      <c r="AS64" s="40">
        <f>IF($B64=0,0,+VLOOKUP($B64,'1v -beneficirani'!$A$15:$AV$372,AS$3,FALSE))</f>
        <v>0</v>
      </c>
      <c r="AT64" s="40">
        <f>IF($B64=0,0,+VLOOKUP($B64,'1v -beneficirani'!$A$15:$AV$372,AT$3,FALSE))</f>
        <v>0</v>
      </c>
      <c r="AU64" s="40">
        <f>IF($B64=0,0,+VLOOKUP($B64,'1v -beneficirani'!$A$15:$AV$372,AU$3,FALSE))</f>
        <v>0</v>
      </c>
      <c r="AV64" s="40">
        <f>IF($B64=0,0,+VLOOKUP($B64,'1v -beneficirani'!$A$15:$AV$372,AV$3,FALSE))</f>
        <v>0</v>
      </c>
      <c r="AW64" s="40">
        <f>IF($B64=0,0,+VLOOKUP($B64,'1v -beneficirani'!$A$15:$AV$372,AW$3,FALSE))</f>
        <v>0</v>
      </c>
      <c r="AX64" s="389">
        <f>IF($B64=0,0,+VLOOKUP($B64,'1v -beneficirani'!$A$15:$AV$372,AX$3,FALSE))</f>
        <v>0</v>
      </c>
      <c r="AY64" s="40">
        <f>+(AQ64*'1v -beneficirani'!$C$6)/100</f>
        <v>0</v>
      </c>
      <c r="AZ64" s="40">
        <f>+(AR64*'1v -beneficirani'!$C$6)/100</f>
        <v>0</v>
      </c>
      <c r="BA64" s="40">
        <f>+(AV64*'1v -beneficirani'!$C$6)/100</f>
        <v>0</v>
      </c>
      <c r="BB64" s="40">
        <f>+(AW64*'1v -beneficirani'!$C$6)/100</f>
        <v>0</v>
      </c>
    </row>
    <row r="65" spans="1:54" x14ac:dyDescent="0.25">
      <c r="A65">
        <f t="shared" si="5"/>
        <v>0</v>
      </c>
      <c r="B65">
        <f>+IF(MAX(B$4:B64)+1&lt;=B$1,B64+1,0)</f>
        <v>0</v>
      </c>
      <c r="C65" s="222">
        <f t="shared" si="7"/>
        <v>0</v>
      </c>
      <c r="D65">
        <f t="shared" si="7"/>
        <v>0</v>
      </c>
      <c r="E65" s="368">
        <f t="shared" si="7"/>
        <v>0</v>
      </c>
      <c r="F65" s="222">
        <f t="shared" si="3"/>
        <v>0</v>
      </c>
      <c r="G65">
        <f>IF($B65=0,0,+VLOOKUP($B65,'1v -beneficirani'!A$15:C$351,G$3,FALSE))</f>
        <v>0</v>
      </c>
      <c r="I65">
        <f>IF($B65=0,0,+VLOOKUP($B65,'1v -beneficirani'!$A$15:$AV$372,I$3,FALSE))</f>
        <v>0</v>
      </c>
      <c r="J65">
        <f>IF($B65=0,0,+VLOOKUP($B65,'1v -beneficirani'!$A$15:$AV$372,J$3,FALSE))</f>
        <v>0</v>
      </c>
      <c r="K65">
        <f>IF($B65=0,0,+VLOOKUP($B65,'1v -beneficirani'!$A$15:$AV$372,K$3,FALSE))</f>
        <v>0</v>
      </c>
      <c r="L65">
        <f>IF($B65=0,0,+VLOOKUP($B65,'1v -beneficirani'!$A$15:$AV$372,L$3,FALSE))</f>
        <v>0</v>
      </c>
      <c r="M65">
        <f>IF($B65=0,0,+VLOOKUP($B65,'1v -beneficirani'!$A$15:$AV$372,M$3,FALSE))</f>
        <v>0</v>
      </c>
      <c r="N65">
        <f>IF($B65=0,0,+VLOOKUP($B65,'1v -beneficirani'!$A$15:$AV$372,N$3,FALSE))</f>
        <v>0</v>
      </c>
      <c r="O65">
        <f>IF($B65=0,0,+VLOOKUP($B65,'1v -beneficirani'!$A$15:$AV$372,O$3,FALSE))</f>
        <v>0</v>
      </c>
      <c r="P65">
        <f>IF($B65=0,0,+VLOOKUP($B65,'1v -beneficirani'!$A$15:$AV$372,P$3,FALSE))</f>
        <v>0</v>
      </c>
      <c r="Q65">
        <f>IF($B65=0,0,+VLOOKUP($B65,'1v -beneficirani'!$A$15:$AV$372,Q$3,FALSE))</f>
        <v>0</v>
      </c>
      <c r="R65">
        <f>IF($B65=0,0,+VLOOKUP($B65,'1v -beneficirani'!$A$15:$AV$372,R$3,FALSE))</f>
        <v>0</v>
      </c>
      <c r="S65">
        <f>IF($B65=0,0,+VLOOKUP($B65,'1v -beneficirani'!$A$15:$AV$372,S$3,FALSE))</f>
        <v>0</v>
      </c>
      <c r="T65">
        <f>IF($B65=0,0,+VLOOKUP($B65,'1v -beneficirani'!$A$15:$AV$372,T$3,FALSE))</f>
        <v>0</v>
      </c>
      <c r="U65">
        <f>IF($B65=0,0,+VLOOKUP($B65,'1v -beneficirani'!$A$15:$AV$372,U$3,FALSE))</f>
        <v>0</v>
      </c>
      <c r="V65">
        <f>IF($B65=0,0,+VLOOKUP($B65,'1v -beneficirani'!$A$15:$AV$372,V$3,FALSE))</f>
        <v>0</v>
      </c>
      <c r="W65">
        <f>IF($B65=0,0,+VLOOKUP($B65,'1v -beneficirani'!$A$15:$AV$372,W$3,FALSE))</f>
        <v>0</v>
      </c>
      <c r="X65">
        <f>IF($B65=0,0,+VLOOKUP($B65,'1v -beneficirani'!$A$15:$AV$372,X$3,FALSE))</f>
        <v>0</v>
      </c>
      <c r="Y65">
        <f>IF($B65=0,0,+VLOOKUP($B65,'1v -beneficirani'!$A$15:$AV$372,Y$3,FALSE))</f>
        <v>0</v>
      </c>
      <c r="Z65">
        <f>IF($B65=0,0,+VLOOKUP($B65,'1v -beneficirani'!$A$15:$AV$372,Z$3,FALSE))</f>
        <v>0</v>
      </c>
      <c r="AA65">
        <f>IF($B65=0,0,+VLOOKUP($B65,'1v -beneficirani'!$A$15:$AV$372,AA$3,FALSE))</f>
        <v>0</v>
      </c>
      <c r="AB65">
        <f>IF($B65=0,0,+VLOOKUP($B65,'1v -beneficirani'!$A$15:$AV$372,AB$3,FALSE))</f>
        <v>0</v>
      </c>
      <c r="AC65">
        <f>IF($B65=0,0,+VLOOKUP($B65,'1v -beneficirani'!$A$15:$AV$372,AC$3,FALSE))</f>
        <v>0</v>
      </c>
      <c r="AD65">
        <f>IF($B65=0,0,+VLOOKUP($B65,'1v -beneficirani'!$A$15:$AV$372,AD$3,FALSE))</f>
        <v>0</v>
      </c>
      <c r="AL65">
        <f>IF($B65=0,0,+VLOOKUP($B65,'1v -beneficirani'!$A$15:$AV$372,AL$3,FALSE))</f>
        <v>0</v>
      </c>
      <c r="AM65">
        <f>IF($B65=0,0,+VLOOKUP($B65,'1v -beneficirani'!$A$15:$AV$372,AM$3,FALSE))</f>
        <v>0</v>
      </c>
      <c r="AN65" s="40">
        <f>IF($B65=0,0,+VLOOKUP($B65,'1v -beneficirani'!$A$15:$AV$372,AN$3,FALSE))</f>
        <v>0</v>
      </c>
      <c r="AO65" s="40">
        <f>IF($B65=0,0,+VLOOKUP($B65,'1v -beneficirani'!$A$15:$AV$372,AO$3,FALSE))</f>
        <v>0</v>
      </c>
      <c r="AP65" s="40">
        <f>IF($B65=0,0,+VLOOKUP($B65,'1v -beneficirani'!$A$15:$AV$372,AP$3,FALSE))</f>
        <v>0</v>
      </c>
      <c r="AQ65" s="40">
        <f>IF($B65=0,0,+VLOOKUP($B65,'1v -beneficirani'!$A$15:$AV$372,AQ$3,FALSE))</f>
        <v>0</v>
      </c>
      <c r="AR65" s="40">
        <f>IF($B65=0,0,+VLOOKUP($B65,'1v -beneficirani'!$A$15:$AV$372,AR$3,FALSE))</f>
        <v>0</v>
      </c>
      <c r="AS65" s="40">
        <f>IF($B65=0,0,+VLOOKUP($B65,'1v -beneficirani'!$A$15:$AV$372,AS$3,FALSE))</f>
        <v>0</v>
      </c>
      <c r="AT65" s="40">
        <f>IF($B65=0,0,+VLOOKUP($B65,'1v -beneficirani'!$A$15:$AV$372,AT$3,FALSE))</f>
        <v>0</v>
      </c>
      <c r="AU65" s="40">
        <f>IF($B65=0,0,+VLOOKUP($B65,'1v -beneficirani'!$A$15:$AV$372,AU$3,FALSE))</f>
        <v>0</v>
      </c>
      <c r="AV65" s="40">
        <f>IF($B65=0,0,+VLOOKUP($B65,'1v -beneficirani'!$A$15:$AV$372,AV$3,FALSE))</f>
        <v>0</v>
      </c>
      <c r="AW65" s="40">
        <f>IF($B65=0,0,+VLOOKUP($B65,'1v -beneficirani'!$A$15:$AV$372,AW$3,FALSE))</f>
        <v>0</v>
      </c>
      <c r="AX65" s="389">
        <f>IF($B65=0,0,+VLOOKUP($B65,'1v -beneficirani'!$A$15:$AV$372,AX$3,FALSE))</f>
        <v>0</v>
      </c>
      <c r="AY65" s="40">
        <f>+(AQ65*'1v -beneficirani'!$C$6)/100</f>
        <v>0</v>
      </c>
      <c r="AZ65" s="40">
        <f>+(AR65*'1v -beneficirani'!$C$6)/100</f>
        <v>0</v>
      </c>
      <c r="BA65" s="40">
        <f>+(AV65*'1v -beneficirani'!$C$6)/100</f>
        <v>0</v>
      </c>
      <c r="BB65" s="40">
        <f>+(AW65*'1v -beneficirani'!$C$6)/100</f>
        <v>0</v>
      </c>
    </row>
    <row r="66" spans="1:54" x14ac:dyDescent="0.25">
      <c r="A66">
        <f t="shared" si="5"/>
        <v>0</v>
      </c>
      <c r="B66">
        <f>+IF(MAX(B$4:B65)+1&lt;=B$1,B65+1,0)</f>
        <v>0</v>
      </c>
      <c r="C66" s="222">
        <f t="shared" si="7"/>
        <v>0</v>
      </c>
      <c r="D66">
        <f t="shared" si="7"/>
        <v>0</v>
      </c>
      <c r="E66" s="368">
        <f t="shared" si="7"/>
        <v>0</v>
      </c>
      <c r="F66" s="222">
        <f t="shared" si="3"/>
        <v>0</v>
      </c>
      <c r="G66">
        <f>IF($B66=0,0,+VLOOKUP($B66,'1v -beneficirani'!A$15:C$351,G$3,FALSE))</f>
        <v>0</v>
      </c>
      <c r="I66">
        <f>IF($B66=0,0,+VLOOKUP($B66,'1v -beneficirani'!$A$15:$AV$372,I$3,FALSE))</f>
        <v>0</v>
      </c>
      <c r="J66">
        <f>IF($B66=0,0,+VLOOKUP($B66,'1v -beneficirani'!$A$15:$AV$372,J$3,FALSE))</f>
        <v>0</v>
      </c>
      <c r="K66">
        <f>IF($B66=0,0,+VLOOKUP($B66,'1v -beneficirani'!$A$15:$AV$372,K$3,FALSE))</f>
        <v>0</v>
      </c>
      <c r="L66">
        <f>IF($B66=0,0,+VLOOKUP($B66,'1v -beneficirani'!$A$15:$AV$372,L$3,FALSE))</f>
        <v>0</v>
      </c>
      <c r="M66">
        <f>IF($B66=0,0,+VLOOKUP($B66,'1v -beneficirani'!$A$15:$AV$372,M$3,FALSE))</f>
        <v>0</v>
      </c>
      <c r="N66">
        <f>IF($B66=0,0,+VLOOKUP($B66,'1v -beneficirani'!$A$15:$AV$372,N$3,FALSE))</f>
        <v>0</v>
      </c>
      <c r="O66">
        <f>IF($B66=0,0,+VLOOKUP($B66,'1v -beneficirani'!$A$15:$AV$372,O$3,FALSE))</f>
        <v>0</v>
      </c>
      <c r="P66">
        <f>IF($B66=0,0,+VLOOKUP($B66,'1v -beneficirani'!$A$15:$AV$372,P$3,FALSE))</f>
        <v>0</v>
      </c>
      <c r="Q66">
        <f>IF($B66=0,0,+VLOOKUP($B66,'1v -beneficirani'!$A$15:$AV$372,Q$3,FALSE))</f>
        <v>0</v>
      </c>
      <c r="R66">
        <f>IF($B66=0,0,+VLOOKUP($B66,'1v -beneficirani'!$A$15:$AV$372,R$3,FALSE))</f>
        <v>0</v>
      </c>
      <c r="S66">
        <f>IF($B66=0,0,+VLOOKUP($B66,'1v -beneficirani'!$A$15:$AV$372,S$3,FALSE))</f>
        <v>0</v>
      </c>
      <c r="T66">
        <f>IF($B66=0,0,+VLOOKUP($B66,'1v -beneficirani'!$A$15:$AV$372,T$3,FALSE))</f>
        <v>0</v>
      </c>
      <c r="U66">
        <f>IF($B66=0,0,+VLOOKUP($B66,'1v -beneficirani'!$A$15:$AV$372,U$3,FALSE))</f>
        <v>0</v>
      </c>
      <c r="V66">
        <f>IF($B66=0,0,+VLOOKUP($B66,'1v -beneficirani'!$A$15:$AV$372,V$3,FALSE))</f>
        <v>0</v>
      </c>
      <c r="W66">
        <f>IF($B66=0,0,+VLOOKUP($B66,'1v -beneficirani'!$A$15:$AV$372,W$3,FALSE))</f>
        <v>0</v>
      </c>
      <c r="X66">
        <f>IF($B66=0,0,+VLOOKUP($B66,'1v -beneficirani'!$A$15:$AV$372,X$3,FALSE))</f>
        <v>0</v>
      </c>
      <c r="Y66">
        <f>IF($B66=0,0,+VLOOKUP($B66,'1v -beneficirani'!$A$15:$AV$372,Y$3,FALSE))</f>
        <v>0</v>
      </c>
      <c r="Z66">
        <f>IF($B66=0,0,+VLOOKUP($B66,'1v -beneficirani'!$A$15:$AV$372,Z$3,FALSE))</f>
        <v>0</v>
      </c>
      <c r="AA66">
        <f>IF($B66=0,0,+VLOOKUP($B66,'1v -beneficirani'!$A$15:$AV$372,AA$3,FALSE))</f>
        <v>0</v>
      </c>
      <c r="AB66">
        <f>IF($B66=0,0,+VLOOKUP($B66,'1v -beneficirani'!$A$15:$AV$372,AB$3,FALSE))</f>
        <v>0</v>
      </c>
      <c r="AC66">
        <f>IF($B66=0,0,+VLOOKUP($B66,'1v -beneficirani'!$A$15:$AV$372,AC$3,FALSE))</f>
        <v>0</v>
      </c>
      <c r="AD66">
        <f>IF($B66=0,0,+VLOOKUP($B66,'1v -beneficirani'!$A$15:$AV$372,AD$3,FALSE))</f>
        <v>0</v>
      </c>
      <c r="AL66">
        <f>IF($B66=0,0,+VLOOKUP($B66,'1v -beneficirani'!$A$15:$AV$372,AL$3,FALSE))</f>
        <v>0</v>
      </c>
      <c r="AM66">
        <f>IF($B66=0,0,+VLOOKUP($B66,'1v -beneficirani'!$A$15:$AV$372,AM$3,FALSE))</f>
        <v>0</v>
      </c>
      <c r="AN66" s="40">
        <f>IF($B66=0,0,+VLOOKUP($B66,'1v -beneficirani'!$A$15:$AV$372,AN$3,FALSE))</f>
        <v>0</v>
      </c>
      <c r="AO66" s="40">
        <f>IF($B66=0,0,+VLOOKUP($B66,'1v -beneficirani'!$A$15:$AV$372,AO$3,FALSE))</f>
        <v>0</v>
      </c>
      <c r="AP66" s="40">
        <f>IF($B66=0,0,+VLOOKUP($B66,'1v -beneficirani'!$A$15:$AV$372,AP$3,FALSE))</f>
        <v>0</v>
      </c>
      <c r="AQ66" s="40">
        <f>IF($B66=0,0,+VLOOKUP($B66,'1v -beneficirani'!$A$15:$AV$372,AQ$3,FALSE))</f>
        <v>0</v>
      </c>
      <c r="AR66" s="40">
        <f>IF($B66=0,0,+VLOOKUP($B66,'1v -beneficirani'!$A$15:$AV$372,AR$3,FALSE))</f>
        <v>0</v>
      </c>
      <c r="AS66" s="40">
        <f>IF($B66=0,0,+VLOOKUP($B66,'1v -beneficirani'!$A$15:$AV$372,AS$3,FALSE))</f>
        <v>0</v>
      </c>
      <c r="AT66" s="40">
        <f>IF($B66=0,0,+VLOOKUP($B66,'1v -beneficirani'!$A$15:$AV$372,AT$3,FALSE))</f>
        <v>0</v>
      </c>
      <c r="AU66" s="40">
        <f>IF($B66=0,0,+VLOOKUP($B66,'1v -beneficirani'!$A$15:$AV$372,AU$3,FALSE))</f>
        <v>0</v>
      </c>
      <c r="AV66" s="40">
        <f>IF($B66=0,0,+VLOOKUP($B66,'1v -beneficirani'!$A$15:$AV$372,AV$3,FALSE))</f>
        <v>0</v>
      </c>
      <c r="AW66" s="40">
        <f>IF($B66=0,0,+VLOOKUP($B66,'1v -beneficirani'!$A$15:$AV$372,AW$3,FALSE))</f>
        <v>0</v>
      </c>
      <c r="AX66" s="389">
        <f>IF($B66=0,0,+VLOOKUP($B66,'1v -beneficirani'!$A$15:$AV$372,AX$3,FALSE))</f>
        <v>0</v>
      </c>
      <c r="AY66" s="40">
        <f>+(AQ66*'1v -beneficirani'!$C$6)/100</f>
        <v>0</v>
      </c>
      <c r="AZ66" s="40">
        <f>+(AR66*'1v -beneficirani'!$C$6)/100</f>
        <v>0</v>
      </c>
      <c r="BA66" s="40">
        <f>+(AV66*'1v -beneficirani'!$C$6)/100</f>
        <v>0</v>
      </c>
      <c r="BB66" s="40">
        <f>+(AW66*'1v -beneficirani'!$C$6)/100</f>
        <v>0</v>
      </c>
    </row>
    <row r="67" spans="1:54" x14ac:dyDescent="0.25">
      <c r="A67">
        <f t="shared" si="5"/>
        <v>0</v>
      </c>
      <c r="B67">
        <f>+IF(MAX(B$4:B66)+1&lt;=B$1,B66+1,0)</f>
        <v>0</v>
      </c>
      <c r="C67" s="222">
        <f t="shared" si="7"/>
        <v>0</v>
      </c>
      <c r="D67">
        <f t="shared" si="7"/>
        <v>0</v>
      </c>
      <c r="E67" s="368">
        <f t="shared" si="7"/>
        <v>0</v>
      </c>
      <c r="F67" s="222">
        <f t="shared" si="3"/>
        <v>0</v>
      </c>
      <c r="G67">
        <f>IF($B67=0,0,+VLOOKUP($B67,'1v -beneficirani'!A$15:C$351,G$3,FALSE))</f>
        <v>0</v>
      </c>
      <c r="I67">
        <f>IF($B67=0,0,+VLOOKUP($B67,'1v -beneficirani'!$A$15:$AV$372,I$3,FALSE))</f>
        <v>0</v>
      </c>
      <c r="J67">
        <f>IF($B67=0,0,+VLOOKUP($B67,'1v -beneficirani'!$A$15:$AV$372,J$3,FALSE))</f>
        <v>0</v>
      </c>
      <c r="K67">
        <f>IF($B67=0,0,+VLOOKUP($B67,'1v -beneficirani'!$A$15:$AV$372,K$3,FALSE))</f>
        <v>0</v>
      </c>
      <c r="L67">
        <f>IF($B67=0,0,+VLOOKUP($B67,'1v -beneficirani'!$A$15:$AV$372,L$3,FALSE))</f>
        <v>0</v>
      </c>
      <c r="M67">
        <f>IF($B67=0,0,+VLOOKUP($B67,'1v -beneficirani'!$A$15:$AV$372,M$3,FALSE))</f>
        <v>0</v>
      </c>
      <c r="N67">
        <f>IF($B67=0,0,+VLOOKUP($B67,'1v -beneficirani'!$A$15:$AV$372,N$3,FALSE))</f>
        <v>0</v>
      </c>
      <c r="O67">
        <f>IF($B67=0,0,+VLOOKUP($B67,'1v -beneficirani'!$A$15:$AV$372,O$3,FALSE))</f>
        <v>0</v>
      </c>
      <c r="P67">
        <f>IF($B67=0,0,+VLOOKUP($B67,'1v -beneficirani'!$A$15:$AV$372,P$3,FALSE))</f>
        <v>0</v>
      </c>
      <c r="Q67">
        <f>IF($B67=0,0,+VLOOKUP($B67,'1v -beneficirani'!$A$15:$AV$372,Q$3,FALSE))</f>
        <v>0</v>
      </c>
      <c r="R67">
        <f>IF($B67=0,0,+VLOOKUP($B67,'1v -beneficirani'!$A$15:$AV$372,R$3,FALSE))</f>
        <v>0</v>
      </c>
      <c r="S67">
        <f>IF($B67=0,0,+VLOOKUP($B67,'1v -beneficirani'!$A$15:$AV$372,S$3,FALSE))</f>
        <v>0</v>
      </c>
      <c r="T67">
        <f>IF($B67=0,0,+VLOOKUP($B67,'1v -beneficirani'!$A$15:$AV$372,T$3,FALSE))</f>
        <v>0</v>
      </c>
      <c r="U67">
        <f>IF($B67=0,0,+VLOOKUP($B67,'1v -beneficirani'!$A$15:$AV$372,U$3,FALSE))</f>
        <v>0</v>
      </c>
      <c r="V67">
        <f>IF($B67=0,0,+VLOOKUP($B67,'1v -beneficirani'!$A$15:$AV$372,V$3,FALSE))</f>
        <v>0</v>
      </c>
      <c r="W67">
        <f>IF($B67=0,0,+VLOOKUP($B67,'1v -beneficirani'!$A$15:$AV$372,W$3,FALSE))</f>
        <v>0</v>
      </c>
      <c r="X67">
        <f>IF($B67=0,0,+VLOOKUP($B67,'1v -beneficirani'!$A$15:$AV$372,X$3,FALSE))</f>
        <v>0</v>
      </c>
      <c r="Y67">
        <f>IF($B67=0,0,+VLOOKUP($B67,'1v -beneficirani'!$A$15:$AV$372,Y$3,FALSE))</f>
        <v>0</v>
      </c>
      <c r="Z67">
        <f>IF($B67=0,0,+VLOOKUP($B67,'1v -beneficirani'!$A$15:$AV$372,Z$3,FALSE))</f>
        <v>0</v>
      </c>
      <c r="AA67">
        <f>IF($B67=0,0,+VLOOKUP($B67,'1v -beneficirani'!$A$15:$AV$372,AA$3,FALSE))</f>
        <v>0</v>
      </c>
      <c r="AB67">
        <f>IF($B67=0,0,+VLOOKUP($B67,'1v -beneficirani'!$A$15:$AV$372,AB$3,FALSE))</f>
        <v>0</v>
      </c>
      <c r="AC67">
        <f>IF($B67=0,0,+VLOOKUP($B67,'1v -beneficirani'!$A$15:$AV$372,AC$3,FALSE))</f>
        <v>0</v>
      </c>
      <c r="AD67">
        <f>IF($B67=0,0,+VLOOKUP($B67,'1v -beneficirani'!$A$15:$AV$372,AD$3,FALSE))</f>
        <v>0</v>
      </c>
      <c r="AL67">
        <f>IF($B67=0,0,+VLOOKUP($B67,'1v -beneficirani'!$A$15:$AV$372,AL$3,FALSE))</f>
        <v>0</v>
      </c>
      <c r="AM67">
        <f>IF($B67=0,0,+VLOOKUP($B67,'1v -beneficirani'!$A$15:$AV$372,AM$3,FALSE))</f>
        <v>0</v>
      </c>
      <c r="AN67" s="40">
        <f>IF($B67=0,0,+VLOOKUP($B67,'1v -beneficirani'!$A$15:$AV$372,AN$3,FALSE))</f>
        <v>0</v>
      </c>
      <c r="AO67" s="40">
        <f>IF($B67=0,0,+VLOOKUP($B67,'1v -beneficirani'!$A$15:$AV$372,AO$3,FALSE))</f>
        <v>0</v>
      </c>
      <c r="AP67" s="40">
        <f>IF($B67=0,0,+VLOOKUP($B67,'1v -beneficirani'!$A$15:$AV$372,AP$3,FALSE))</f>
        <v>0</v>
      </c>
      <c r="AQ67" s="40">
        <f>IF($B67=0,0,+VLOOKUP($B67,'1v -beneficirani'!$A$15:$AV$372,AQ$3,FALSE))</f>
        <v>0</v>
      </c>
      <c r="AR67" s="40">
        <f>IF($B67=0,0,+VLOOKUP($B67,'1v -beneficirani'!$A$15:$AV$372,AR$3,FALSE))</f>
        <v>0</v>
      </c>
      <c r="AS67" s="40">
        <f>IF($B67=0,0,+VLOOKUP($B67,'1v -beneficirani'!$A$15:$AV$372,AS$3,FALSE))</f>
        <v>0</v>
      </c>
      <c r="AT67" s="40">
        <f>IF($B67=0,0,+VLOOKUP($B67,'1v -beneficirani'!$A$15:$AV$372,AT$3,FALSE))</f>
        <v>0</v>
      </c>
      <c r="AU67" s="40">
        <f>IF($B67=0,0,+VLOOKUP($B67,'1v -beneficirani'!$A$15:$AV$372,AU$3,FALSE))</f>
        <v>0</v>
      </c>
      <c r="AV67" s="40">
        <f>IF($B67=0,0,+VLOOKUP($B67,'1v -beneficirani'!$A$15:$AV$372,AV$3,FALSE))</f>
        <v>0</v>
      </c>
      <c r="AW67" s="40">
        <f>IF($B67=0,0,+VLOOKUP($B67,'1v -beneficirani'!$A$15:$AV$372,AW$3,FALSE))</f>
        <v>0</v>
      </c>
      <c r="AX67" s="389">
        <f>IF($B67=0,0,+VLOOKUP($B67,'1v -beneficirani'!$A$15:$AV$372,AX$3,FALSE))</f>
        <v>0</v>
      </c>
      <c r="AY67" s="40">
        <f>+(AQ67*'1v -beneficirani'!$C$6)/100</f>
        <v>0</v>
      </c>
      <c r="AZ67" s="40">
        <f>+(AR67*'1v -beneficirani'!$C$6)/100</f>
        <v>0</v>
      </c>
      <c r="BA67" s="40">
        <f>+(AV67*'1v -beneficirani'!$C$6)/100</f>
        <v>0</v>
      </c>
      <c r="BB67" s="40">
        <f>+(AW67*'1v -beneficirani'!$C$6)/100</f>
        <v>0</v>
      </c>
    </row>
    <row r="68" spans="1:54" x14ac:dyDescent="0.25">
      <c r="A68">
        <f t="shared" si="5"/>
        <v>0</v>
      </c>
      <c r="B68">
        <f>+IF(MAX(B$4:B67)+1&lt;=B$1,B67+1,0)</f>
        <v>0</v>
      </c>
      <c r="C68" s="222">
        <f t="shared" si="7"/>
        <v>0</v>
      </c>
      <c r="D68">
        <f t="shared" si="7"/>
        <v>0</v>
      </c>
      <c r="E68" s="368">
        <f t="shared" si="7"/>
        <v>0</v>
      </c>
      <c r="F68" s="222">
        <f t="shared" si="3"/>
        <v>0</v>
      </c>
      <c r="G68">
        <f>IF($B68=0,0,+VLOOKUP($B68,'1v -beneficirani'!A$15:C$351,G$3,FALSE))</f>
        <v>0</v>
      </c>
      <c r="I68">
        <f>IF($B68=0,0,+VLOOKUP($B68,'1v -beneficirani'!$A$15:$AV$372,I$3,FALSE))</f>
        <v>0</v>
      </c>
      <c r="J68">
        <f>IF($B68=0,0,+VLOOKUP($B68,'1v -beneficirani'!$A$15:$AV$372,J$3,FALSE))</f>
        <v>0</v>
      </c>
      <c r="K68">
        <f>IF($B68=0,0,+VLOOKUP($B68,'1v -beneficirani'!$A$15:$AV$372,K$3,FALSE))</f>
        <v>0</v>
      </c>
      <c r="L68">
        <f>IF($B68=0,0,+VLOOKUP($B68,'1v -beneficirani'!$A$15:$AV$372,L$3,FALSE))</f>
        <v>0</v>
      </c>
      <c r="M68">
        <f>IF($B68=0,0,+VLOOKUP($B68,'1v -beneficirani'!$A$15:$AV$372,M$3,FALSE))</f>
        <v>0</v>
      </c>
      <c r="N68">
        <f>IF($B68=0,0,+VLOOKUP($B68,'1v -beneficirani'!$A$15:$AV$372,N$3,FALSE))</f>
        <v>0</v>
      </c>
      <c r="O68">
        <f>IF($B68=0,0,+VLOOKUP($B68,'1v -beneficirani'!$A$15:$AV$372,O$3,FALSE))</f>
        <v>0</v>
      </c>
      <c r="P68">
        <f>IF($B68=0,0,+VLOOKUP($B68,'1v -beneficirani'!$A$15:$AV$372,P$3,FALSE))</f>
        <v>0</v>
      </c>
      <c r="Q68">
        <f>IF($B68=0,0,+VLOOKUP($B68,'1v -beneficirani'!$A$15:$AV$372,Q$3,FALSE))</f>
        <v>0</v>
      </c>
      <c r="R68">
        <f>IF($B68=0,0,+VLOOKUP($B68,'1v -beneficirani'!$A$15:$AV$372,R$3,FALSE))</f>
        <v>0</v>
      </c>
      <c r="S68">
        <f>IF($B68=0,0,+VLOOKUP($B68,'1v -beneficirani'!$A$15:$AV$372,S$3,FALSE))</f>
        <v>0</v>
      </c>
      <c r="T68">
        <f>IF($B68=0,0,+VLOOKUP($B68,'1v -beneficirani'!$A$15:$AV$372,T$3,FALSE))</f>
        <v>0</v>
      </c>
      <c r="U68">
        <f>IF($B68=0,0,+VLOOKUP($B68,'1v -beneficirani'!$A$15:$AV$372,U$3,FALSE))</f>
        <v>0</v>
      </c>
      <c r="V68">
        <f>IF($B68=0,0,+VLOOKUP($B68,'1v -beneficirani'!$A$15:$AV$372,V$3,FALSE))</f>
        <v>0</v>
      </c>
      <c r="W68">
        <f>IF($B68=0,0,+VLOOKUP($B68,'1v -beneficirani'!$A$15:$AV$372,W$3,FALSE))</f>
        <v>0</v>
      </c>
      <c r="X68">
        <f>IF($B68=0,0,+VLOOKUP($B68,'1v -beneficirani'!$A$15:$AV$372,X$3,FALSE))</f>
        <v>0</v>
      </c>
      <c r="Y68">
        <f>IF($B68=0,0,+VLOOKUP($B68,'1v -beneficirani'!$A$15:$AV$372,Y$3,FALSE))</f>
        <v>0</v>
      </c>
      <c r="Z68">
        <f>IF($B68=0,0,+VLOOKUP($B68,'1v -beneficirani'!$A$15:$AV$372,Z$3,FALSE))</f>
        <v>0</v>
      </c>
      <c r="AA68">
        <f>IF($B68=0,0,+VLOOKUP($B68,'1v -beneficirani'!$A$15:$AV$372,AA$3,FALSE))</f>
        <v>0</v>
      </c>
      <c r="AB68">
        <f>IF($B68=0,0,+VLOOKUP($B68,'1v -beneficirani'!$A$15:$AV$372,AB$3,FALSE))</f>
        <v>0</v>
      </c>
      <c r="AC68">
        <f>IF($B68=0,0,+VLOOKUP($B68,'1v -beneficirani'!$A$15:$AV$372,AC$3,FALSE))</f>
        <v>0</v>
      </c>
      <c r="AD68">
        <f>IF($B68=0,0,+VLOOKUP($B68,'1v -beneficirani'!$A$15:$AV$372,AD$3,FALSE))</f>
        <v>0</v>
      </c>
      <c r="AL68">
        <f>IF($B68=0,0,+VLOOKUP($B68,'1v -beneficirani'!$A$15:$AV$372,AL$3,FALSE))</f>
        <v>0</v>
      </c>
      <c r="AM68">
        <f>IF($B68=0,0,+VLOOKUP($B68,'1v -beneficirani'!$A$15:$AV$372,AM$3,FALSE))</f>
        <v>0</v>
      </c>
      <c r="AN68" s="40">
        <f>IF($B68=0,0,+VLOOKUP($B68,'1v -beneficirani'!$A$15:$AV$372,AN$3,FALSE))</f>
        <v>0</v>
      </c>
      <c r="AO68" s="40">
        <f>IF($B68=0,0,+VLOOKUP($B68,'1v -beneficirani'!$A$15:$AV$372,AO$3,FALSE))</f>
        <v>0</v>
      </c>
      <c r="AP68" s="40">
        <f>IF($B68=0,0,+VLOOKUP($B68,'1v -beneficirani'!$A$15:$AV$372,AP$3,FALSE))</f>
        <v>0</v>
      </c>
      <c r="AQ68" s="40">
        <f>IF($B68=0,0,+VLOOKUP($B68,'1v -beneficirani'!$A$15:$AV$372,AQ$3,FALSE))</f>
        <v>0</v>
      </c>
      <c r="AR68" s="40">
        <f>IF($B68=0,0,+VLOOKUP($B68,'1v -beneficirani'!$A$15:$AV$372,AR$3,FALSE))</f>
        <v>0</v>
      </c>
      <c r="AS68" s="40">
        <f>IF($B68=0,0,+VLOOKUP($B68,'1v -beneficirani'!$A$15:$AV$372,AS$3,FALSE))</f>
        <v>0</v>
      </c>
      <c r="AT68" s="40">
        <f>IF($B68=0,0,+VLOOKUP($B68,'1v -beneficirani'!$A$15:$AV$372,AT$3,FALSE))</f>
        <v>0</v>
      </c>
      <c r="AU68" s="40">
        <f>IF($B68=0,0,+VLOOKUP($B68,'1v -beneficirani'!$A$15:$AV$372,AU$3,FALSE))</f>
        <v>0</v>
      </c>
      <c r="AV68" s="40">
        <f>IF($B68=0,0,+VLOOKUP($B68,'1v -beneficirani'!$A$15:$AV$372,AV$3,FALSE))</f>
        <v>0</v>
      </c>
      <c r="AW68" s="40">
        <f>IF($B68=0,0,+VLOOKUP($B68,'1v -beneficirani'!$A$15:$AV$372,AW$3,FALSE))</f>
        <v>0</v>
      </c>
      <c r="AX68" s="389">
        <f>IF($B68=0,0,+VLOOKUP($B68,'1v -beneficirani'!$A$15:$AV$372,AX$3,FALSE))</f>
        <v>0</v>
      </c>
      <c r="AY68" s="40">
        <f>+(AQ68*'1v -beneficirani'!$C$6)/100</f>
        <v>0</v>
      </c>
      <c r="AZ68" s="40">
        <f>+(AR68*'1v -beneficirani'!$C$6)/100</f>
        <v>0</v>
      </c>
      <c r="BA68" s="40">
        <f>+(AV68*'1v -beneficirani'!$C$6)/100</f>
        <v>0</v>
      </c>
      <c r="BB68" s="40">
        <f>+(AW68*'1v -beneficirani'!$C$6)/100</f>
        <v>0</v>
      </c>
    </row>
    <row r="69" spans="1:54" x14ac:dyDescent="0.25">
      <c r="A69">
        <f t="shared" si="5"/>
        <v>0</v>
      </c>
      <c r="B69">
        <f>+IF(MAX(B$4:B68)+1&lt;=B$1,B68+1,0)</f>
        <v>0</v>
      </c>
      <c r="C69" s="222">
        <f t="shared" si="7"/>
        <v>0</v>
      </c>
      <c r="D69">
        <f t="shared" si="7"/>
        <v>0</v>
      </c>
      <c r="E69" s="368">
        <f t="shared" si="7"/>
        <v>0</v>
      </c>
      <c r="F69" s="222">
        <f t="shared" si="3"/>
        <v>0</v>
      </c>
      <c r="G69">
        <f>IF($B69=0,0,+VLOOKUP($B69,'1v -beneficirani'!A$15:C$351,G$3,FALSE))</f>
        <v>0</v>
      </c>
      <c r="I69">
        <f>IF($B69=0,0,+VLOOKUP($B69,'1v -beneficirani'!$A$15:$AV$372,I$3,FALSE))</f>
        <v>0</v>
      </c>
      <c r="J69">
        <f>IF($B69=0,0,+VLOOKUP($B69,'1v -beneficirani'!$A$15:$AV$372,J$3,FALSE))</f>
        <v>0</v>
      </c>
      <c r="K69">
        <f>IF($B69=0,0,+VLOOKUP($B69,'1v -beneficirani'!$A$15:$AV$372,K$3,FALSE))</f>
        <v>0</v>
      </c>
      <c r="L69">
        <f>IF($B69=0,0,+VLOOKUP($B69,'1v -beneficirani'!$A$15:$AV$372,L$3,FALSE))</f>
        <v>0</v>
      </c>
      <c r="M69">
        <f>IF($B69=0,0,+VLOOKUP($B69,'1v -beneficirani'!$A$15:$AV$372,M$3,FALSE))</f>
        <v>0</v>
      </c>
      <c r="N69">
        <f>IF($B69=0,0,+VLOOKUP($B69,'1v -beneficirani'!$A$15:$AV$372,N$3,FALSE))</f>
        <v>0</v>
      </c>
      <c r="O69">
        <f>IF($B69=0,0,+VLOOKUP($B69,'1v -beneficirani'!$A$15:$AV$372,O$3,FALSE))</f>
        <v>0</v>
      </c>
      <c r="P69">
        <f>IF($B69=0,0,+VLOOKUP($B69,'1v -beneficirani'!$A$15:$AV$372,P$3,FALSE))</f>
        <v>0</v>
      </c>
      <c r="Q69">
        <f>IF($B69=0,0,+VLOOKUP($B69,'1v -beneficirani'!$A$15:$AV$372,Q$3,FALSE))</f>
        <v>0</v>
      </c>
      <c r="R69">
        <f>IF($B69=0,0,+VLOOKUP($B69,'1v -beneficirani'!$A$15:$AV$372,R$3,FALSE))</f>
        <v>0</v>
      </c>
      <c r="S69">
        <f>IF($B69=0,0,+VLOOKUP($B69,'1v -beneficirani'!$A$15:$AV$372,S$3,FALSE))</f>
        <v>0</v>
      </c>
      <c r="T69">
        <f>IF($B69=0,0,+VLOOKUP($B69,'1v -beneficirani'!$A$15:$AV$372,T$3,FALSE))</f>
        <v>0</v>
      </c>
      <c r="U69">
        <f>IF($B69=0,0,+VLOOKUP($B69,'1v -beneficirani'!$A$15:$AV$372,U$3,FALSE))</f>
        <v>0</v>
      </c>
      <c r="V69">
        <f>IF($B69=0,0,+VLOOKUP($B69,'1v -beneficirani'!$A$15:$AV$372,V$3,FALSE))</f>
        <v>0</v>
      </c>
      <c r="W69">
        <f>IF($B69=0,0,+VLOOKUP($B69,'1v -beneficirani'!$A$15:$AV$372,W$3,FALSE))</f>
        <v>0</v>
      </c>
      <c r="X69">
        <f>IF($B69=0,0,+VLOOKUP($B69,'1v -beneficirani'!$A$15:$AV$372,X$3,FALSE))</f>
        <v>0</v>
      </c>
      <c r="Y69">
        <f>IF($B69=0,0,+VLOOKUP($B69,'1v -beneficirani'!$A$15:$AV$372,Y$3,FALSE))</f>
        <v>0</v>
      </c>
      <c r="Z69">
        <f>IF($B69=0,0,+VLOOKUP($B69,'1v -beneficirani'!$A$15:$AV$372,Z$3,FALSE))</f>
        <v>0</v>
      </c>
      <c r="AA69">
        <f>IF($B69=0,0,+VLOOKUP($B69,'1v -beneficirani'!$A$15:$AV$372,AA$3,FALSE))</f>
        <v>0</v>
      </c>
      <c r="AB69">
        <f>IF($B69=0,0,+VLOOKUP($B69,'1v -beneficirani'!$A$15:$AV$372,AB$3,FALSE))</f>
        <v>0</v>
      </c>
      <c r="AC69">
        <f>IF($B69=0,0,+VLOOKUP($B69,'1v -beneficirani'!$A$15:$AV$372,AC$3,FALSE))</f>
        <v>0</v>
      </c>
      <c r="AD69">
        <f>IF($B69=0,0,+VLOOKUP($B69,'1v -beneficirani'!$A$15:$AV$372,AD$3,FALSE))</f>
        <v>0</v>
      </c>
      <c r="AL69">
        <f>IF($B69=0,0,+VLOOKUP($B69,'1v -beneficirani'!$A$15:$AV$372,AL$3,FALSE))</f>
        <v>0</v>
      </c>
      <c r="AM69">
        <f>IF($B69=0,0,+VLOOKUP($B69,'1v -beneficirani'!$A$15:$AV$372,AM$3,FALSE))</f>
        <v>0</v>
      </c>
      <c r="AN69" s="40">
        <f>IF($B69=0,0,+VLOOKUP($B69,'1v -beneficirani'!$A$15:$AV$372,AN$3,FALSE))</f>
        <v>0</v>
      </c>
      <c r="AO69" s="40">
        <f>IF($B69=0,0,+VLOOKUP($B69,'1v -beneficirani'!$A$15:$AV$372,AO$3,FALSE))</f>
        <v>0</v>
      </c>
      <c r="AP69" s="40">
        <f>IF($B69=0,0,+VLOOKUP($B69,'1v -beneficirani'!$A$15:$AV$372,AP$3,FALSE))</f>
        <v>0</v>
      </c>
      <c r="AQ69" s="40">
        <f>IF($B69=0,0,+VLOOKUP($B69,'1v -beneficirani'!$A$15:$AV$372,AQ$3,FALSE))</f>
        <v>0</v>
      </c>
      <c r="AR69" s="40">
        <f>IF($B69=0,0,+VLOOKUP($B69,'1v -beneficirani'!$A$15:$AV$372,AR$3,FALSE))</f>
        <v>0</v>
      </c>
      <c r="AS69" s="40">
        <f>IF($B69=0,0,+VLOOKUP($B69,'1v -beneficirani'!$A$15:$AV$372,AS$3,FALSE))</f>
        <v>0</v>
      </c>
      <c r="AT69" s="40">
        <f>IF($B69=0,0,+VLOOKUP($B69,'1v -beneficirani'!$A$15:$AV$372,AT$3,FALSE))</f>
        <v>0</v>
      </c>
      <c r="AU69" s="40">
        <f>IF($B69=0,0,+VLOOKUP($B69,'1v -beneficirani'!$A$15:$AV$372,AU$3,FALSE))</f>
        <v>0</v>
      </c>
      <c r="AV69" s="40">
        <f>IF($B69=0,0,+VLOOKUP($B69,'1v -beneficirani'!$A$15:$AV$372,AV$3,FALSE))</f>
        <v>0</v>
      </c>
      <c r="AW69" s="40">
        <f>IF($B69=0,0,+VLOOKUP($B69,'1v -beneficirani'!$A$15:$AV$372,AW$3,FALSE))</f>
        <v>0</v>
      </c>
      <c r="AX69" s="389">
        <f>IF($B69=0,0,+VLOOKUP($B69,'1v -beneficirani'!$A$15:$AV$372,AX$3,FALSE))</f>
        <v>0</v>
      </c>
      <c r="AY69" s="40">
        <f>+(AQ69*'1v -beneficirani'!$C$6)/100</f>
        <v>0</v>
      </c>
      <c r="AZ69" s="40">
        <f>+(AR69*'1v -beneficirani'!$C$6)/100</f>
        <v>0</v>
      </c>
      <c r="BA69" s="40">
        <f>+(AV69*'1v -beneficirani'!$C$6)/100</f>
        <v>0</v>
      </c>
      <c r="BB69" s="40">
        <f>+(AW69*'1v -beneficirani'!$C$6)/100</f>
        <v>0</v>
      </c>
    </row>
    <row r="70" spans="1:54" x14ac:dyDescent="0.25">
      <c r="A70">
        <f t="shared" ref="A70:A101" si="8">+IF(B70=0,0,A69)</f>
        <v>0</v>
      </c>
      <c r="B70">
        <f>+IF(MAX(B$4:B69)+1&lt;=B$1,B69+1,0)</f>
        <v>0</v>
      </c>
      <c r="C70" s="222">
        <f t="shared" si="7"/>
        <v>0</v>
      </c>
      <c r="D70">
        <f t="shared" si="7"/>
        <v>0</v>
      </c>
      <c r="E70" s="368">
        <f t="shared" si="7"/>
        <v>0</v>
      </c>
      <c r="F70" s="222">
        <f t="shared" si="3"/>
        <v>0</v>
      </c>
      <c r="G70">
        <f>IF($B70=0,0,+VLOOKUP($B70,'1v -beneficirani'!A$15:C$351,G$3,FALSE))</f>
        <v>0</v>
      </c>
      <c r="I70">
        <f>IF($B70=0,0,+VLOOKUP($B70,'1v -beneficirani'!$A$15:$AV$372,I$3,FALSE))</f>
        <v>0</v>
      </c>
      <c r="J70">
        <f>IF($B70=0,0,+VLOOKUP($B70,'1v -beneficirani'!$A$15:$AV$372,J$3,FALSE))</f>
        <v>0</v>
      </c>
      <c r="K70">
        <f>IF($B70=0,0,+VLOOKUP($B70,'1v -beneficirani'!$A$15:$AV$372,K$3,FALSE))</f>
        <v>0</v>
      </c>
      <c r="L70">
        <f>IF($B70=0,0,+VLOOKUP($B70,'1v -beneficirani'!$A$15:$AV$372,L$3,FALSE))</f>
        <v>0</v>
      </c>
      <c r="M70">
        <f>IF($B70=0,0,+VLOOKUP($B70,'1v -beneficirani'!$A$15:$AV$372,M$3,FALSE))</f>
        <v>0</v>
      </c>
      <c r="N70">
        <f>IF($B70=0,0,+VLOOKUP($B70,'1v -beneficirani'!$A$15:$AV$372,N$3,FALSE))</f>
        <v>0</v>
      </c>
      <c r="O70">
        <f>IF($B70=0,0,+VLOOKUP($B70,'1v -beneficirani'!$A$15:$AV$372,O$3,FALSE))</f>
        <v>0</v>
      </c>
      <c r="P70">
        <f>IF($B70=0,0,+VLOOKUP($B70,'1v -beneficirani'!$A$15:$AV$372,P$3,FALSE))</f>
        <v>0</v>
      </c>
      <c r="Q70">
        <f>IF($B70=0,0,+VLOOKUP($B70,'1v -beneficirani'!$A$15:$AV$372,Q$3,FALSE))</f>
        <v>0</v>
      </c>
      <c r="R70">
        <f>IF($B70=0,0,+VLOOKUP($B70,'1v -beneficirani'!$A$15:$AV$372,R$3,FALSE))</f>
        <v>0</v>
      </c>
      <c r="S70">
        <f>IF($B70=0,0,+VLOOKUP($B70,'1v -beneficirani'!$A$15:$AV$372,S$3,FALSE))</f>
        <v>0</v>
      </c>
      <c r="T70">
        <f>IF($B70=0,0,+VLOOKUP($B70,'1v -beneficirani'!$A$15:$AV$372,T$3,FALSE))</f>
        <v>0</v>
      </c>
      <c r="U70">
        <f>IF($B70=0,0,+VLOOKUP($B70,'1v -beneficirani'!$A$15:$AV$372,U$3,FALSE))</f>
        <v>0</v>
      </c>
      <c r="V70">
        <f>IF($B70=0,0,+VLOOKUP($B70,'1v -beneficirani'!$A$15:$AV$372,V$3,FALSE))</f>
        <v>0</v>
      </c>
      <c r="W70">
        <f>IF($B70=0,0,+VLOOKUP($B70,'1v -beneficirani'!$A$15:$AV$372,W$3,FALSE))</f>
        <v>0</v>
      </c>
      <c r="X70">
        <f>IF($B70=0,0,+VLOOKUP($B70,'1v -beneficirani'!$A$15:$AV$372,X$3,FALSE))</f>
        <v>0</v>
      </c>
      <c r="Y70">
        <f>IF($B70=0,0,+VLOOKUP($B70,'1v -beneficirani'!$A$15:$AV$372,Y$3,FALSE))</f>
        <v>0</v>
      </c>
      <c r="Z70">
        <f>IF($B70=0,0,+VLOOKUP($B70,'1v -beneficirani'!$A$15:$AV$372,Z$3,FALSE))</f>
        <v>0</v>
      </c>
      <c r="AA70">
        <f>IF($B70=0,0,+VLOOKUP($B70,'1v -beneficirani'!$A$15:$AV$372,AA$3,FALSE))</f>
        <v>0</v>
      </c>
      <c r="AB70">
        <f>IF($B70=0,0,+VLOOKUP($B70,'1v -beneficirani'!$A$15:$AV$372,AB$3,FALSE))</f>
        <v>0</v>
      </c>
      <c r="AC70">
        <f>IF($B70=0,0,+VLOOKUP($B70,'1v -beneficirani'!$A$15:$AV$372,AC$3,FALSE))</f>
        <v>0</v>
      </c>
      <c r="AD70">
        <f>IF($B70=0,0,+VLOOKUP($B70,'1v -beneficirani'!$A$15:$AV$372,AD$3,FALSE))</f>
        <v>0</v>
      </c>
      <c r="AL70">
        <f>IF($B70=0,0,+VLOOKUP($B70,'1v -beneficirani'!$A$15:$AV$372,AL$3,FALSE))</f>
        <v>0</v>
      </c>
      <c r="AM70">
        <f>IF($B70=0,0,+VLOOKUP($B70,'1v -beneficirani'!$A$15:$AV$372,AM$3,FALSE))</f>
        <v>0</v>
      </c>
      <c r="AN70" s="40">
        <f>IF($B70=0,0,+VLOOKUP($B70,'1v -beneficirani'!$A$15:$AV$372,AN$3,FALSE))</f>
        <v>0</v>
      </c>
      <c r="AO70" s="40">
        <f>IF($B70=0,0,+VLOOKUP($B70,'1v -beneficirani'!$A$15:$AV$372,AO$3,FALSE))</f>
        <v>0</v>
      </c>
      <c r="AP70" s="40">
        <f>IF($B70=0,0,+VLOOKUP($B70,'1v -beneficirani'!$A$15:$AV$372,AP$3,FALSE))</f>
        <v>0</v>
      </c>
      <c r="AQ70" s="40">
        <f>IF($B70=0,0,+VLOOKUP($B70,'1v -beneficirani'!$A$15:$AV$372,AQ$3,FALSE))</f>
        <v>0</v>
      </c>
      <c r="AR70" s="40">
        <f>IF($B70=0,0,+VLOOKUP($B70,'1v -beneficirani'!$A$15:$AV$372,AR$3,FALSE))</f>
        <v>0</v>
      </c>
      <c r="AS70" s="40">
        <f>IF($B70=0,0,+VLOOKUP($B70,'1v -beneficirani'!$A$15:$AV$372,AS$3,FALSE))</f>
        <v>0</v>
      </c>
      <c r="AT70" s="40">
        <f>IF($B70=0,0,+VLOOKUP($B70,'1v -beneficirani'!$A$15:$AV$372,AT$3,FALSE))</f>
        <v>0</v>
      </c>
      <c r="AU70" s="40">
        <f>IF($B70=0,0,+VLOOKUP($B70,'1v -beneficirani'!$A$15:$AV$372,AU$3,FALSE))</f>
        <v>0</v>
      </c>
      <c r="AV70" s="40">
        <f>IF($B70=0,0,+VLOOKUP($B70,'1v -beneficirani'!$A$15:$AV$372,AV$3,FALSE))</f>
        <v>0</v>
      </c>
      <c r="AW70" s="40">
        <f>IF($B70=0,0,+VLOOKUP($B70,'1v -beneficirani'!$A$15:$AV$372,AW$3,FALSE))</f>
        <v>0</v>
      </c>
      <c r="AX70" s="389">
        <f>IF($B70=0,0,+VLOOKUP($B70,'1v -beneficirani'!$A$15:$AV$372,AX$3,FALSE))</f>
        <v>0</v>
      </c>
      <c r="AY70" s="40">
        <f>+(AQ70*'1v -beneficirani'!$C$6)/100</f>
        <v>0</v>
      </c>
      <c r="AZ70" s="40">
        <f>+(AR70*'1v -beneficirani'!$C$6)/100</f>
        <v>0</v>
      </c>
      <c r="BA70" s="40">
        <f>+(AV70*'1v -beneficirani'!$C$6)/100</f>
        <v>0</v>
      </c>
      <c r="BB70" s="40">
        <f>+(AW70*'1v -beneficirani'!$C$6)/100</f>
        <v>0</v>
      </c>
    </row>
    <row r="71" spans="1:54" x14ac:dyDescent="0.25">
      <c r="A71">
        <f t="shared" si="8"/>
        <v>0</v>
      </c>
      <c r="B71">
        <f>+IF(MAX(B$4:B70)+1&lt;=B$1,B70+1,0)</f>
        <v>0</v>
      </c>
      <c r="C71" s="222">
        <f t="shared" ref="C71:E86" si="9">+IF(B71&gt;0,C70,0)</f>
        <v>0</v>
      </c>
      <c r="D71">
        <f t="shared" si="9"/>
        <v>0</v>
      </c>
      <c r="E71" s="368">
        <f t="shared" si="9"/>
        <v>0</v>
      </c>
      <c r="F71" s="222">
        <f t="shared" ref="F71:F134" si="10">+IF(B71=0,0,F70)</f>
        <v>0</v>
      </c>
      <c r="G71">
        <f>IF($B71=0,0,+VLOOKUP($B71,'1v -beneficirani'!A$15:C$351,G$3,FALSE))</f>
        <v>0</v>
      </c>
      <c r="I71">
        <f>IF($B71=0,0,+VLOOKUP($B71,'1v -beneficirani'!$A$15:$AV$372,I$3,FALSE))</f>
        <v>0</v>
      </c>
      <c r="J71">
        <f>IF($B71=0,0,+VLOOKUP($B71,'1v -beneficirani'!$A$15:$AV$372,J$3,FALSE))</f>
        <v>0</v>
      </c>
      <c r="K71">
        <f>IF($B71=0,0,+VLOOKUP($B71,'1v -beneficirani'!$A$15:$AV$372,K$3,FALSE))</f>
        <v>0</v>
      </c>
      <c r="L71">
        <f>IF($B71=0,0,+VLOOKUP($B71,'1v -beneficirani'!$A$15:$AV$372,L$3,FALSE))</f>
        <v>0</v>
      </c>
      <c r="M71">
        <f>IF($B71=0,0,+VLOOKUP($B71,'1v -beneficirani'!$A$15:$AV$372,M$3,FALSE))</f>
        <v>0</v>
      </c>
      <c r="N71">
        <f>IF($B71=0,0,+VLOOKUP($B71,'1v -beneficirani'!$A$15:$AV$372,N$3,FALSE))</f>
        <v>0</v>
      </c>
      <c r="O71">
        <f>IF($B71=0,0,+VLOOKUP($B71,'1v -beneficirani'!$A$15:$AV$372,O$3,FALSE))</f>
        <v>0</v>
      </c>
      <c r="P71">
        <f>IF($B71=0,0,+VLOOKUP($B71,'1v -beneficirani'!$A$15:$AV$372,P$3,FALSE))</f>
        <v>0</v>
      </c>
      <c r="Q71">
        <f>IF($B71=0,0,+VLOOKUP($B71,'1v -beneficirani'!$A$15:$AV$372,Q$3,FALSE))</f>
        <v>0</v>
      </c>
      <c r="R71">
        <f>IF($B71=0,0,+VLOOKUP($B71,'1v -beneficirani'!$A$15:$AV$372,R$3,FALSE))</f>
        <v>0</v>
      </c>
      <c r="S71">
        <f>IF($B71=0,0,+VLOOKUP($B71,'1v -beneficirani'!$A$15:$AV$372,S$3,FALSE))</f>
        <v>0</v>
      </c>
      <c r="T71">
        <f>IF($B71=0,0,+VLOOKUP($B71,'1v -beneficirani'!$A$15:$AV$372,T$3,FALSE))</f>
        <v>0</v>
      </c>
      <c r="U71">
        <f>IF($B71=0,0,+VLOOKUP($B71,'1v -beneficirani'!$A$15:$AV$372,U$3,FALSE))</f>
        <v>0</v>
      </c>
      <c r="V71">
        <f>IF($B71=0,0,+VLOOKUP($B71,'1v -beneficirani'!$A$15:$AV$372,V$3,FALSE))</f>
        <v>0</v>
      </c>
      <c r="W71">
        <f>IF($B71=0,0,+VLOOKUP($B71,'1v -beneficirani'!$A$15:$AV$372,W$3,FALSE))</f>
        <v>0</v>
      </c>
      <c r="X71">
        <f>IF($B71=0,0,+VLOOKUP($B71,'1v -beneficirani'!$A$15:$AV$372,X$3,FALSE))</f>
        <v>0</v>
      </c>
      <c r="Y71">
        <f>IF($B71=0,0,+VLOOKUP($B71,'1v -beneficirani'!$A$15:$AV$372,Y$3,FALSE))</f>
        <v>0</v>
      </c>
      <c r="Z71">
        <f>IF($B71=0,0,+VLOOKUP($B71,'1v -beneficirani'!$A$15:$AV$372,Z$3,FALSE))</f>
        <v>0</v>
      </c>
      <c r="AA71">
        <f>IF($B71=0,0,+VLOOKUP($B71,'1v -beneficirani'!$A$15:$AV$372,AA$3,FALSE))</f>
        <v>0</v>
      </c>
      <c r="AB71">
        <f>IF($B71=0,0,+VLOOKUP($B71,'1v -beneficirani'!$A$15:$AV$372,AB$3,FALSE))</f>
        <v>0</v>
      </c>
      <c r="AC71">
        <f>IF($B71=0,0,+VLOOKUP($B71,'1v -beneficirani'!$A$15:$AV$372,AC$3,FALSE))</f>
        <v>0</v>
      </c>
      <c r="AD71">
        <f>IF($B71=0,0,+VLOOKUP($B71,'1v -beneficirani'!$A$15:$AV$372,AD$3,FALSE))</f>
        <v>0</v>
      </c>
      <c r="AL71">
        <f>IF($B71=0,0,+VLOOKUP($B71,'1v -beneficirani'!$A$15:$AV$372,AL$3,FALSE))</f>
        <v>0</v>
      </c>
      <c r="AM71">
        <f>IF($B71=0,0,+VLOOKUP($B71,'1v -beneficirani'!$A$15:$AV$372,AM$3,FALSE))</f>
        <v>0</v>
      </c>
      <c r="AN71" s="40">
        <f>IF($B71=0,0,+VLOOKUP($B71,'1v -beneficirani'!$A$15:$AV$372,AN$3,FALSE))</f>
        <v>0</v>
      </c>
      <c r="AO71" s="40">
        <f>IF($B71=0,0,+VLOOKUP($B71,'1v -beneficirani'!$A$15:$AV$372,AO$3,FALSE))</f>
        <v>0</v>
      </c>
      <c r="AP71" s="40">
        <f>IF($B71=0,0,+VLOOKUP($B71,'1v -beneficirani'!$A$15:$AV$372,AP$3,FALSE))</f>
        <v>0</v>
      </c>
      <c r="AQ71" s="40">
        <f>IF($B71=0,0,+VLOOKUP($B71,'1v -beneficirani'!$A$15:$AV$372,AQ$3,FALSE))</f>
        <v>0</v>
      </c>
      <c r="AR71" s="40">
        <f>IF($B71=0,0,+VLOOKUP($B71,'1v -beneficirani'!$A$15:$AV$372,AR$3,FALSE))</f>
        <v>0</v>
      </c>
      <c r="AS71" s="40">
        <f>IF($B71=0,0,+VLOOKUP($B71,'1v -beneficirani'!$A$15:$AV$372,AS$3,FALSE))</f>
        <v>0</v>
      </c>
      <c r="AT71" s="40">
        <f>IF($B71=0,0,+VLOOKUP($B71,'1v -beneficirani'!$A$15:$AV$372,AT$3,FALSE))</f>
        <v>0</v>
      </c>
      <c r="AU71" s="40">
        <f>IF($B71=0,0,+VLOOKUP($B71,'1v -beneficirani'!$A$15:$AV$372,AU$3,FALSE))</f>
        <v>0</v>
      </c>
      <c r="AV71" s="40">
        <f>IF($B71=0,0,+VLOOKUP($B71,'1v -beneficirani'!$A$15:$AV$372,AV$3,FALSE))</f>
        <v>0</v>
      </c>
      <c r="AW71" s="40">
        <f>IF($B71=0,0,+VLOOKUP($B71,'1v -beneficirani'!$A$15:$AV$372,AW$3,FALSE))</f>
        <v>0</v>
      </c>
      <c r="AX71" s="389">
        <f>IF($B71=0,0,+VLOOKUP($B71,'1v -beneficirani'!$A$15:$AV$372,AX$3,FALSE))</f>
        <v>0</v>
      </c>
      <c r="AY71" s="40">
        <f>+(AQ71*'1v -beneficirani'!$C$6)/100</f>
        <v>0</v>
      </c>
      <c r="AZ71" s="40">
        <f>+(AR71*'1v -beneficirani'!$C$6)/100</f>
        <v>0</v>
      </c>
      <c r="BA71" s="40">
        <f>+(AV71*'1v -beneficirani'!$C$6)/100</f>
        <v>0</v>
      </c>
      <c r="BB71" s="40">
        <f>+(AW71*'1v -beneficirani'!$C$6)/100</f>
        <v>0</v>
      </c>
    </row>
    <row r="72" spans="1:54" x14ac:dyDescent="0.25">
      <c r="A72">
        <f t="shared" si="8"/>
        <v>0</v>
      </c>
      <c r="B72">
        <f>+IF(MAX(B$4:B71)+1&lt;=B$1,B71+1,0)</f>
        <v>0</v>
      </c>
      <c r="C72" s="222">
        <f t="shared" si="9"/>
        <v>0</v>
      </c>
      <c r="D72">
        <f t="shared" si="9"/>
        <v>0</v>
      </c>
      <c r="E72" s="368">
        <f t="shared" si="9"/>
        <v>0</v>
      </c>
      <c r="F72" s="222">
        <f t="shared" si="10"/>
        <v>0</v>
      </c>
      <c r="G72">
        <f>IF($B72=0,0,+VLOOKUP($B72,'1v -beneficirani'!A$15:C$351,G$3,FALSE))</f>
        <v>0</v>
      </c>
      <c r="I72">
        <f>IF($B72=0,0,+VLOOKUP($B72,'1v -beneficirani'!$A$15:$AV$372,I$3,FALSE))</f>
        <v>0</v>
      </c>
      <c r="J72">
        <f>IF($B72=0,0,+VLOOKUP($B72,'1v -beneficirani'!$A$15:$AV$372,J$3,FALSE))</f>
        <v>0</v>
      </c>
      <c r="K72">
        <f>IF($B72=0,0,+VLOOKUP($B72,'1v -beneficirani'!$A$15:$AV$372,K$3,FALSE))</f>
        <v>0</v>
      </c>
      <c r="L72">
        <f>IF($B72=0,0,+VLOOKUP($B72,'1v -beneficirani'!$A$15:$AV$372,L$3,FALSE))</f>
        <v>0</v>
      </c>
      <c r="M72">
        <f>IF($B72=0,0,+VLOOKUP($B72,'1v -beneficirani'!$A$15:$AV$372,M$3,FALSE))</f>
        <v>0</v>
      </c>
      <c r="N72">
        <f>IF($B72=0,0,+VLOOKUP($B72,'1v -beneficirani'!$A$15:$AV$372,N$3,FALSE))</f>
        <v>0</v>
      </c>
      <c r="O72">
        <f>IF($B72=0,0,+VLOOKUP($B72,'1v -beneficirani'!$A$15:$AV$372,O$3,FALSE))</f>
        <v>0</v>
      </c>
      <c r="P72">
        <f>IF($B72=0,0,+VLOOKUP($B72,'1v -beneficirani'!$A$15:$AV$372,P$3,FALSE))</f>
        <v>0</v>
      </c>
      <c r="Q72">
        <f>IF($B72=0,0,+VLOOKUP($B72,'1v -beneficirani'!$A$15:$AV$372,Q$3,FALSE))</f>
        <v>0</v>
      </c>
      <c r="R72">
        <f>IF($B72=0,0,+VLOOKUP($B72,'1v -beneficirani'!$A$15:$AV$372,R$3,FALSE))</f>
        <v>0</v>
      </c>
      <c r="S72">
        <f>IF($B72=0,0,+VLOOKUP($B72,'1v -beneficirani'!$A$15:$AV$372,S$3,FALSE))</f>
        <v>0</v>
      </c>
      <c r="T72">
        <f>IF($B72=0,0,+VLOOKUP($B72,'1v -beneficirani'!$A$15:$AV$372,T$3,FALSE))</f>
        <v>0</v>
      </c>
      <c r="U72">
        <f>IF($B72=0,0,+VLOOKUP($B72,'1v -beneficirani'!$A$15:$AV$372,U$3,FALSE))</f>
        <v>0</v>
      </c>
      <c r="V72">
        <f>IF($B72=0,0,+VLOOKUP($B72,'1v -beneficirani'!$A$15:$AV$372,V$3,FALSE))</f>
        <v>0</v>
      </c>
      <c r="W72">
        <f>IF($B72=0,0,+VLOOKUP($B72,'1v -beneficirani'!$A$15:$AV$372,W$3,FALSE))</f>
        <v>0</v>
      </c>
      <c r="X72">
        <f>IF($B72=0,0,+VLOOKUP($B72,'1v -beneficirani'!$A$15:$AV$372,X$3,FALSE))</f>
        <v>0</v>
      </c>
      <c r="Y72">
        <f>IF($B72=0,0,+VLOOKUP($B72,'1v -beneficirani'!$A$15:$AV$372,Y$3,FALSE))</f>
        <v>0</v>
      </c>
      <c r="Z72">
        <f>IF($B72=0,0,+VLOOKUP($B72,'1v -beneficirani'!$A$15:$AV$372,Z$3,FALSE))</f>
        <v>0</v>
      </c>
      <c r="AA72">
        <f>IF($B72=0,0,+VLOOKUP($B72,'1v -beneficirani'!$A$15:$AV$372,AA$3,FALSE))</f>
        <v>0</v>
      </c>
      <c r="AB72">
        <f>IF($B72=0,0,+VLOOKUP($B72,'1v -beneficirani'!$A$15:$AV$372,AB$3,FALSE))</f>
        <v>0</v>
      </c>
      <c r="AC72">
        <f>IF($B72=0,0,+VLOOKUP($B72,'1v -beneficirani'!$A$15:$AV$372,AC$3,FALSE))</f>
        <v>0</v>
      </c>
      <c r="AD72">
        <f>IF($B72=0,0,+VLOOKUP($B72,'1v -beneficirani'!$A$15:$AV$372,AD$3,FALSE))</f>
        <v>0</v>
      </c>
      <c r="AL72">
        <f>IF($B72=0,0,+VLOOKUP($B72,'1v -beneficirani'!$A$15:$AV$372,AL$3,FALSE))</f>
        <v>0</v>
      </c>
      <c r="AM72">
        <f>IF($B72=0,0,+VLOOKUP($B72,'1v -beneficirani'!$A$15:$AV$372,AM$3,FALSE))</f>
        <v>0</v>
      </c>
      <c r="AN72" s="40">
        <f>IF($B72=0,0,+VLOOKUP($B72,'1v -beneficirani'!$A$15:$AV$372,AN$3,FALSE))</f>
        <v>0</v>
      </c>
      <c r="AO72" s="40">
        <f>IF($B72=0,0,+VLOOKUP($B72,'1v -beneficirani'!$A$15:$AV$372,AO$3,FALSE))</f>
        <v>0</v>
      </c>
      <c r="AP72" s="40">
        <f>IF($B72=0,0,+VLOOKUP($B72,'1v -beneficirani'!$A$15:$AV$372,AP$3,FALSE))</f>
        <v>0</v>
      </c>
      <c r="AQ72" s="40">
        <f>IF($B72=0,0,+VLOOKUP($B72,'1v -beneficirani'!$A$15:$AV$372,AQ$3,FALSE))</f>
        <v>0</v>
      </c>
      <c r="AR72" s="40">
        <f>IF($B72=0,0,+VLOOKUP($B72,'1v -beneficirani'!$A$15:$AV$372,AR$3,FALSE))</f>
        <v>0</v>
      </c>
      <c r="AS72" s="40">
        <f>IF($B72=0,0,+VLOOKUP($B72,'1v -beneficirani'!$A$15:$AV$372,AS$3,FALSE))</f>
        <v>0</v>
      </c>
      <c r="AT72" s="40">
        <f>IF($B72=0,0,+VLOOKUP($B72,'1v -beneficirani'!$A$15:$AV$372,AT$3,FALSE))</f>
        <v>0</v>
      </c>
      <c r="AU72" s="40">
        <f>IF($B72=0,0,+VLOOKUP($B72,'1v -beneficirani'!$A$15:$AV$372,AU$3,FALSE))</f>
        <v>0</v>
      </c>
      <c r="AV72" s="40">
        <f>IF($B72=0,0,+VLOOKUP($B72,'1v -beneficirani'!$A$15:$AV$372,AV$3,FALSE))</f>
        <v>0</v>
      </c>
      <c r="AW72" s="40">
        <f>IF($B72=0,0,+VLOOKUP($B72,'1v -beneficirani'!$A$15:$AV$372,AW$3,FALSE))</f>
        <v>0</v>
      </c>
      <c r="AX72" s="389">
        <f>IF($B72=0,0,+VLOOKUP($B72,'1v -beneficirani'!$A$15:$AV$372,AX$3,FALSE))</f>
        <v>0</v>
      </c>
      <c r="AY72" s="40">
        <f>+(AQ72*'1v -beneficirani'!$C$6)/100</f>
        <v>0</v>
      </c>
      <c r="AZ72" s="40">
        <f>+(AR72*'1v -beneficirani'!$C$6)/100</f>
        <v>0</v>
      </c>
      <c r="BA72" s="40">
        <f>+(AV72*'1v -beneficirani'!$C$6)/100</f>
        <v>0</v>
      </c>
      <c r="BB72" s="40">
        <f>+(AW72*'1v -beneficirani'!$C$6)/100</f>
        <v>0</v>
      </c>
    </row>
    <row r="73" spans="1:54" x14ac:dyDescent="0.25">
      <c r="A73">
        <f t="shared" si="8"/>
        <v>0</v>
      </c>
      <c r="B73">
        <f>+IF(MAX(B$4:B72)+1&lt;=B$1,B72+1,0)</f>
        <v>0</v>
      </c>
      <c r="C73" s="222">
        <f t="shared" si="9"/>
        <v>0</v>
      </c>
      <c r="D73">
        <f t="shared" si="9"/>
        <v>0</v>
      </c>
      <c r="E73" s="368">
        <f t="shared" si="9"/>
        <v>0</v>
      </c>
      <c r="F73" s="222">
        <f t="shared" si="10"/>
        <v>0</v>
      </c>
      <c r="G73">
        <f>IF($B73=0,0,+VLOOKUP($B73,'1v -beneficirani'!A$15:C$351,G$3,FALSE))</f>
        <v>0</v>
      </c>
      <c r="I73">
        <f>IF($B73=0,0,+VLOOKUP($B73,'1v -beneficirani'!$A$15:$AV$372,I$3,FALSE))</f>
        <v>0</v>
      </c>
      <c r="J73">
        <f>IF($B73=0,0,+VLOOKUP($B73,'1v -beneficirani'!$A$15:$AV$372,J$3,FALSE))</f>
        <v>0</v>
      </c>
      <c r="K73">
        <f>IF($B73=0,0,+VLOOKUP($B73,'1v -beneficirani'!$A$15:$AV$372,K$3,FALSE))</f>
        <v>0</v>
      </c>
      <c r="L73">
        <f>IF($B73=0,0,+VLOOKUP($B73,'1v -beneficirani'!$A$15:$AV$372,L$3,FALSE))</f>
        <v>0</v>
      </c>
      <c r="M73">
        <f>IF($B73=0,0,+VLOOKUP($B73,'1v -beneficirani'!$A$15:$AV$372,M$3,FALSE))</f>
        <v>0</v>
      </c>
      <c r="N73">
        <f>IF($B73=0,0,+VLOOKUP($B73,'1v -beneficirani'!$A$15:$AV$372,N$3,FALSE))</f>
        <v>0</v>
      </c>
      <c r="O73">
        <f>IF($B73=0,0,+VLOOKUP($B73,'1v -beneficirani'!$A$15:$AV$372,O$3,FALSE))</f>
        <v>0</v>
      </c>
      <c r="P73">
        <f>IF($B73=0,0,+VLOOKUP($B73,'1v -beneficirani'!$A$15:$AV$372,P$3,FALSE))</f>
        <v>0</v>
      </c>
      <c r="Q73">
        <f>IF($B73=0,0,+VLOOKUP($B73,'1v -beneficirani'!$A$15:$AV$372,Q$3,FALSE))</f>
        <v>0</v>
      </c>
      <c r="R73">
        <f>IF($B73=0,0,+VLOOKUP($B73,'1v -beneficirani'!$A$15:$AV$372,R$3,FALSE))</f>
        <v>0</v>
      </c>
      <c r="S73">
        <f>IF($B73=0,0,+VLOOKUP($B73,'1v -beneficirani'!$A$15:$AV$372,S$3,FALSE))</f>
        <v>0</v>
      </c>
      <c r="T73">
        <f>IF($B73=0,0,+VLOOKUP($B73,'1v -beneficirani'!$A$15:$AV$372,T$3,FALSE))</f>
        <v>0</v>
      </c>
      <c r="U73">
        <f>IF($B73=0,0,+VLOOKUP($B73,'1v -beneficirani'!$A$15:$AV$372,U$3,FALSE))</f>
        <v>0</v>
      </c>
      <c r="V73">
        <f>IF($B73=0,0,+VLOOKUP($B73,'1v -beneficirani'!$A$15:$AV$372,V$3,FALSE))</f>
        <v>0</v>
      </c>
      <c r="W73">
        <f>IF($B73=0,0,+VLOOKUP($B73,'1v -beneficirani'!$A$15:$AV$372,W$3,FALSE))</f>
        <v>0</v>
      </c>
      <c r="X73">
        <f>IF($B73=0,0,+VLOOKUP($B73,'1v -beneficirani'!$A$15:$AV$372,X$3,FALSE))</f>
        <v>0</v>
      </c>
      <c r="Y73">
        <f>IF($B73=0,0,+VLOOKUP($B73,'1v -beneficirani'!$A$15:$AV$372,Y$3,FALSE))</f>
        <v>0</v>
      </c>
      <c r="Z73">
        <f>IF($B73=0,0,+VLOOKUP($B73,'1v -beneficirani'!$A$15:$AV$372,Z$3,FALSE))</f>
        <v>0</v>
      </c>
      <c r="AA73">
        <f>IF($B73=0,0,+VLOOKUP($B73,'1v -beneficirani'!$A$15:$AV$372,AA$3,FALSE))</f>
        <v>0</v>
      </c>
      <c r="AB73">
        <f>IF($B73=0,0,+VLOOKUP($B73,'1v -beneficirani'!$A$15:$AV$372,AB$3,FALSE))</f>
        <v>0</v>
      </c>
      <c r="AC73">
        <f>IF($B73=0,0,+VLOOKUP($B73,'1v -beneficirani'!$A$15:$AV$372,AC$3,FALSE))</f>
        <v>0</v>
      </c>
      <c r="AD73">
        <f>IF($B73=0,0,+VLOOKUP($B73,'1v -beneficirani'!$A$15:$AV$372,AD$3,FALSE))</f>
        <v>0</v>
      </c>
      <c r="AL73">
        <f>IF($B73=0,0,+VLOOKUP($B73,'1v -beneficirani'!$A$15:$AV$372,AL$3,FALSE))</f>
        <v>0</v>
      </c>
      <c r="AM73">
        <f>IF($B73=0,0,+VLOOKUP($B73,'1v -beneficirani'!$A$15:$AV$372,AM$3,FALSE))</f>
        <v>0</v>
      </c>
      <c r="AN73" s="40">
        <f>IF($B73=0,0,+VLOOKUP($B73,'1v -beneficirani'!$A$15:$AV$372,AN$3,FALSE))</f>
        <v>0</v>
      </c>
      <c r="AO73" s="40">
        <f>IF($B73=0,0,+VLOOKUP($B73,'1v -beneficirani'!$A$15:$AV$372,AO$3,FALSE))</f>
        <v>0</v>
      </c>
      <c r="AP73" s="40">
        <f>IF($B73=0,0,+VLOOKUP($B73,'1v -beneficirani'!$A$15:$AV$372,AP$3,FALSE))</f>
        <v>0</v>
      </c>
      <c r="AQ73" s="40">
        <f>IF($B73=0,0,+VLOOKUP($B73,'1v -beneficirani'!$A$15:$AV$372,AQ$3,FALSE))</f>
        <v>0</v>
      </c>
      <c r="AR73" s="40">
        <f>IF($B73=0,0,+VLOOKUP($B73,'1v -beneficirani'!$A$15:$AV$372,AR$3,FALSE))</f>
        <v>0</v>
      </c>
      <c r="AS73" s="40">
        <f>IF($B73=0,0,+VLOOKUP($B73,'1v -beneficirani'!$A$15:$AV$372,AS$3,FALSE))</f>
        <v>0</v>
      </c>
      <c r="AT73" s="40">
        <f>IF($B73=0,0,+VLOOKUP($B73,'1v -beneficirani'!$A$15:$AV$372,AT$3,FALSE))</f>
        <v>0</v>
      </c>
      <c r="AU73" s="40">
        <f>IF($B73=0,0,+VLOOKUP($B73,'1v -beneficirani'!$A$15:$AV$372,AU$3,FALSE))</f>
        <v>0</v>
      </c>
      <c r="AV73" s="40">
        <f>IF($B73=0,0,+VLOOKUP($B73,'1v -beneficirani'!$A$15:$AV$372,AV$3,FALSE))</f>
        <v>0</v>
      </c>
      <c r="AW73" s="40">
        <f>IF($B73=0,0,+VLOOKUP($B73,'1v -beneficirani'!$A$15:$AV$372,AW$3,FALSE))</f>
        <v>0</v>
      </c>
      <c r="AX73" s="389">
        <f>IF($B73=0,0,+VLOOKUP($B73,'1v -beneficirani'!$A$15:$AV$372,AX$3,FALSE))</f>
        <v>0</v>
      </c>
      <c r="AY73" s="40">
        <f>+(AQ73*'1v -beneficirani'!$C$6)/100</f>
        <v>0</v>
      </c>
      <c r="AZ73" s="40">
        <f>+(AR73*'1v -beneficirani'!$C$6)/100</f>
        <v>0</v>
      </c>
      <c r="BA73" s="40">
        <f>+(AV73*'1v -beneficirani'!$C$6)/100</f>
        <v>0</v>
      </c>
      <c r="BB73" s="40">
        <f>+(AW73*'1v -beneficirani'!$C$6)/100</f>
        <v>0</v>
      </c>
    </row>
    <row r="74" spans="1:54" x14ac:dyDescent="0.25">
      <c r="A74">
        <f t="shared" si="8"/>
        <v>0</v>
      </c>
      <c r="B74">
        <f>+IF(MAX(B$4:B73)+1&lt;=B$1,B73+1,0)</f>
        <v>0</v>
      </c>
      <c r="C74" s="222">
        <f t="shared" si="9"/>
        <v>0</v>
      </c>
      <c r="D74">
        <f t="shared" si="9"/>
        <v>0</v>
      </c>
      <c r="E74" s="368">
        <f t="shared" si="9"/>
        <v>0</v>
      </c>
      <c r="F74" s="222">
        <f t="shared" si="10"/>
        <v>0</v>
      </c>
      <c r="G74">
        <f>IF($B74=0,0,+VLOOKUP($B74,'1v -beneficirani'!A$15:C$351,G$3,FALSE))</f>
        <v>0</v>
      </c>
      <c r="I74">
        <f>IF($B74=0,0,+VLOOKUP($B74,'1v -beneficirani'!$A$15:$AV$372,I$3,FALSE))</f>
        <v>0</v>
      </c>
      <c r="J74">
        <f>IF($B74=0,0,+VLOOKUP($B74,'1v -beneficirani'!$A$15:$AV$372,J$3,FALSE))</f>
        <v>0</v>
      </c>
      <c r="K74">
        <f>IF($B74=0,0,+VLOOKUP($B74,'1v -beneficirani'!$A$15:$AV$372,K$3,FALSE))</f>
        <v>0</v>
      </c>
      <c r="L74">
        <f>IF($B74=0,0,+VLOOKUP($B74,'1v -beneficirani'!$A$15:$AV$372,L$3,FALSE))</f>
        <v>0</v>
      </c>
      <c r="M74">
        <f>IF($B74=0,0,+VLOOKUP($B74,'1v -beneficirani'!$A$15:$AV$372,M$3,FALSE))</f>
        <v>0</v>
      </c>
      <c r="N74">
        <f>IF($B74=0,0,+VLOOKUP($B74,'1v -beneficirani'!$A$15:$AV$372,N$3,FALSE))</f>
        <v>0</v>
      </c>
      <c r="O74">
        <f>IF($B74=0,0,+VLOOKUP($B74,'1v -beneficirani'!$A$15:$AV$372,O$3,FALSE))</f>
        <v>0</v>
      </c>
      <c r="P74">
        <f>IF($B74=0,0,+VLOOKUP($B74,'1v -beneficirani'!$A$15:$AV$372,P$3,FALSE))</f>
        <v>0</v>
      </c>
      <c r="Q74">
        <f>IF($B74=0,0,+VLOOKUP($B74,'1v -beneficirani'!$A$15:$AV$372,Q$3,FALSE))</f>
        <v>0</v>
      </c>
      <c r="R74">
        <f>IF($B74=0,0,+VLOOKUP($B74,'1v -beneficirani'!$A$15:$AV$372,R$3,FALSE))</f>
        <v>0</v>
      </c>
      <c r="S74">
        <f>IF($B74=0,0,+VLOOKUP($B74,'1v -beneficirani'!$A$15:$AV$372,S$3,FALSE))</f>
        <v>0</v>
      </c>
      <c r="T74">
        <f>IF($B74=0,0,+VLOOKUP($B74,'1v -beneficirani'!$A$15:$AV$372,T$3,FALSE))</f>
        <v>0</v>
      </c>
      <c r="U74">
        <f>IF($B74=0,0,+VLOOKUP($B74,'1v -beneficirani'!$A$15:$AV$372,U$3,FALSE))</f>
        <v>0</v>
      </c>
      <c r="V74">
        <f>IF($B74=0,0,+VLOOKUP($B74,'1v -beneficirani'!$A$15:$AV$372,V$3,FALSE))</f>
        <v>0</v>
      </c>
      <c r="W74">
        <f>IF($B74=0,0,+VLOOKUP($B74,'1v -beneficirani'!$A$15:$AV$372,W$3,FALSE))</f>
        <v>0</v>
      </c>
      <c r="X74">
        <f>IF($B74=0,0,+VLOOKUP($B74,'1v -beneficirani'!$A$15:$AV$372,X$3,FALSE))</f>
        <v>0</v>
      </c>
      <c r="Y74">
        <f>IF($B74=0,0,+VLOOKUP($B74,'1v -beneficirani'!$A$15:$AV$372,Y$3,FALSE))</f>
        <v>0</v>
      </c>
      <c r="Z74">
        <f>IF($B74=0,0,+VLOOKUP($B74,'1v -beneficirani'!$A$15:$AV$372,Z$3,FALSE))</f>
        <v>0</v>
      </c>
      <c r="AA74">
        <f>IF($B74=0,0,+VLOOKUP($B74,'1v -beneficirani'!$A$15:$AV$372,AA$3,FALSE))</f>
        <v>0</v>
      </c>
      <c r="AB74">
        <f>IF($B74=0,0,+VLOOKUP($B74,'1v -beneficirani'!$A$15:$AV$372,AB$3,FALSE))</f>
        <v>0</v>
      </c>
      <c r="AC74">
        <f>IF($B74=0,0,+VLOOKUP($B74,'1v -beneficirani'!$A$15:$AV$372,AC$3,FALSE))</f>
        <v>0</v>
      </c>
      <c r="AD74">
        <f>IF($B74=0,0,+VLOOKUP($B74,'1v -beneficirani'!$A$15:$AV$372,AD$3,FALSE))</f>
        <v>0</v>
      </c>
      <c r="AL74">
        <f>IF($B74=0,0,+VLOOKUP($B74,'1v -beneficirani'!$A$15:$AV$372,AL$3,FALSE))</f>
        <v>0</v>
      </c>
      <c r="AM74">
        <f>IF($B74=0,0,+VLOOKUP($B74,'1v -beneficirani'!$A$15:$AV$372,AM$3,FALSE))</f>
        <v>0</v>
      </c>
      <c r="AN74" s="40">
        <f>IF($B74=0,0,+VLOOKUP($B74,'1v -beneficirani'!$A$15:$AV$372,AN$3,FALSE))</f>
        <v>0</v>
      </c>
      <c r="AO74" s="40">
        <f>IF($B74=0,0,+VLOOKUP($B74,'1v -beneficirani'!$A$15:$AV$372,AO$3,FALSE))</f>
        <v>0</v>
      </c>
      <c r="AP74" s="40">
        <f>IF($B74=0,0,+VLOOKUP($B74,'1v -beneficirani'!$A$15:$AV$372,AP$3,FALSE))</f>
        <v>0</v>
      </c>
      <c r="AQ74" s="40">
        <f>IF($B74=0,0,+VLOOKUP($B74,'1v -beneficirani'!$A$15:$AV$372,AQ$3,FALSE))</f>
        <v>0</v>
      </c>
      <c r="AR74" s="40">
        <f>IF($B74=0,0,+VLOOKUP($B74,'1v -beneficirani'!$A$15:$AV$372,AR$3,FALSE))</f>
        <v>0</v>
      </c>
      <c r="AS74" s="40">
        <f>IF($B74=0,0,+VLOOKUP($B74,'1v -beneficirani'!$A$15:$AV$372,AS$3,FALSE))</f>
        <v>0</v>
      </c>
      <c r="AT74" s="40">
        <f>IF($B74=0,0,+VLOOKUP($B74,'1v -beneficirani'!$A$15:$AV$372,AT$3,FALSE))</f>
        <v>0</v>
      </c>
      <c r="AU74" s="40">
        <f>IF($B74=0,0,+VLOOKUP($B74,'1v -beneficirani'!$A$15:$AV$372,AU$3,FALSE))</f>
        <v>0</v>
      </c>
      <c r="AV74" s="40">
        <f>IF($B74=0,0,+VLOOKUP($B74,'1v -beneficirani'!$A$15:$AV$372,AV$3,FALSE))</f>
        <v>0</v>
      </c>
      <c r="AW74" s="40">
        <f>IF($B74=0,0,+VLOOKUP($B74,'1v -beneficirani'!$A$15:$AV$372,AW$3,FALSE))</f>
        <v>0</v>
      </c>
      <c r="AX74" s="389">
        <f>IF($B74=0,0,+VLOOKUP($B74,'1v -beneficirani'!$A$15:$AV$372,AX$3,FALSE))</f>
        <v>0</v>
      </c>
      <c r="AY74" s="40">
        <f>+(AQ74*'1v -beneficirani'!$C$6)/100</f>
        <v>0</v>
      </c>
      <c r="AZ74" s="40">
        <f>+(AR74*'1v -beneficirani'!$C$6)/100</f>
        <v>0</v>
      </c>
      <c r="BA74" s="40">
        <f>+(AV74*'1v -beneficirani'!$C$6)/100</f>
        <v>0</v>
      </c>
      <c r="BB74" s="40">
        <f>+(AW74*'1v -beneficirani'!$C$6)/100</f>
        <v>0</v>
      </c>
    </row>
    <row r="75" spans="1:54" x14ac:dyDescent="0.25">
      <c r="A75">
        <f t="shared" si="8"/>
        <v>0</v>
      </c>
      <c r="B75">
        <f>+IF(MAX(B$4:B74)+1&lt;=B$1,B74+1,0)</f>
        <v>0</v>
      </c>
      <c r="C75" s="222">
        <f t="shared" si="9"/>
        <v>0</v>
      </c>
      <c r="D75">
        <f t="shared" si="9"/>
        <v>0</v>
      </c>
      <c r="E75" s="368">
        <f t="shared" si="9"/>
        <v>0</v>
      </c>
      <c r="F75" s="222">
        <f t="shared" si="10"/>
        <v>0</v>
      </c>
      <c r="G75">
        <f>IF($B75=0,0,+VLOOKUP($B75,'1v -beneficirani'!A$15:C$351,G$3,FALSE))</f>
        <v>0</v>
      </c>
      <c r="I75">
        <f>IF($B75=0,0,+VLOOKUP($B75,'1v -beneficirani'!$A$15:$AV$372,I$3,FALSE))</f>
        <v>0</v>
      </c>
      <c r="J75">
        <f>IF($B75=0,0,+VLOOKUP($B75,'1v -beneficirani'!$A$15:$AV$372,J$3,FALSE))</f>
        <v>0</v>
      </c>
      <c r="K75">
        <f>IF($B75=0,0,+VLOOKUP($B75,'1v -beneficirani'!$A$15:$AV$372,K$3,FALSE))</f>
        <v>0</v>
      </c>
      <c r="L75">
        <f>IF($B75=0,0,+VLOOKUP($B75,'1v -beneficirani'!$A$15:$AV$372,L$3,FALSE))</f>
        <v>0</v>
      </c>
      <c r="M75">
        <f>IF($B75=0,0,+VLOOKUP($B75,'1v -beneficirani'!$A$15:$AV$372,M$3,FALSE))</f>
        <v>0</v>
      </c>
      <c r="N75">
        <f>IF($B75=0,0,+VLOOKUP($B75,'1v -beneficirani'!$A$15:$AV$372,N$3,FALSE))</f>
        <v>0</v>
      </c>
      <c r="O75">
        <f>IF($B75=0,0,+VLOOKUP($B75,'1v -beneficirani'!$A$15:$AV$372,O$3,FALSE))</f>
        <v>0</v>
      </c>
      <c r="P75">
        <f>IF($B75=0,0,+VLOOKUP($B75,'1v -beneficirani'!$A$15:$AV$372,P$3,FALSE))</f>
        <v>0</v>
      </c>
      <c r="Q75">
        <f>IF($B75=0,0,+VLOOKUP($B75,'1v -beneficirani'!$A$15:$AV$372,Q$3,FALSE))</f>
        <v>0</v>
      </c>
      <c r="R75">
        <f>IF($B75=0,0,+VLOOKUP($B75,'1v -beneficirani'!$A$15:$AV$372,R$3,FALSE))</f>
        <v>0</v>
      </c>
      <c r="S75">
        <f>IF($B75=0,0,+VLOOKUP($B75,'1v -beneficirani'!$A$15:$AV$372,S$3,FALSE))</f>
        <v>0</v>
      </c>
      <c r="T75">
        <f>IF($B75=0,0,+VLOOKUP($B75,'1v -beneficirani'!$A$15:$AV$372,T$3,FALSE))</f>
        <v>0</v>
      </c>
      <c r="U75">
        <f>IF($B75=0,0,+VLOOKUP($B75,'1v -beneficirani'!$A$15:$AV$372,U$3,FALSE))</f>
        <v>0</v>
      </c>
      <c r="V75">
        <f>IF($B75=0,0,+VLOOKUP($B75,'1v -beneficirani'!$A$15:$AV$372,V$3,FALSE))</f>
        <v>0</v>
      </c>
      <c r="W75">
        <f>IF($B75=0,0,+VLOOKUP($B75,'1v -beneficirani'!$A$15:$AV$372,W$3,FALSE))</f>
        <v>0</v>
      </c>
      <c r="X75">
        <f>IF($B75=0,0,+VLOOKUP($B75,'1v -beneficirani'!$A$15:$AV$372,X$3,FALSE))</f>
        <v>0</v>
      </c>
      <c r="Y75">
        <f>IF($B75=0,0,+VLOOKUP($B75,'1v -beneficirani'!$A$15:$AV$372,Y$3,FALSE))</f>
        <v>0</v>
      </c>
      <c r="Z75">
        <f>IF($B75=0,0,+VLOOKUP($B75,'1v -beneficirani'!$A$15:$AV$372,Z$3,FALSE))</f>
        <v>0</v>
      </c>
      <c r="AA75">
        <f>IF($B75=0,0,+VLOOKUP($B75,'1v -beneficirani'!$A$15:$AV$372,AA$3,FALSE))</f>
        <v>0</v>
      </c>
      <c r="AB75">
        <f>IF($B75=0,0,+VLOOKUP($B75,'1v -beneficirani'!$A$15:$AV$372,AB$3,FALSE))</f>
        <v>0</v>
      </c>
      <c r="AC75">
        <f>IF($B75=0,0,+VLOOKUP($B75,'1v -beneficirani'!$A$15:$AV$372,AC$3,FALSE))</f>
        <v>0</v>
      </c>
      <c r="AD75">
        <f>IF($B75=0,0,+VLOOKUP($B75,'1v -beneficirani'!$A$15:$AV$372,AD$3,FALSE))</f>
        <v>0</v>
      </c>
      <c r="AL75">
        <f>IF($B75=0,0,+VLOOKUP($B75,'1v -beneficirani'!$A$15:$AV$372,AL$3,FALSE))</f>
        <v>0</v>
      </c>
      <c r="AM75">
        <f>IF($B75=0,0,+VLOOKUP($B75,'1v -beneficirani'!$A$15:$AV$372,AM$3,FALSE))</f>
        <v>0</v>
      </c>
      <c r="AN75" s="40">
        <f>IF($B75=0,0,+VLOOKUP($B75,'1v -beneficirani'!$A$15:$AV$372,AN$3,FALSE))</f>
        <v>0</v>
      </c>
      <c r="AO75" s="40">
        <f>IF($B75=0,0,+VLOOKUP($B75,'1v -beneficirani'!$A$15:$AV$372,AO$3,FALSE))</f>
        <v>0</v>
      </c>
      <c r="AP75" s="40">
        <f>IF($B75=0,0,+VLOOKUP($B75,'1v -beneficirani'!$A$15:$AV$372,AP$3,FALSE))</f>
        <v>0</v>
      </c>
      <c r="AQ75" s="40">
        <f>IF($B75=0,0,+VLOOKUP($B75,'1v -beneficirani'!$A$15:$AV$372,AQ$3,FALSE))</f>
        <v>0</v>
      </c>
      <c r="AR75" s="40">
        <f>IF($B75=0,0,+VLOOKUP($B75,'1v -beneficirani'!$A$15:$AV$372,AR$3,FALSE))</f>
        <v>0</v>
      </c>
      <c r="AS75" s="40">
        <f>IF($B75=0,0,+VLOOKUP($B75,'1v -beneficirani'!$A$15:$AV$372,AS$3,FALSE))</f>
        <v>0</v>
      </c>
      <c r="AT75" s="40">
        <f>IF($B75=0,0,+VLOOKUP($B75,'1v -beneficirani'!$A$15:$AV$372,AT$3,FALSE))</f>
        <v>0</v>
      </c>
      <c r="AU75" s="40">
        <f>IF($B75=0,0,+VLOOKUP($B75,'1v -beneficirani'!$A$15:$AV$372,AU$3,FALSE))</f>
        <v>0</v>
      </c>
      <c r="AV75" s="40">
        <f>IF($B75=0,0,+VLOOKUP($B75,'1v -beneficirani'!$A$15:$AV$372,AV$3,FALSE))</f>
        <v>0</v>
      </c>
      <c r="AW75" s="40">
        <f>IF($B75=0,0,+VLOOKUP($B75,'1v -beneficirani'!$A$15:$AV$372,AW$3,FALSE))</f>
        <v>0</v>
      </c>
      <c r="AX75" s="389">
        <f>IF($B75=0,0,+VLOOKUP($B75,'1v -beneficirani'!$A$15:$AV$372,AX$3,FALSE))</f>
        <v>0</v>
      </c>
      <c r="AY75" s="40">
        <f>+(AQ75*'1v -beneficirani'!$C$6)/100</f>
        <v>0</v>
      </c>
      <c r="AZ75" s="40">
        <f>+(AR75*'1v -beneficirani'!$C$6)/100</f>
        <v>0</v>
      </c>
      <c r="BA75" s="40">
        <f>+(AV75*'1v -beneficirani'!$C$6)/100</f>
        <v>0</v>
      </c>
      <c r="BB75" s="40">
        <f>+(AW75*'1v -beneficirani'!$C$6)/100</f>
        <v>0</v>
      </c>
    </row>
    <row r="76" spans="1:54" x14ac:dyDescent="0.25">
      <c r="A76">
        <f t="shared" si="8"/>
        <v>0</v>
      </c>
      <c r="B76">
        <f>+IF(MAX(B$4:B75)+1&lt;=B$1,B75+1,0)</f>
        <v>0</v>
      </c>
      <c r="C76" s="222">
        <f t="shared" si="9"/>
        <v>0</v>
      </c>
      <c r="D76">
        <f t="shared" si="9"/>
        <v>0</v>
      </c>
      <c r="E76" s="368">
        <f t="shared" si="9"/>
        <v>0</v>
      </c>
      <c r="F76" s="222">
        <f t="shared" si="10"/>
        <v>0</v>
      </c>
      <c r="G76">
        <f>IF($B76=0,0,+VLOOKUP($B76,'1v -beneficirani'!A$15:C$351,G$3,FALSE))</f>
        <v>0</v>
      </c>
      <c r="I76">
        <f>IF($B76=0,0,+VLOOKUP($B76,'1v -beneficirani'!$A$15:$AV$372,I$3,FALSE))</f>
        <v>0</v>
      </c>
      <c r="J76">
        <f>IF($B76=0,0,+VLOOKUP($B76,'1v -beneficirani'!$A$15:$AV$372,J$3,FALSE))</f>
        <v>0</v>
      </c>
      <c r="K76">
        <f>IF($B76=0,0,+VLOOKUP($B76,'1v -beneficirani'!$A$15:$AV$372,K$3,FALSE))</f>
        <v>0</v>
      </c>
      <c r="L76">
        <f>IF($B76=0,0,+VLOOKUP($B76,'1v -beneficirani'!$A$15:$AV$372,L$3,FALSE))</f>
        <v>0</v>
      </c>
      <c r="M76">
        <f>IF($B76=0,0,+VLOOKUP($B76,'1v -beneficirani'!$A$15:$AV$372,M$3,FALSE))</f>
        <v>0</v>
      </c>
      <c r="N76">
        <f>IF($B76=0,0,+VLOOKUP($B76,'1v -beneficirani'!$A$15:$AV$372,N$3,FALSE))</f>
        <v>0</v>
      </c>
      <c r="O76">
        <f>IF($B76=0,0,+VLOOKUP($B76,'1v -beneficirani'!$A$15:$AV$372,O$3,FALSE))</f>
        <v>0</v>
      </c>
      <c r="P76">
        <f>IF($B76=0,0,+VLOOKUP($B76,'1v -beneficirani'!$A$15:$AV$372,P$3,FALSE))</f>
        <v>0</v>
      </c>
      <c r="Q76">
        <f>IF($B76=0,0,+VLOOKUP($B76,'1v -beneficirani'!$A$15:$AV$372,Q$3,FALSE))</f>
        <v>0</v>
      </c>
      <c r="R76">
        <f>IF($B76=0,0,+VLOOKUP($B76,'1v -beneficirani'!$A$15:$AV$372,R$3,FALSE))</f>
        <v>0</v>
      </c>
      <c r="S76">
        <f>IF($B76=0,0,+VLOOKUP($B76,'1v -beneficirani'!$A$15:$AV$372,S$3,FALSE))</f>
        <v>0</v>
      </c>
      <c r="T76">
        <f>IF($B76=0,0,+VLOOKUP($B76,'1v -beneficirani'!$A$15:$AV$372,T$3,FALSE))</f>
        <v>0</v>
      </c>
      <c r="U76">
        <f>IF($B76=0,0,+VLOOKUP($B76,'1v -beneficirani'!$A$15:$AV$372,U$3,FALSE))</f>
        <v>0</v>
      </c>
      <c r="V76">
        <f>IF($B76=0,0,+VLOOKUP($B76,'1v -beneficirani'!$A$15:$AV$372,V$3,FALSE))</f>
        <v>0</v>
      </c>
      <c r="W76">
        <f>IF($B76=0,0,+VLOOKUP($B76,'1v -beneficirani'!$A$15:$AV$372,W$3,FALSE))</f>
        <v>0</v>
      </c>
      <c r="X76">
        <f>IF($B76=0,0,+VLOOKUP($B76,'1v -beneficirani'!$A$15:$AV$372,X$3,FALSE))</f>
        <v>0</v>
      </c>
      <c r="Y76">
        <f>IF($B76=0,0,+VLOOKUP($B76,'1v -beneficirani'!$A$15:$AV$372,Y$3,FALSE))</f>
        <v>0</v>
      </c>
      <c r="Z76">
        <f>IF($B76=0,0,+VLOOKUP($B76,'1v -beneficirani'!$A$15:$AV$372,Z$3,FALSE))</f>
        <v>0</v>
      </c>
      <c r="AA76">
        <f>IF($B76=0,0,+VLOOKUP($B76,'1v -beneficirani'!$A$15:$AV$372,AA$3,FALSE))</f>
        <v>0</v>
      </c>
      <c r="AB76">
        <f>IF($B76=0,0,+VLOOKUP($B76,'1v -beneficirani'!$A$15:$AV$372,AB$3,FALSE))</f>
        <v>0</v>
      </c>
      <c r="AC76">
        <f>IF($B76=0,0,+VLOOKUP($B76,'1v -beneficirani'!$A$15:$AV$372,AC$3,FALSE))</f>
        <v>0</v>
      </c>
      <c r="AD76">
        <f>IF($B76=0,0,+VLOOKUP($B76,'1v -beneficirani'!$A$15:$AV$372,AD$3,FALSE))</f>
        <v>0</v>
      </c>
      <c r="AL76">
        <f>IF($B76=0,0,+VLOOKUP($B76,'1v -beneficirani'!$A$15:$AV$372,AL$3,FALSE))</f>
        <v>0</v>
      </c>
      <c r="AM76">
        <f>IF($B76=0,0,+VLOOKUP($B76,'1v -beneficirani'!$A$15:$AV$372,AM$3,FALSE))</f>
        <v>0</v>
      </c>
      <c r="AN76" s="40">
        <f>IF($B76=0,0,+VLOOKUP($B76,'1v -beneficirani'!$A$15:$AV$372,AN$3,FALSE))</f>
        <v>0</v>
      </c>
      <c r="AO76" s="40">
        <f>IF($B76=0,0,+VLOOKUP($B76,'1v -beneficirani'!$A$15:$AV$372,AO$3,FALSE))</f>
        <v>0</v>
      </c>
      <c r="AP76" s="40">
        <f>IF($B76=0,0,+VLOOKUP($B76,'1v -beneficirani'!$A$15:$AV$372,AP$3,FALSE))</f>
        <v>0</v>
      </c>
      <c r="AQ76" s="40">
        <f>IF($B76=0,0,+VLOOKUP($B76,'1v -beneficirani'!$A$15:$AV$372,AQ$3,FALSE))</f>
        <v>0</v>
      </c>
      <c r="AR76" s="40">
        <f>IF($B76=0,0,+VLOOKUP($B76,'1v -beneficirani'!$A$15:$AV$372,AR$3,FALSE))</f>
        <v>0</v>
      </c>
      <c r="AS76" s="40">
        <f>IF($B76=0,0,+VLOOKUP($B76,'1v -beneficirani'!$A$15:$AV$372,AS$3,FALSE))</f>
        <v>0</v>
      </c>
      <c r="AT76" s="40">
        <f>IF($B76=0,0,+VLOOKUP($B76,'1v -beneficirani'!$A$15:$AV$372,AT$3,FALSE))</f>
        <v>0</v>
      </c>
      <c r="AU76" s="40">
        <f>IF($B76=0,0,+VLOOKUP($B76,'1v -beneficirani'!$A$15:$AV$372,AU$3,FALSE))</f>
        <v>0</v>
      </c>
      <c r="AV76" s="40">
        <f>IF($B76=0,0,+VLOOKUP($B76,'1v -beneficirani'!$A$15:$AV$372,AV$3,FALSE))</f>
        <v>0</v>
      </c>
      <c r="AW76" s="40">
        <f>IF($B76=0,0,+VLOOKUP($B76,'1v -beneficirani'!$A$15:$AV$372,AW$3,FALSE))</f>
        <v>0</v>
      </c>
      <c r="AX76" s="389">
        <f>IF($B76=0,0,+VLOOKUP($B76,'1v -beneficirani'!$A$15:$AV$372,AX$3,FALSE))</f>
        <v>0</v>
      </c>
      <c r="AY76" s="40">
        <f>+(AQ76*'1v -beneficirani'!$C$6)/100</f>
        <v>0</v>
      </c>
      <c r="AZ76" s="40">
        <f>+(AR76*'1v -beneficirani'!$C$6)/100</f>
        <v>0</v>
      </c>
      <c r="BA76" s="40">
        <f>+(AV76*'1v -beneficirani'!$C$6)/100</f>
        <v>0</v>
      </c>
      <c r="BB76" s="40">
        <f>+(AW76*'1v -beneficirani'!$C$6)/100</f>
        <v>0</v>
      </c>
    </row>
    <row r="77" spans="1:54" x14ac:dyDescent="0.25">
      <c r="A77">
        <f t="shared" si="8"/>
        <v>0</v>
      </c>
      <c r="B77">
        <f>+IF(MAX(B$4:B76)+1&lt;=B$1,B76+1,0)</f>
        <v>0</v>
      </c>
      <c r="C77" s="222">
        <f t="shared" si="9"/>
        <v>0</v>
      </c>
      <c r="D77">
        <f t="shared" si="9"/>
        <v>0</v>
      </c>
      <c r="E77" s="368">
        <f t="shared" si="9"/>
        <v>0</v>
      </c>
      <c r="F77" s="222">
        <f t="shared" si="10"/>
        <v>0</v>
      </c>
      <c r="G77">
        <f>IF($B77=0,0,+VLOOKUP($B77,'1v -beneficirani'!A$15:C$351,G$3,FALSE))</f>
        <v>0</v>
      </c>
      <c r="I77">
        <f>IF($B77=0,0,+VLOOKUP($B77,'1v -beneficirani'!$A$15:$AV$372,I$3,FALSE))</f>
        <v>0</v>
      </c>
      <c r="J77">
        <f>IF($B77=0,0,+VLOOKUP($B77,'1v -beneficirani'!$A$15:$AV$372,J$3,FALSE))</f>
        <v>0</v>
      </c>
      <c r="K77">
        <f>IF($B77=0,0,+VLOOKUP($B77,'1v -beneficirani'!$A$15:$AV$372,K$3,FALSE))</f>
        <v>0</v>
      </c>
      <c r="L77">
        <f>IF($B77=0,0,+VLOOKUP($B77,'1v -beneficirani'!$A$15:$AV$372,L$3,FALSE))</f>
        <v>0</v>
      </c>
      <c r="M77">
        <f>IF($B77=0,0,+VLOOKUP($B77,'1v -beneficirani'!$A$15:$AV$372,M$3,FALSE))</f>
        <v>0</v>
      </c>
      <c r="N77">
        <f>IF($B77=0,0,+VLOOKUP($B77,'1v -beneficirani'!$A$15:$AV$372,N$3,FALSE))</f>
        <v>0</v>
      </c>
      <c r="O77">
        <f>IF($B77=0,0,+VLOOKUP($B77,'1v -beneficirani'!$A$15:$AV$372,O$3,FALSE))</f>
        <v>0</v>
      </c>
      <c r="P77">
        <f>IF($B77=0,0,+VLOOKUP($B77,'1v -beneficirani'!$A$15:$AV$372,P$3,FALSE))</f>
        <v>0</v>
      </c>
      <c r="Q77">
        <f>IF($B77=0,0,+VLOOKUP($B77,'1v -beneficirani'!$A$15:$AV$372,Q$3,FALSE))</f>
        <v>0</v>
      </c>
      <c r="R77">
        <f>IF($B77=0,0,+VLOOKUP($B77,'1v -beneficirani'!$A$15:$AV$372,R$3,FALSE))</f>
        <v>0</v>
      </c>
      <c r="S77">
        <f>IF($B77=0,0,+VLOOKUP($B77,'1v -beneficirani'!$A$15:$AV$372,S$3,FALSE))</f>
        <v>0</v>
      </c>
      <c r="T77">
        <f>IF($B77=0,0,+VLOOKUP($B77,'1v -beneficirani'!$A$15:$AV$372,T$3,FALSE))</f>
        <v>0</v>
      </c>
      <c r="U77">
        <f>IF($B77=0,0,+VLOOKUP($B77,'1v -beneficirani'!$A$15:$AV$372,U$3,FALSE))</f>
        <v>0</v>
      </c>
      <c r="V77">
        <f>IF($B77=0,0,+VLOOKUP($B77,'1v -beneficirani'!$A$15:$AV$372,V$3,FALSE))</f>
        <v>0</v>
      </c>
      <c r="W77">
        <f>IF($B77=0,0,+VLOOKUP($B77,'1v -beneficirani'!$A$15:$AV$372,W$3,FALSE))</f>
        <v>0</v>
      </c>
      <c r="X77">
        <f>IF($B77=0,0,+VLOOKUP($B77,'1v -beneficirani'!$A$15:$AV$372,X$3,FALSE))</f>
        <v>0</v>
      </c>
      <c r="Y77">
        <f>IF($B77=0,0,+VLOOKUP($B77,'1v -beneficirani'!$A$15:$AV$372,Y$3,FALSE))</f>
        <v>0</v>
      </c>
      <c r="Z77">
        <f>IF($B77=0,0,+VLOOKUP($B77,'1v -beneficirani'!$A$15:$AV$372,Z$3,FALSE))</f>
        <v>0</v>
      </c>
      <c r="AA77">
        <f>IF($B77=0,0,+VLOOKUP($B77,'1v -beneficirani'!$A$15:$AV$372,AA$3,FALSE))</f>
        <v>0</v>
      </c>
      <c r="AB77">
        <f>IF($B77=0,0,+VLOOKUP($B77,'1v -beneficirani'!$A$15:$AV$372,AB$3,FALSE))</f>
        <v>0</v>
      </c>
      <c r="AC77">
        <f>IF($B77=0,0,+VLOOKUP($B77,'1v -beneficirani'!$A$15:$AV$372,AC$3,FALSE))</f>
        <v>0</v>
      </c>
      <c r="AD77">
        <f>IF($B77=0,0,+VLOOKUP($B77,'1v -beneficirani'!$A$15:$AV$372,AD$3,FALSE))</f>
        <v>0</v>
      </c>
      <c r="AL77">
        <f>IF($B77=0,0,+VLOOKUP($B77,'1v -beneficirani'!$A$15:$AV$372,AL$3,FALSE))</f>
        <v>0</v>
      </c>
      <c r="AM77">
        <f>IF($B77=0,0,+VLOOKUP($B77,'1v -beneficirani'!$A$15:$AV$372,AM$3,FALSE))</f>
        <v>0</v>
      </c>
      <c r="AN77" s="40">
        <f>IF($B77=0,0,+VLOOKUP($B77,'1v -beneficirani'!$A$15:$AV$372,AN$3,FALSE))</f>
        <v>0</v>
      </c>
      <c r="AO77" s="40">
        <f>IF($B77=0,0,+VLOOKUP($B77,'1v -beneficirani'!$A$15:$AV$372,AO$3,FALSE))</f>
        <v>0</v>
      </c>
      <c r="AP77" s="40">
        <f>IF($B77=0,0,+VLOOKUP($B77,'1v -beneficirani'!$A$15:$AV$372,AP$3,FALSE))</f>
        <v>0</v>
      </c>
      <c r="AQ77" s="40">
        <f>IF($B77=0,0,+VLOOKUP($B77,'1v -beneficirani'!$A$15:$AV$372,AQ$3,FALSE))</f>
        <v>0</v>
      </c>
      <c r="AR77" s="40">
        <f>IF($B77=0,0,+VLOOKUP($B77,'1v -beneficirani'!$A$15:$AV$372,AR$3,FALSE))</f>
        <v>0</v>
      </c>
      <c r="AS77" s="40">
        <f>IF($B77=0,0,+VLOOKUP($B77,'1v -beneficirani'!$A$15:$AV$372,AS$3,FALSE))</f>
        <v>0</v>
      </c>
      <c r="AT77" s="40">
        <f>IF($B77=0,0,+VLOOKUP($B77,'1v -beneficirani'!$A$15:$AV$372,AT$3,FALSE))</f>
        <v>0</v>
      </c>
      <c r="AU77" s="40">
        <f>IF($B77=0,0,+VLOOKUP($B77,'1v -beneficirani'!$A$15:$AV$372,AU$3,FALSE))</f>
        <v>0</v>
      </c>
      <c r="AV77" s="40">
        <f>IF($B77=0,0,+VLOOKUP($B77,'1v -beneficirani'!$A$15:$AV$372,AV$3,FALSE))</f>
        <v>0</v>
      </c>
      <c r="AW77" s="40">
        <f>IF($B77=0,0,+VLOOKUP($B77,'1v -beneficirani'!$A$15:$AV$372,AW$3,FALSE))</f>
        <v>0</v>
      </c>
      <c r="AX77" s="389">
        <f>IF($B77=0,0,+VLOOKUP($B77,'1v -beneficirani'!$A$15:$AV$372,AX$3,FALSE))</f>
        <v>0</v>
      </c>
      <c r="AY77" s="40">
        <f>+(AQ77*'1v -beneficirani'!$C$6)/100</f>
        <v>0</v>
      </c>
      <c r="AZ77" s="40">
        <f>+(AR77*'1v -beneficirani'!$C$6)/100</f>
        <v>0</v>
      </c>
      <c r="BA77" s="40">
        <f>+(AV77*'1v -beneficirani'!$C$6)/100</f>
        <v>0</v>
      </c>
      <c r="BB77" s="40">
        <f>+(AW77*'1v -beneficirani'!$C$6)/100</f>
        <v>0</v>
      </c>
    </row>
    <row r="78" spans="1:54" x14ac:dyDescent="0.25">
      <c r="A78">
        <f t="shared" si="8"/>
        <v>0</v>
      </c>
      <c r="B78">
        <f>+IF(MAX(B$4:B77)+1&lt;=B$1,B77+1,0)</f>
        <v>0</v>
      </c>
      <c r="C78" s="222">
        <f t="shared" si="9"/>
        <v>0</v>
      </c>
      <c r="D78">
        <f t="shared" si="9"/>
        <v>0</v>
      </c>
      <c r="E78" s="368">
        <f t="shared" si="9"/>
        <v>0</v>
      </c>
      <c r="F78" s="222">
        <f t="shared" si="10"/>
        <v>0</v>
      </c>
      <c r="G78">
        <f>IF($B78=0,0,+VLOOKUP($B78,'1v -beneficirani'!A$15:C$351,G$3,FALSE))</f>
        <v>0</v>
      </c>
      <c r="I78">
        <f>IF($B78=0,0,+VLOOKUP($B78,'1v -beneficirani'!$A$15:$AV$372,I$3,FALSE))</f>
        <v>0</v>
      </c>
      <c r="J78">
        <f>IF($B78=0,0,+VLOOKUP($B78,'1v -beneficirani'!$A$15:$AV$372,J$3,FALSE))</f>
        <v>0</v>
      </c>
      <c r="K78">
        <f>IF($B78=0,0,+VLOOKUP($B78,'1v -beneficirani'!$A$15:$AV$372,K$3,FALSE))</f>
        <v>0</v>
      </c>
      <c r="L78">
        <f>IF($B78=0,0,+VLOOKUP($B78,'1v -beneficirani'!$A$15:$AV$372,L$3,FALSE))</f>
        <v>0</v>
      </c>
      <c r="M78">
        <f>IF($B78=0,0,+VLOOKUP($B78,'1v -beneficirani'!$A$15:$AV$372,M$3,FALSE))</f>
        <v>0</v>
      </c>
      <c r="N78">
        <f>IF($B78=0,0,+VLOOKUP($B78,'1v -beneficirani'!$A$15:$AV$372,N$3,FALSE))</f>
        <v>0</v>
      </c>
      <c r="O78">
        <f>IF($B78=0,0,+VLOOKUP($B78,'1v -beneficirani'!$A$15:$AV$372,O$3,FALSE))</f>
        <v>0</v>
      </c>
      <c r="P78">
        <f>IF($B78=0,0,+VLOOKUP($B78,'1v -beneficirani'!$A$15:$AV$372,P$3,FALSE))</f>
        <v>0</v>
      </c>
      <c r="Q78">
        <f>IF($B78=0,0,+VLOOKUP($B78,'1v -beneficirani'!$A$15:$AV$372,Q$3,FALSE))</f>
        <v>0</v>
      </c>
      <c r="R78">
        <f>IF($B78=0,0,+VLOOKUP($B78,'1v -beneficirani'!$A$15:$AV$372,R$3,FALSE))</f>
        <v>0</v>
      </c>
      <c r="S78">
        <f>IF($B78=0,0,+VLOOKUP($B78,'1v -beneficirani'!$A$15:$AV$372,S$3,FALSE))</f>
        <v>0</v>
      </c>
      <c r="T78">
        <f>IF($B78=0,0,+VLOOKUP($B78,'1v -beneficirani'!$A$15:$AV$372,T$3,FALSE))</f>
        <v>0</v>
      </c>
      <c r="U78">
        <f>IF($B78=0,0,+VLOOKUP($B78,'1v -beneficirani'!$A$15:$AV$372,U$3,FALSE))</f>
        <v>0</v>
      </c>
      <c r="V78">
        <f>IF($B78=0,0,+VLOOKUP($B78,'1v -beneficirani'!$A$15:$AV$372,V$3,FALSE))</f>
        <v>0</v>
      </c>
      <c r="W78">
        <f>IF($B78=0,0,+VLOOKUP($B78,'1v -beneficirani'!$A$15:$AV$372,W$3,FALSE))</f>
        <v>0</v>
      </c>
      <c r="X78">
        <f>IF($B78=0,0,+VLOOKUP($B78,'1v -beneficirani'!$A$15:$AV$372,X$3,FALSE))</f>
        <v>0</v>
      </c>
      <c r="Y78">
        <f>IF($B78=0,0,+VLOOKUP($B78,'1v -beneficirani'!$A$15:$AV$372,Y$3,FALSE))</f>
        <v>0</v>
      </c>
      <c r="Z78">
        <f>IF($B78=0,0,+VLOOKUP($B78,'1v -beneficirani'!$A$15:$AV$372,Z$3,FALSE))</f>
        <v>0</v>
      </c>
      <c r="AA78">
        <f>IF($B78=0,0,+VLOOKUP($B78,'1v -beneficirani'!$A$15:$AV$372,AA$3,FALSE))</f>
        <v>0</v>
      </c>
      <c r="AB78">
        <f>IF($B78=0,0,+VLOOKUP($B78,'1v -beneficirani'!$A$15:$AV$372,AB$3,FALSE))</f>
        <v>0</v>
      </c>
      <c r="AC78">
        <f>IF($B78=0,0,+VLOOKUP($B78,'1v -beneficirani'!$A$15:$AV$372,AC$3,FALSE))</f>
        <v>0</v>
      </c>
      <c r="AD78">
        <f>IF($B78=0,0,+VLOOKUP($B78,'1v -beneficirani'!$A$15:$AV$372,AD$3,FALSE))</f>
        <v>0</v>
      </c>
      <c r="AL78">
        <f>IF($B78=0,0,+VLOOKUP($B78,'1v -beneficirani'!$A$15:$AV$372,AL$3,FALSE))</f>
        <v>0</v>
      </c>
      <c r="AM78">
        <f>IF($B78=0,0,+VLOOKUP($B78,'1v -beneficirani'!$A$15:$AV$372,AM$3,FALSE))</f>
        <v>0</v>
      </c>
      <c r="AN78" s="40">
        <f>IF($B78=0,0,+VLOOKUP($B78,'1v -beneficirani'!$A$15:$AV$372,AN$3,FALSE))</f>
        <v>0</v>
      </c>
      <c r="AO78" s="40">
        <f>IF($B78=0,0,+VLOOKUP($B78,'1v -beneficirani'!$A$15:$AV$372,AO$3,FALSE))</f>
        <v>0</v>
      </c>
      <c r="AP78" s="40">
        <f>IF($B78=0,0,+VLOOKUP($B78,'1v -beneficirani'!$A$15:$AV$372,AP$3,FALSE))</f>
        <v>0</v>
      </c>
      <c r="AQ78" s="40">
        <f>IF($B78=0,0,+VLOOKUP($B78,'1v -beneficirani'!$A$15:$AV$372,AQ$3,FALSE))</f>
        <v>0</v>
      </c>
      <c r="AR78" s="40">
        <f>IF($B78=0,0,+VLOOKUP($B78,'1v -beneficirani'!$A$15:$AV$372,AR$3,FALSE))</f>
        <v>0</v>
      </c>
      <c r="AS78" s="40">
        <f>IF($B78=0,0,+VLOOKUP($B78,'1v -beneficirani'!$A$15:$AV$372,AS$3,FALSE))</f>
        <v>0</v>
      </c>
      <c r="AT78" s="40">
        <f>IF($B78=0,0,+VLOOKUP($B78,'1v -beneficirani'!$A$15:$AV$372,AT$3,FALSE))</f>
        <v>0</v>
      </c>
      <c r="AU78" s="40">
        <f>IF($B78=0,0,+VLOOKUP($B78,'1v -beneficirani'!$A$15:$AV$372,AU$3,FALSE))</f>
        <v>0</v>
      </c>
      <c r="AV78" s="40">
        <f>IF($B78=0,0,+VLOOKUP($B78,'1v -beneficirani'!$A$15:$AV$372,AV$3,FALSE))</f>
        <v>0</v>
      </c>
      <c r="AW78" s="40">
        <f>IF($B78=0,0,+VLOOKUP($B78,'1v -beneficirani'!$A$15:$AV$372,AW$3,FALSE))</f>
        <v>0</v>
      </c>
      <c r="AX78" s="389">
        <f>IF($B78=0,0,+VLOOKUP($B78,'1v -beneficirani'!$A$15:$AV$372,AX$3,FALSE))</f>
        <v>0</v>
      </c>
      <c r="AY78" s="40">
        <f>+(AQ78*'1v -beneficirani'!$C$6)/100</f>
        <v>0</v>
      </c>
      <c r="AZ78" s="40">
        <f>+(AR78*'1v -beneficirani'!$C$6)/100</f>
        <v>0</v>
      </c>
      <c r="BA78" s="40">
        <f>+(AV78*'1v -beneficirani'!$C$6)/100</f>
        <v>0</v>
      </c>
      <c r="BB78" s="40">
        <f>+(AW78*'1v -beneficirani'!$C$6)/100</f>
        <v>0</v>
      </c>
    </row>
    <row r="79" spans="1:54" x14ac:dyDescent="0.25">
      <c r="A79">
        <f t="shared" si="8"/>
        <v>0</v>
      </c>
      <c r="B79">
        <f>+IF(MAX(B$4:B78)+1&lt;=B$1,B78+1,0)</f>
        <v>0</v>
      </c>
      <c r="C79" s="222">
        <f t="shared" si="9"/>
        <v>0</v>
      </c>
      <c r="D79">
        <f t="shared" si="9"/>
        <v>0</v>
      </c>
      <c r="E79" s="368">
        <f t="shared" si="9"/>
        <v>0</v>
      </c>
      <c r="F79" s="222">
        <f t="shared" si="10"/>
        <v>0</v>
      </c>
      <c r="G79">
        <f>IF($B79=0,0,+VLOOKUP($B79,'1v -beneficirani'!A$15:C$351,G$3,FALSE))</f>
        <v>0</v>
      </c>
      <c r="I79">
        <f>IF($B79=0,0,+VLOOKUP($B79,'1v -beneficirani'!$A$15:$AV$372,I$3,FALSE))</f>
        <v>0</v>
      </c>
      <c r="J79">
        <f>IF($B79=0,0,+VLOOKUP($B79,'1v -beneficirani'!$A$15:$AV$372,J$3,FALSE))</f>
        <v>0</v>
      </c>
      <c r="K79">
        <f>IF($B79=0,0,+VLOOKUP($B79,'1v -beneficirani'!$A$15:$AV$372,K$3,FALSE))</f>
        <v>0</v>
      </c>
      <c r="L79">
        <f>IF($B79=0,0,+VLOOKUP($B79,'1v -beneficirani'!$A$15:$AV$372,L$3,FALSE))</f>
        <v>0</v>
      </c>
      <c r="M79">
        <f>IF($B79=0,0,+VLOOKUP($B79,'1v -beneficirani'!$A$15:$AV$372,M$3,FALSE))</f>
        <v>0</v>
      </c>
      <c r="N79">
        <f>IF($B79=0,0,+VLOOKUP($B79,'1v -beneficirani'!$A$15:$AV$372,N$3,FALSE))</f>
        <v>0</v>
      </c>
      <c r="O79">
        <f>IF($B79=0,0,+VLOOKUP($B79,'1v -beneficirani'!$A$15:$AV$372,O$3,FALSE))</f>
        <v>0</v>
      </c>
      <c r="P79">
        <f>IF($B79=0,0,+VLOOKUP($B79,'1v -beneficirani'!$A$15:$AV$372,P$3,FALSE))</f>
        <v>0</v>
      </c>
      <c r="Q79">
        <f>IF($B79=0,0,+VLOOKUP($B79,'1v -beneficirani'!$A$15:$AV$372,Q$3,FALSE))</f>
        <v>0</v>
      </c>
      <c r="R79">
        <f>IF($B79=0,0,+VLOOKUP($B79,'1v -beneficirani'!$A$15:$AV$372,R$3,FALSE))</f>
        <v>0</v>
      </c>
      <c r="S79">
        <f>IF($B79=0,0,+VLOOKUP($B79,'1v -beneficirani'!$A$15:$AV$372,S$3,FALSE))</f>
        <v>0</v>
      </c>
      <c r="T79">
        <f>IF($B79=0,0,+VLOOKUP($B79,'1v -beneficirani'!$A$15:$AV$372,T$3,FALSE))</f>
        <v>0</v>
      </c>
      <c r="U79">
        <f>IF($B79=0,0,+VLOOKUP($B79,'1v -beneficirani'!$A$15:$AV$372,U$3,FALSE))</f>
        <v>0</v>
      </c>
      <c r="V79">
        <f>IF($B79=0,0,+VLOOKUP($B79,'1v -beneficirani'!$A$15:$AV$372,V$3,FALSE))</f>
        <v>0</v>
      </c>
      <c r="W79">
        <f>IF($B79=0,0,+VLOOKUP($B79,'1v -beneficirani'!$A$15:$AV$372,W$3,FALSE))</f>
        <v>0</v>
      </c>
      <c r="X79">
        <f>IF($B79=0,0,+VLOOKUP($B79,'1v -beneficirani'!$A$15:$AV$372,X$3,FALSE))</f>
        <v>0</v>
      </c>
      <c r="Y79">
        <f>IF($B79=0,0,+VLOOKUP($B79,'1v -beneficirani'!$A$15:$AV$372,Y$3,FALSE))</f>
        <v>0</v>
      </c>
      <c r="Z79">
        <f>IF($B79=0,0,+VLOOKUP($B79,'1v -beneficirani'!$A$15:$AV$372,Z$3,FALSE))</f>
        <v>0</v>
      </c>
      <c r="AA79">
        <f>IF($B79=0,0,+VLOOKUP($B79,'1v -beneficirani'!$A$15:$AV$372,AA$3,FALSE))</f>
        <v>0</v>
      </c>
      <c r="AB79">
        <f>IF($B79=0,0,+VLOOKUP($B79,'1v -beneficirani'!$A$15:$AV$372,AB$3,FALSE))</f>
        <v>0</v>
      </c>
      <c r="AC79">
        <f>IF($B79=0,0,+VLOOKUP($B79,'1v -beneficirani'!$A$15:$AV$372,AC$3,FALSE))</f>
        <v>0</v>
      </c>
      <c r="AD79">
        <f>IF($B79=0,0,+VLOOKUP($B79,'1v -beneficirani'!$A$15:$AV$372,AD$3,FALSE))</f>
        <v>0</v>
      </c>
      <c r="AL79">
        <f>IF($B79=0,0,+VLOOKUP($B79,'1v -beneficirani'!$A$15:$AV$372,AL$3,FALSE))</f>
        <v>0</v>
      </c>
      <c r="AM79">
        <f>IF($B79=0,0,+VLOOKUP($B79,'1v -beneficirani'!$A$15:$AV$372,AM$3,FALSE))</f>
        <v>0</v>
      </c>
      <c r="AN79" s="40">
        <f>IF($B79=0,0,+VLOOKUP($B79,'1v -beneficirani'!$A$15:$AV$372,AN$3,FALSE))</f>
        <v>0</v>
      </c>
      <c r="AO79" s="40">
        <f>IF($B79=0,0,+VLOOKUP($B79,'1v -beneficirani'!$A$15:$AV$372,AO$3,FALSE))</f>
        <v>0</v>
      </c>
      <c r="AP79" s="40">
        <f>IF($B79=0,0,+VLOOKUP($B79,'1v -beneficirani'!$A$15:$AV$372,AP$3,FALSE))</f>
        <v>0</v>
      </c>
      <c r="AQ79" s="40">
        <f>IF($B79=0,0,+VLOOKUP($B79,'1v -beneficirani'!$A$15:$AV$372,AQ$3,FALSE))</f>
        <v>0</v>
      </c>
      <c r="AR79" s="40">
        <f>IF($B79=0,0,+VLOOKUP($B79,'1v -beneficirani'!$A$15:$AV$372,AR$3,FALSE))</f>
        <v>0</v>
      </c>
      <c r="AS79" s="40">
        <f>IF($B79=0,0,+VLOOKUP($B79,'1v -beneficirani'!$A$15:$AV$372,AS$3,FALSE))</f>
        <v>0</v>
      </c>
      <c r="AT79" s="40">
        <f>IF($B79=0,0,+VLOOKUP($B79,'1v -beneficirani'!$A$15:$AV$372,AT$3,FALSE))</f>
        <v>0</v>
      </c>
      <c r="AU79" s="40">
        <f>IF($B79=0,0,+VLOOKUP($B79,'1v -beneficirani'!$A$15:$AV$372,AU$3,FALSE))</f>
        <v>0</v>
      </c>
      <c r="AV79" s="40">
        <f>IF($B79=0,0,+VLOOKUP($B79,'1v -beneficirani'!$A$15:$AV$372,AV$3,FALSE))</f>
        <v>0</v>
      </c>
      <c r="AW79" s="40">
        <f>IF($B79=0,0,+VLOOKUP($B79,'1v -beneficirani'!$A$15:$AV$372,AW$3,FALSE))</f>
        <v>0</v>
      </c>
      <c r="AX79" s="389">
        <f>IF($B79=0,0,+VLOOKUP($B79,'1v -beneficirani'!$A$15:$AV$372,AX$3,FALSE))</f>
        <v>0</v>
      </c>
      <c r="AY79" s="40">
        <f>+(AQ79*'1v -beneficirani'!$C$6)/100</f>
        <v>0</v>
      </c>
      <c r="AZ79" s="40">
        <f>+(AR79*'1v -beneficirani'!$C$6)/100</f>
        <v>0</v>
      </c>
      <c r="BA79" s="40">
        <f>+(AV79*'1v -beneficirani'!$C$6)/100</f>
        <v>0</v>
      </c>
      <c r="BB79" s="40">
        <f>+(AW79*'1v -beneficirani'!$C$6)/100</f>
        <v>0</v>
      </c>
    </row>
    <row r="80" spans="1:54" x14ac:dyDescent="0.25">
      <c r="A80">
        <f t="shared" si="8"/>
        <v>0</v>
      </c>
      <c r="B80">
        <f>+IF(MAX(B$4:B79)+1&lt;=B$1,B79+1,0)</f>
        <v>0</v>
      </c>
      <c r="C80" s="222">
        <f t="shared" si="9"/>
        <v>0</v>
      </c>
      <c r="D80">
        <f t="shared" si="9"/>
        <v>0</v>
      </c>
      <c r="E80" s="368">
        <f t="shared" si="9"/>
        <v>0</v>
      </c>
      <c r="F80" s="222">
        <f t="shared" si="10"/>
        <v>0</v>
      </c>
      <c r="G80">
        <f>IF($B80=0,0,+VLOOKUP($B80,'1v -beneficirani'!A$15:C$351,G$3,FALSE))</f>
        <v>0</v>
      </c>
      <c r="I80">
        <f>IF($B80=0,0,+VLOOKUP($B80,'1v -beneficirani'!$A$15:$AV$372,I$3,FALSE))</f>
        <v>0</v>
      </c>
      <c r="J80">
        <f>IF($B80=0,0,+VLOOKUP($B80,'1v -beneficirani'!$A$15:$AV$372,J$3,FALSE))</f>
        <v>0</v>
      </c>
      <c r="K80">
        <f>IF($B80=0,0,+VLOOKUP($B80,'1v -beneficirani'!$A$15:$AV$372,K$3,FALSE))</f>
        <v>0</v>
      </c>
      <c r="L80">
        <f>IF($B80=0,0,+VLOOKUP($B80,'1v -beneficirani'!$A$15:$AV$372,L$3,FALSE))</f>
        <v>0</v>
      </c>
      <c r="M80">
        <f>IF($B80=0,0,+VLOOKUP($B80,'1v -beneficirani'!$A$15:$AV$372,M$3,FALSE))</f>
        <v>0</v>
      </c>
      <c r="N80">
        <f>IF($B80=0,0,+VLOOKUP($B80,'1v -beneficirani'!$A$15:$AV$372,N$3,FALSE))</f>
        <v>0</v>
      </c>
      <c r="O80">
        <f>IF($B80=0,0,+VLOOKUP($B80,'1v -beneficirani'!$A$15:$AV$372,O$3,FALSE))</f>
        <v>0</v>
      </c>
      <c r="P80">
        <f>IF($B80=0,0,+VLOOKUP($B80,'1v -beneficirani'!$A$15:$AV$372,P$3,FALSE))</f>
        <v>0</v>
      </c>
      <c r="Q80">
        <f>IF($B80=0,0,+VLOOKUP($B80,'1v -beneficirani'!$A$15:$AV$372,Q$3,FALSE))</f>
        <v>0</v>
      </c>
      <c r="R80">
        <f>IF($B80=0,0,+VLOOKUP($B80,'1v -beneficirani'!$A$15:$AV$372,R$3,FALSE))</f>
        <v>0</v>
      </c>
      <c r="S80">
        <f>IF($B80=0,0,+VLOOKUP($B80,'1v -beneficirani'!$A$15:$AV$372,S$3,FALSE))</f>
        <v>0</v>
      </c>
      <c r="T80">
        <f>IF($B80=0,0,+VLOOKUP($B80,'1v -beneficirani'!$A$15:$AV$372,T$3,FALSE))</f>
        <v>0</v>
      </c>
      <c r="U80">
        <f>IF($B80=0,0,+VLOOKUP($B80,'1v -beneficirani'!$A$15:$AV$372,U$3,FALSE))</f>
        <v>0</v>
      </c>
      <c r="V80">
        <f>IF($B80=0,0,+VLOOKUP($B80,'1v -beneficirani'!$A$15:$AV$372,V$3,FALSE))</f>
        <v>0</v>
      </c>
      <c r="W80">
        <f>IF($B80=0,0,+VLOOKUP($B80,'1v -beneficirani'!$A$15:$AV$372,W$3,FALSE))</f>
        <v>0</v>
      </c>
      <c r="X80">
        <f>IF($B80=0,0,+VLOOKUP($B80,'1v -beneficirani'!$A$15:$AV$372,X$3,FALSE))</f>
        <v>0</v>
      </c>
      <c r="Y80">
        <f>IF($B80=0,0,+VLOOKUP($B80,'1v -beneficirani'!$A$15:$AV$372,Y$3,FALSE))</f>
        <v>0</v>
      </c>
      <c r="Z80">
        <f>IF($B80=0,0,+VLOOKUP($B80,'1v -beneficirani'!$A$15:$AV$372,Z$3,FALSE))</f>
        <v>0</v>
      </c>
      <c r="AA80">
        <f>IF($B80=0,0,+VLOOKUP($B80,'1v -beneficirani'!$A$15:$AV$372,AA$3,FALSE))</f>
        <v>0</v>
      </c>
      <c r="AB80">
        <f>IF($B80=0,0,+VLOOKUP($B80,'1v -beneficirani'!$A$15:$AV$372,AB$3,FALSE))</f>
        <v>0</v>
      </c>
      <c r="AC80">
        <f>IF($B80=0,0,+VLOOKUP($B80,'1v -beneficirani'!$A$15:$AV$372,AC$3,FALSE))</f>
        <v>0</v>
      </c>
      <c r="AD80">
        <f>IF($B80=0,0,+VLOOKUP($B80,'1v -beneficirani'!$A$15:$AV$372,AD$3,FALSE))</f>
        <v>0</v>
      </c>
      <c r="AL80">
        <f>IF($B80=0,0,+VLOOKUP($B80,'1v -beneficirani'!$A$15:$AV$372,AL$3,FALSE))</f>
        <v>0</v>
      </c>
      <c r="AM80">
        <f>IF($B80=0,0,+VLOOKUP($B80,'1v -beneficirani'!$A$15:$AV$372,AM$3,FALSE))</f>
        <v>0</v>
      </c>
      <c r="AN80" s="40">
        <f>IF($B80=0,0,+VLOOKUP($B80,'1v -beneficirani'!$A$15:$AV$372,AN$3,FALSE))</f>
        <v>0</v>
      </c>
      <c r="AO80" s="40">
        <f>IF($B80=0,0,+VLOOKUP($B80,'1v -beneficirani'!$A$15:$AV$372,AO$3,FALSE))</f>
        <v>0</v>
      </c>
      <c r="AP80" s="40">
        <f>IF($B80=0,0,+VLOOKUP($B80,'1v -beneficirani'!$A$15:$AV$372,AP$3,FALSE))</f>
        <v>0</v>
      </c>
      <c r="AQ80" s="40">
        <f>IF($B80=0,0,+VLOOKUP($B80,'1v -beneficirani'!$A$15:$AV$372,AQ$3,FALSE))</f>
        <v>0</v>
      </c>
      <c r="AR80" s="40">
        <f>IF($B80=0,0,+VLOOKUP($B80,'1v -beneficirani'!$A$15:$AV$372,AR$3,FALSE))</f>
        <v>0</v>
      </c>
      <c r="AS80" s="40">
        <f>IF($B80=0,0,+VLOOKUP($B80,'1v -beneficirani'!$A$15:$AV$372,AS$3,FALSE))</f>
        <v>0</v>
      </c>
      <c r="AT80" s="40">
        <f>IF($B80=0,0,+VLOOKUP($B80,'1v -beneficirani'!$A$15:$AV$372,AT$3,FALSE))</f>
        <v>0</v>
      </c>
      <c r="AU80" s="40">
        <f>IF($B80=0,0,+VLOOKUP($B80,'1v -beneficirani'!$A$15:$AV$372,AU$3,FALSE))</f>
        <v>0</v>
      </c>
      <c r="AV80" s="40">
        <f>IF($B80=0,0,+VLOOKUP($B80,'1v -beneficirani'!$A$15:$AV$372,AV$3,FALSE))</f>
        <v>0</v>
      </c>
      <c r="AW80" s="40">
        <f>IF($B80=0,0,+VLOOKUP($B80,'1v -beneficirani'!$A$15:$AV$372,AW$3,FALSE))</f>
        <v>0</v>
      </c>
      <c r="AX80" s="389">
        <f>IF($B80=0,0,+VLOOKUP($B80,'1v -beneficirani'!$A$15:$AV$372,AX$3,FALSE))</f>
        <v>0</v>
      </c>
      <c r="AY80" s="40">
        <f>+(AQ80*'1v -beneficirani'!$C$6)/100</f>
        <v>0</v>
      </c>
      <c r="AZ80" s="40">
        <f>+(AR80*'1v -beneficirani'!$C$6)/100</f>
        <v>0</v>
      </c>
      <c r="BA80" s="40">
        <f>+(AV80*'1v -beneficirani'!$C$6)/100</f>
        <v>0</v>
      </c>
      <c r="BB80" s="40">
        <f>+(AW80*'1v -beneficirani'!$C$6)/100</f>
        <v>0</v>
      </c>
    </row>
    <row r="81" spans="1:54" x14ac:dyDescent="0.25">
      <c r="A81">
        <f t="shared" si="8"/>
        <v>0</v>
      </c>
      <c r="B81">
        <f>+IF(MAX(B$4:B80)+1&lt;=B$1,B80+1,0)</f>
        <v>0</v>
      </c>
      <c r="C81" s="222">
        <f t="shared" si="9"/>
        <v>0</v>
      </c>
      <c r="D81">
        <f t="shared" si="9"/>
        <v>0</v>
      </c>
      <c r="E81" s="368">
        <f t="shared" si="9"/>
        <v>0</v>
      </c>
      <c r="F81" s="222">
        <f t="shared" si="10"/>
        <v>0</v>
      </c>
      <c r="G81">
        <f>IF($B81=0,0,+VLOOKUP($B81,'1v -beneficirani'!A$15:C$351,G$3,FALSE))</f>
        <v>0</v>
      </c>
      <c r="I81">
        <f>IF($B81=0,0,+VLOOKUP($B81,'1v -beneficirani'!$A$15:$AV$372,I$3,FALSE))</f>
        <v>0</v>
      </c>
      <c r="J81">
        <f>IF($B81=0,0,+VLOOKUP($B81,'1v -beneficirani'!$A$15:$AV$372,J$3,FALSE))</f>
        <v>0</v>
      </c>
      <c r="K81">
        <f>IF($B81=0,0,+VLOOKUP($B81,'1v -beneficirani'!$A$15:$AV$372,K$3,FALSE))</f>
        <v>0</v>
      </c>
      <c r="L81">
        <f>IF($B81=0,0,+VLOOKUP($B81,'1v -beneficirani'!$A$15:$AV$372,L$3,FALSE))</f>
        <v>0</v>
      </c>
      <c r="M81">
        <f>IF($B81=0,0,+VLOOKUP($B81,'1v -beneficirani'!$A$15:$AV$372,M$3,FALSE))</f>
        <v>0</v>
      </c>
      <c r="N81">
        <f>IF($B81=0,0,+VLOOKUP($B81,'1v -beneficirani'!$A$15:$AV$372,N$3,FALSE))</f>
        <v>0</v>
      </c>
      <c r="O81">
        <f>IF($B81=0,0,+VLOOKUP($B81,'1v -beneficirani'!$A$15:$AV$372,O$3,FALSE))</f>
        <v>0</v>
      </c>
      <c r="P81">
        <f>IF($B81=0,0,+VLOOKUP($B81,'1v -beneficirani'!$A$15:$AV$372,P$3,FALSE))</f>
        <v>0</v>
      </c>
      <c r="Q81">
        <f>IF($B81=0,0,+VLOOKUP($B81,'1v -beneficirani'!$A$15:$AV$372,Q$3,FALSE))</f>
        <v>0</v>
      </c>
      <c r="R81">
        <f>IF($B81=0,0,+VLOOKUP($B81,'1v -beneficirani'!$A$15:$AV$372,R$3,FALSE))</f>
        <v>0</v>
      </c>
      <c r="S81">
        <f>IF($B81=0,0,+VLOOKUP($B81,'1v -beneficirani'!$A$15:$AV$372,S$3,FALSE))</f>
        <v>0</v>
      </c>
      <c r="T81">
        <f>IF($B81=0,0,+VLOOKUP($B81,'1v -beneficirani'!$A$15:$AV$372,T$3,FALSE))</f>
        <v>0</v>
      </c>
      <c r="U81">
        <f>IF($B81=0,0,+VLOOKUP($B81,'1v -beneficirani'!$A$15:$AV$372,U$3,FALSE))</f>
        <v>0</v>
      </c>
      <c r="V81">
        <f>IF($B81=0,0,+VLOOKUP($B81,'1v -beneficirani'!$A$15:$AV$372,V$3,FALSE))</f>
        <v>0</v>
      </c>
      <c r="W81">
        <f>IF($B81=0,0,+VLOOKUP($B81,'1v -beneficirani'!$A$15:$AV$372,W$3,FALSE))</f>
        <v>0</v>
      </c>
      <c r="X81">
        <f>IF($B81=0,0,+VLOOKUP($B81,'1v -beneficirani'!$A$15:$AV$372,X$3,FALSE))</f>
        <v>0</v>
      </c>
      <c r="Y81">
        <f>IF($B81=0,0,+VLOOKUP($B81,'1v -beneficirani'!$A$15:$AV$372,Y$3,FALSE))</f>
        <v>0</v>
      </c>
      <c r="Z81">
        <f>IF($B81=0,0,+VLOOKUP($B81,'1v -beneficirani'!$A$15:$AV$372,Z$3,FALSE))</f>
        <v>0</v>
      </c>
      <c r="AA81">
        <f>IF($B81=0,0,+VLOOKUP($B81,'1v -beneficirani'!$A$15:$AV$372,AA$3,FALSE))</f>
        <v>0</v>
      </c>
      <c r="AB81">
        <f>IF($B81=0,0,+VLOOKUP($B81,'1v -beneficirani'!$A$15:$AV$372,AB$3,FALSE))</f>
        <v>0</v>
      </c>
      <c r="AC81">
        <f>IF($B81=0,0,+VLOOKUP($B81,'1v -beneficirani'!$A$15:$AV$372,AC$3,FALSE))</f>
        <v>0</v>
      </c>
      <c r="AD81">
        <f>IF($B81=0,0,+VLOOKUP($B81,'1v -beneficirani'!$A$15:$AV$372,AD$3,FALSE))</f>
        <v>0</v>
      </c>
      <c r="AL81">
        <f>IF($B81=0,0,+VLOOKUP($B81,'1v -beneficirani'!$A$15:$AV$372,AL$3,FALSE))</f>
        <v>0</v>
      </c>
      <c r="AM81">
        <f>IF($B81=0,0,+VLOOKUP($B81,'1v -beneficirani'!$A$15:$AV$372,AM$3,FALSE))</f>
        <v>0</v>
      </c>
      <c r="AN81" s="40">
        <f>IF($B81=0,0,+VLOOKUP($B81,'1v -beneficirani'!$A$15:$AV$372,AN$3,FALSE))</f>
        <v>0</v>
      </c>
      <c r="AO81" s="40">
        <f>IF($B81=0,0,+VLOOKUP($B81,'1v -beneficirani'!$A$15:$AV$372,AO$3,FALSE))</f>
        <v>0</v>
      </c>
      <c r="AP81" s="40">
        <f>IF($B81=0,0,+VLOOKUP($B81,'1v -beneficirani'!$A$15:$AV$372,AP$3,FALSE))</f>
        <v>0</v>
      </c>
      <c r="AQ81" s="40">
        <f>IF($B81=0,0,+VLOOKUP($B81,'1v -beneficirani'!$A$15:$AV$372,AQ$3,FALSE))</f>
        <v>0</v>
      </c>
      <c r="AR81" s="40">
        <f>IF($B81=0,0,+VLOOKUP($B81,'1v -beneficirani'!$A$15:$AV$372,AR$3,FALSE))</f>
        <v>0</v>
      </c>
      <c r="AS81" s="40">
        <f>IF($B81=0,0,+VLOOKUP($B81,'1v -beneficirani'!$A$15:$AV$372,AS$3,FALSE))</f>
        <v>0</v>
      </c>
      <c r="AT81" s="40">
        <f>IF($B81=0,0,+VLOOKUP($B81,'1v -beneficirani'!$A$15:$AV$372,AT$3,FALSE))</f>
        <v>0</v>
      </c>
      <c r="AU81" s="40">
        <f>IF($B81=0,0,+VLOOKUP($B81,'1v -beneficirani'!$A$15:$AV$372,AU$3,FALSE))</f>
        <v>0</v>
      </c>
      <c r="AV81" s="40">
        <f>IF($B81=0,0,+VLOOKUP($B81,'1v -beneficirani'!$A$15:$AV$372,AV$3,FALSE))</f>
        <v>0</v>
      </c>
      <c r="AW81" s="40">
        <f>IF($B81=0,0,+VLOOKUP($B81,'1v -beneficirani'!$A$15:$AV$372,AW$3,FALSE))</f>
        <v>0</v>
      </c>
      <c r="AX81" s="389">
        <f>IF($B81=0,0,+VLOOKUP($B81,'1v -beneficirani'!$A$15:$AV$372,AX$3,FALSE))</f>
        <v>0</v>
      </c>
      <c r="AY81" s="40">
        <f>+(AQ81*'1v -beneficirani'!$C$6)/100</f>
        <v>0</v>
      </c>
      <c r="AZ81" s="40">
        <f>+(AR81*'1v -beneficirani'!$C$6)/100</f>
        <v>0</v>
      </c>
      <c r="BA81" s="40">
        <f>+(AV81*'1v -beneficirani'!$C$6)/100</f>
        <v>0</v>
      </c>
      <c r="BB81" s="40">
        <f>+(AW81*'1v -beneficirani'!$C$6)/100</f>
        <v>0</v>
      </c>
    </row>
    <row r="82" spans="1:54" x14ac:dyDescent="0.25">
      <c r="A82">
        <f t="shared" si="8"/>
        <v>0</v>
      </c>
      <c r="B82">
        <f>+IF(MAX(B$4:B81)+1&lt;=B$1,B81+1,0)</f>
        <v>0</v>
      </c>
      <c r="C82" s="222">
        <f t="shared" si="9"/>
        <v>0</v>
      </c>
      <c r="D82">
        <f t="shared" si="9"/>
        <v>0</v>
      </c>
      <c r="E82" s="368">
        <f t="shared" si="9"/>
        <v>0</v>
      </c>
      <c r="F82" s="222">
        <f t="shared" si="10"/>
        <v>0</v>
      </c>
      <c r="G82">
        <f>IF($B82=0,0,+VLOOKUP($B82,'1v -beneficirani'!A$15:C$351,G$3,FALSE))</f>
        <v>0</v>
      </c>
      <c r="I82">
        <f>IF($B82=0,0,+VLOOKUP($B82,'1v -beneficirani'!$A$15:$AV$372,I$3,FALSE))</f>
        <v>0</v>
      </c>
      <c r="J82">
        <f>IF($B82=0,0,+VLOOKUP($B82,'1v -beneficirani'!$A$15:$AV$372,J$3,FALSE))</f>
        <v>0</v>
      </c>
      <c r="K82">
        <f>IF($B82=0,0,+VLOOKUP($B82,'1v -beneficirani'!$A$15:$AV$372,K$3,FALSE))</f>
        <v>0</v>
      </c>
      <c r="L82">
        <f>IF($B82=0,0,+VLOOKUP($B82,'1v -beneficirani'!$A$15:$AV$372,L$3,FALSE))</f>
        <v>0</v>
      </c>
      <c r="M82">
        <f>IF($B82=0,0,+VLOOKUP($B82,'1v -beneficirani'!$A$15:$AV$372,M$3,FALSE))</f>
        <v>0</v>
      </c>
      <c r="N82">
        <f>IF($B82=0,0,+VLOOKUP($B82,'1v -beneficirani'!$A$15:$AV$372,N$3,FALSE))</f>
        <v>0</v>
      </c>
      <c r="O82">
        <f>IF($B82=0,0,+VLOOKUP($B82,'1v -beneficirani'!$A$15:$AV$372,O$3,FALSE))</f>
        <v>0</v>
      </c>
      <c r="P82">
        <f>IF($B82=0,0,+VLOOKUP($B82,'1v -beneficirani'!$A$15:$AV$372,P$3,FALSE))</f>
        <v>0</v>
      </c>
      <c r="Q82">
        <f>IF($B82=0,0,+VLOOKUP($B82,'1v -beneficirani'!$A$15:$AV$372,Q$3,FALSE))</f>
        <v>0</v>
      </c>
      <c r="R82">
        <f>IF($B82=0,0,+VLOOKUP($B82,'1v -beneficirani'!$A$15:$AV$372,R$3,FALSE))</f>
        <v>0</v>
      </c>
      <c r="S82">
        <f>IF($B82=0,0,+VLOOKUP($B82,'1v -beneficirani'!$A$15:$AV$372,S$3,FALSE))</f>
        <v>0</v>
      </c>
      <c r="T82">
        <f>IF($B82=0,0,+VLOOKUP($B82,'1v -beneficirani'!$A$15:$AV$372,T$3,FALSE))</f>
        <v>0</v>
      </c>
      <c r="U82">
        <f>IF($B82=0,0,+VLOOKUP($B82,'1v -beneficirani'!$A$15:$AV$372,U$3,FALSE))</f>
        <v>0</v>
      </c>
      <c r="V82">
        <f>IF($B82=0,0,+VLOOKUP($B82,'1v -beneficirani'!$A$15:$AV$372,V$3,FALSE))</f>
        <v>0</v>
      </c>
      <c r="W82">
        <f>IF($B82=0,0,+VLOOKUP($B82,'1v -beneficirani'!$A$15:$AV$372,W$3,FALSE))</f>
        <v>0</v>
      </c>
      <c r="X82">
        <f>IF($B82=0,0,+VLOOKUP($B82,'1v -beneficirani'!$A$15:$AV$372,X$3,FALSE))</f>
        <v>0</v>
      </c>
      <c r="Y82">
        <f>IF($B82=0,0,+VLOOKUP($B82,'1v -beneficirani'!$A$15:$AV$372,Y$3,FALSE))</f>
        <v>0</v>
      </c>
      <c r="Z82">
        <f>IF($B82=0,0,+VLOOKUP($B82,'1v -beneficirani'!$A$15:$AV$372,Z$3,FALSE))</f>
        <v>0</v>
      </c>
      <c r="AA82">
        <f>IF($B82=0,0,+VLOOKUP($B82,'1v -beneficirani'!$A$15:$AV$372,AA$3,FALSE))</f>
        <v>0</v>
      </c>
      <c r="AB82">
        <f>IF($B82=0,0,+VLOOKUP($B82,'1v -beneficirani'!$A$15:$AV$372,AB$3,FALSE))</f>
        <v>0</v>
      </c>
      <c r="AC82">
        <f>IF($B82=0,0,+VLOOKUP($B82,'1v -beneficirani'!$A$15:$AV$372,AC$3,FALSE))</f>
        <v>0</v>
      </c>
      <c r="AD82">
        <f>IF($B82=0,0,+VLOOKUP($B82,'1v -beneficirani'!$A$15:$AV$372,AD$3,FALSE))</f>
        <v>0</v>
      </c>
      <c r="AL82">
        <f>IF($B82=0,0,+VLOOKUP($B82,'1v -beneficirani'!$A$15:$AV$372,AL$3,FALSE))</f>
        <v>0</v>
      </c>
      <c r="AM82">
        <f>IF($B82=0,0,+VLOOKUP($B82,'1v -beneficirani'!$A$15:$AV$372,AM$3,FALSE))</f>
        <v>0</v>
      </c>
      <c r="AN82" s="40">
        <f>IF($B82=0,0,+VLOOKUP($B82,'1v -beneficirani'!$A$15:$AV$372,AN$3,FALSE))</f>
        <v>0</v>
      </c>
      <c r="AO82" s="40">
        <f>IF($B82=0,0,+VLOOKUP($B82,'1v -beneficirani'!$A$15:$AV$372,AO$3,FALSE))</f>
        <v>0</v>
      </c>
      <c r="AP82" s="40">
        <f>IF($B82=0,0,+VLOOKUP($B82,'1v -beneficirani'!$A$15:$AV$372,AP$3,FALSE))</f>
        <v>0</v>
      </c>
      <c r="AQ82" s="40">
        <f>IF($B82=0,0,+VLOOKUP($B82,'1v -beneficirani'!$A$15:$AV$372,AQ$3,FALSE))</f>
        <v>0</v>
      </c>
      <c r="AR82" s="40">
        <f>IF($B82=0,0,+VLOOKUP($B82,'1v -beneficirani'!$A$15:$AV$372,AR$3,FALSE))</f>
        <v>0</v>
      </c>
      <c r="AS82" s="40">
        <f>IF($B82=0,0,+VLOOKUP($B82,'1v -beneficirani'!$A$15:$AV$372,AS$3,FALSE))</f>
        <v>0</v>
      </c>
      <c r="AT82" s="40">
        <f>IF($B82=0,0,+VLOOKUP($B82,'1v -beneficirani'!$A$15:$AV$372,AT$3,FALSE))</f>
        <v>0</v>
      </c>
      <c r="AU82" s="40">
        <f>IF($B82=0,0,+VLOOKUP($B82,'1v -beneficirani'!$A$15:$AV$372,AU$3,FALSE))</f>
        <v>0</v>
      </c>
      <c r="AV82" s="40">
        <f>IF($B82=0,0,+VLOOKUP($B82,'1v -beneficirani'!$A$15:$AV$372,AV$3,FALSE))</f>
        <v>0</v>
      </c>
      <c r="AW82" s="40">
        <f>IF($B82=0,0,+VLOOKUP($B82,'1v -beneficirani'!$A$15:$AV$372,AW$3,FALSE))</f>
        <v>0</v>
      </c>
      <c r="AX82" s="389">
        <f>IF($B82=0,0,+VLOOKUP($B82,'1v -beneficirani'!$A$15:$AV$372,AX$3,FALSE))</f>
        <v>0</v>
      </c>
      <c r="AY82" s="40">
        <f>+(AQ82*'1v -beneficirani'!$C$6)/100</f>
        <v>0</v>
      </c>
      <c r="AZ82" s="40">
        <f>+(AR82*'1v -beneficirani'!$C$6)/100</f>
        <v>0</v>
      </c>
      <c r="BA82" s="40">
        <f>+(AV82*'1v -beneficirani'!$C$6)/100</f>
        <v>0</v>
      </c>
      <c r="BB82" s="40">
        <f>+(AW82*'1v -beneficirani'!$C$6)/100</f>
        <v>0</v>
      </c>
    </row>
    <row r="83" spans="1:54" x14ac:dyDescent="0.25">
      <c r="A83">
        <f t="shared" si="8"/>
        <v>0</v>
      </c>
      <c r="B83">
        <f>+IF(MAX(B$4:B82)+1&lt;=B$1,B82+1,0)</f>
        <v>0</v>
      </c>
      <c r="C83" s="222">
        <f t="shared" si="9"/>
        <v>0</v>
      </c>
      <c r="D83">
        <f t="shared" si="9"/>
        <v>0</v>
      </c>
      <c r="E83" s="368">
        <f t="shared" si="9"/>
        <v>0</v>
      </c>
      <c r="F83" s="222">
        <f t="shared" si="10"/>
        <v>0</v>
      </c>
      <c r="G83">
        <f>IF($B83=0,0,+VLOOKUP($B83,'1v -beneficirani'!A$15:C$351,G$3,FALSE))</f>
        <v>0</v>
      </c>
      <c r="I83">
        <f>IF($B83=0,0,+VLOOKUP($B83,'1v -beneficirani'!$A$15:$AV$372,I$3,FALSE))</f>
        <v>0</v>
      </c>
      <c r="J83">
        <f>IF($B83=0,0,+VLOOKUP($B83,'1v -beneficirani'!$A$15:$AV$372,J$3,FALSE))</f>
        <v>0</v>
      </c>
      <c r="K83">
        <f>IF($B83=0,0,+VLOOKUP($B83,'1v -beneficirani'!$A$15:$AV$372,K$3,FALSE))</f>
        <v>0</v>
      </c>
      <c r="L83">
        <f>IF($B83=0,0,+VLOOKUP($B83,'1v -beneficirani'!$A$15:$AV$372,L$3,FALSE))</f>
        <v>0</v>
      </c>
      <c r="M83">
        <f>IF($B83=0,0,+VLOOKUP($B83,'1v -beneficirani'!$A$15:$AV$372,M$3,FALSE))</f>
        <v>0</v>
      </c>
      <c r="N83">
        <f>IF($B83=0,0,+VLOOKUP($B83,'1v -beneficirani'!$A$15:$AV$372,N$3,FALSE))</f>
        <v>0</v>
      </c>
      <c r="O83">
        <f>IF($B83=0,0,+VLOOKUP($B83,'1v -beneficirani'!$A$15:$AV$372,O$3,FALSE))</f>
        <v>0</v>
      </c>
      <c r="P83">
        <f>IF($B83=0,0,+VLOOKUP($B83,'1v -beneficirani'!$A$15:$AV$372,P$3,FALSE))</f>
        <v>0</v>
      </c>
      <c r="Q83">
        <f>IF($B83=0,0,+VLOOKUP($B83,'1v -beneficirani'!$A$15:$AV$372,Q$3,FALSE))</f>
        <v>0</v>
      </c>
      <c r="R83">
        <f>IF($B83=0,0,+VLOOKUP($B83,'1v -beneficirani'!$A$15:$AV$372,R$3,FALSE))</f>
        <v>0</v>
      </c>
      <c r="S83">
        <f>IF($B83=0,0,+VLOOKUP($B83,'1v -beneficirani'!$A$15:$AV$372,S$3,FALSE))</f>
        <v>0</v>
      </c>
      <c r="T83">
        <f>IF($B83=0,0,+VLOOKUP($B83,'1v -beneficirani'!$A$15:$AV$372,T$3,FALSE))</f>
        <v>0</v>
      </c>
      <c r="U83">
        <f>IF($B83=0,0,+VLOOKUP($B83,'1v -beneficirani'!$A$15:$AV$372,U$3,FALSE))</f>
        <v>0</v>
      </c>
      <c r="V83">
        <f>IF($B83=0,0,+VLOOKUP($B83,'1v -beneficirani'!$A$15:$AV$372,V$3,FALSE))</f>
        <v>0</v>
      </c>
      <c r="W83">
        <f>IF($B83=0,0,+VLOOKUP($B83,'1v -beneficirani'!$A$15:$AV$372,W$3,FALSE))</f>
        <v>0</v>
      </c>
      <c r="X83">
        <f>IF($B83=0,0,+VLOOKUP($B83,'1v -beneficirani'!$A$15:$AV$372,X$3,FALSE))</f>
        <v>0</v>
      </c>
      <c r="Y83">
        <f>IF($B83=0,0,+VLOOKUP($B83,'1v -beneficirani'!$A$15:$AV$372,Y$3,FALSE))</f>
        <v>0</v>
      </c>
      <c r="Z83">
        <f>IF($B83=0,0,+VLOOKUP($B83,'1v -beneficirani'!$A$15:$AV$372,Z$3,FALSE))</f>
        <v>0</v>
      </c>
      <c r="AA83">
        <f>IF($B83=0,0,+VLOOKUP($B83,'1v -beneficirani'!$A$15:$AV$372,AA$3,FALSE))</f>
        <v>0</v>
      </c>
      <c r="AB83">
        <f>IF($B83=0,0,+VLOOKUP($B83,'1v -beneficirani'!$A$15:$AV$372,AB$3,FALSE))</f>
        <v>0</v>
      </c>
      <c r="AC83">
        <f>IF($B83=0,0,+VLOOKUP($B83,'1v -beneficirani'!$A$15:$AV$372,AC$3,FALSE))</f>
        <v>0</v>
      </c>
      <c r="AD83">
        <f>IF($B83=0,0,+VLOOKUP($B83,'1v -beneficirani'!$A$15:$AV$372,AD$3,FALSE))</f>
        <v>0</v>
      </c>
      <c r="AL83">
        <f>IF($B83=0,0,+VLOOKUP($B83,'1v -beneficirani'!$A$15:$AV$372,AL$3,FALSE))</f>
        <v>0</v>
      </c>
      <c r="AM83">
        <f>IF($B83=0,0,+VLOOKUP($B83,'1v -beneficirani'!$A$15:$AV$372,AM$3,FALSE))</f>
        <v>0</v>
      </c>
      <c r="AN83" s="40">
        <f>IF($B83=0,0,+VLOOKUP($B83,'1v -beneficirani'!$A$15:$AV$372,AN$3,FALSE))</f>
        <v>0</v>
      </c>
      <c r="AO83" s="40">
        <f>IF($B83=0,0,+VLOOKUP($B83,'1v -beneficirani'!$A$15:$AV$372,AO$3,FALSE))</f>
        <v>0</v>
      </c>
      <c r="AP83" s="40">
        <f>IF($B83=0,0,+VLOOKUP($B83,'1v -beneficirani'!$A$15:$AV$372,AP$3,FALSE))</f>
        <v>0</v>
      </c>
      <c r="AQ83" s="40">
        <f>IF($B83=0,0,+VLOOKUP($B83,'1v -beneficirani'!$A$15:$AV$372,AQ$3,FALSE))</f>
        <v>0</v>
      </c>
      <c r="AR83" s="40">
        <f>IF($B83=0,0,+VLOOKUP($B83,'1v -beneficirani'!$A$15:$AV$372,AR$3,FALSE))</f>
        <v>0</v>
      </c>
      <c r="AS83" s="40">
        <f>IF($B83=0,0,+VLOOKUP($B83,'1v -beneficirani'!$A$15:$AV$372,AS$3,FALSE))</f>
        <v>0</v>
      </c>
      <c r="AT83" s="40">
        <f>IF($B83=0,0,+VLOOKUP($B83,'1v -beneficirani'!$A$15:$AV$372,AT$3,FALSE))</f>
        <v>0</v>
      </c>
      <c r="AU83" s="40">
        <f>IF($B83=0,0,+VLOOKUP($B83,'1v -beneficirani'!$A$15:$AV$372,AU$3,FALSE))</f>
        <v>0</v>
      </c>
      <c r="AV83" s="40">
        <f>IF($B83=0,0,+VLOOKUP($B83,'1v -beneficirani'!$A$15:$AV$372,AV$3,FALSE))</f>
        <v>0</v>
      </c>
      <c r="AW83" s="40">
        <f>IF($B83=0,0,+VLOOKUP($B83,'1v -beneficirani'!$A$15:$AV$372,AW$3,FALSE))</f>
        <v>0</v>
      </c>
      <c r="AX83" s="389">
        <f>IF($B83=0,0,+VLOOKUP($B83,'1v -beneficirani'!$A$15:$AV$372,AX$3,FALSE))</f>
        <v>0</v>
      </c>
      <c r="AY83" s="40">
        <f>+(AQ83*'1v -beneficirani'!$C$6)/100</f>
        <v>0</v>
      </c>
      <c r="AZ83" s="40">
        <f>+(AR83*'1v -beneficirani'!$C$6)/100</f>
        <v>0</v>
      </c>
      <c r="BA83" s="40">
        <f>+(AV83*'1v -beneficirani'!$C$6)/100</f>
        <v>0</v>
      </c>
      <c r="BB83" s="40">
        <f>+(AW83*'1v -beneficirani'!$C$6)/100</f>
        <v>0</v>
      </c>
    </row>
    <row r="84" spans="1:54" x14ac:dyDescent="0.25">
      <c r="A84">
        <f t="shared" si="8"/>
        <v>0</v>
      </c>
      <c r="B84">
        <f>+IF(MAX(B$4:B83)+1&lt;=B$1,B83+1,0)</f>
        <v>0</v>
      </c>
      <c r="C84" s="222">
        <f t="shared" si="9"/>
        <v>0</v>
      </c>
      <c r="D84">
        <f t="shared" si="9"/>
        <v>0</v>
      </c>
      <c r="E84" s="368">
        <f t="shared" si="9"/>
        <v>0</v>
      </c>
      <c r="F84" s="222">
        <f t="shared" si="10"/>
        <v>0</v>
      </c>
      <c r="G84">
        <f>IF($B84=0,0,+VLOOKUP($B84,'1v -beneficirani'!A$15:C$351,G$3,FALSE))</f>
        <v>0</v>
      </c>
      <c r="I84">
        <f>IF($B84=0,0,+VLOOKUP($B84,'1v -beneficirani'!$A$15:$AV$372,I$3,FALSE))</f>
        <v>0</v>
      </c>
      <c r="J84">
        <f>IF($B84=0,0,+VLOOKUP($B84,'1v -beneficirani'!$A$15:$AV$372,J$3,FALSE))</f>
        <v>0</v>
      </c>
      <c r="K84">
        <f>IF($B84=0,0,+VLOOKUP($B84,'1v -beneficirani'!$A$15:$AV$372,K$3,FALSE))</f>
        <v>0</v>
      </c>
      <c r="L84">
        <f>IF($B84=0,0,+VLOOKUP($B84,'1v -beneficirani'!$A$15:$AV$372,L$3,FALSE))</f>
        <v>0</v>
      </c>
      <c r="M84">
        <f>IF($B84=0,0,+VLOOKUP($B84,'1v -beneficirani'!$A$15:$AV$372,M$3,FALSE))</f>
        <v>0</v>
      </c>
      <c r="N84">
        <f>IF($B84=0,0,+VLOOKUP($B84,'1v -beneficirani'!$A$15:$AV$372,N$3,FALSE))</f>
        <v>0</v>
      </c>
      <c r="O84">
        <f>IF($B84=0,0,+VLOOKUP($B84,'1v -beneficirani'!$A$15:$AV$372,O$3,FALSE))</f>
        <v>0</v>
      </c>
      <c r="P84">
        <f>IF($B84=0,0,+VLOOKUP($B84,'1v -beneficirani'!$A$15:$AV$372,P$3,FALSE))</f>
        <v>0</v>
      </c>
      <c r="Q84">
        <f>IF($B84=0,0,+VLOOKUP($B84,'1v -beneficirani'!$A$15:$AV$372,Q$3,FALSE))</f>
        <v>0</v>
      </c>
      <c r="R84">
        <f>IF($B84=0,0,+VLOOKUP($B84,'1v -beneficirani'!$A$15:$AV$372,R$3,FALSE))</f>
        <v>0</v>
      </c>
      <c r="S84">
        <f>IF($B84=0,0,+VLOOKUP($B84,'1v -beneficirani'!$A$15:$AV$372,S$3,FALSE))</f>
        <v>0</v>
      </c>
      <c r="T84">
        <f>IF($B84=0,0,+VLOOKUP($B84,'1v -beneficirani'!$A$15:$AV$372,T$3,FALSE))</f>
        <v>0</v>
      </c>
      <c r="U84">
        <f>IF($B84=0,0,+VLOOKUP($B84,'1v -beneficirani'!$A$15:$AV$372,U$3,FALSE))</f>
        <v>0</v>
      </c>
      <c r="V84">
        <f>IF($B84=0,0,+VLOOKUP($B84,'1v -beneficirani'!$A$15:$AV$372,V$3,FALSE))</f>
        <v>0</v>
      </c>
      <c r="W84">
        <f>IF($B84=0,0,+VLOOKUP($B84,'1v -beneficirani'!$A$15:$AV$372,W$3,FALSE))</f>
        <v>0</v>
      </c>
      <c r="X84">
        <f>IF($B84=0,0,+VLOOKUP($B84,'1v -beneficirani'!$A$15:$AV$372,X$3,FALSE))</f>
        <v>0</v>
      </c>
      <c r="Y84">
        <f>IF($B84=0,0,+VLOOKUP($B84,'1v -beneficirani'!$A$15:$AV$372,Y$3,FALSE))</f>
        <v>0</v>
      </c>
      <c r="Z84">
        <f>IF($B84=0,0,+VLOOKUP($B84,'1v -beneficirani'!$A$15:$AV$372,Z$3,FALSE))</f>
        <v>0</v>
      </c>
      <c r="AA84">
        <f>IF($B84=0,0,+VLOOKUP($B84,'1v -beneficirani'!$A$15:$AV$372,AA$3,FALSE))</f>
        <v>0</v>
      </c>
      <c r="AB84">
        <f>IF($B84=0,0,+VLOOKUP($B84,'1v -beneficirani'!$A$15:$AV$372,AB$3,FALSE))</f>
        <v>0</v>
      </c>
      <c r="AC84">
        <f>IF($B84=0,0,+VLOOKUP($B84,'1v -beneficirani'!$A$15:$AV$372,AC$3,FALSE))</f>
        <v>0</v>
      </c>
      <c r="AD84">
        <f>IF($B84=0,0,+VLOOKUP($B84,'1v -beneficirani'!$A$15:$AV$372,AD$3,FALSE))</f>
        <v>0</v>
      </c>
      <c r="AL84">
        <f>IF($B84=0,0,+VLOOKUP($B84,'1v -beneficirani'!$A$15:$AV$372,AL$3,FALSE))</f>
        <v>0</v>
      </c>
      <c r="AM84">
        <f>IF($B84=0,0,+VLOOKUP($B84,'1v -beneficirani'!$A$15:$AV$372,AM$3,FALSE))</f>
        <v>0</v>
      </c>
      <c r="AN84" s="40">
        <f>IF($B84=0,0,+VLOOKUP($B84,'1v -beneficirani'!$A$15:$AV$372,AN$3,FALSE))</f>
        <v>0</v>
      </c>
      <c r="AO84" s="40">
        <f>IF($B84=0,0,+VLOOKUP($B84,'1v -beneficirani'!$A$15:$AV$372,AO$3,FALSE))</f>
        <v>0</v>
      </c>
      <c r="AP84" s="40">
        <f>IF($B84=0,0,+VLOOKUP($B84,'1v -beneficirani'!$A$15:$AV$372,AP$3,FALSE))</f>
        <v>0</v>
      </c>
      <c r="AQ84" s="40">
        <f>IF($B84=0,0,+VLOOKUP($B84,'1v -beneficirani'!$A$15:$AV$372,AQ$3,FALSE))</f>
        <v>0</v>
      </c>
      <c r="AR84" s="40">
        <f>IF($B84=0,0,+VLOOKUP($B84,'1v -beneficirani'!$A$15:$AV$372,AR$3,FALSE))</f>
        <v>0</v>
      </c>
      <c r="AS84" s="40">
        <f>IF($B84=0,0,+VLOOKUP($B84,'1v -beneficirani'!$A$15:$AV$372,AS$3,FALSE))</f>
        <v>0</v>
      </c>
      <c r="AT84" s="40">
        <f>IF($B84=0,0,+VLOOKUP($B84,'1v -beneficirani'!$A$15:$AV$372,AT$3,FALSE))</f>
        <v>0</v>
      </c>
      <c r="AU84" s="40">
        <f>IF($B84=0,0,+VLOOKUP($B84,'1v -beneficirani'!$A$15:$AV$372,AU$3,FALSE))</f>
        <v>0</v>
      </c>
      <c r="AV84" s="40">
        <f>IF($B84=0,0,+VLOOKUP($B84,'1v -beneficirani'!$A$15:$AV$372,AV$3,FALSE))</f>
        <v>0</v>
      </c>
      <c r="AW84" s="40">
        <f>IF($B84=0,0,+VLOOKUP($B84,'1v -beneficirani'!$A$15:$AV$372,AW$3,FALSE))</f>
        <v>0</v>
      </c>
      <c r="AX84" s="389">
        <f>IF($B84=0,0,+VLOOKUP($B84,'1v -beneficirani'!$A$15:$AV$372,AX$3,FALSE))</f>
        <v>0</v>
      </c>
      <c r="AY84" s="40">
        <f>+(AQ84*'1v -beneficirani'!$C$6)/100</f>
        <v>0</v>
      </c>
      <c r="AZ84" s="40">
        <f>+(AR84*'1v -beneficirani'!$C$6)/100</f>
        <v>0</v>
      </c>
      <c r="BA84" s="40">
        <f>+(AV84*'1v -beneficirani'!$C$6)/100</f>
        <v>0</v>
      </c>
      <c r="BB84" s="40">
        <f>+(AW84*'1v -beneficirani'!$C$6)/100</f>
        <v>0</v>
      </c>
    </row>
    <row r="85" spans="1:54" x14ac:dyDescent="0.25">
      <c r="A85">
        <f t="shared" si="8"/>
        <v>0</v>
      </c>
      <c r="B85">
        <f>+IF(MAX(B$4:B84)+1&lt;=B$1,B84+1,0)</f>
        <v>0</v>
      </c>
      <c r="C85" s="222">
        <f t="shared" si="9"/>
        <v>0</v>
      </c>
      <c r="D85">
        <f t="shared" si="9"/>
        <v>0</v>
      </c>
      <c r="E85" s="368">
        <f t="shared" si="9"/>
        <v>0</v>
      </c>
      <c r="F85" s="222">
        <f t="shared" si="10"/>
        <v>0</v>
      </c>
      <c r="G85">
        <f>IF($B85=0,0,+VLOOKUP($B85,'1v -beneficirani'!A$15:C$351,G$3,FALSE))</f>
        <v>0</v>
      </c>
      <c r="I85">
        <f>IF($B85=0,0,+VLOOKUP($B85,'1v -beneficirani'!$A$15:$AV$372,I$3,FALSE))</f>
        <v>0</v>
      </c>
      <c r="J85">
        <f>IF($B85=0,0,+VLOOKUP($B85,'1v -beneficirani'!$A$15:$AV$372,J$3,FALSE))</f>
        <v>0</v>
      </c>
      <c r="K85">
        <f>IF($B85=0,0,+VLOOKUP($B85,'1v -beneficirani'!$A$15:$AV$372,K$3,FALSE))</f>
        <v>0</v>
      </c>
      <c r="L85">
        <f>IF($B85=0,0,+VLOOKUP($B85,'1v -beneficirani'!$A$15:$AV$372,L$3,FALSE))</f>
        <v>0</v>
      </c>
      <c r="M85">
        <f>IF($B85=0,0,+VLOOKUP($B85,'1v -beneficirani'!$A$15:$AV$372,M$3,FALSE))</f>
        <v>0</v>
      </c>
      <c r="N85">
        <f>IF($B85=0,0,+VLOOKUP($B85,'1v -beneficirani'!$A$15:$AV$372,N$3,FALSE))</f>
        <v>0</v>
      </c>
      <c r="O85">
        <f>IF($B85=0,0,+VLOOKUP($B85,'1v -beneficirani'!$A$15:$AV$372,O$3,FALSE))</f>
        <v>0</v>
      </c>
      <c r="P85">
        <f>IF($B85=0,0,+VLOOKUP($B85,'1v -beneficirani'!$A$15:$AV$372,P$3,FALSE))</f>
        <v>0</v>
      </c>
      <c r="Q85">
        <f>IF($B85=0,0,+VLOOKUP($B85,'1v -beneficirani'!$A$15:$AV$372,Q$3,FALSE))</f>
        <v>0</v>
      </c>
      <c r="R85">
        <f>IF($B85=0,0,+VLOOKUP($B85,'1v -beneficirani'!$A$15:$AV$372,R$3,FALSE))</f>
        <v>0</v>
      </c>
      <c r="S85">
        <f>IF($B85=0,0,+VLOOKUP($B85,'1v -beneficirani'!$A$15:$AV$372,S$3,FALSE))</f>
        <v>0</v>
      </c>
      <c r="T85">
        <f>IF($B85=0,0,+VLOOKUP($B85,'1v -beneficirani'!$A$15:$AV$372,T$3,FALSE))</f>
        <v>0</v>
      </c>
      <c r="U85">
        <f>IF($B85=0,0,+VLOOKUP($B85,'1v -beneficirani'!$A$15:$AV$372,U$3,FALSE))</f>
        <v>0</v>
      </c>
      <c r="V85">
        <f>IF($B85=0,0,+VLOOKUP($B85,'1v -beneficirani'!$A$15:$AV$372,V$3,FALSE))</f>
        <v>0</v>
      </c>
      <c r="W85">
        <f>IF($B85=0,0,+VLOOKUP($B85,'1v -beneficirani'!$A$15:$AV$372,W$3,FALSE))</f>
        <v>0</v>
      </c>
      <c r="X85">
        <f>IF($B85=0,0,+VLOOKUP($B85,'1v -beneficirani'!$A$15:$AV$372,X$3,FALSE))</f>
        <v>0</v>
      </c>
      <c r="Y85">
        <f>IF($B85=0,0,+VLOOKUP($B85,'1v -beneficirani'!$A$15:$AV$372,Y$3,FALSE))</f>
        <v>0</v>
      </c>
      <c r="Z85">
        <f>IF($B85=0,0,+VLOOKUP($B85,'1v -beneficirani'!$A$15:$AV$372,Z$3,FALSE))</f>
        <v>0</v>
      </c>
      <c r="AA85">
        <f>IF($B85=0,0,+VLOOKUP($B85,'1v -beneficirani'!$A$15:$AV$372,AA$3,FALSE))</f>
        <v>0</v>
      </c>
      <c r="AB85">
        <f>IF($B85=0,0,+VLOOKUP($B85,'1v -beneficirani'!$A$15:$AV$372,AB$3,FALSE))</f>
        <v>0</v>
      </c>
      <c r="AC85">
        <f>IF($B85=0,0,+VLOOKUP($B85,'1v -beneficirani'!$A$15:$AV$372,AC$3,FALSE))</f>
        <v>0</v>
      </c>
      <c r="AD85">
        <f>IF($B85=0,0,+VLOOKUP($B85,'1v -beneficirani'!$A$15:$AV$372,AD$3,FALSE))</f>
        <v>0</v>
      </c>
      <c r="AL85">
        <f>IF($B85=0,0,+VLOOKUP($B85,'1v -beneficirani'!$A$15:$AV$372,AL$3,FALSE))</f>
        <v>0</v>
      </c>
      <c r="AM85">
        <f>IF($B85=0,0,+VLOOKUP($B85,'1v -beneficirani'!$A$15:$AV$372,AM$3,FALSE))</f>
        <v>0</v>
      </c>
      <c r="AN85" s="40">
        <f>IF($B85=0,0,+VLOOKUP($B85,'1v -beneficirani'!$A$15:$AV$372,AN$3,FALSE))</f>
        <v>0</v>
      </c>
      <c r="AO85" s="40">
        <f>IF($B85=0,0,+VLOOKUP($B85,'1v -beneficirani'!$A$15:$AV$372,AO$3,FALSE))</f>
        <v>0</v>
      </c>
      <c r="AP85" s="40">
        <f>IF($B85=0,0,+VLOOKUP($B85,'1v -beneficirani'!$A$15:$AV$372,AP$3,FALSE))</f>
        <v>0</v>
      </c>
      <c r="AQ85" s="40">
        <f>IF($B85=0,0,+VLOOKUP($B85,'1v -beneficirani'!$A$15:$AV$372,AQ$3,FALSE))</f>
        <v>0</v>
      </c>
      <c r="AR85" s="40">
        <f>IF($B85=0,0,+VLOOKUP($B85,'1v -beneficirani'!$A$15:$AV$372,AR$3,FALSE))</f>
        <v>0</v>
      </c>
      <c r="AS85" s="40">
        <f>IF($B85=0,0,+VLOOKUP($B85,'1v -beneficirani'!$A$15:$AV$372,AS$3,FALSE))</f>
        <v>0</v>
      </c>
      <c r="AT85" s="40">
        <f>IF($B85=0,0,+VLOOKUP($B85,'1v -beneficirani'!$A$15:$AV$372,AT$3,FALSE))</f>
        <v>0</v>
      </c>
      <c r="AU85" s="40">
        <f>IF($B85=0,0,+VLOOKUP($B85,'1v -beneficirani'!$A$15:$AV$372,AU$3,FALSE))</f>
        <v>0</v>
      </c>
      <c r="AV85" s="40">
        <f>IF($B85=0,0,+VLOOKUP($B85,'1v -beneficirani'!$A$15:$AV$372,AV$3,FALSE))</f>
        <v>0</v>
      </c>
      <c r="AW85" s="40">
        <f>IF($B85=0,0,+VLOOKUP($B85,'1v -beneficirani'!$A$15:$AV$372,AW$3,FALSE))</f>
        <v>0</v>
      </c>
      <c r="AX85" s="389">
        <f>IF($B85=0,0,+VLOOKUP($B85,'1v -beneficirani'!$A$15:$AV$372,AX$3,FALSE))</f>
        <v>0</v>
      </c>
      <c r="AY85" s="40">
        <f>+(AQ85*'1v -beneficirani'!$C$6)/100</f>
        <v>0</v>
      </c>
      <c r="AZ85" s="40">
        <f>+(AR85*'1v -beneficirani'!$C$6)/100</f>
        <v>0</v>
      </c>
      <c r="BA85" s="40">
        <f>+(AV85*'1v -beneficirani'!$C$6)/100</f>
        <v>0</v>
      </c>
      <c r="BB85" s="40">
        <f>+(AW85*'1v -beneficirani'!$C$6)/100</f>
        <v>0</v>
      </c>
    </row>
    <row r="86" spans="1:54" x14ac:dyDescent="0.25">
      <c r="A86">
        <f t="shared" si="8"/>
        <v>0</v>
      </c>
      <c r="B86">
        <f>+IF(MAX(B$4:B85)+1&lt;=B$1,B85+1,0)</f>
        <v>0</v>
      </c>
      <c r="C86" s="222">
        <f t="shared" si="9"/>
        <v>0</v>
      </c>
      <c r="D86">
        <f t="shared" si="9"/>
        <v>0</v>
      </c>
      <c r="E86" s="368">
        <f t="shared" si="9"/>
        <v>0</v>
      </c>
      <c r="F86" s="222">
        <f t="shared" si="10"/>
        <v>0</v>
      </c>
      <c r="G86">
        <f>IF($B86=0,0,+VLOOKUP($B86,'1v -beneficirani'!A$15:C$351,G$3,FALSE))</f>
        <v>0</v>
      </c>
      <c r="I86">
        <f>IF($B86=0,0,+VLOOKUP($B86,'1v -beneficirani'!$A$15:$AV$372,I$3,FALSE))</f>
        <v>0</v>
      </c>
      <c r="J86">
        <f>IF($B86=0,0,+VLOOKUP($B86,'1v -beneficirani'!$A$15:$AV$372,J$3,FALSE))</f>
        <v>0</v>
      </c>
      <c r="K86">
        <f>IF($B86=0,0,+VLOOKUP($B86,'1v -beneficirani'!$A$15:$AV$372,K$3,FALSE))</f>
        <v>0</v>
      </c>
      <c r="L86">
        <f>IF($B86=0,0,+VLOOKUP($B86,'1v -beneficirani'!$A$15:$AV$372,L$3,FALSE))</f>
        <v>0</v>
      </c>
      <c r="M86">
        <f>IF($B86=0,0,+VLOOKUP($B86,'1v -beneficirani'!$A$15:$AV$372,M$3,FALSE))</f>
        <v>0</v>
      </c>
      <c r="N86">
        <f>IF($B86=0,0,+VLOOKUP($B86,'1v -beneficirani'!$A$15:$AV$372,N$3,FALSE))</f>
        <v>0</v>
      </c>
      <c r="O86">
        <f>IF($B86=0,0,+VLOOKUP($B86,'1v -beneficirani'!$A$15:$AV$372,O$3,FALSE))</f>
        <v>0</v>
      </c>
      <c r="P86">
        <f>IF($B86=0,0,+VLOOKUP($B86,'1v -beneficirani'!$A$15:$AV$372,P$3,FALSE))</f>
        <v>0</v>
      </c>
      <c r="Q86">
        <f>IF($B86=0,0,+VLOOKUP($B86,'1v -beneficirani'!$A$15:$AV$372,Q$3,FALSE))</f>
        <v>0</v>
      </c>
      <c r="R86">
        <f>IF($B86=0,0,+VLOOKUP($B86,'1v -beneficirani'!$A$15:$AV$372,R$3,FALSE))</f>
        <v>0</v>
      </c>
      <c r="S86">
        <f>IF($B86=0,0,+VLOOKUP($B86,'1v -beneficirani'!$A$15:$AV$372,S$3,FALSE))</f>
        <v>0</v>
      </c>
      <c r="T86">
        <f>IF($B86=0,0,+VLOOKUP($B86,'1v -beneficirani'!$A$15:$AV$372,T$3,FALSE))</f>
        <v>0</v>
      </c>
      <c r="U86">
        <f>IF($B86=0,0,+VLOOKUP($B86,'1v -beneficirani'!$A$15:$AV$372,U$3,FALSE))</f>
        <v>0</v>
      </c>
      <c r="V86">
        <f>IF($B86=0,0,+VLOOKUP($B86,'1v -beneficirani'!$A$15:$AV$372,V$3,FALSE))</f>
        <v>0</v>
      </c>
      <c r="W86">
        <f>IF($B86=0,0,+VLOOKUP($B86,'1v -beneficirani'!$A$15:$AV$372,W$3,FALSE))</f>
        <v>0</v>
      </c>
      <c r="X86">
        <f>IF($B86=0,0,+VLOOKUP($B86,'1v -beneficirani'!$A$15:$AV$372,X$3,FALSE))</f>
        <v>0</v>
      </c>
      <c r="Y86">
        <f>IF($B86=0,0,+VLOOKUP($B86,'1v -beneficirani'!$A$15:$AV$372,Y$3,FALSE))</f>
        <v>0</v>
      </c>
      <c r="Z86">
        <f>IF($B86=0,0,+VLOOKUP($B86,'1v -beneficirani'!$A$15:$AV$372,Z$3,FALSE))</f>
        <v>0</v>
      </c>
      <c r="AA86">
        <f>IF($B86=0,0,+VLOOKUP($B86,'1v -beneficirani'!$A$15:$AV$372,AA$3,FALSE))</f>
        <v>0</v>
      </c>
      <c r="AB86">
        <f>IF($B86=0,0,+VLOOKUP($B86,'1v -beneficirani'!$A$15:$AV$372,AB$3,FALSE))</f>
        <v>0</v>
      </c>
      <c r="AC86">
        <f>IF($B86=0,0,+VLOOKUP($B86,'1v -beneficirani'!$A$15:$AV$372,AC$3,FALSE))</f>
        <v>0</v>
      </c>
      <c r="AD86">
        <f>IF($B86=0,0,+VLOOKUP($B86,'1v -beneficirani'!$A$15:$AV$372,AD$3,FALSE))</f>
        <v>0</v>
      </c>
      <c r="AL86">
        <f>IF($B86=0,0,+VLOOKUP($B86,'1v -beneficirani'!$A$15:$AV$372,AL$3,FALSE))</f>
        <v>0</v>
      </c>
      <c r="AM86">
        <f>IF($B86=0,0,+VLOOKUP($B86,'1v -beneficirani'!$A$15:$AV$372,AM$3,FALSE))</f>
        <v>0</v>
      </c>
      <c r="AN86" s="40">
        <f>IF($B86=0,0,+VLOOKUP($B86,'1v -beneficirani'!$A$15:$AV$372,AN$3,FALSE))</f>
        <v>0</v>
      </c>
      <c r="AO86" s="40">
        <f>IF($B86=0,0,+VLOOKUP($B86,'1v -beneficirani'!$A$15:$AV$372,AO$3,FALSE))</f>
        <v>0</v>
      </c>
      <c r="AP86" s="40">
        <f>IF($B86=0,0,+VLOOKUP($B86,'1v -beneficirani'!$A$15:$AV$372,AP$3,FALSE))</f>
        <v>0</v>
      </c>
      <c r="AQ86" s="40">
        <f>IF($B86=0,0,+VLOOKUP($B86,'1v -beneficirani'!$A$15:$AV$372,AQ$3,FALSE))</f>
        <v>0</v>
      </c>
      <c r="AR86" s="40">
        <f>IF($B86=0,0,+VLOOKUP($B86,'1v -beneficirani'!$A$15:$AV$372,AR$3,FALSE))</f>
        <v>0</v>
      </c>
      <c r="AS86" s="40">
        <f>IF($B86=0,0,+VLOOKUP($B86,'1v -beneficirani'!$A$15:$AV$372,AS$3,FALSE))</f>
        <v>0</v>
      </c>
      <c r="AT86" s="40">
        <f>IF($B86=0,0,+VLOOKUP($B86,'1v -beneficirani'!$A$15:$AV$372,AT$3,FALSE))</f>
        <v>0</v>
      </c>
      <c r="AU86" s="40">
        <f>IF($B86=0,0,+VLOOKUP($B86,'1v -beneficirani'!$A$15:$AV$372,AU$3,FALSE))</f>
        <v>0</v>
      </c>
      <c r="AV86" s="40">
        <f>IF($B86=0,0,+VLOOKUP($B86,'1v -beneficirani'!$A$15:$AV$372,AV$3,FALSE))</f>
        <v>0</v>
      </c>
      <c r="AW86" s="40">
        <f>IF($B86=0,0,+VLOOKUP($B86,'1v -beneficirani'!$A$15:$AV$372,AW$3,FALSE))</f>
        <v>0</v>
      </c>
      <c r="AX86" s="389">
        <f>IF($B86=0,0,+VLOOKUP($B86,'1v -beneficirani'!$A$15:$AV$372,AX$3,FALSE))</f>
        <v>0</v>
      </c>
      <c r="AY86" s="40">
        <f>+(AQ86*'1v -beneficirani'!$C$6)/100</f>
        <v>0</v>
      </c>
      <c r="AZ86" s="40">
        <f>+(AR86*'1v -beneficirani'!$C$6)/100</f>
        <v>0</v>
      </c>
      <c r="BA86" s="40">
        <f>+(AV86*'1v -beneficirani'!$C$6)/100</f>
        <v>0</v>
      </c>
      <c r="BB86" s="40">
        <f>+(AW86*'1v -beneficirani'!$C$6)/100</f>
        <v>0</v>
      </c>
    </row>
    <row r="87" spans="1:54" x14ac:dyDescent="0.25">
      <c r="A87">
        <f t="shared" si="8"/>
        <v>0</v>
      </c>
      <c r="B87">
        <f>+IF(MAX(B$4:B86)+1&lt;=B$1,B86+1,0)</f>
        <v>0</v>
      </c>
      <c r="C87" s="222">
        <f t="shared" ref="C87:E102" si="11">+IF(B87&gt;0,C86,0)</f>
        <v>0</v>
      </c>
      <c r="D87">
        <f t="shared" si="11"/>
        <v>0</v>
      </c>
      <c r="E87" s="368">
        <f t="shared" si="11"/>
        <v>0</v>
      </c>
      <c r="F87" s="222">
        <f t="shared" si="10"/>
        <v>0</v>
      </c>
      <c r="G87">
        <f>IF($B87=0,0,+VLOOKUP($B87,'1v -beneficirani'!A$15:C$351,G$3,FALSE))</f>
        <v>0</v>
      </c>
      <c r="I87">
        <f>IF($B87=0,0,+VLOOKUP($B87,'1v -beneficirani'!$A$15:$AV$372,I$3,FALSE))</f>
        <v>0</v>
      </c>
      <c r="J87">
        <f>IF($B87=0,0,+VLOOKUP($B87,'1v -beneficirani'!$A$15:$AV$372,J$3,FALSE))</f>
        <v>0</v>
      </c>
      <c r="K87">
        <f>IF($B87=0,0,+VLOOKUP($B87,'1v -beneficirani'!$A$15:$AV$372,K$3,FALSE))</f>
        <v>0</v>
      </c>
      <c r="L87">
        <f>IF($B87=0,0,+VLOOKUP($B87,'1v -beneficirani'!$A$15:$AV$372,L$3,FALSE))</f>
        <v>0</v>
      </c>
      <c r="M87">
        <f>IF($B87=0,0,+VLOOKUP($B87,'1v -beneficirani'!$A$15:$AV$372,M$3,FALSE))</f>
        <v>0</v>
      </c>
      <c r="N87">
        <f>IF($B87=0,0,+VLOOKUP($B87,'1v -beneficirani'!$A$15:$AV$372,N$3,FALSE))</f>
        <v>0</v>
      </c>
      <c r="O87">
        <f>IF($B87=0,0,+VLOOKUP($B87,'1v -beneficirani'!$A$15:$AV$372,O$3,FALSE))</f>
        <v>0</v>
      </c>
      <c r="P87">
        <f>IF($B87=0,0,+VLOOKUP($B87,'1v -beneficirani'!$A$15:$AV$372,P$3,FALSE))</f>
        <v>0</v>
      </c>
      <c r="Q87">
        <f>IF($B87=0,0,+VLOOKUP($B87,'1v -beneficirani'!$A$15:$AV$372,Q$3,FALSE))</f>
        <v>0</v>
      </c>
      <c r="R87">
        <f>IF($B87=0,0,+VLOOKUP($B87,'1v -beneficirani'!$A$15:$AV$372,R$3,FALSE))</f>
        <v>0</v>
      </c>
      <c r="S87">
        <f>IF($B87=0,0,+VLOOKUP($B87,'1v -beneficirani'!$A$15:$AV$372,S$3,FALSE))</f>
        <v>0</v>
      </c>
      <c r="T87">
        <f>IF($B87=0,0,+VLOOKUP($B87,'1v -beneficirani'!$A$15:$AV$372,T$3,FALSE))</f>
        <v>0</v>
      </c>
      <c r="U87">
        <f>IF($B87=0,0,+VLOOKUP($B87,'1v -beneficirani'!$A$15:$AV$372,U$3,FALSE))</f>
        <v>0</v>
      </c>
      <c r="V87">
        <f>IF($B87=0,0,+VLOOKUP($B87,'1v -beneficirani'!$A$15:$AV$372,V$3,FALSE))</f>
        <v>0</v>
      </c>
      <c r="W87">
        <f>IF($B87=0,0,+VLOOKUP($B87,'1v -beneficirani'!$A$15:$AV$372,W$3,FALSE))</f>
        <v>0</v>
      </c>
      <c r="X87">
        <f>IF($B87=0,0,+VLOOKUP($B87,'1v -beneficirani'!$A$15:$AV$372,X$3,FALSE))</f>
        <v>0</v>
      </c>
      <c r="Y87">
        <f>IF($B87=0,0,+VLOOKUP($B87,'1v -beneficirani'!$A$15:$AV$372,Y$3,FALSE))</f>
        <v>0</v>
      </c>
      <c r="Z87">
        <f>IF($B87=0,0,+VLOOKUP($B87,'1v -beneficirani'!$A$15:$AV$372,Z$3,FALSE))</f>
        <v>0</v>
      </c>
      <c r="AA87">
        <f>IF($B87=0,0,+VLOOKUP($B87,'1v -beneficirani'!$A$15:$AV$372,AA$3,FALSE))</f>
        <v>0</v>
      </c>
      <c r="AB87">
        <f>IF($B87=0,0,+VLOOKUP($B87,'1v -beneficirani'!$A$15:$AV$372,AB$3,FALSE))</f>
        <v>0</v>
      </c>
      <c r="AC87">
        <f>IF($B87=0,0,+VLOOKUP($B87,'1v -beneficirani'!$A$15:$AV$372,AC$3,FALSE))</f>
        <v>0</v>
      </c>
      <c r="AD87">
        <f>IF($B87=0,0,+VLOOKUP($B87,'1v -beneficirani'!$A$15:$AV$372,AD$3,FALSE))</f>
        <v>0</v>
      </c>
      <c r="AL87">
        <f>IF($B87=0,0,+VLOOKUP($B87,'1v -beneficirani'!$A$15:$AV$372,AL$3,FALSE))</f>
        <v>0</v>
      </c>
      <c r="AM87">
        <f>IF($B87=0,0,+VLOOKUP($B87,'1v -beneficirani'!$A$15:$AV$372,AM$3,FALSE))</f>
        <v>0</v>
      </c>
      <c r="AN87" s="40">
        <f>IF($B87=0,0,+VLOOKUP($B87,'1v -beneficirani'!$A$15:$AV$372,AN$3,FALSE))</f>
        <v>0</v>
      </c>
      <c r="AO87" s="40">
        <f>IF($B87=0,0,+VLOOKUP($B87,'1v -beneficirani'!$A$15:$AV$372,AO$3,FALSE))</f>
        <v>0</v>
      </c>
      <c r="AP87" s="40">
        <f>IF($B87=0,0,+VLOOKUP($B87,'1v -beneficirani'!$A$15:$AV$372,AP$3,FALSE))</f>
        <v>0</v>
      </c>
      <c r="AQ87" s="40">
        <f>IF($B87=0,0,+VLOOKUP($B87,'1v -beneficirani'!$A$15:$AV$372,AQ$3,FALSE))</f>
        <v>0</v>
      </c>
      <c r="AR87" s="40">
        <f>IF($B87=0,0,+VLOOKUP($B87,'1v -beneficirani'!$A$15:$AV$372,AR$3,FALSE))</f>
        <v>0</v>
      </c>
      <c r="AS87" s="40">
        <f>IF($B87=0,0,+VLOOKUP($B87,'1v -beneficirani'!$A$15:$AV$372,AS$3,FALSE))</f>
        <v>0</v>
      </c>
      <c r="AT87" s="40">
        <f>IF($B87=0,0,+VLOOKUP($B87,'1v -beneficirani'!$A$15:$AV$372,AT$3,FALSE))</f>
        <v>0</v>
      </c>
      <c r="AU87" s="40">
        <f>IF($B87=0,0,+VLOOKUP($B87,'1v -beneficirani'!$A$15:$AV$372,AU$3,FALSE))</f>
        <v>0</v>
      </c>
      <c r="AV87" s="40">
        <f>IF($B87=0,0,+VLOOKUP($B87,'1v -beneficirani'!$A$15:$AV$372,AV$3,FALSE))</f>
        <v>0</v>
      </c>
      <c r="AW87" s="40">
        <f>IF($B87=0,0,+VLOOKUP($B87,'1v -beneficirani'!$A$15:$AV$372,AW$3,FALSE))</f>
        <v>0</v>
      </c>
      <c r="AX87" s="389">
        <f>IF($B87=0,0,+VLOOKUP($B87,'1v -beneficirani'!$A$15:$AV$372,AX$3,FALSE))</f>
        <v>0</v>
      </c>
      <c r="AY87" s="40">
        <f>+(AQ87*'1v -beneficirani'!$C$6)/100</f>
        <v>0</v>
      </c>
      <c r="AZ87" s="40">
        <f>+(AR87*'1v -beneficirani'!$C$6)/100</f>
        <v>0</v>
      </c>
      <c r="BA87" s="40">
        <f>+(AV87*'1v -beneficirani'!$C$6)/100</f>
        <v>0</v>
      </c>
      <c r="BB87" s="40">
        <f>+(AW87*'1v -beneficirani'!$C$6)/100</f>
        <v>0</v>
      </c>
    </row>
    <row r="88" spans="1:54" x14ac:dyDescent="0.25">
      <c r="A88">
        <f t="shared" si="8"/>
        <v>0</v>
      </c>
      <c r="B88">
        <f>+IF(MAX(B$4:B87)+1&lt;=B$1,B87+1,0)</f>
        <v>0</v>
      </c>
      <c r="C88" s="222">
        <f t="shared" si="11"/>
        <v>0</v>
      </c>
      <c r="D88">
        <f t="shared" si="11"/>
        <v>0</v>
      </c>
      <c r="E88" s="368">
        <f t="shared" si="11"/>
        <v>0</v>
      </c>
      <c r="F88" s="222">
        <f t="shared" si="10"/>
        <v>0</v>
      </c>
      <c r="G88">
        <f>IF($B88=0,0,+VLOOKUP($B88,'1v -beneficirani'!A$15:C$351,G$3,FALSE))</f>
        <v>0</v>
      </c>
      <c r="I88">
        <f>IF($B88=0,0,+VLOOKUP($B88,'1v -beneficirani'!$A$15:$AV$372,I$3,FALSE))</f>
        <v>0</v>
      </c>
      <c r="J88">
        <f>IF($B88=0,0,+VLOOKUP($B88,'1v -beneficirani'!$A$15:$AV$372,J$3,FALSE))</f>
        <v>0</v>
      </c>
      <c r="K88">
        <f>IF($B88=0,0,+VLOOKUP($B88,'1v -beneficirani'!$A$15:$AV$372,K$3,FALSE))</f>
        <v>0</v>
      </c>
      <c r="L88">
        <f>IF($B88=0,0,+VLOOKUP($B88,'1v -beneficirani'!$A$15:$AV$372,L$3,FALSE))</f>
        <v>0</v>
      </c>
      <c r="M88">
        <f>IF($B88=0,0,+VLOOKUP($B88,'1v -beneficirani'!$A$15:$AV$372,M$3,FALSE))</f>
        <v>0</v>
      </c>
      <c r="N88">
        <f>IF($B88=0,0,+VLOOKUP($B88,'1v -beneficirani'!$A$15:$AV$372,N$3,FALSE))</f>
        <v>0</v>
      </c>
      <c r="O88">
        <f>IF($B88=0,0,+VLOOKUP($B88,'1v -beneficirani'!$A$15:$AV$372,O$3,FALSE))</f>
        <v>0</v>
      </c>
      <c r="P88">
        <f>IF($B88=0,0,+VLOOKUP($B88,'1v -beneficirani'!$A$15:$AV$372,P$3,FALSE))</f>
        <v>0</v>
      </c>
      <c r="Q88">
        <f>IF($B88=0,0,+VLOOKUP($B88,'1v -beneficirani'!$A$15:$AV$372,Q$3,FALSE))</f>
        <v>0</v>
      </c>
      <c r="R88">
        <f>IF($B88=0,0,+VLOOKUP($B88,'1v -beneficirani'!$A$15:$AV$372,R$3,FALSE))</f>
        <v>0</v>
      </c>
      <c r="S88">
        <f>IF($B88=0,0,+VLOOKUP($B88,'1v -beneficirani'!$A$15:$AV$372,S$3,FALSE))</f>
        <v>0</v>
      </c>
      <c r="T88">
        <f>IF($B88=0,0,+VLOOKUP($B88,'1v -beneficirani'!$A$15:$AV$372,T$3,FALSE))</f>
        <v>0</v>
      </c>
      <c r="U88">
        <f>IF($B88=0,0,+VLOOKUP($B88,'1v -beneficirani'!$A$15:$AV$372,U$3,FALSE))</f>
        <v>0</v>
      </c>
      <c r="V88">
        <f>IF($B88=0,0,+VLOOKUP($B88,'1v -beneficirani'!$A$15:$AV$372,V$3,FALSE))</f>
        <v>0</v>
      </c>
      <c r="W88">
        <f>IF($B88=0,0,+VLOOKUP($B88,'1v -beneficirani'!$A$15:$AV$372,W$3,FALSE))</f>
        <v>0</v>
      </c>
      <c r="X88">
        <f>IF($B88=0,0,+VLOOKUP($B88,'1v -beneficirani'!$A$15:$AV$372,X$3,FALSE))</f>
        <v>0</v>
      </c>
      <c r="Y88">
        <f>IF($B88=0,0,+VLOOKUP($B88,'1v -beneficirani'!$A$15:$AV$372,Y$3,FALSE))</f>
        <v>0</v>
      </c>
      <c r="Z88">
        <f>IF($B88=0,0,+VLOOKUP($B88,'1v -beneficirani'!$A$15:$AV$372,Z$3,FALSE))</f>
        <v>0</v>
      </c>
      <c r="AA88">
        <f>IF($B88=0,0,+VLOOKUP($B88,'1v -beneficirani'!$A$15:$AV$372,AA$3,FALSE))</f>
        <v>0</v>
      </c>
      <c r="AB88">
        <f>IF($B88=0,0,+VLOOKUP($B88,'1v -beneficirani'!$A$15:$AV$372,AB$3,FALSE))</f>
        <v>0</v>
      </c>
      <c r="AC88">
        <f>IF($B88=0,0,+VLOOKUP($B88,'1v -beneficirani'!$A$15:$AV$372,AC$3,FALSE))</f>
        <v>0</v>
      </c>
      <c r="AD88">
        <f>IF($B88=0,0,+VLOOKUP($B88,'1v -beneficirani'!$A$15:$AV$372,AD$3,FALSE))</f>
        <v>0</v>
      </c>
      <c r="AL88">
        <f>IF($B88=0,0,+VLOOKUP($B88,'1v -beneficirani'!$A$15:$AV$372,AL$3,FALSE))</f>
        <v>0</v>
      </c>
      <c r="AM88">
        <f>IF($B88=0,0,+VLOOKUP($B88,'1v -beneficirani'!$A$15:$AV$372,AM$3,FALSE))</f>
        <v>0</v>
      </c>
      <c r="AN88" s="40">
        <f>IF($B88=0,0,+VLOOKUP($B88,'1v -beneficirani'!$A$15:$AV$372,AN$3,FALSE))</f>
        <v>0</v>
      </c>
      <c r="AO88" s="40">
        <f>IF($B88=0,0,+VLOOKUP($B88,'1v -beneficirani'!$A$15:$AV$372,AO$3,FALSE))</f>
        <v>0</v>
      </c>
      <c r="AP88" s="40">
        <f>IF($B88=0,0,+VLOOKUP($B88,'1v -beneficirani'!$A$15:$AV$372,AP$3,FALSE))</f>
        <v>0</v>
      </c>
      <c r="AQ88" s="40">
        <f>IF($B88=0,0,+VLOOKUP($B88,'1v -beneficirani'!$A$15:$AV$372,AQ$3,FALSE))</f>
        <v>0</v>
      </c>
      <c r="AR88" s="40">
        <f>IF($B88=0,0,+VLOOKUP($B88,'1v -beneficirani'!$A$15:$AV$372,AR$3,FALSE))</f>
        <v>0</v>
      </c>
      <c r="AS88" s="40">
        <f>IF($B88=0,0,+VLOOKUP($B88,'1v -beneficirani'!$A$15:$AV$372,AS$3,FALSE))</f>
        <v>0</v>
      </c>
      <c r="AT88" s="40">
        <f>IF($B88=0,0,+VLOOKUP($B88,'1v -beneficirani'!$A$15:$AV$372,AT$3,FALSE))</f>
        <v>0</v>
      </c>
      <c r="AU88" s="40">
        <f>IF($B88=0,0,+VLOOKUP($B88,'1v -beneficirani'!$A$15:$AV$372,AU$3,FALSE))</f>
        <v>0</v>
      </c>
      <c r="AV88" s="40">
        <f>IF($B88=0,0,+VLOOKUP($B88,'1v -beneficirani'!$A$15:$AV$372,AV$3,FALSE))</f>
        <v>0</v>
      </c>
      <c r="AW88" s="40">
        <f>IF($B88=0,0,+VLOOKUP($B88,'1v -beneficirani'!$A$15:$AV$372,AW$3,FALSE))</f>
        <v>0</v>
      </c>
      <c r="AX88" s="389">
        <f>IF($B88=0,0,+VLOOKUP($B88,'1v -beneficirani'!$A$15:$AV$372,AX$3,FALSE))</f>
        <v>0</v>
      </c>
      <c r="AY88" s="40">
        <f>+(AQ88*'1v -beneficirani'!$C$6)/100</f>
        <v>0</v>
      </c>
      <c r="AZ88" s="40">
        <f>+(AR88*'1v -beneficirani'!$C$6)/100</f>
        <v>0</v>
      </c>
      <c r="BA88" s="40">
        <f>+(AV88*'1v -beneficirani'!$C$6)/100</f>
        <v>0</v>
      </c>
      <c r="BB88" s="40">
        <f>+(AW88*'1v -beneficirani'!$C$6)/100</f>
        <v>0</v>
      </c>
    </row>
    <row r="89" spans="1:54" x14ac:dyDescent="0.25">
      <c r="A89">
        <f t="shared" si="8"/>
        <v>0</v>
      </c>
      <c r="B89">
        <f>+IF(MAX(B$4:B88)+1&lt;=B$1,B88+1,0)</f>
        <v>0</v>
      </c>
      <c r="C89" s="222">
        <f t="shared" si="11"/>
        <v>0</v>
      </c>
      <c r="D89">
        <f t="shared" si="11"/>
        <v>0</v>
      </c>
      <c r="E89" s="368">
        <f t="shared" si="11"/>
        <v>0</v>
      </c>
      <c r="F89" s="222">
        <f t="shared" si="10"/>
        <v>0</v>
      </c>
      <c r="G89">
        <f>IF($B89=0,0,+VLOOKUP($B89,'1v -beneficirani'!A$15:C$351,G$3,FALSE))</f>
        <v>0</v>
      </c>
      <c r="I89">
        <f>IF($B89=0,0,+VLOOKUP($B89,'1v -beneficirani'!$A$15:$AV$372,I$3,FALSE))</f>
        <v>0</v>
      </c>
      <c r="J89">
        <f>IF($B89=0,0,+VLOOKUP($B89,'1v -beneficirani'!$A$15:$AV$372,J$3,FALSE))</f>
        <v>0</v>
      </c>
      <c r="K89">
        <f>IF($B89=0,0,+VLOOKUP($B89,'1v -beneficirani'!$A$15:$AV$372,K$3,FALSE))</f>
        <v>0</v>
      </c>
      <c r="L89">
        <f>IF($B89=0,0,+VLOOKUP($B89,'1v -beneficirani'!$A$15:$AV$372,L$3,FALSE))</f>
        <v>0</v>
      </c>
      <c r="M89">
        <f>IF($B89=0,0,+VLOOKUP($B89,'1v -beneficirani'!$A$15:$AV$372,M$3,FALSE))</f>
        <v>0</v>
      </c>
      <c r="N89">
        <f>IF($B89=0,0,+VLOOKUP($B89,'1v -beneficirani'!$A$15:$AV$372,N$3,FALSE))</f>
        <v>0</v>
      </c>
      <c r="O89">
        <f>IF($B89=0,0,+VLOOKUP($B89,'1v -beneficirani'!$A$15:$AV$372,O$3,FALSE))</f>
        <v>0</v>
      </c>
      <c r="P89">
        <f>IF($B89=0,0,+VLOOKUP($B89,'1v -beneficirani'!$A$15:$AV$372,P$3,FALSE))</f>
        <v>0</v>
      </c>
      <c r="Q89">
        <f>IF($B89=0,0,+VLOOKUP($B89,'1v -beneficirani'!$A$15:$AV$372,Q$3,FALSE))</f>
        <v>0</v>
      </c>
      <c r="R89">
        <f>IF($B89=0,0,+VLOOKUP($B89,'1v -beneficirani'!$A$15:$AV$372,R$3,FALSE))</f>
        <v>0</v>
      </c>
      <c r="S89">
        <f>IF($B89=0,0,+VLOOKUP($B89,'1v -beneficirani'!$A$15:$AV$372,S$3,FALSE))</f>
        <v>0</v>
      </c>
      <c r="T89">
        <f>IF($B89=0,0,+VLOOKUP($B89,'1v -beneficirani'!$A$15:$AV$372,T$3,FALSE))</f>
        <v>0</v>
      </c>
      <c r="U89">
        <f>IF($B89=0,0,+VLOOKUP($B89,'1v -beneficirani'!$A$15:$AV$372,U$3,FALSE))</f>
        <v>0</v>
      </c>
      <c r="V89">
        <f>IF($B89=0,0,+VLOOKUP($B89,'1v -beneficirani'!$A$15:$AV$372,V$3,FALSE))</f>
        <v>0</v>
      </c>
      <c r="W89">
        <f>IF($B89=0,0,+VLOOKUP($B89,'1v -beneficirani'!$A$15:$AV$372,W$3,FALSE))</f>
        <v>0</v>
      </c>
      <c r="X89">
        <f>IF($B89=0,0,+VLOOKUP($B89,'1v -beneficirani'!$A$15:$AV$372,X$3,FALSE))</f>
        <v>0</v>
      </c>
      <c r="Y89">
        <f>IF($B89=0,0,+VLOOKUP($B89,'1v -beneficirani'!$A$15:$AV$372,Y$3,FALSE))</f>
        <v>0</v>
      </c>
      <c r="Z89">
        <f>IF($B89=0,0,+VLOOKUP($B89,'1v -beneficirani'!$A$15:$AV$372,Z$3,FALSE))</f>
        <v>0</v>
      </c>
      <c r="AA89">
        <f>IF($B89=0,0,+VLOOKUP($B89,'1v -beneficirani'!$A$15:$AV$372,AA$3,FALSE))</f>
        <v>0</v>
      </c>
      <c r="AB89">
        <f>IF($B89=0,0,+VLOOKUP($B89,'1v -beneficirani'!$A$15:$AV$372,AB$3,FALSE))</f>
        <v>0</v>
      </c>
      <c r="AC89">
        <f>IF($B89=0,0,+VLOOKUP($B89,'1v -beneficirani'!$A$15:$AV$372,AC$3,FALSE))</f>
        <v>0</v>
      </c>
      <c r="AD89">
        <f>IF($B89=0,0,+VLOOKUP($B89,'1v -beneficirani'!$A$15:$AV$372,AD$3,FALSE))</f>
        <v>0</v>
      </c>
      <c r="AL89">
        <f>IF($B89=0,0,+VLOOKUP($B89,'1v -beneficirani'!$A$15:$AV$372,AL$3,FALSE))</f>
        <v>0</v>
      </c>
      <c r="AM89">
        <f>IF($B89=0,0,+VLOOKUP($B89,'1v -beneficirani'!$A$15:$AV$372,AM$3,FALSE))</f>
        <v>0</v>
      </c>
      <c r="AN89" s="40">
        <f>IF($B89=0,0,+VLOOKUP($B89,'1v -beneficirani'!$A$15:$AV$372,AN$3,FALSE))</f>
        <v>0</v>
      </c>
      <c r="AO89" s="40">
        <f>IF($B89=0,0,+VLOOKUP($B89,'1v -beneficirani'!$A$15:$AV$372,AO$3,FALSE))</f>
        <v>0</v>
      </c>
      <c r="AP89" s="40">
        <f>IF($B89=0,0,+VLOOKUP($B89,'1v -beneficirani'!$A$15:$AV$372,AP$3,FALSE))</f>
        <v>0</v>
      </c>
      <c r="AQ89" s="40">
        <f>IF($B89=0,0,+VLOOKUP($B89,'1v -beneficirani'!$A$15:$AV$372,AQ$3,FALSE))</f>
        <v>0</v>
      </c>
      <c r="AR89" s="40">
        <f>IF($B89=0,0,+VLOOKUP($B89,'1v -beneficirani'!$A$15:$AV$372,AR$3,FALSE))</f>
        <v>0</v>
      </c>
      <c r="AS89" s="40">
        <f>IF($B89=0,0,+VLOOKUP($B89,'1v -beneficirani'!$A$15:$AV$372,AS$3,FALSE))</f>
        <v>0</v>
      </c>
      <c r="AT89" s="40">
        <f>IF($B89=0,0,+VLOOKUP($B89,'1v -beneficirani'!$A$15:$AV$372,AT$3,FALSE))</f>
        <v>0</v>
      </c>
      <c r="AU89" s="40">
        <f>IF($B89=0,0,+VLOOKUP($B89,'1v -beneficirani'!$A$15:$AV$372,AU$3,FALSE))</f>
        <v>0</v>
      </c>
      <c r="AV89" s="40">
        <f>IF($B89=0,0,+VLOOKUP($B89,'1v -beneficirani'!$A$15:$AV$372,AV$3,FALSE))</f>
        <v>0</v>
      </c>
      <c r="AW89" s="40">
        <f>IF($B89=0,0,+VLOOKUP($B89,'1v -beneficirani'!$A$15:$AV$372,AW$3,FALSE))</f>
        <v>0</v>
      </c>
      <c r="AX89" s="389">
        <f>IF($B89=0,0,+VLOOKUP($B89,'1v -beneficirani'!$A$15:$AV$372,AX$3,FALSE))</f>
        <v>0</v>
      </c>
      <c r="AY89" s="40">
        <f>+(AQ89*'1v -beneficirani'!$C$6)/100</f>
        <v>0</v>
      </c>
      <c r="AZ89" s="40">
        <f>+(AR89*'1v -beneficirani'!$C$6)/100</f>
        <v>0</v>
      </c>
      <c r="BA89" s="40">
        <f>+(AV89*'1v -beneficirani'!$C$6)/100</f>
        <v>0</v>
      </c>
      <c r="BB89" s="40">
        <f>+(AW89*'1v -beneficirani'!$C$6)/100</f>
        <v>0</v>
      </c>
    </row>
    <row r="90" spans="1:54" x14ac:dyDescent="0.25">
      <c r="A90">
        <f t="shared" si="8"/>
        <v>0</v>
      </c>
      <c r="B90">
        <f>+IF(MAX(B$4:B89)+1&lt;=B$1,B89+1,0)</f>
        <v>0</v>
      </c>
      <c r="C90" s="222">
        <f t="shared" si="11"/>
        <v>0</v>
      </c>
      <c r="D90">
        <f t="shared" si="11"/>
        <v>0</v>
      </c>
      <c r="E90" s="368">
        <f t="shared" si="11"/>
        <v>0</v>
      </c>
      <c r="F90" s="222">
        <f t="shared" si="10"/>
        <v>0</v>
      </c>
      <c r="G90">
        <f>IF($B90=0,0,+VLOOKUP($B90,'1v -beneficirani'!A$15:C$351,G$3,FALSE))</f>
        <v>0</v>
      </c>
      <c r="I90">
        <f>IF($B90=0,0,+VLOOKUP($B90,'1v -beneficirani'!$A$15:$AV$372,I$3,FALSE))</f>
        <v>0</v>
      </c>
      <c r="J90">
        <f>IF($B90=0,0,+VLOOKUP($B90,'1v -beneficirani'!$A$15:$AV$372,J$3,FALSE))</f>
        <v>0</v>
      </c>
      <c r="K90">
        <f>IF($B90=0,0,+VLOOKUP($B90,'1v -beneficirani'!$A$15:$AV$372,K$3,FALSE))</f>
        <v>0</v>
      </c>
      <c r="L90">
        <f>IF($B90=0,0,+VLOOKUP($B90,'1v -beneficirani'!$A$15:$AV$372,L$3,FALSE))</f>
        <v>0</v>
      </c>
      <c r="M90">
        <f>IF($B90=0,0,+VLOOKUP($B90,'1v -beneficirani'!$A$15:$AV$372,M$3,FALSE))</f>
        <v>0</v>
      </c>
      <c r="N90">
        <f>IF($B90=0,0,+VLOOKUP($B90,'1v -beneficirani'!$A$15:$AV$372,N$3,FALSE))</f>
        <v>0</v>
      </c>
      <c r="O90">
        <f>IF($B90=0,0,+VLOOKUP($B90,'1v -beneficirani'!$A$15:$AV$372,O$3,FALSE))</f>
        <v>0</v>
      </c>
      <c r="P90">
        <f>IF($B90=0,0,+VLOOKUP($B90,'1v -beneficirani'!$A$15:$AV$372,P$3,FALSE))</f>
        <v>0</v>
      </c>
      <c r="Q90">
        <f>IF($B90=0,0,+VLOOKUP($B90,'1v -beneficirani'!$A$15:$AV$372,Q$3,FALSE))</f>
        <v>0</v>
      </c>
      <c r="R90">
        <f>IF($B90=0,0,+VLOOKUP($B90,'1v -beneficirani'!$A$15:$AV$372,R$3,FALSE))</f>
        <v>0</v>
      </c>
      <c r="S90">
        <f>IF($B90=0,0,+VLOOKUP($B90,'1v -beneficirani'!$A$15:$AV$372,S$3,FALSE))</f>
        <v>0</v>
      </c>
      <c r="T90">
        <f>IF($B90=0,0,+VLOOKUP($B90,'1v -beneficirani'!$A$15:$AV$372,T$3,FALSE))</f>
        <v>0</v>
      </c>
      <c r="U90">
        <f>IF($B90=0,0,+VLOOKUP($B90,'1v -beneficirani'!$A$15:$AV$372,U$3,FALSE))</f>
        <v>0</v>
      </c>
      <c r="V90">
        <f>IF($B90=0,0,+VLOOKUP($B90,'1v -beneficirani'!$A$15:$AV$372,V$3,FALSE))</f>
        <v>0</v>
      </c>
      <c r="W90">
        <f>IF($B90=0,0,+VLOOKUP($B90,'1v -beneficirani'!$A$15:$AV$372,W$3,FALSE))</f>
        <v>0</v>
      </c>
      <c r="X90">
        <f>IF($B90=0,0,+VLOOKUP($B90,'1v -beneficirani'!$A$15:$AV$372,X$3,FALSE))</f>
        <v>0</v>
      </c>
      <c r="Y90">
        <f>IF($B90=0,0,+VLOOKUP($B90,'1v -beneficirani'!$A$15:$AV$372,Y$3,FALSE))</f>
        <v>0</v>
      </c>
      <c r="Z90">
        <f>IF($B90=0,0,+VLOOKUP($B90,'1v -beneficirani'!$A$15:$AV$372,Z$3,FALSE))</f>
        <v>0</v>
      </c>
      <c r="AA90">
        <f>IF($B90=0,0,+VLOOKUP($B90,'1v -beneficirani'!$A$15:$AV$372,AA$3,FALSE))</f>
        <v>0</v>
      </c>
      <c r="AB90">
        <f>IF($B90=0,0,+VLOOKUP($B90,'1v -beneficirani'!$A$15:$AV$372,AB$3,FALSE))</f>
        <v>0</v>
      </c>
      <c r="AC90">
        <f>IF($B90=0,0,+VLOOKUP($B90,'1v -beneficirani'!$A$15:$AV$372,AC$3,FALSE))</f>
        <v>0</v>
      </c>
      <c r="AD90">
        <f>IF($B90=0,0,+VLOOKUP($B90,'1v -beneficirani'!$A$15:$AV$372,AD$3,FALSE))</f>
        <v>0</v>
      </c>
      <c r="AL90">
        <f>IF($B90=0,0,+VLOOKUP($B90,'1v -beneficirani'!$A$15:$AV$372,AL$3,FALSE))</f>
        <v>0</v>
      </c>
      <c r="AM90">
        <f>IF($B90=0,0,+VLOOKUP($B90,'1v -beneficirani'!$A$15:$AV$372,AM$3,FALSE))</f>
        <v>0</v>
      </c>
      <c r="AN90" s="40">
        <f>IF($B90=0,0,+VLOOKUP($B90,'1v -beneficirani'!$A$15:$AV$372,AN$3,FALSE))</f>
        <v>0</v>
      </c>
      <c r="AO90" s="40">
        <f>IF($B90=0,0,+VLOOKUP($B90,'1v -beneficirani'!$A$15:$AV$372,AO$3,FALSE))</f>
        <v>0</v>
      </c>
      <c r="AP90" s="40">
        <f>IF($B90=0,0,+VLOOKUP($B90,'1v -beneficirani'!$A$15:$AV$372,AP$3,FALSE))</f>
        <v>0</v>
      </c>
      <c r="AQ90" s="40">
        <f>IF($B90=0,0,+VLOOKUP($B90,'1v -beneficirani'!$A$15:$AV$372,AQ$3,FALSE))</f>
        <v>0</v>
      </c>
      <c r="AR90" s="40">
        <f>IF($B90=0,0,+VLOOKUP($B90,'1v -beneficirani'!$A$15:$AV$372,AR$3,FALSE))</f>
        <v>0</v>
      </c>
      <c r="AS90" s="40">
        <f>IF($B90=0,0,+VLOOKUP($B90,'1v -beneficirani'!$A$15:$AV$372,AS$3,FALSE))</f>
        <v>0</v>
      </c>
      <c r="AT90" s="40">
        <f>IF($B90=0,0,+VLOOKUP($B90,'1v -beneficirani'!$A$15:$AV$372,AT$3,FALSE))</f>
        <v>0</v>
      </c>
      <c r="AU90" s="40">
        <f>IF($B90=0,0,+VLOOKUP($B90,'1v -beneficirani'!$A$15:$AV$372,AU$3,FALSE))</f>
        <v>0</v>
      </c>
      <c r="AV90" s="40">
        <f>IF($B90=0,0,+VLOOKUP($B90,'1v -beneficirani'!$A$15:$AV$372,AV$3,FALSE))</f>
        <v>0</v>
      </c>
      <c r="AW90" s="40">
        <f>IF($B90=0,0,+VLOOKUP($B90,'1v -beneficirani'!$A$15:$AV$372,AW$3,FALSE))</f>
        <v>0</v>
      </c>
      <c r="AX90" s="389">
        <f>IF($B90=0,0,+VLOOKUP($B90,'1v -beneficirani'!$A$15:$AV$372,AX$3,FALSE))</f>
        <v>0</v>
      </c>
      <c r="AY90" s="40">
        <f>+(AQ90*'1v -beneficirani'!$C$6)/100</f>
        <v>0</v>
      </c>
      <c r="AZ90" s="40">
        <f>+(AR90*'1v -beneficirani'!$C$6)/100</f>
        <v>0</v>
      </c>
      <c r="BA90" s="40">
        <f>+(AV90*'1v -beneficirani'!$C$6)/100</f>
        <v>0</v>
      </c>
      <c r="BB90" s="40">
        <f>+(AW90*'1v -beneficirani'!$C$6)/100</f>
        <v>0</v>
      </c>
    </row>
    <row r="91" spans="1:54" x14ac:dyDescent="0.25">
      <c r="A91">
        <f t="shared" si="8"/>
        <v>0</v>
      </c>
      <c r="B91">
        <f>+IF(MAX(B$4:B90)+1&lt;=B$1,B90+1,0)</f>
        <v>0</v>
      </c>
      <c r="C91" s="222">
        <f t="shared" si="11"/>
        <v>0</v>
      </c>
      <c r="D91">
        <f t="shared" si="11"/>
        <v>0</v>
      </c>
      <c r="E91" s="368">
        <f t="shared" si="11"/>
        <v>0</v>
      </c>
      <c r="F91" s="222">
        <f t="shared" si="10"/>
        <v>0</v>
      </c>
      <c r="G91">
        <f>IF($B91=0,0,+VLOOKUP($B91,'1v -beneficirani'!A$15:C$351,G$3,FALSE))</f>
        <v>0</v>
      </c>
      <c r="I91">
        <f>IF($B91=0,0,+VLOOKUP($B91,'1v -beneficirani'!$A$15:$AV$372,I$3,FALSE))</f>
        <v>0</v>
      </c>
      <c r="J91">
        <f>IF($B91=0,0,+VLOOKUP($B91,'1v -beneficirani'!$A$15:$AV$372,J$3,FALSE))</f>
        <v>0</v>
      </c>
      <c r="K91">
        <f>IF($B91=0,0,+VLOOKUP($B91,'1v -beneficirani'!$A$15:$AV$372,K$3,FALSE))</f>
        <v>0</v>
      </c>
      <c r="L91">
        <f>IF($B91=0,0,+VLOOKUP($B91,'1v -beneficirani'!$A$15:$AV$372,L$3,FALSE))</f>
        <v>0</v>
      </c>
      <c r="M91">
        <f>IF($B91=0,0,+VLOOKUP($B91,'1v -beneficirani'!$A$15:$AV$372,M$3,FALSE))</f>
        <v>0</v>
      </c>
      <c r="N91">
        <f>IF($B91=0,0,+VLOOKUP($B91,'1v -beneficirani'!$A$15:$AV$372,N$3,FALSE))</f>
        <v>0</v>
      </c>
      <c r="O91">
        <f>IF($B91=0,0,+VLOOKUP($B91,'1v -beneficirani'!$A$15:$AV$372,O$3,FALSE))</f>
        <v>0</v>
      </c>
      <c r="P91">
        <f>IF($B91=0,0,+VLOOKUP($B91,'1v -beneficirani'!$A$15:$AV$372,P$3,FALSE))</f>
        <v>0</v>
      </c>
      <c r="Q91">
        <f>IF($B91=0,0,+VLOOKUP($B91,'1v -beneficirani'!$A$15:$AV$372,Q$3,FALSE))</f>
        <v>0</v>
      </c>
      <c r="R91">
        <f>IF($B91=0,0,+VLOOKUP($B91,'1v -beneficirani'!$A$15:$AV$372,R$3,FALSE))</f>
        <v>0</v>
      </c>
      <c r="S91">
        <f>IF($B91=0,0,+VLOOKUP($B91,'1v -beneficirani'!$A$15:$AV$372,S$3,FALSE))</f>
        <v>0</v>
      </c>
      <c r="T91">
        <f>IF($B91=0,0,+VLOOKUP($B91,'1v -beneficirani'!$A$15:$AV$372,T$3,FALSE))</f>
        <v>0</v>
      </c>
      <c r="U91">
        <f>IF($B91=0,0,+VLOOKUP($B91,'1v -beneficirani'!$A$15:$AV$372,U$3,FALSE))</f>
        <v>0</v>
      </c>
      <c r="V91">
        <f>IF($B91=0,0,+VLOOKUP($B91,'1v -beneficirani'!$A$15:$AV$372,V$3,FALSE))</f>
        <v>0</v>
      </c>
      <c r="W91">
        <f>IF($B91=0,0,+VLOOKUP($B91,'1v -beneficirani'!$A$15:$AV$372,W$3,FALSE))</f>
        <v>0</v>
      </c>
      <c r="X91">
        <f>IF($B91=0,0,+VLOOKUP($B91,'1v -beneficirani'!$A$15:$AV$372,X$3,FALSE))</f>
        <v>0</v>
      </c>
      <c r="Y91">
        <f>IF($B91=0,0,+VLOOKUP($B91,'1v -beneficirani'!$A$15:$AV$372,Y$3,FALSE))</f>
        <v>0</v>
      </c>
      <c r="Z91">
        <f>IF($B91=0,0,+VLOOKUP($B91,'1v -beneficirani'!$A$15:$AV$372,Z$3,FALSE))</f>
        <v>0</v>
      </c>
      <c r="AA91">
        <f>IF($B91=0,0,+VLOOKUP($B91,'1v -beneficirani'!$A$15:$AV$372,AA$3,FALSE))</f>
        <v>0</v>
      </c>
      <c r="AB91">
        <f>IF($B91=0,0,+VLOOKUP($B91,'1v -beneficirani'!$A$15:$AV$372,AB$3,FALSE))</f>
        <v>0</v>
      </c>
      <c r="AC91">
        <f>IF($B91=0,0,+VLOOKUP($B91,'1v -beneficirani'!$A$15:$AV$372,AC$3,FALSE))</f>
        <v>0</v>
      </c>
      <c r="AD91">
        <f>IF($B91=0,0,+VLOOKUP($B91,'1v -beneficirani'!$A$15:$AV$372,AD$3,FALSE))</f>
        <v>0</v>
      </c>
      <c r="AL91">
        <f>IF($B91=0,0,+VLOOKUP($B91,'1v -beneficirani'!$A$15:$AV$372,AL$3,FALSE))</f>
        <v>0</v>
      </c>
      <c r="AM91">
        <f>IF($B91=0,0,+VLOOKUP($B91,'1v -beneficirani'!$A$15:$AV$372,AM$3,FALSE))</f>
        <v>0</v>
      </c>
      <c r="AN91" s="40">
        <f>IF($B91=0,0,+VLOOKUP($B91,'1v -beneficirani'!$A$15:$AV$372,AN$3,FALSE))</f>
        <v>0</v>
      </c>
      <c r="AO91" s="40">
        <f>IF($B91=0,0,+VLOOKUP($B91,'1v -beneficirani'!$A$15:$AV$372,AO$3,FALSE))</f>
        <v>0</v>
      </c>
      <c r="AP91" s="40">
        <f>IF($B91=0,0,+VLOOKUP($B91,'1v -beneficirani'!$A$15:$AV$372,AP$3,FALSE))</f>
        <v>0</v>
      </c>
      <c r="AQ91" s="40">
        <f>IF($B91=0,0,+VLOOKUP($B91,'1v -beneficirani'!$A$15:$AV$372,AQ$3,FALSE))</f>
        <v>0</v>
      </c>
      <c r="AR91" s="40">
        <f>IF($B91=0,0,+VLOOKUP($B91,'1v -beneficirani'!$A$15:$AV$372,AR$3,FALSE))</f>
        <v>0</v>
      </c>
      <c r="AS91" s="40">
        <f>IF($B91=0,0,+VLOOKUP($B91,'1v -beneficirani'!$A$15:$AV$372,AS$3,FALSE))</f>
        <v>0</v>
      </c>
      <c r="AT91" s="40">
        <f>IF($B91=0,0,+VLOOKUP($B91,'1v -beneficirani'!$A$15:$AV$372,AT$3,FALSE))</f>
        <v>0</v>
      </c>
      <c r="AU91" s="40">
        <f>IF($B91=0,0,+VLOOKUP($B91,'1v -beneficirani'!$A$15:$AV$372,AU$3,FALSE))</f>
        <v>0</v>
      </c>
      <c r="AV91" s="40">
        <f>IF($B91=0,0,+VLOOKUP($B91,'1v -beneficirani'!$A$15:$AV$372,AV$3,FALSE))</f>
        <v>0</v>
      </c>
      <c r="AW91" s="40">
        <f>IF($B91=0,0,+VLOOKUP($B91,'1v -beneficirani'!$A$15:$AV$372,AW$3,FALSE))</f>
        <v>0</v>
      </c>
      <c r="AX91" s="389">
        <f>IF($B91=0,0,+VLOOKUP($B91,'1v -beneficirani'!$A$15:$AV$372,AX$3,FALSE))</f>
        <v>0</v>
      </c>
    </row>
    <row r="92" spans="1:54" x14ac:dyDescent="0.25">
      <c r="A92">
        <f t="shared" si="8"/>
        <v>0</v>
      </c>
      <c r="B92">
        <f>+IF(MAX(B$4:B91)+1&lt;=B$1,B91+1,0)</f>
        <v>0</v>
      </c>
      <c r="C92" s="222">
        <f t="shared" si="11"/>
        <v>0</v>
      </c>
      <c r="D92">
        <f t="shared" si="11"/>
        <v>0</v>
      </c>
      <c r="E92" s="368">
        <f t="shared" si="11"/>
        <v>0</v>
      </c>
      <c r="F92" s="222">
        <f t="shared" si="10"/>
        <v>0</v>
      </c>
      <c r="G92">
        <f>IF($B92=0,0,+VLOOKUP($B92,'1v -beneficirani'!A$15:C$351,G$3,FALSE))</f>
        <v>0</v>
      </c>
      <c r="I92">
        <f>IF($B92=0,0,+VLOOKUP($B92,'1v -beneficirani'!$A$15:$AV$372,I$3,FALSE))</f>
        <v>0</v>
      </c>
      <c r="J92">
        <f>IF($B92=0,0,+VLOOKUP($B92,'1v -beneficirani'!$A$15:$AV$372,J$3,FALSE))</f>
        <v>0</v>
      </c>
      <c r="K92">
        <f>IF($B92=0,0,+VLOOKUP($B92,'1v -beneficirani'!$A$15:$AV$372,K$3,FALSE))</f>
        <v>0</v>
      </c>
      <c r="L92">
        <f>IF($B92=0,0,+VLOOKUP($B92,'1v -beneficirani'!$A$15:$AV$372,L$3,FALSE))</f>
        <v>0</v>
      </c>
      <c r="M92">
        <f>IF($B92=0,0,+VLOOKUP($B92,'1v -beneficirani'!$A$15:$AV$372,M$3,FALSE))</f>
        <v>0</v>
      </c>
      <c r="N92">
        <f>IF($B92=0,0,+VLOOKUP($B92,'1v -beneficirani'!$A$15:$AV$372,N$3,FALSE))</f>
        <v>0</v>
      </c>
      <c r="O92">
        <f>IF($B92=0,0,+VLOOKUP($B92,'1v -beneficirani'!$A$15:$AV$372,O$3,FALSE))</f>
        <v>0</v>
      </c>
      <c r="P92">
        <f>IF($B92=0,0,+VLOOKUP($B92,'1v -beneficirani'!$A$15:$AV$372,P$3,FALSE))</f>
        <v>0</v>
      </c>
      <c r="Q92">
        <f>IF($B92=0,0,+VLOOKUP($B92,'1v -beneficirani'!$A$15:$AV$372,Q$3,FALSE))</f>
        <v>0</v>
      </c>
      <c r="R92">
        <f>IF($B92=0,0,+VLOOKUP($B92,'1v -beneficirani'!$A$15:$AV$372,R$3,FALSE))</f>
        <v>0</v>
      </c>
      <c r="S92">
        <f>IF($B92=0,0,+VLOOKUP($B92,'1v -beneficirani'!$A$15:$AV$372,S$3,FALSE))</f>
        <v>0</v>
      </c>
      <c r="T92">
        <f>IF($B92=0,0,+VLOOKUP($B92,'1v -beneficirani'!$A$15:$AV$372,T$3,FALSE))</f>
        <v>0</v>
      </c>
      <c r="U92">
        <f>IF($B92=0,0,+VLOOKUP($B92,'1v -beneficirani'!$A$15:$AV$372,U$3,FALSE))</f>
        <v>0</v>
      </c>
      <c r="V92">
        <f>IF($B92=0,0,+VLOOKUP($B92,'1v -beneficirani'!$A$15:$AV$372,V$3,FALSE))</f>
        <v>0</v>
      </c>
      <c r="W92">
        <f>IF($B92=0,0,+VLOOKUP($B92,'1v -beneficirani'!$A$15:$AV$372,W$3,FALSE))</f>
        <v>0</v>
      </c>
      <c r="X92">
        <f>IF($B92=0,0,+VLOOKUP($B92,'1v -beneficirani'!$A$15:$AV$372,X$3,FALSE))</f>
        <v>0</v>
      </c>
      <c r="Y92">
        <f>IF($B92=0,0,+VLOOKUP($B92,'1v -beneficirani'!$A$15:$AV$372,Y$3,FALSE))</f>
        <v>0</v>
      </c>
      <c r="Z92">
        <f>IF($B92=0,0,+VLOOKUP($B92,'1v -beneficirani'!$A$15:$AV$372,Z$3,FALSE))</f>
        <v>0</v>
      </c>
      <c r="AA92">
        <f>IF($B92=0,0,+VLOOKUP($B92,'1v -beneficirani'!$A$15:$AV$372,AA$3,FALSE))</f>
        <v>0</v>
      </c>
      <c r="AB92">
        <f>IF($B92=0,0,+VLOOKUP($B92,'1v -beneficirani'!$A$15:$AV$372,AB$3,FALSE))</f>
        <v>0</v>
      </c>
      <c r="AC92">
        <f>IF($B92=0,0,+VLOOKUP($B92,'1v -beneficirani'!$A$15:$AV$372,AC$3,FALSE))</f>
        <v>0</v>
      </c>
      <c r="AD92">
        <f>IF($B92=0,0,+VLOOKUP($B92,'1v -beneficirani'!$A$15:$AV$372,AD$3,FALSE))</f>
        <v>0</v>
      </c>
      <c r="AL92">
        <f>IF($B92=0,0,+VLOOKUP($B92,'1v -beneficirani'!$A$15:$AV$372,AL$3,FALSE))</f>
        <v>0</v>
      </c>
      <c r="AM92">
        <f>IF($B92=0,0,+VLOOKUP($B92,'1v -beneficirani'!$A$15:$AV$372,AM$3,FALSE))</f>
        <v>0</v>
      </c>
      <c r="AN92" s="40">
        <f>IF($B92=0,0,+VLOOKUP($B92,'1v -beneficirani'!$A$15:$AV$372,AN$3,FALSE))</f>
        <v>0</v>
      </c>
      <c r="AO92" s="40">
        <f>IF($B92=0,0,+VLOOKUP($B92,'1v -beneficirani'!$A$15:$AV$372,AO$3,FALSE))</f>
        <v>0</v>
      </c>
      <c r="AP92" s="40">
        <f>IF($B92=0,0,+VLOOKUP($B92,'1v -beneficirani'!$A$15:$AV$372,AP$3,FALSE))</f>
        <v>0</v>
      </c>
      <c r="AQ92" s="40">
        <f>IF($B92=0,0,+VLOOKUP($B92,'1v -beneficirani'!$A$15:$AV$372,AQ$3,FALSE))</f>
        <v>0</v>
      </c>
      <c r="AR92" s="40">
        <f>IF($B92=0,0,+VLOOKUP($B92,'1v -beneficirani'!$A$15:$AV$372,AR$3,FALSE))</f>
        <v>0</v>
      </c>
      <c r="AS92" s="40">
        <f>IF($B92=0,0,+VLOOKUP($B92,'1v -beneficirani'!$A$15:$AV$372,AS$3,FALSE))</f>
        <v>0</v>
      </c>
      <c r="AT92" s="40">
        <f>IF($B92=0,0,+VLOOKUP($B92,'1v -beneficirani'!$A$15:$AV$372,AT$3,FALSE))</f>
        <v>0</v>
      </c>
      <c r="AU92" s="40">
        <f>IF($B92=0,0,+VLOOKUP($B92,'1v -beneficirani'!$A$15:$AV$372,AU$3,FALSE))</f>
        <v>0</v>
      </c>
      <c r="AV92" s="40">
        <f>IF($B92=0,0,+VLOOKUP($B92,'1v -beneficirani'!$A$15:$AV$372,AV$3,FALSE))</f>
        <v>0</v>
      </c>
      <c r="AW92" s="40">
        <f>IF($B92=0,0,+VLOOKUP($B92,'1v -beneficirani'!$A$15:$AV$372,AW$3,FALSE))</f>
        <v>0</v>
      </c>
      <c r="AX92" s="389">
        <f>IF($B92=0,0,+VLOOKUP($B92,'1v -beneficirani'!$A$15:$AV$372,AX$3,FALSE))</f>
        <v>0</v>
      </c>
    </row>
    <row r="93" spans="1:54" x14ac:dyDescent="0.25">
      <c r="A93">
        <f t="shared" si="8"/>
        <v>0</v>
      </c>
      <c r="B93">
        <f>+IF(MAX(B$4:B92)+1&lt;=B$1,B92+1,0)</f>
        <v>0</v>
      </c>
      <c r="C93" s="222">
        <f t="shared" si="11"/>
        <v>0</v>
      </c>
      <c r="D93">
        <f t="shared" si="11"/>
        <v>0</v>
      </c>
      <c r="E93" s="368">
        <f t="shared" si="11"/>
        <v>0</v>
      </c>
      <c r="F93" s="222">
        <f t="shared" si="10"/>
        <v>0</v>
      </c>
      <c r="G93">
        <f>IF($B93=0,0,+VLOOKUP($B93,'1v -beneficirani'!A$15:C$351,G$3,FALSE))</f>
        <v>0</v>
      </c>
      <c r="I93">
        <f>IF($B93=0,0,+VLOOKUP($B93,'1v -beneficirani'!$A$15:$AV$372,I$3,FALSE))</f>
        <v>0</v>
      </c>
      <c r="J93">
        <f>IF($B93=0,0,+VLOOKUP($B93,'1v -beneficirani'!$A$15:$AV$372,J$3,FALSE))</f>
        <v>0</v>
      </c>
      <c r="K93">
        <f>IF($B93=0,0,+VLOOKUP($B93,'1v -beneficirani'!$A$15:$AV$372,K$3,FALSE))</f>
        <v>0</v>
      </c>
      <c r="L93">
        <f>IF($B93=0,0,+VLOOKUP($B93,'1v -beneficirani'!$A$15:$AV$372,L$3,FALSE))</f>
        <v>0</v>
      </c>
      <c r="M93">
        <f>IF($B93=0,0,+VLOOKUP($B93,'1v -beneficirani'!$A$15:$AV$372,M$3,FALSE))</f>
        <v>0</v>
      </c>
      <c r="N93">
        <f>IF($B93=0,0,+VLOOKUP($B93,'1v -beneficirani'!$A$15:$AV$372,N$3,FALSE))</f>
        <v>0</v>
      </c>
      <c r="O93">
        <f>IF($B93=0,0,+VLOOKUP($B93,'1v -beneficirani'!$A$15:$AV$372,O$3,FALSE))</f>
        <v>0</v>
      </c>
      <c r="P93">
        <f>IF($B93=0,0,+VLOOKUP($B93,'1v -beneficirani'!$A$15:$AV$372,P$3,FALSE))</f>
        <v>0</v>
      </c>
      <c r="Q93">
        <f>IF($B93=0,0,+VLOOKUP($B93,'1v -beneficirani'!$A$15:$AV$372,Q$3,FALSE))</f>
        <v>0</v>
      </c>
      <c r="R93">
        <f>IF($B93=0,0,+VLOOKUP($B93,'1v -beneficirani'!$A$15:$AV$372,R$3,FALSE))</f>
        <v>0</v>
      </c>
      <c r="S93">
        <f>IF($B93=0,0,+VLOOKUP($B93,'1v -beneficirani'!$A$15:$AV$372,S$3,FALSE))</f>
        <v>0</v>
      </c>
      <c r="T93">
        <f>IF($B93=0,0,+VLOOKUP($B93,'1v -beneficirani'!$A$15:$AV$372,T$3,FALSE))</f>
        <v>0</v>
      </c>
      <c r="U93">
        <f>IF($B93=0,0,+VLOOKUP($B93,'1v -beneficirani'!$A$15:$AV$372,U$3,FALSE))</f>
        <v>0</v>
      </c>
      <c r="V93">
        <f>IF($B93=0,0,+VLOOKUP($B93,'1v -beneficirani'!$A$15:$AV$372,V$3,FALSE))</f>
        <v>0</v>
      </c>
      <c r="W93">
        <f>IF($B93=0,0,+VLOOKUP($B93,'1v -beneficirani'!$A$15:$AV$372,W$3,FALSE))</f>
        <v>0</v>
      </c>
      <c r="X93">
        <f>IF($B93=0,0,+VLOOKUP($B93,'1v -beneficirani'!$A$15:$AV$372,X$3,FALSE))</f>
        <v>0</v>
      </c>
      <c r="Y93">
        <f>IF($B93=0,0,+VLOOKUP($B93,'1v -beneficirani'!$A$15:$AV$372,Y$3,FALSE))</f>
        <v>0</v>
      </c>
      <c r="Z93">
        <f>IF($B93=0,0,+VLOOKUP($B93,'1v -beneficirani'!$A$15:$AV$372,Z$3,FALSE))</f>
        <v>0</v>
      </c>
      <c r="AA93">
        <f>IF($B93=0,0,+VLOOKUP($B93,'1v -beneficirani'!$A$15:$AV$372,AA$3,FALSE))</f>
        <v>0</v>
      </c>
      <c r="AB93">
        <f>IF($B93=0,0,+VLOOKUP($B93,'1v -beneficirani'!$A$15:$AV$372,AB$3,FALSE))</f>
        <v>0</v>
      </c>
      <c r="AC93">
        <f>IF($B93=0,0,+VLOOKUP($B93,'1v -beneficirani'!$A$15:$AV$372,AC$3,FALSE))</f>
        <v>0</v>
      </c>
      <c r="AD93">
        <f>IF($B93=0,0,+VLOOKUP($B93,'1v -beneficirani'!$A$15:$AV$372,AD$3,FALSE))</f>
        <v>0</v>
      </c>
      <c r="AL93">
        <f>IF($B93=0,0,+VLOOKUP($B93,'1v -beneficirani'!$A$15:$AV$372,AL$3,FALSE))</f>
        <v>0</v>
      </c>
      <c r="AM93">
        <f>IF($B93=0,0,+VLOOKUP($B93,'1v -beneficirani'!$A$15:$AV$372,AM$3,FALSE))</f>
        <v>0</v>
      </c>
      <c r="AN93" s="40">
        <f>IF($B93=0,0,+VLOOKUP($B93,'1v -beneficirani'!$A$15:$AV$372,AN$3,FALSE))</f>
        <v>0</v>
      </c>
      <c r="AO93" s="40">
        <f>IF($B93=0,0,+VLOOKUP($B93,'1v -beneficirani'!$A$15:$AV$372,AO$3,FALSE))</f>
        <v>0</v>
      </c>
      <c r="AP93" s="40">
        <f>IF($B93=0,0,+VLOOKUP($B93,'1v -beneficirani'!$A$15:$AV$372,AP$3,FALSE))</f>
        <v>0</v>
      </c>
      <c r="AQ93" s="40">
        <f>IF($B93=0,0,+VLOOKUP($B93,'1v -beneficirani'!$A$15:$AV$372,AQ$3,FALSE))</f>
        <v>0</v>
      </c>
      <c r="AR93" s="40">
        <f>IF($B93=0,0,+VLOOKUP($B93,'1v -beneficirani'!$A$15:$AV$372,AR$3,FALSE))</f>
        <v>0</v>
      </c>
      <c r="AS93" s="40">
        <f>IF($B93=0,0,+VLOOKUP($B93,'1v -beneficirani'!$A$15:$AV$372,AS$3,FALSE))</f>
        <v>0</v>
      </c>
      <c r="AT93" s="40">
        <f>IF($B93=0,0,+VLOOKUP($B93,'1v -beneficirani'!$A$15:$AV$372,AT$3,FALSE))</f>
        <v>0</v>
      </c>
      <c r="AU93" s="40">
        <f>IF($B93=0,0,+VLOOKUP($B93,'1v -beneficirani'!$A$15:$AV$372,AU$3,FALSE))</f>
        <v>0</v>
      </c>
      <c r="AV93" s="40">
        <f>IF($B93=0,0,+VLOOKUP($B93,'1v -beneficirani'!$A$15:$AV$372,AV$3,FALSE))</f>
        <v>0</v>
      </c>
      <c r="AW93" s="40">
        <f>IF($B93=0,0,+VLOOKUP($B93,'1v -beneficirani'!$A$15:$AV$372,AW$3,FALSE))</f>
        <v>0</v>
      </c>
      <c r="AX93" s="389">
        <f>IF($B93=0,0,+VLOOKUP($B93,'1v -beneficirani'!$A$15:$AV$372,AX$3,FALSE))</f>
        <v>0</v>
      </c>
    </row>
    <row r="94" spans="1:54" x14ac:dyDescent="0.25">
      <c r="A94">
        <f t="shared" si="8"/>
        <v>0</v>
      </c>
      <c r="B94">
        <f>+IF(MAX(B$4:B93)+1&lt;=B$1,B93+1,0)</f>
        <v>0</v>
      </c>
      <c r="C94" s="222">
        <f t="shared" si="11"/>
        <v>0</v>
      </c>
      <c r="D94">
        <f t="shared" si="11"/>
        <v>0</v>
      </c>
      <c r="E94" s="368">
        <f t="shared" si="11"/>
        <v>0</v>
      </c>
      <c r="F94" s="222">
        <f t="shared" si="10"/>
        <v>0</v>
      </c>
      <c r="G94">
        <f>IF($B94=0,0,+VLOOKUP($B94,'1v -beneficirani'!A$15:C$351,G$3,FALSE))</f>
        <v>0</v>
      </c>
      <c r="I94">
        <f>IF($B94=0,0,+VLOOKUP($B94,'1v -beneficirani'!$A$15:$AV$372,I$3,FALSE))</f>
        <v>0</v>
      </c>
      <c r="J94">
        <f>IF($B94=0,0,+VLOOKUP($B94,'1v -beneficirani'!$A$15:$AV$372,J$3,FALSE))</f>
        <v>0</v>
      </c>
      <c r="K94">
        <f>IF($B94=0,0,+VLOOKUP($B94,'1v -beneficirani'!$A$15:$AV$372,K$3,FALSE))</f>
        <v>0</v>
      </c>
      <c r="L94">
        <f>IF($B94=0,0,+VLOOKUP($B94,'1v -beneficirani'!$A$15:$AV$372,L$3,FALSE))</f>
        <v>0</v>
      </c>
      <c r="M94">
        <f>IF($B94=0,0,+VLOOKUP($B94,'1v -beneficirani'!$A$15:$AV$372,M$3,FALSE))</f>
        <v>0</v>
      </c>
      <c r="N94">
        <f>IF($B94=0,0,+VLOOKUP($B94,'1v -beneficirani'!$A$15:$AV$372,N$3,FALSE))</f>
        <v>0</v>
      </c>
      <c r="O94">
        <f>IF($B94=0,0,+VLOOKUP($B94,'1v -beneficirani'!$A$15:$AV$372,O$3,FALSE))</f>
        <v>0</v>
      </c>
      <c r="P94">
        <f>IF($B94=0,0,+VLOOKUP($B94,'1v -beneficirani'!$A$15:$AV$372,P$3,FALSE))</f>
        <v>0</v>
      </c>
      <c r="Q94">
        <f>IF($B94=0,0,+VLOOKUP($B94,'1v -beneficirani'!$A$15:$AV$372,Q$3,FALSE))</f>
        <v>0</v>
      </c>
      <c r="R94">
        <f>IF($B94=0,0,+VLOOKUP($B94,'1v -beneficirani'!$A$15:$AV$372,R$3,FALSE))</f>
        <v>0</v>
      </c>
      <c r="S94">
        <f>IF($B94=0,0,+VLOOKUP($B94,'1v -beneficirani'!$A$15:$AV$372,S$3,FALSE))</f>
        <v>0</v>
      </c>
      <c r="T94">
        <f>IF($B94=0,0,+VLOOKUP($B94,'1v -beneficirani'!$A$15:$AV$372,T$3,FALSE))</f>
        <v>0</v>
      </c>
      <c r="U94">
        <f>IF($B94=0,0,+VLOOKUP($B94,'1v -beneficirani'!$A$15:$AV$372,U$3,FALSE))</f>
        <v>0</v>
      </c>
      <c r="V94">
        <f>IF($B94=0,0,+VLOOKUP($B94,'1v -beneficirani'!$A$15:$AV$372,V$3,FALSE))</f>
        <v>0</v>
      </c>
      <c r="W94">
        <f>IF($B94=0,0,+VLOOKUP($B94,'1v -beneficirani'!$A$15:$AV$372,W$3,FALSE))</f>
        <v>0</v>
      </c>
      <c r="X94">
        <f>IF($B94=0,0,+VLOOKUP($B94,'1v -beneficirani'!$A$15:$AV$372,X$3,FALSE))</f>
        <v>0</v>
      </c>
      <c r="Y94">
        <f>IF($B94=0,0,+VLOOKUP($B94,'1v -beneficirani'!$A$15:$AV$372,Y$3,FALSE))</f>
        <v>0</v>
      </c>
      <c r="Z94">
        <f>IF($B94=0,0,+VLOOKUP($B94,'1v -beneficirani'!$A$15:$AV$372,Z$3,FALSE))</f>
        <v>0</v>
      </c>
      <c r="AA94">
        <f>IF($B94=0,0,+VLOOKUP($B94,'1v -beneficirani'!$A$15:$AV$372,AA$3,FALSE))</f>
        <v>0</v>
      </c>
      <c r="AB94">
        <f>IF($B94=0,0,+VLOOKUP($B94,'1v -beneficirani'!$A$15:$AV$372,AB$3,FALSE))</f>
        <v>0</v>
      </c>
      <c r="AC94">
        <f>IF($B94=0,0,+VLOOKUP($B94,'1v -beneficirani'!$A$15:$AV$372,AC$3,FALSE))</f>
        <v>0</v>
      </c>
      <c r="AD94">
        <f>IF($B94=0,0,+VLOOKUP($B94,'1v -beneficirani'!$A$15:$AV$372,AD$3,FALSE))</f>
        <v>0</v>
      </c>
      <c r="AL94">
        <f>IF($B94=0,0,+VLOOKUP($B94,'1v -beneficirani'!$A$15:$AV$372,AL$3,FALSE))</f>
        <v>0</v>
      </c>
      <c r="AM94">
        <f>IF($B94=0,0,+VLOOKUP($B94,'1v -beneficirani'!$A$15:$AV$372,AM$3,FALSE))</f>
        <v>0</v>
      </c>
      <c r="AN94" s="40">
        <f>IF($B94=0,0,+VLOOKUP($B94,'1v -beneficirani'!$A$15:$AV$372,AN$3,FALSE))</f>
        <v>0</v>
      </c>
      <c r="AO94" s="40">
        <f>IF($B94=0,0,+VLOOKUP($B94,'1v -beneficirani'!$A$15:$AV$372,AO$3,FALSE))</f>
        <v>0</v>
      </c>
      <c r="AP94" s="40">
        <f>IF($B94=0,0,+VLOOKUP($B94,'1v -beneficirani'!$A$15:$AV$372,AP$3,FALSE))</f>
        <v>0</v>
      </c>
      <c r="AQ94" s="40">
        <f>IF($B94=0,0,+VLOOKUP($B94,'1v -beneficirani'!$A$15:$AV$372,AQ$3,FALSE))</f>
        <v>0</v>
      </c>
      <c r="AR94" s="40">
        <f>IF($B94=0,0,+VLOOKUP($B94,'1v -beneficirani'!$A$15:$AV$372,AR$3,FALSE))</f>
        <v>0</v>
      </c>
      <c r="AS94" s="40">
        <f>IF($B94=0,0,+VLOOKUP($B94,'1v -beneficirani'!$A$15:$AV$372,AS$3,FALSE))</f>
        <v>0</v>
      </c>
      <c r="AT94" s="40">
        <f>IF($B94=0,0,+VLOOKUP($B94,'1v -beneficirani'!$A$15:$AV$372,AT$3,FALSE))</f>
        <v>0</v>
      </c>
      <c r="AU94" s="40">
        <f>IF($B94=0,0,+VLOOKUP($B94,'1v -beneficirani'!$A$15:$AV$372,AU$3,FALSE))</f>
        <v>0</v>
      </c>
      <c r="AV94" s="40">
        <f>IF($B94=0,0,+VLOOKUP($B94,'1v -beneficirani'!$A$15:$AV$372,AV$3,FALSE))</f>
        <v>0</v>
      </c>
      <c r="AW94" s="40">
        <f>IF($B94=0,0,+VLOOKUP($B94,'1v -beneficirani'!$A$15:$AV$372,AW$3,FALSE))</f>
        <v>0</v>
      </c>
      <c r="AX94" s="389">
        <f>IF($B94=0,0,+VLOOKUP($B94,'1v -beneficirani'!$A$15:$AV$372,AX$3,FALSE))</f>
        <v>0</v>
      </c>
    </row>
    <row r="95" spans="1:54" x14ac:dyDescent="0.25">
      <c r="A95">
        <f t="shared" si="8"/>
        <v>0</v>
      </c>
      <c r="B95">
        <f>+IF(MAX(B$4:B94)+1&lt;=B$1,B94+1,0)</f>
        <v>0</v>
      </c>
      <c r="C95" s="222">
        <f t="shared" si="11"/>
        <v>0</v>
      </c>
      <c r="D95">
        <f t="shared" si="11"/>
        <v>0</v>
      </c>
      <c r="E95" s="368">
        <f t="shared" si="11"/>
        <v>0</v>
      </c>
      <c r="F95" s="222">
        <f t="shared" si="10"/>
        <v>0</v>
      </c>
      <c r="G95">
        <f>IF($B95=0,0,+VLOOKUP($B95,'1v -beneficirani'!A$15:C$351,G$3,FALSE))</f>
        <v>0</v>
      </c>
      <c r="I95">
        <f>IF($B95=0,0,+VLOOKUP($B95,'1v -beneficirani'!$A$15:$AV$372,I$3,FALSE))</f>
        <v>0</v>
      </c>
      <c r="J95">
        <f>IF($B95=0,0,+VLOOKUP($B95,'1v -beneficirani'!$A$15:$AV$372,J$3,FALSE))</f>
        <v>0</v>
      </c>
      <c r="K95">
        <f>IF($B95=0,0,+VLOOKUP($B95,'1v -beneficirani'!$A$15:$AV$372,K$3,FALSE))</f>
        <v>0</v>
      </c>
      <c r="L95">
        <f>IF($B95=0,0,+VLOOKUP($B95,'1v -beneficirani'!$A$15:$AV$372,L$3,FALSE))</f>
        <v>0</v>
      </c>
      <c r="M95">
        <f>IF($B95=0,0,+VLOOKUP($B95,'1v -beneficirani'!$A$15:$AV$372,M$3,FALSE))</f>
        <v>0</v>
      </c>
      <c r="N95">
        <f>IF($B95=0,0,+VLOOKUP($B95,'1v -beneficirani'!$A$15:$AV$372,N$3,FALSE))</f>
        <v>0</v>
      </c>
      <c r="O95">
        <f>IF($B95=0,0,+VLOOKUP($B95,'1v -beneficirani'!$A$15:$AV$372,O$3,FALSE))</f>
        <v>0</v>
      </c>
      <c r="P95">
        <f>IF($B95=0,0,+VLOOKUP($B95,'1v -beneficirani'!$A$15:$AV$372,P$3,FALSE))</f>
        <v>0</v>
      </c>
      <c r="Q95">
        <f>IF($B95=0,0,+VLOOKUP($B95,'1v -beneficirani'!$A$15:$AV$372,Q$3,FALSE))</f>
        <v>0</v>
      </c>
      <c r="R95">
        <f>IF($B95=0,0,+VLOOKUP($B95,'1v -beneficirani'!$A$15:$AV$372,R$3,FALSE))</f>
        <v>0</v>
      </c>
      <c r="S95">
        <f>IF($B95=0,0,+VLOOKUP($B95,'1v -beneficirani'!$A$15:$AV$372,S$3,FALSE))</f>
        <v>0</v>
      </c>
      <c r="T95">
        <f>IF($B95=0,0,+VLOOKUP($B95,'1v -beneficirani'!$A$15:$AV$372,T$3,FALSE))</f>
        <v>0</v>
      </c>
      <c r="U95">
        <f>IF($B95=0,0,+VLOOKUP($B95,'1v -beneficirani'!$A$15:$AV$372,U$3,FALSE))</f>
        <v>0</v>
      </c>
      <c r="V95">
        <f>IF($B95=0,0,+VLOOKUP($B95,'1v -beneficirani'!$A$15:$AV$372,V$3,FALSE))</f>
        <v>0</v>
      </c>
      <c r="W95">
        <f>IF($B95=0,0,+VLOOKUP($B95,'1v -beneficirani'!$A$15:$AV$372,W$3,FALSE))</f>
        <v>0</v>
      </c>
      <c r="X95">
        <f>IF($B95=0,0,+VLOOKUP($B95,'1v -beneficirani'!$A$15:$AV$372,X$3,FALSE))</f>
        <v>0</v>
      </c>
      <c r="Y95">
        <f>IF($B95=0,0,+VLOOKUP($B95,'1v -beneficirani'!$A$15:$AV$372,Y$3,FALSE))</f>
        <v>0</v>
      </c>
      <c r="Z95">
        <f>IF($B95=0,0,+VLOOKUP($B95,'1v -beneficirani'!$A$15:$AV$372,Z$3,FALSE))</f>
        <v>0</v>
      </c>
      <c r="AA95">
        <f>IF($B95=0,0,+VLOOKUP($B95,'1v -beneficirani'!$A$15:$AV$372,AA$3,FALSE))</f>
        <v>0</v>
      </c>
      <c r="AB95">
        <f>IF($B95=0,0,+VLOOKUP($B95,'1v -beneficirani'!$A$15:$AV$372,AB$3,FALSE))</f>
        <v>0</v>
      </c>
      <c r="AC95">
        <f>IF($B95=0,0,+VLOOKUP($B95,'1v -beneficirani'!$A$15:$AV$372,AC$3,FALSE))</f>
        <v>0</v>
      </c>
      <c r="AD95">
        <f>IF($B95=0,0,+VLOOKUP($B95,'1v -beneficirani'!$A$15:$AV$372,AD$3,FALSE))</f>
        <v>0</v>
      </c>
      <c r="AL95">
        <f>IF($B95=0,0,+VLOOKUP($B95,'1v -beneficirani'!$A$15:$AV$372,AL$3,FALSE))</f>
        <v>0</v>
      </c>
      <c r="AM95">
        <f>IF($B95=0,0,+VLOOKUP($B95,'1v -beneficirani'!$A$15:$AV$372,AM$3,FALSE))</f>
        <v>0</v>
      </c>
      <c r="AN95" s="40">
        <f>IF($B95=0,0,+VLOOKUP($B95,'1v -beneficirani'!$A$15:$AV$372,AN$3,FALSE))</f>
        <v>0</v>
      </c>
      <c r="AO95" s="40">
        <f>IF($B95=0,0,+VLOOKUP($B95,'1v -beneficirani'!$A$15:$AV$372,AO$3,FALSE))</f>
        <v>0</v>
      </c>
      <c r="AP95" s="40">
        <f>IF($B95=0,0,+VLOOKUP($B95,'1v -beneficirani'!$A$15:$AV$372,AP$3,FALSE))</f>
        <v>0</v>
      </c>
      <c r="AQ95" s="40">
        <f>IF($B95=0,0,+VLOOKUP($B95,'1v -beneficirani'!$A$15:$AV$372,AQ$3,FALSE))</f>
        <v>0</v>
      </c>
      <c r="AR95" s="40">
        <f>IF($B95=0,0,+VLOOKUP($B95,'1v -beneficirani'!$A$15:$AV$372,AR$3,FALSE))</f>
        <v>0</v>
      </c>
      <c r="AS95" s="40">
        <f>IF($B95=0,0,+VLOOKUP($B95,'1v -beneficirani'!$A$15:$AV$372,AS$3,FALSE))</f>
        <v>0</v>
      </c>
      <c r="AT95" s="40">
        <f>IF($B95=0,0,+VLOOKUP($B95,'1v -beneficirani'!$A$15:$AV$372,AT$3,FALSE))</f>
        <v>0</v>
      </c>
      <c r="AU95" s="40">
        <f>IF($B95=0,0,+VLOOKUP($B95,'1v -beneficirani'!$A$15:$AV$372,AU$3,FALSE))</f>
        <v>0</v>
      </c>
      <c r="AV95" s="40">
        <f>IF($B95=0,0,+VLOOKUP($B95,'1v -beneficirani'!$A$15:$AV$372,AV$3,FALSE))</f>
        <v>0</v>
      </c>
      <c r="AW95" s="40">
        <f>IF($B95=0,0,+VLOOKUP($B95,'1v -beneficirani'!$A$15:$AV$372,AW$3,FALSE))</f>
        <v>0</v>
      </c>
      <c r="AX95" s="389">
        <f>IF($B95=0,0,+VLOOKUP($B95,'1v -beneficirani'!$A$15:$AV$372,AX$3,FALSE))</f>
        <v>0</v>
      </c>
    </row>
    <row r="96" spans="1:54" x14ac:dyDescent="0.25">
      <c r="A96">
        <f t="shared" si="8"/>
        <v>0</v>
      </c>
      <c r="B96">
        <f>+IF(MAX(B$4:B95)+1&lt;=B$1,B95+1,0)</f>
        <v>0</v>
      </c>
      <c r="C96" s="222">
        <f t="shared" si="11"/>
        <v>0</v>
      </c>
      <c r="D96">
        <f t="shared" si="11"/>
        <v>0</v>
      </c>
      <c r="E96" s="368">
        <f t="shared" si="11"/>
        <v>0</v>
      </c>
      <c r="F96" s="222">
        <f t="shared" si="10"/>
        <v>0</v>
      </c>
      <c r="G96">
        <f>IF($B96=0,0,+VLOOKUP($B96,'1v -beneficirani'!A$15:C$351,G$3,FALSE))</f>
        <v>0</v>
      </c>
      <c r="I96">
        <f>IF($B96=0,0,+VLOOKUP($B96,'1v -beneficirani'!$A$15:$AV$372,I$3,FALSE))</f>
        <v>0</v>
      </c>
      <c r="J96">
        <f>IF($B96=0,0,+VLOOKUP($B96,'1v -beneficirani'!$A$15:$AV$372,J$3,FALSE))</f>
        <v>0</v>
      </c>
      <c r="K96">
        <f>IF($B96=0,0,+VLOOKUP($B96,'1v -beneficirani'!$A$15:$AV$372,K$3,FALSE))</f>
        <v>0</v>
      </c>
      <c r="L96">
        <f>IF($B96=0,0,+VLOOKUP($B96,'1v -beneficirani'!$A$15:$AV$372,L$3,FALSE))</f>
        <v>0</v>
      </c>
      <c r="M96">
        <f>IF($B96=0,0,+VLOOKUP($B96,'1v -beneficirani'!$A$15:$AV$372,M$3,FALSE))</f>
        <v>0</v>
      </c>
      <c r="N96">
        <f>IF($B96=0,0,+VLOOKUP($B96,'1v -beneficirani'!$A$15:$AV$372,N$3,FALSE))</f>
        <v>0</v>
      </c>
      <c r="O96">
        <f>IF($B96=0,0,+VLOOKUP($B96,'1v -beneficirani'!$A$15:$AV$372,O$3,FALSE))</f>
        <v>0</v>
      </c>
      <c r="P96">
        <f>IF($B96=0,0,+VLOOKUP($B96,'1v -beneficirani'!$A$15:$AV$372,P$3,FALSE))</f>
        <v>0</v>
      </c>
      <c r="Q96">
        <f>IF($B96=0,0,+VLOOKUP($B96,'1v -beneficirani'!$A$15:$AV$372,Q$3,FALSE))</f>
        <v>0</v>
      </c>
      <c r="R96">
        <f>IF($B96=0,0,+VLOOKUP($B96,'1v -beneficirani'!$A$15:$AV$372,R$3,FALSE))</f>
        <v>0</v>
      </c>
      <c r="S96">
        <f>IF($B96=0,0,+VLOOKUP($B96,'1v -beneficirani'!$A$15:$AV$372,S$3,FALSE))</f>
        <v>0</v>
      </c>
      <c r="T96">
        <f>IF($B96=0,0,+VLOOKUP($B96,'1v -beneficirani'!$A$15:$AV$372,T$3,FALSE))</f>
        <v>0</v>
      </c>
      <c r="U96">
        <f>IF($B96=0,0,+VLOOKUP($B96,'1v -beneficirani'!$A$15:$AV$372,U$3,FALSE))</f>
        <v>0</v>
      </c>
      <c r="V96">
        <f>IF($B96=0,0,+VLOOKUP($B96,'1v -beneficirani'!$A$15:$AV$372,V$3,FALSE))</f>
        <v>0</v>
      </c>
      <c r="W96">
        <f>IF($B96=0,0,+VLOOKUP($B96,'1v -beneficirani'!$A$15:$AV$372,W$3,FALSE))</f>
        <v>0</v>
      </c>
      <c r="X96">
        <f>IF($B96=0,0,+VLOOKUP($B96,'1v -beneficirani'!$A$15:$AV$372,X$3,FALSE))</f>
        <v>0</v>
      </c>
      <c r="Y96">
        <f>IF($B96=0,0,+VLOOKUP($B96,'1v -beneficirani'!$A$15:$AV$372,Y$3,FALSE))</f>
        <v>0</v>
      </c>
      <c r="Z96">
        <f>IF($B96=0,0,+VLOOKUP($B96,'1v -beneficirani'!$A$15:$AV$372,Z$3,FALSE))</f>
        <v>0</v>
      </c>
      <c r="AA96">
        <f>IF($B96=0,0,+VLOOKUP($B96,'1v -beneficirani'!$A$15:$AV$372,AA$3,FALSE))</f>
        <v>0</v>
      </c>
      <c r="AB96">
        <f>IF($B96=0,0,+VLOOKUP($B96,'1v -beneficirani'!$A$15:$AV$372,AB$3,FALSE))</f>
        <v>0</v>
      </c>
      <c r="AC96">
        <f>IF($B96=0,0,+VLOOKUP($B96,'1v -beneficirani'!$A$15:$AV$372,AC$3,FALSE))</f>
        <v>0</v>
      </c>
      <c r="AD96">
        <f>IF($B96=0,0,+VLOOKUP($B96,'1v -beneficirani'!$A$15:$AV$372,AD$3,FALSE))</f>
        <v>0</v>
      </c>
      <c r="AL96">
        <f>IF($B96=0,0,+VLOOKUP($B96,'1v -beneficirani'!$A$15:$AV$372,AL$3,FALSE))</f>
        <v>0</v>
      </c>
      <c r="AM96">
        <f>IF($B96=0,0,+VLOOKUP($B96,'1v -beneficirani'!$A$15:$AV$372,AM$3,FALSE))</f>
        <v>0</v>
      </c>
      <c r="AN96" s="40">
        <f>IF($B96=0,0,+VLOOKUP($B96,'1v -beneficirani'!$A$15:$AV$372,AN$3,FALSE))</f>
        <v>0</v>
      </c>
      <c r="AO96" s="40">
        <f>IF($B96=0,0,+VLOOKUP($B96,'1v -beneficirani'!$A$15:$AV$372,AO$3,FALSE))</f>
        <v>0</v>
      </c>
      <c r="AP96" s="40">
        <f>IF($B96=0,0,+VLOOKUP($B96,'1v -beneficirani'!$A$15:$AV$372,AP$3,FALSE))</f>
        <v>0</v>
      </c>
      <c r="AQ96" s="40">
        <f>IF($B96=0,0,+VLOOKUP($B96,'1v -beneficirani'!$A$15:$AV$372,AQ$3,FALSE))</f>
        <v>0</v>
      </c>
      <c r="AR96" s="40">
        <f>IF($B96=0,0,+VLOOKUP($B96,'1v -beneficirani'!$A$15:$AV$372,AR$3,FALSE))</f>
        <v>0</v>
      </c>
      <c r="AS96" s="40">
        <f>IF($B96=0,0,+VLOOKUP($B96,'1v -beneficirani'!$A$15:$AV$372,AS$3,FALSE))</f>
        <v>0</v>
      </c>
      <c r="AT96" s="40">
        <f>IF($B96=0,0,+VLOOKUP($B96,'1v -beneficirani'!$A$15:$AV$372,AT$3,FALSE))</f>
        <v>0</v>
      </c>
      <c r="AU96" s="40">
        <f>IF($B96=0,0,+VLOOKUP($B96,'1v -beneficirani'!$A$15:$AV$372,AU$3,FALSE))</f>
        <v>0</v>
      </c>
      <c r="AV96" s="40">
        <f>IF($B96=0,0,+VLOOKUP($B96,'1v -beneficirani'!$A$15:$AV$372,AV$3,FALSE))</f>
        <v>0</v>
      </c>
      <c r="AW96" s="40">
        <f>IF($B96=0,0,+VLOOKUP($B96,'1v -beneficirani'!$A$15:$AV$372,AW$3,FALSE))</f>
        <v>0</v>
      </c>
      <c r="AX96" s="389">
        <f>IF($B96=0,0,+VLOOKUP($B96,'1v -beneficirani'!$A$15:$AV$372,AX$3,FALSE))</f>
        <v>0</v>
      </c>
    </row>
    <row r="97" spans="1:50" x14ac:dyDescent="0.25">
      <c r="A97">
        <f t="shared" si="8"/>
        <v>0</v>
      </c>
      <c r="B97">
        <f>+IF(MAX(B$4:B96)+1&lt;=B$1,B96+1,0)</f>
        <v>0</v>
      </c>
      <c r="C97" s="222">
        <f t="shared" si="11"/>
        <v>0</v>
      </c>
      <c r="D97">
        <f t="shared" si="11"/>
        <v>0</v>
      </c>
      <c r="E97" s="368">
        <f t="shared" si="11"/>
        <v>0</v>
      </c>
      <c r="F97" s="222">
        <f t="shared" si="10"/>
        <v>0</v>
      </c>
      <c r="G97">
        <f>IF($B97=0,0,+VLOOKUP($B97,'1v -beneficirani'!A$15:C$351,G$3,FALSE))</f>
        <v>0</v>
      </c>
      <c r="I97">
        <f>IF($B97=0,0,+VLOOKUP($B97,'1v -beneficirani'!$A$15:$AV$372,I$3,FALSE))</f>
        <v>0</v>
      </c>
      <c r="J97">
        <f>IF($B97=0,0,+VLOOKUP($B97,'1v -beneficirani'!$A$15:$AV$372,J$3,FALSE))</f>
        <v>0</v>
      </c>
      <c r="K97">
        <f>IF($B97=0,0,+VLOOKUP($B97,'1v -beneficirani'!$A$15:$AV$372,K$3,FALSE))</f>
        <v>0</v>
      </c>
      <c r="L97">
        <f>IF($B97=0,0,+VLOOKUP($B97,'1v -beneficirani'!$A$15:$AV$372,L$3,FALSE))</f>
        <v>0</v>
      </c>
      <c r="M97">
        <f>IF($B97=0,0,+VLOOKUP($B97,'1v -beneficirani'!$A$15:$AV$372,M$3,FALSE))</f>
        <v>0</v>
      </c>
      <c r="N97">
        <f>IF($B97=0,0,+VLOOKUP($B97,'1v -beneficirani'!$A$15:$AV$372,N$3,FALSE))</f>
        <v>0</v>
      </c>
      <c r="O97">
        <f>IF($B97=0,0,+VLOOKUP($B97,'1v -beneficirani'!$A$15:$AV$372,O$3,FALSE))</f>
        <v>0</v>
      </c>
      <c r="P97">
        <f>IF($B97=0,0,+VLOOKUP($B97,'1v -beneficirani'!$A$15:$AV$372,P$3,FALSE))</f>
        <v>0</v>
      </c>
      <c r="Q97">
        <f>IF($B97=0,0,+VLOOKUP($B97,'1v -beneficirani'!$A$15:$AV$372,Q$3,FALSE))</f>
        <v>0</v>
      </c>
      <c r="R97">
        <f>IF($B97=0,0,+VLOOKUP($B97,'1v -beneficirani'!$A$15:$AV$372,R$3,FALSE))</f>
        <v>0</v>
      </c>
      <c r="S97">
        <f>IF($B97=0,0,+VLOOKUP($B97,'1v -beneficirani'!$A$15:$AV$372,S$3,FALSE))</f>
        <v>0</v>
      </c>
      <c r="T97">
        <f>IF($B97=0,0,+VLOOKUP($B97,'1v -beneficirani'!$A$15:$AV$372,T$3,FALSE))</f>
        <v>0</v>
      </c>
      <c r="U97">
        <f>IF($B97=0,0,+VLOOKUP($B97,'1v -beneficirani'!$A$15:$AV$372,U$3,FALSE))</f>
        <v>0</v>
      </c>
      <c r="V97">
        <f>IF($B97=0,0,+VLOOKUP($B97,'1v -beneficirani'!$A$15:$AV$372,V$3,FALSE))</f>
        <v>0</v>
      </c>
      <c r="W97">
        <f>IF($B97=0,0,+VLOOKUP($B97,'1v -beneficirani'!$A$15:$AV$372,W$3,FALSE))</f>
        <v>0</v>
      </c>
      <c r="X97">
        <f>IF($B97=0,0,+VLOOKUP($B97,'1v -beneficirani'!$A$15:$AV$372,X$3,FALSE))</f>
        <v>0</v>
      </c>
      <c r="Y97">
        <f>IF($B97=0,0,+VLOOKUP($B97,'1v -beneficirani'!$A$15:$AV$372,Y$3,FALSE))</f>
        <v>0</v>
      </c>
      <c r="Z97">
        <f>IF($B97=0,0,+VLOOKUP($B97,'1v -beneficirani'!$A$15:$AV$372,Z$3,FALSE))</f>
        <v>0</v>
      </c>
      <c r="AA97">
        <f>IF($B97=0,0,+VLOOKUP($B97,'1v -beneficirani'!$A$15:$AV$372,AA$3,FALSE))</f>
        <v>0</v>
      </c>
      <c r="AB97">
        <f>IF($B97=0,0,+VLOOKUP($B97,'1v -beneficirani'!$A$15:$AV$372,AB$3,FALSE))</f>
        <v>0</v>
      </c>
      <c r="AC97">
        <f>IF($B97=0,0,+VLOOKUP($B97,'1v -beneficirani'!$A$15:$AV$372,AC$3,FALSE))</f>
        <v>0</v>
      </c>
      <c r="AD97">
        <f>IF($B97=0,0,+VLOOKUP($B97,'1v -beneficirani'!$A$15:$AV$372,AD$3,FALSE))</f>
        <v>0</v>
      </c>
      <c r="AL97">
        <f>IF($B97=0,0,+VLOOKUP($B97,'1v -beneficirani'!$A$15:$AV$372,AL$3,FALSE))</f>
        <v>0</v>
      </c>
      <c r="AM97">
        <f>IF($B97=0,0,+VLOOKUP($B97,'1v -beneficirani'!$A$15:$AV$372,AM$3,FALSE))</f>
        <v>0</v>
      </c>
      <c r="AN97" s="40">
        <f>IF($B97=0,0,+VLOOKUP($B97,'1v -beneficirani'!$A$15:$AV$372,AN$3,FALSE))</f>
        <v>0</v>
      </c>
      <c r="AO97" s="40">
        <f>IF($B97=0,0,+VLOOKUP($B97,'1v -beneficirani'!$A$15:$AV$372,AO$3,FALSE))</f>
        <v>0</v>
      </c>
      <c r="AP97" s="40">
        <f>IF($B97=0,0,+VLOOKUP($B97,'1v -beneficirani'!$A$15:$AV$372,AP$3,FALSE))</f>
        <v>0</v>
      </c>
      <c r="AQ97" s="40">
        <f>IF($B97=0,0,+VLOOKUP($B97,'1v -beneficirani'!$A$15:$AV$372,AQ$3,FALSE))</f>
        <v>0</v>
      </c>
      <c r="AR97" s="40">
        <f>IF($B97=0,0,+VLOOKUP($B97,'1v -beneficirani'!$A$15:$AV$372,AR$3,FALSE))</f>
        <v>0</v>
      </c>
      <c r="AS97" s="40">
        <f>IF($B97=0,0,+VLOOKUP($B97,'1v -beneficirani'!$A$15:$AV$372,AS$3,FALSE))</f>
        <v>0</v>
      </c>
      <c r="AT97" s="40">
        <f>IF($B97=0,0,+VLOOKUP($B97,'1v -beneficirani'!$A$15:$AV$372,AT$3,FALSE))</f>
        <v>0</v>
      </c>
      <c r="AU97" s="40">
        <f>IF($B97=0,0,+VLOOKUP($B97,'1v -beneficirani'!$A$15:$AV$372,AU$3,FALSE))</f>
        <v>0</v>
      </c>
      <c r="AV97" s="40">
        <f>IF($B97=0,0,+VLOOKUP($B97,'1v -beneficirani'!$A$15:$AV$372,AV$3,FALSE))</f>
        <v>0</v>
      </c>
      <c r="AW97" s="40">
        <f>IF($B97=0,0,+VLOOKUP($B97,'1v -beneficirani'!$A$15:$AV$372,AW$3,FALSE))</f>
        <v>0</v>
      </c>
      <c r="AX97" s="389">
        <f>IF($B97=0,0,+VLOOKUP($B97,'1v -beneficirani'!$A$15:$AV$372,AX$3,FALSE))</f>
        <v>0</v>
      </c>
    </row>
    <row r="98" spans="1:50" x14ac:dyDescent="0.25">
      <c r="A98">
        <f t="shared" si="8"/>
        <v>0</v>
      </c>
      <c r="B98">
        <f>+IF(MAX(B$4:B97)+1&lt;=B$1,B97+1,0)</f>
        <v>0</v>
      </c>
      <c r="C98" s="222">
        <f t="shared" si="11"/>
        <v>0</v>
      </c>
      <c r="D98">
        <f t="shared" si="11"/>
        <v>0</v>
      </c>
      <c r="E98" s="368">
        <f t="shared" si="11"/>
        <v>0</v>
      </c>
      <c r="F98" s="222">
        <f t="shared" si="10"/>
        <v>0</v>
      </c>
      <c r="G98">
        <f>IF($B98=0,0,+VLOOKUP($B98,'1v -beneficirani'!A$15:C$351,G$3,FALSE))</f>
        <v>0</v>
      </c>
      <c r="I98">
        <f>IF($B98=0,0,+VLOOKUP($B98,'1v -beneficirani'!$A$15:$AV$372,I$3,FALSE))</f>
        <v>0</v>
      </c>
      <c r="J98">
        <f>IF($B98=0,0,+VLOOKUP($B98,'1v -beneficirani'!$A$15:$AV$372,J$3,FALSE))</f>
        <v>0</v>
      </c>
      <c r="K98">
        <f>IF($B98=0,0,+VLOOKUP($B98,'1v -beneficirani'!$A$15:$AV$372,K$3,FALSE))</f>
        <v>0</v>
      </c>
      <c r="L98">
        <f>IF($B98=0,0,+VLOOKUP($B98,'1v -beneficirani'!$A$15:$AV$372,L$3,FALSE))</f>
        <v>0</v>
      </c>
      <c r="M98">
        <f>IF($B98=0,0,+VLOOKUP($B98,'1v -beneficirani'!$A$15:$AV$372,M$3,FALSE))</f>
        <v>0</v>
      </c>
      <c r="N98">
        <f>IF($B98=0,0,+VLOOKUP($B98,'1v -beneficirani'!$A$15:$AV$372,N$3,FALSE))</f>
        <v>0</v>
      </c>
      <c r="O98">
        <f>IF($B98=0,0,+VLOOKUP($B98,'1v -beneficirani'!$A$15:$AV$372,O$3,FALSE))</f>
        <v>0</v>
      </c>
      <c r="P98">
        <f>IF($B98=0,0,+VLOOKUP($B98,'1v -beneficirani'!$A$15:$AV$372,P$3,FALSE))</f>
        <v>0</v>
      </c>
      <c r="Q98">
        <f>IF($B98=0,0,+VLOOKUP($B98,'1v -beneficirani'!$A$15:$AV$372,Q$3,FALSE))</f>
        <v>0</v>
      </c>
      <c r="R98">
        <f>IF($B98=0,0,+VLOOKUP($B98,'1v -beneficirani'!$A$15:$AV$372,R$3,FALSE))</f>
        <v>0</v>
      </c>
      <c r="S98">
        <f>IF($B98=0,0,+VLOOKUP($B98,'1v -beneficirani'!$A$15:$AV$372,S$3,FALSE))</f>
        <v>0</v>
      </c>
      <c r="T98">
        <f>IF($B98=0,0,+VLOOKUP($B98,'1v -beneficirani'!$A$15:$AV$372,T$3,FALSE))</f>
        <v>0</v>
      </c>
      <c r="U98">
        <f>IF($B98=0,0,+VLOOKUP($B98,'1v -beneficirani'!$A$15:$AV$372,U$3,FALSE))</f>
        <v>0</v>
      </c>
      <c r="V98">
        <f>IF($B98=0,0,+VLOOKUP($B98,'1v -beneficirani'!$A$15:$AV$372,V$3,FALSE))</f>
        <v>0</v>
      </c>
      <c r="W98">
        <f>IF($B98=0,0,+VLOOKUP($B98,'1v -beneficirani'!$A$15:$AV$372,W$3,FALSE))</f>
        <v>0</v>
      </c>
      <c r="X98">
        <f>IF($B98=0,0,+VLOOKUP($B98,'1v -beneficirani'!$A$15:$AV$372,X$3,FALSE))</f>
        <v>0</v>
      </c>
      <c r="Y98">
        <f>IF($B98=0,0,+VLOOKUP($B98,'1v -beneficirani'!$A$15:$AV$372,Y$3,FALSE))</f>
        <v>0</v>
      </c>
      <c r="Z98">
        <f>IF($B98=0,0,+VLOOKUP($B98,'1v -beneficirani'!$A$15:$AV$372,Z$3,FALSE))</f>
        <v>0</v>
      </c>
      <c r="AA98">
        <f>IF($B98=0,0,+VLOOKUP($B98,'1v -beneficirani'!$A$15:$AV$372,AA$3,FALSE))</f>
        <v>0</v>
      </c>
      <c r="AB98">
        <f>IF($B98=0,0,+VLOOKUP($B98,'1v -beneficirani'!$A$15:$AV$372,AB$3,FALSE))</f>
        <v>0</v>
      </c>
      <c r="AC98">
        <f>IF($B98=0,0,+VLOOKUP($B98,'1v -beneficirani'!$A$15:$AV$372,AC$3,FALSE))</f>
        <v>0</v>
      </c>
      <c r="AD98">
        <f>IF($B98=0,0,+VLOOKUP($B98,'1v -beneficirani'!$A$15:$AV$372,AD$3,FALSE))</f>
        <v>0</v>
      </c>
      <c r="AL98">
        <f>IF($B98=0,0,+VLOOKUP($B98,'1v -beneficirani'!$A$15:$AV$372,AL$3,FALSE))</f>
        <v>0</v>
      </c>
      <c r="AM98">
        <f>IF($B98=0,0,+VLOOKUP($B98,'1v -beneficirani'!$A$15:$AV$372,AM$3,FALSE))</f>
        <v>0</v>
      </c>
      <c r="AN98" s="40">
        <f>IF($B98=0,0,+VLOOKUP($B98,'1v -beneficirani'!$A$15:$AV$372,AN$3,FALSE))</f>
        <v>0</v>
      </c>
      <c r="AO98" s="40">
        <f>IF($B98=0,0,+VLOOKUP($B98,'1v -beneficirani'!$A$15:$AV$372,AO$3,FALSE))</f>
        <v>0</v>
      </c>
      <c r="AP98" s="40">
        <f>IF($B98=0,0,+VLOOKUP($B98,'1v -beneficirani'!$A$15:$AV$372,AP$3,FALSE))</f>
        <v>0</v>
      </c>
      <c r="AQ98" s="40">
        <f>IF($B98=0,0,+VLOOKUP($B98,'1v -beneficirani'!$A$15:$AV$372,AQ$3,FALSE))</f>
        <v>0</v>
      </c>
      <c r="AR98" s="40">
        <f>IF($B98=0,0,+VLOOKUP($B98,'1v -beneficirani'!$A$15:$AV$372,AR$3,FALSE))</f>
        <v>0</v>
      </c>
      <c r="AS98" s="40">
        <f>IF($B98=0,0,+VLOOKUP($B98,'1v -beneficirani'!$A$15:$AV$372,AS$3,FALSE))</f>
        <v>0</v>
      </c>
      <c r="AT98" s="40">
        <f>IF($B98=0,0,+VLOOKUP($B98,'1v -beneficirani'!$A$15:$AV$372,AT$3,FALSE))</f>
        <v>0</v>
      </c>
      <c r="AU98" s="40">
        <f>IF($B98=0,0,+VLOOKUP($B98,'1v -beneficirani'!$A$15:$AV$372,AU$3,FALSE))</f>
        <v>0</v>
      </c>
      <c r="AV98" s="40">
        <f>IF($B98=0,0,+VLOOKUP($B98,'1v -beneficirani'!$A$15:$AV$372,AV$3,FALSE))</f>
        <v>0</v>
      </c>
      <c r="AW98" s="40">
        <f>IF($B98=0,0,+VLOOKUP($B98,'1v -beneficirani'!$A$15:$AV$372,AW$3,FALSE))</f>
        <v>0</v>
      </c>
      <c r="AX98" s="389">
        <f>IF($B98=0,0,+VLOOKUP($B98,'1v -beneficirani'!$A$15:$AV$372,AX$3,FALSE))</f>
        <v>0</v>
      </c>
    </row>
    <row r="99" spans="1:50" x14ac:dyDescent="0.25">
      <c r="A99">
        <f t="shared" si="8"/>
        <v>0</v>
      </c>
      <c r="B99">
        <f>+IF(MAX(B$4:B98)+1&lt;=B$1,B98+1,0)</f>
        <v>0</v>
      </c>
      <c r="C99" s="222">
        <f t="shared" si="11"/>
        <v>0</v>
      </c>
      <c r="D99">
        <f t="shared" si="11"/>
        <v>0</v>
      </c>
      <c r="E99" s="368">
        <f t="shared" si="11"/>
        <v>0</v>
      </c>
      <c r="F99" s="222">
        <f t="shared" si="10"/>
        <v>0</v>
      </c>
      <c r="G99">
        <f>IF($B99=0,0,+VLOOKUP($B99,'1v -beneficirani'!A$15:C$351,G$3,FALSE))</f>
        <v>0</v>
      </c>
      <c r="I99">
        <f>IF($B99=0,0,+VLOOKUP($B99,'1v -beneficirani'!$A$15:$AV$372,I$3,FALSE))</f>
        <v>0</v>
      </c>
      <c r="J99">
        <f>IF($B99=0,0,+VLOOKUP($B99,'1v -beneficirani'!$A$15:$AV$372,J$3,FALSE))</f>
        <v>0</v>
      </c>
      <c r="K99">
        <f>IF($B99=0,0,+VLOOKUP($B99,'1v -beneficirani'!$A$15:$AV$372,K$3,FALSE))</f>
        <v>0</v>
      </c>
      <c r="L99">
        <f>IF($B99=0,0,+VLOOKUP($B99,'1v -beneficirani'!$A$15:$AV$372,L$3,FALSE))</f>
        <v>0</v>
      </c>
      <c r="M99">
        <f>IF($B99=0,0,+VLOOKUP($B99,'1v -beneficirani'!$A$15:$AV$372,M$3,FALSE))</f>
        <v>0</v>
      </c>
      <c r="N99">
        <f>IF($B99=0,0,+VLOOKUP($B99,'1v -beneficirani'!$A$15:$AV$372,N$3,FALSE))</f>
        <v>0</v>
      </c>
      <c r="O99">
        <f>IF($B99=0,0,+VLOOKUP($B99,'1v -beneficirani'!$A$15:$AV$372,O$3,FALSE))</f>
        <v>0</v>
      </c>
      <c r="P99">
        <f>IF($B99=0,0,+VLOOKUP($B99,'1v -beneficirani'!$A$15:$AV$372,P$3,FALSE))</f>
        <v>0</v>
      </c>
      <c r="Q99">
        <f>IF($B99=0,0,+VLOOKUP($B99,'1v -beneficirani'!$A$15:$AV$372,Q$3,FALSE))</f>
        <v>0</v>
      </c>
      <c r="R99">
        <f>IF($B99=0,0,+VLOOKUP($B99,'1v -beneficirani'!$A$15:$AV$372,R$3,FALSE))</f>
        <v>0</v>
      </c>
      <c r="S99">
        <f>IF($B99=0,0,+VLOOKUP($B99,'1v -beneficirani'!$A$15:$AV$372,S$3,FALSE))</f>
        <v>0</v>
      </c>
      <c r="T99">
        <f>IF($B99=0,0,+VLOOKUP($B99,'1v -beneficirani'!$A$15:$AV$372,T$3,FALSE))</f>
        <v>0</v>
      </c>
      <c r="U99">
        <f>IF($B99=0,0,+VLOOKUP($B99,'1v -beneficirani'!$A$15:$AV$372,U$3,FALSE))</f>
        <v>0</v>
      </c>
      <c r="V99">
        <f>IF($B99=0,0,+VLOOKUP($B99,'1v -beneficirani'!$A$15:$AV$372,V$3,FALSE))</f>
        <v>0</v>
      </c>
      <c r="W99">
        <f>IF($B99=0,0,+VLOOKUP($B99,'1v -beneficirani'!$A$15:$AV$372,W$3,FALSE))</f>
        <v>0</v>
      </c>
      <c r="X99">
        <f>IF($B99=0,0,+VLOOKUP($B99,'1v -beneficirani'!$A$15:$AV$372,X$3,FALSE))</f>
        <v>0</v>
      </c>
      <c r="Y99">
        <f>IF($B99=0,0,+VLOOKUP($B99,'1v -beneficirani'!$A$15:$AV$372,Y$3,FALSE))</f>
        <v>0</v>
      </c>
      <c r="Z99">
        <f>IF($B99=0,0,+VLOOKUP($B99,'1v -beneficirani'!$A$15:$AV$372,Z$3,FALSE))</f>
        <v>0</v>
      </c>
      <c r="AA99">
        <f>IF($B99=0,0,+VLOOKUP($B99,'1v -beneficirani'!$A$15:$AV$372,AA$3,FALSE))</f>
        <v>0</v>
      </c>
      <c r="AB99">
        <f>IF($B99=0,0,+VLOOKUP($B99,'1v -beneficirani'!$A$15:$AV$372,AB$3,FALSE))</f>
        <v>0</v>
      </c>
      <c r="AC99">
        <f>IF($B99=0,0,+VLOOKUP($B99,'1v -beneficirani'!$A$15:$AV$372,AC$3,FALSE))</f>
        <v>0</v>
      </c>
      <c r="AD99">
        <f>IF($B99=0,0,+VLOOKUP($B99,'1v -beneficirani'!$A$15:$AV$372,AD$3,FALSE))</f>
        <v>0</v>
      </c>
      <c r="AL99">
        <f>IF($B99=0,0,+VLOOKUP($B99,'1v -beneficirani'!$A$15:$AV$372,AL$3,FALSE))</f>
        <v>0</v>
      </c>
      <c r="AM99">
        <f>IF($B99=0,0,+VLOOKUP($B99,'1v -beneficirani'!$A$15:$AV$372,AM$3,FALSE))</f>
        <v>0</v>
      </c>
      <c r="AN99" s="40">
        <f>IF($B99=0,0,+VLOOKUP($B99,'1v -beneficirani'!$A$15:$AV$372,AN$3,FALSE))</f>
        <v>0</v>
      </c>
      <c r="AO99" s="40">
        <f>IF($B99=0,0,+VLOOKUP($B99,'1v -beneficirani'!$A$15:$AV$372,AO$3,FALSE))</f>
        <v>0</v>
      </c>
      <c r="AP99" s="40">
        <f>IF($B99=0,0,+VLOOKUP($B99,'1v -beneficirani'!$A$15:$AV$372,AP$3,FALSE))</f>
        <v>0</v>
      </c>
      <c r="AQ99" s="40">
        <f>IF($B99=0,0,+VLOOKUP($B99,'1v -beneficirani'!$A$15:$AV$372,AQ$3,FALSE))</f>
        <v>0</v>
      </c>
      <c r="AR99" s="40">
        <f>IF($B99=0,0,+VLOOKUP($B99,'1v -beneficirani'!$A$15:$AV$372,AR$3,FALSE))</f>
        <v>0</v>
      </c>
      <c r="AS99" s="40">
        <f>IF($B99=0,0,+VLOOKUP($B99,'1v -beneficirani'!$A$15:$AV$372,AS$3,FALSE))</f>
        <v>0</v>
      </c>
      <c r="AT99" s="40">
        <f>IF($B99=0,0,+VLOOKUP($B99,'1v -beneficirani'!$A$15:$AV$372,AT$3,FALSE))</f>
        <v>0</v>
      </c>
      <c r="AU99" s="40">
        <f>IF($B99=0,0,+VLOOKUP($B99,'1v -beneficirani'!$A$15:$AV$372,AU$3,FALSE))</f>
        <v>0</v>
      </c>
      <c r="AV99" s="40">
        <f>IF($B99=0,0,+VLOOKUP($B99,'1v -beneficirani'!$A$15:$AV$372,AV$3,FALSE))</f>
        <v>0</v>
      </c>
      <c r="AW99" s="40">
        <f>IF($B99=0,0,+VLOOKUP($B99,'1v -beneficirani'!$A$15:$AV$372,AW$3,FALSE))</f>
        <v>0</v>
      </c>
      <c r="AX99" s="389">
        <f>IF($B99=0,0,+VLOOKUP($B99,'1v -beneficirani'!$A$15:$AV$372,AX$3,FALSE))</f>
        <v>0</v>
      </c>
    </row>
    <row r="100" spans="1:50" x14ac:dyDescent="0.25">
      <c r="A100">
        <f t="shared" si="8"/>
        <v>0</v>
      </c>
      <c r="B100">
        <f>+IF(MAX(B$4:B99)+1&lt;=B$1,B99+1,0)</f>
        <v>0</v>
      </c>
      <c r="C100" s="222">
        <f t="shared" si="11"/>
        <v>0</v>
      </c>
      <c r="D100">
        <f t="shared" si="11"/>
        <v>0</v>
      </c>
      <c r="E100" s="368">
        <f t="shared" si="11"/>
        <v>0</v>
      </c>
      <c r="F100" s="222">
        <f t="shared" si="10"/>
        <v>0</v>
      </c>
      <c r="G100">
        <f>IF($B100=0,0,+VLOOKUP($B100,'1v -beneficirani'!A$15:C$351,G$3,FALSE))</f>
        <v>0</v>
      </c>
      <c r="I100">
        <f>IF($B100=0,0,+VLOOKUP($B100,'1v -beneficirani'!$A$15:$AV$372,I$3,FALSE))</f>
        <v>0</v>
      </c>
      <c r="J100">
        <f>IF($B100=0,0,+VLOOKUP($B100,'1v -beneficirani'!$A$15:$AV$372,J$3,FALSE))</f>
        <v>0</v>
      </c>
      <c r="K100">
        <f>IF($B100=0,0,+VLOOKUP($B100,'1v -beneficirani'!$A$15:$AV$372,K$3,FALSE))</f>
        <v>0</v>
      </c>
      <c r="L100">
        <f>IF($B100=0,0,+VLOOKUP($B100,'1v -beneficirani'!$A$15:$AV$372,L$3,FALSE))</f>
        <v>0</v>
      </c>
      <c r="M100">
        <f>IF($B100=0,0,+VLOOKUP($B100,'1v -beneficirani'!$A$15:$AV$372,M$3,FALSE))</f>
        <v>0</v>
      </c>
      <c r="N100">
        <f>IF($B100=0,0,+VLOOKUP($B100,'1v -beneficirani'!$A$15:$AV$372,N$3,FALSE))</f>
        <v>0</v>
      </c>
      <c r="O100">
        <f>IF($B100=0,0,+VLOOKUP($B100,'1v -beneficirani'!$A$15:$AV$372,O$3,FALSE))</f>
        <v>0</v>
      </c>
      <c r="P100">
        <f>IF($B100=0,0,+VLOOKUP($B100,'1v -beneficirani'!$A$15:$AV$372,P$3,FALSE))</f>
        <v>0</v>
      </c>
      <c r="Q100">
        <f>IF($B100=0,0,+VLOOKUP($B100,'1v -beneficirani'!$A$15:$AV$372,Q$3,FALSE))</f>
        <v>0</v>
      </c>
      <c r="R100">
        <f>IF($B100=0,0,+VLOOKUP($B100,'1v -beneficirani'!$A$15:$AV$372,R$3,FALSE))</f>
        <v>0</v>
      </c>
      <c r="S100">
        <f>IF($B100=0,0,+VLOOKUP($B100,'1v -beneficirani'!$A$15:$AV$372,S$3,FALSE))</f>
        <v>0</v>
      </c>
      <c r="T100">
        <f>IF($B100=0,0,+VLOOKUP($B100,'1v -beneficirani'!$A$15:$AV$372,T$3,FALSE))</f>
        <v>0</v>
      </c>
      <c r="U100">
        <f>IF($B100=0,0,+VLOOKUP($B100,'1v -beneficirani'!$A$15:$AV$372,U$3,FALSE))</f>
        <v>0</v>
      </c>
      <c r="V100">
        <f>IF($B100=0,0,+VLOOKUP($B100,'1v -beneficirani'!$A$15:$AV$372,V$3,FALSE))</f>
        <v>0</v>
      </c>
      <c r="W100">
        <f>IF($B100=0,0,+VLOOKUP($B100,'1v -beneficirani'!$A$15:$AV$372,W$3,FALSE))</f>
        <v>0</v>
      </c>
      <c r="X100">
        <f>IF($B100=0,0,+VLOOKUP($B100,'1v -beneficirani'!$A$15:$AV$372,X$3,FALSE))</f>
        <v>0</v>
      </c>
      <c r="Y100">
        <f>IF($B100=0,0,+VLOOKUP($B100,'1v -beneficirani'!$A$15:$AV$372,Y$3,FALSE))</f>
        <v>0</v>
      </c>
      <c r="Z100">
        <f>IF($B100=0,0,+VLOOKUP($B100,'1v -beneficirani'!$A$15:$AV$372,Z$3,FALSE))</f>
        <v>0</v>
      </c>
      <c r="AA100">
        <f>IF($B100=0,0,+VLOOKUP($B100,'1v -beneficirani'!$A$15:$AV$372,AA$3,FALSE))</f>
        <v>0</v>
      </c>
      <c r="AB100">
        <f>IF($B100=0,0,+VLOOKUP($B100,'1v -beneficirani'!$A$15:$AV$372,AB$3,FALSE))</f>
        <v>0</v>
      </c>
      <c r="AC100">
        <f>IF($B100=0,0,+VLOOKUP($B100,'1v -beneficirani'!$A$15:$AV$372,AC$3,FALSE))</f>
        <v>0</v>
      </c>
      <c r="AD100">
        <f>IF($B100=0,0,+VLOOKUP($B100,'1v -beneficirani'!$A$15:$AV$372,AD$3,FALSE))</f>
        <v>0</v>
      </c>
      <c r="AL100">
        <f>IF($B100=0,0,+VLOOKUP($B100,'1v -beneficirani'!$A$15:$AV$372,AL$3,FALSE))</f>
        <v>0</v>
      </c>
      <c r="AM100">
        <f>IF($B100=0,0,+VLOOKUP($B100,'1v -beneficirani'!$A$15:$AV$372,AM$3,FALSE))</f>
        <v>0</v>
      </c>
      <c r="AN100" s="40">
        <f>IF($B100=0,0,+VLOOKUP($B100,'1v -beneficirani'!$A$15:$AV$372,AN$3,FALSE))</f>
        <v>0</v>
      </c>
      <c r="AO100" s="40">
        <f>IF($B100=0,0,+VLOOKUP($B100,'1v -beneficirani'!$A$15:$AV$372,AO$3,FALSE))</f>
        <v>0</v>
      </c>
      <c r="AP100" s="40">
        <f>IF($B100=0,0,+VLOOKUP($B100,'1v -beneficirani'!$A$15:$AV$372,AP$3,FALSE))</f>
        <v>0</v>
      </c>
      <c r="AQ100" s="40">
        <f>IF($B100=0,0,+VLOOKUP($B100,'1v -beneficirani'!$A$15:$AV$372,AQ$3,FALSE))</f>
        <v>0</v>
      </c>
      <c r="AR100" s="40">
        <f>IF($B100=0,0,+VLOOKUP($B100,'1v -beneficirani'!$A$15:$AV$372,AR$3,FALSE))</f>
        <v>0</v>
      </c>
      <c r="AS100" s="40">
        <f>IF($B100=0,0,+VLOOKUP($B100,'1v -beneficirani'!$A$15:$AV$372,AS$3,FALSE))</f>
        <v>0</v>
      </c>
      <c r="AT100" s="40">
        <f>IF($B100=0,0,+VLOOKUP($B100,'1v -beneficirani'!$A$15:$AV$372,AT$3,FALSE))</f>
        <v>0</v>
      </c>
      <c r="AU100" s="40">
        <f>IF($B100=0,0,+VLOOKUP($B100,'1v -beneficirani'!$A$15:$AV$372,AU$3,FALSE))</f>
        <v>0</v>
      </c>
      <c r="AV100" s="40">
        <f>IF($B100=0,0,+VLOOKUP($B100,'1v -beneficirani'!$A$15:$AV$372,AV$3,FALSE))</f>
        <v>0</v>
      </c>
      <c r="AW100" s="40">
        <f>IF($B100=0,0,+VLOOKUP($B100,'1v -beneficirani'!$A$15:$AV$372,AW$3,FALSE))</f>
        <v>0</v>
      </c>
      <c r="AX100" s="389">
        <f>IF($B100=0,0,+VLOOKUP($B100,'1v -beneficirani'!$A$15:$AV$372,AX$3,FALSE))</f>
        <v>0</v>
      </c>
    </row>
    <row r="101" spans="1:50" x14ac:dyDescent="0.25">
      <c r="A101">
        <f t="shared" si="8"/>
        <v>0</v>
      </c>
      <c r="B101">
        <f>+IF(MAX(B$4:B100)+1&lt;=B$1,B100+1,0)</f>
        <v>0</v>
      </c>
      <c r="C101" s="222">
        <f t="shared" si="11"/>
        <v>0</v>
      </c>
      <c r="D101">
        <f t="shared" si="11"/>
        <v>0</v>
      </c>
      <c r="E101" s="368">
        <f t="shared" si="11"/>
        <v>0</v>
      </c>
      <c r="F101" s="222">
        <f t="shared" si="10"/>
        <v>0</v>
      </c>
      <c r="G101">
        <f>IF($B101=0,0,+VLOOKUP($B101,'1v -beneficirani'!A$15:C$351,G$3,FALSE))</f>
        <v>0</v>
      </c>
      <c r="I101">
        <f>IF($B101=0,0,+VLOOKUP($B101,'1v -beneficirani'!$A$15:$AV$372,I$3,FALSE))</f>
        <v>0</v>
      </c>
      <c r="J101">
        <f>IF($B101=0,0,+VLOOKUP($B101,'1v -beneficirani'!$A$15:$AV$372,J$3,FALSE))</f>
        <v>0</v>
      </c>
      <c r="K101">
        <f>IF($B101=0,0,+VLOOKUP($B101,'1v -beneficirani'!$A$15:$AV$372,K$3,FALSE))</f>
        <v>0</v>
      </c>
      <c r="L101">
        <f>IF($B101=0,0,+VLOOKUP($B101,'1v -beneficirani'!$A$15:$AV$372,L$3,FALSE))</f>
        <v>0</v>
      </c>
      <c r="M101">
        <f>IF($B101=0,0,+VLOOKUP($B101,'1v -beneficirani'!$A$15:$AV$372,M$3,FALSE))</f>
        <v>0</v>
      </c>
      <c r="N101">
        <f>IF($B101=0,0,+VLOOKUP($B101,'1v -beneficirani'!$A$15:$AV$372,N$3,FALSE))</f>
        <v>0</v>
      </c>
      <c r="O101">
        <f>IF($B101=0,0,+VLOOKUP($B101,'1v -beneficirani'!$A$15:$AV$372,O$3,FALSE))</f>
        <v>0</v>
      </c>
      <c r="P101">
        <f>IF($B101=0,0,+VLOOKUP($B101,'1v -beneficirani'!$A$15:$AV$372,P$3,FALSE))</f>
        <v>0</v>
      </c>
      <c r="Q101">
        <f>IF($B101=0,0,+VLOOKUP($B101,'1v -beneficirani'!$A$15:$AV$372,Q$3,FALSE))</f>
        <v>0</v>
      </c>
      <c r="R101">
        <f>IF($B101=0,0,+VLOOKUP($B101,'1v -beneficirani'!$A$15:$AV$372,R$3,FALSE))</f>
        <v>0</v>
      </c>
      <c r="S101">
        <f>IF($B101=0,0,+VLOOKUP($B101,'1v -beneficirani'!$A$15:$AV$372,S$3,FALSE))</f>
        <v>0</v>
      </c>
      <c r="T101">
        <f>IF($B101=0,0,+VLOOKUP($B101,'1v -beneficirani'!$A$15:$AV$372,T$3,FALSE))</f>
        <v>0</v>
      </c>
      <c r="U101">
        <f>IF($B101=0,0,+VLOOKUP($B101,'1v -beneficirani'!$A$15:$AV$372,U$3,FALSE))</f>
        <v>0</v>
      </c>
      <c r="V101">
        <f>IF($B101=0,0,+VLOOKUP($B101,'1v -beneficirani'!$A$15:$AV$372,V$3,FALSE))</f>
        <v>0</v>
      </c>
      <c r="W101">
        <f>IF($B101=0,0,+VLOOKUP($B101,'1v -beneficirani'!$A$15:$AV$372,W$3,FALSE))</f>
        <v>0</v>
      </c>
      <c r="X101">
        <f>IF($B101=0,0,+VLOOKUP($B101,'1v -beneficirani'!$A$15:$AV$372,X$3,FALSE))</f>
        <v>0</v>
      </c>
      <c r="Y101">
        <f>IF($B101=0,0,+VLOOKUP($B101,'1v -beneficirani'!$A$15:$AV$372,Y$3,FALSE))</f>
        <v>0</v>
      </c>
      <c r="Z101">
        <f>IF($B101=0,0,+VLOOKUP($B101,'1v -beneficirani'!$A$15:$AV$372,Z$3,FALSE))</f>
        <v>0</v>
      </c>
      <c r="AA101">
        <f>IF($B101=0,0,+VLOOKUP($B101,'1v -beneficirani'!$A$15:$AV$372,AA$3,FALSE))</f>
        <v>0</v>
      </c>
      <c r="AB101">
        <f>IF($B101=0,0,+VLOOKUP($B101,'1v -beneficirani'!$A$15:$AV$372,AB$3,FALSE))</f>
        <v>0</v>
      </c>
      <c r="AC101">
        <f>IF($B101=0,0,+VLOOKUP($B101,'1v -beneficirani'!$A$15:$AV$372,AC$3,FALSE))</f>
        <v>0</v>
      </c>
      <c r="AD101">
        <f>IF($B101=0,0,+VLOOKUP($B101,'1v -beneficirani'!$A$15:$AV$372,AD$3,FALSE))</f>
        <v>0</v>
      </c>
      <c r="AL101">
        <f>IF($B101=0,0,+VLOOKUP($B101,'1v -beneficirani'!$A$15:$AV$372,AL$3,FALSE))</f>
        <v>0</v>
      </c>
      <c r="AM101">
        <f>IF($B101=0,0,+VLOOKUP($B101,'1v -beneficirani'!$A$15:$AV$372,AM$3,FALSE))</f>
        <v>0</v>
      </c>
      <c r="AN101" s="40">
        <f>IF($B101=0,0,+VLOOKUP($B101,'1v -beneficirani'!$A$15:$AV$372,AN$3,FALSE))</f>
        <v>0</v>
      </c>
      <c r="AO101" s="40">
        <f>IF($B101=0,0,+VLOOKUP($B101,'1v -beneficirani'!$A$15:$AV$372,AO$3,FALSE))</f>
        <v>0</v>
      </c>
      <c r="AP101" s="40">
        <f>IF($B101=0,0,+VLOOKUP($B101,'1v -beneficirani'!$A$15:$AV$372,AP$3,FALSE))</f>
        <v>0</v>
      </c>
      <c r="AQ101" s="40">
        <f>IF($B101=0,0,+VLOOKUP($B101,'1v -beneficirani'!$A$15:$AV$372,AQ$3,FALSE))</f>
        <v>0</v>
      </c>
      <c r="AR101" s="40">
        <f>IF($B101=0,0,+VLOOKUP($B101,'1v -beneficirani'!$A$15:$AV$372,AR$3,FALSE))</f>
        <v>0</v>
      </c>
      <c r="AS101" s="40">
        <f>IF($B101=0,0,+VLOOKUP($B101,'1v -beneficirani'!$A$15:$AV$372,AS$3,FALSE))</f>
        <v>0</v>
      </c>
      <c r="AT101" s="40">
        <f>IF($B101=0,0,+VLOOKUP($B101,'1v -beneficirani'!$A$15:$AV$372,AT$3,FALSE))</f>
        <v>0</v>
      </c>
      <c r="AU101" s="40">
        <f>IF($B101=0,0,+VLOOKUP($B101,'1v -beneficirani'!$A$15:$AV$372,AU$3,FALSE))</f>
        <v>0</v>
      </c>
      <c r="AV101" s="40">
        <f>IF($B101=0,0,+VLOOKUP($B101,'1v -beneficirani'!$A$15:$AV$372,AV$3,FALSE))</f>
        <v>0</v>
      </c>
      <c r="AW101" s="40">
        <f>IF($B101=0,0,+VLOOKUP($B101,'1v -beneficirani'!$A$15:$AV$372,AW$3,FALSE))</f>
        <v>0</v>
      </c>
      <c r="AX101" s="389">
        <f>IF($B101=0,0,+VLOOKUP($B101,'1v -beneficirani'!$A$15:$AV$372,AX$3,FALSE))</f>
        <v>0</v>
      </c>
    </row>
    <row r="102" spans="1:50" x14ac:dyDescent="0.25">
      <c r="A102">
        <f t="shared" ref="A102:A133" si="12">+IF(B102=0,0,A101)</f>
        <v>0</v>
      </c>
      <c r="B102">
        <f>+IF(MAX(B$4:B101)+1&lt;=B$1,B101+1,0)</f>
        <v>0</v>
      </c>
      <c r="C102" s="222">
        <f t="shared" si="11"/>
        <v>0</v>
      </c>
      <c r="D102">
        <f t="shared" si="11"/>
        <v>0</v>
      </c>
      <c r="E102" s="368">
        <f t="shared" si="11"/>
        <v>0</v>
      </c>
      <c r="F102" s="222">
        <f t="shared" si="10"/>
        <v>0</v>
      </c>
      <c r="G102">
        <f>IF($B102=0,0,+VLOOKUP($B102,'1v -beneficirani'!A$15:C$351,G$3,FALSE))</f>
        <v>0</v>
      </c>
      <c r="I102">
        <f>IF($B102=0,0,+VLOOKUP($B102,'1v -beneficirani'!$A$15:$AV$372,I$3,FALSE))</f>
        <v>0</v>
      </c>
      <c r="J102">
        <f>IF($B102=0,0,+VLOOKUP($B102,'1v -beneficirani'!$A$15:$AV$372,J$3,FALSE))</f>
        <v>0</v>
      </c>
      <c r="K102">
        <f>IF($B102=0,0,+VLOOKUP($B102,'1v -beneficirani'!$A$15:$AV$372,K$3,FALSE))</f>
        <v>0</v>
      </c>
      <c r="L102">
        <f>IF($B102=0,0,+VLOOKUP($B102,'1v -beneficirani'!$A$15:$AV$372,L$3,FALSE))</f>
        <v>0</v>
      </c>
      <c r="M102">
        <f>IF($B102=0,0,+VLOOKUP($B102,'1v -beneficirani'!$A$15:$AV$372,M$3,FALSE))</f>
        <v>0</v>
      </c>
      <c r="N102">
        <f>IF($B102=0,0,+VLOOKUP($B102,'1v -beneficirani'!$A$15:$AV$372,N$3,FALSE))</f>
        <v>0</v>
      </c>
      <c r="O102">
        <f>IF($B102=0,0,+VLOOKUP($B102,'1v -beneficirani'!$A$15:$AV$372,O$3,FALSE))</f>
        <v>0</v>
      </c>
      <c r="P102">
        <f>IF($B102=0,0,+VLOOKUP($B102,'1v -beneficirani'!$A$15:$AV$372,P$3,FALSE))</f>
        <v>0</v>
      </c>
      <c r="Q102">
        <f>IF($B102=0,0,+VLOOKUP($B102,'1v -beneficirani'!$A$15:$AV$372,Q$3,FALSE))</f>
        <v>0</v>
      </c>
      <c r="R102">
        <f>IF($B102=0,0,+VLOOKUP($B102,'1v -beneficirani'!$A$15:$AV$372,R$3,FALSE))</f>
        <v>0</v>
      </c>
      <c r="S102">
        <f>IF($B102=0,0,+VLOOKUP($B102,'1v -beneficirani'!$A$15:$AV$372,S$3,FALSE))</f>
        <v>0</v>
      </c>
      <c r="T102">
        <f>IF($B102=0,0,+VLOOKUP($B102,'1v -beneficirani'!$A$15:$AV$372,T$3,FALSE))</f>
        <v>0</v>
      </c>
      <c r="U102">
        <f>IF($B102=0,0,+VLOOKUP($B102,'1v -beneficirani'!$A$15:$AV$372,U$3,FALSE))</f>
        <v>0</v>
      </c>
      <c r="V102">
        <f>IF($B102=0,0,+VLOOKUP($B102,'1v -beneficirani'!$A$15:$AV$372,V$3,FALSE))</f>
        <v>0</v>
      </c>
      <c r="W102">
        <f>IF($B102=0,0,+VLOOKUP($B102,'1v -beneficirani'!$A$15:$AV$372,W$3,FALSE))</f>
        <v>0</v>
      </c>
      <c r="X102">
        <f>IF($B102=0,0,+VLOOKUP($B102,'1v -beneficirani'!$A$15:$AV$372,X$3,FALSE))</f>
        <v>0</v>
      </c>
      <c r="Y102">
        <f>IF($B102=0,0,+VLOOKUP($B102,'1v -beneficirani'!$A$15:$AV$372,Y$3,FALSE))</f>
        <v>0</v>
      </c>
      <c r="Z102">
        <f>IF($B102=0,0,+VLOOKUP($B102,'1v -beneficirani'!$A$15:$AV$372,Z$3,FALSE))</f>
        <v>0</v>
      </c>
      <c r="AA102">
        <f>IF($B102=0,0,+VLOOKUP($B102,'1v -beneficirani'!$A$15:$AV$372,AA$3,FALSE))</f>
        <v>0</v>
      </c>
      <c r="AB102">
        <f>IF($B102=0,0,+VLOOKUP($B102,'1v -beneficirani'!$A$15:$AV$372,AB$3,FALSE))</f>
        <v>0</v>
      </c>
      <c r="AC102">
        <f>IF($B102=0,0,+VLOOKUP($B102,'1v -beneficirani'!$A$15:$AV$372,AC$3,FALSE))</f>
        <v>0</v>
      </c>
      <c r="AD102">
        <f>IF($B102=0,0,+VLOOKUP($B102,'1v -beneficirani'!$A$15:$AV$372,AD$3,FALSE))</f>
        <v>0</v>
      </c>
      <c r="AL102">
        <f>IF($B102=0,0,+VLOOKUP($B102,'1v -beneficirani'!$A$15:$AV$372,AL$3,FALSE))</f>
        <v>0</v>
      </c>
      <c r="AM102">
        <f>IF($B102=0,0,+VLOOKUP($B102,'1v -beneficirani'!$A$15:$AV$372,AM$3,FALSE))</f>
        <v>0</v>
      </c>
      <c r="AN102" s="40">
        <f>IF($B102=0,0,+VLOOKUP($B102,'1v -beneficirani'!$A$15:$AV$372,AN$3,FALSE))</f>
        <v>0</v>
      </c>
      <c r="AO102" s="40">
        <f>IF($B102=0,0,+VLOOKUP($B102,'1v -beneficirani'!$A$15:$AV$372,AO$3,FALSE))</f>
        <v>0</v>
      </c>
      <c r="AP102" s="40">
        <f>IF($B102=0,0,+VLOOKUP($B102,'1v -beneficirani'!$A$15:$AV$372,AP$3,FALSE))</f>
        <v>0</v>
      </c>
      <c r="AQ102" s="40">
        <f>IF($B102=0,0,+VLOOKUP($B102,'1v -beneficirani'!$A$15:$AV$372,AQ$3,FALSE))</f>
        <v>0</v>
      </c>
      <c r="AR102" s="40">
        <f>IF($B102=0,0,+VLOOKUP($B102,'1v -beneficirani'!$A$15:$AV$372,AR$3,FALSE))</f>
        <v>0</v>
      </c>
      <c r="AS102" s="40">
        <f>IF($B102=0,0,+VLOOKUP($B102,'1v -beneficirani'!$A$15:$AV$372,AS$3,FALSE))</f>
        <v>0</v>
      </c>
      <c r="AT102" s="40">
        <f>IF($B102=0,0,+VLOOKUP($B102,'1v -beneficirani'!$A$15:$AV$372,AT$3,FALSE))</f>
        <v>0</v>
      </c>
      <c r="AU102" s="40">
        <f>IF($B102=0,0,+VLOOKUP($B102,'1v -beneficirani'!$A$15:$AV$372,AU$3,FALSE))</f>
        <v>0</v>
      </c>
      <c r="AV102" s="40">
        <f>IF($B102=0,0,+VLOOKUP($B102,'1v -beneficirani'!$A$15:$AV$372,AV$3,FALSE))</f>
        <v>0</v>
      </c>
      <c r="AW102" s="40">
        <f>IF($B102=0,0,+VLOOKUP($B102,'1v -beneficirani'!$A$15:$AV$372,AW$3,FALSE))</f>
        <v>0</v>
      </c>
      <c r="AX102" s="389">
        <f>IF($B102=0,0,+VLOOKUP($B102,'1v -beneficirani'!$A$15:$AV$372,AX$3,FALSE))</f>
        <v>0</v>
      </c>
    </row>
    <row r="103" spans="1:50" x14ac:dyDescent="0.25">
      <c r="A103">
        <f t="shared" si="12"/>
        <v>0</v>
      </c>
      <c r="B103">
        <f>+IF(MAX(B$4:B102)+1&lt;=B$1,B102+1,0)</f>
        <v>0</v>
      </c>
      <c r="C103" s="222">
        <f t="shared" ref="C103:E118" si="13">+IF(B103&gt;0,C102,0)</f>
        <v>0</v>
      </c>
      <c r="D103">
        <f t="shared" si="13"/>
        <v>0</v>
      </c>
      <c r="E103" s="368">
        <f t="shared" si="13"/>
        <v>0</v>
      </c>
      <c r="F103" s="222">
        <f t="shared" si="10"/>
        <v>0</v>
      </c>
      <c r="G103">
        <f>IF($B103=0,0,+VLOOKUP($B103,'1v -beneficirani'!A$15:C$351,G$3,FALSE))</f>
        <v>0</v>
      </c>
      <c r="I103">
        <f>IF($B103=0,0,+VLOOKUP($B103,'1v -beneficirani'!$A$15:$AV$372,I$3,FALSE))</f>
        <v>0</v>
      </c>
      <c r="J103">
        <f>IF($B103=0,0,+VLOOKUP($B103,'1v -beneficirani'!$A$15:$AV$372,J$3,FALSE))</f>
        <v>0</v>
      </c>
      <c r="K103">
        <f>IF($B103=0,0,+VLOOKUP($B103,'1v -beneficirani'!$A$15:$AV$372,K$3,FALSE))</f>
        <v>0</v>
      </c>
      <c r="L103">
        <f>IF($B103=0,0,+VLOOKUP($B103,'1v -beneficirani'!$A$15:$AV$372,L$3,FALSE))</f>
        <v>0</v>
      </c>
      <c r="M103">
        <f>IF($B103=0,0,+VLOOKUP($B103,'1v -beneficirani'!$A$15:$AV$372,M$3,FALSE))</f>
        <v>0</v>
      </c>
      <c r="N103">
        <f>IF($B103=0,0,+VLOOKUP($B103,'1v -beneficirani'!$A$15:$AV$372,N$3,FALSE))</f>
        <v>0</v>
      </c>
      <c r="O103">
        <f>IF($B103=0,0,+VLOOKUP($B103,'1v -beneficirani'!$A$15:$AV$372,O$3,FALSE))</f>
        <v>0</v>
      </c>
      <c r="P103">
        <f>IF($B103=0,0,+VLOOKUP($B103,'1v -beneficirani'!$A$15:$AV$372,P$3,FALSE))</f>
        <v>0</v>
      </c>
      <c r="Q103">
        <f>IF($B103=0,0,+VLOOKUP($B103,'1v -beneficirani'!$A$15:$AV$372,Q$3,FALSE))</f>
        <v>0</v>
      </c>
      <c r="R103">
        <f>IF($B103=0,0,+VLOOKUP($B103,'1v -beneficirani'!$A$15:$AV$372,R$3,FALSE))</f>
        <v>0</v>
      </c>
      <c r="S103">
        <f>IF($B103=0,0,+VLOOKUP($B103,'1v -beneficirani'!$A$15:$AV$372,S$3,FALSE))</f>
        <v>0</v>
      </c>
      <c r="T103">
        <f>IF($B103=0,0,+VLOOKUP($B103,'1v -beneficirani'!$A$15:$AV$372,T$3,FALSE))</f>
        <v>0</v>
      </c>
      <c r="U103">
        <f>IF($B103=0,0,+VLOOKUP($B103,'1v -beneficirani'!$A$15:$AV$372,U$3,FALSE))</f>
        <v>0</v>
      </c>
      <c r="V103">
        <f>IF($B103=0,0,+VLOOKUP($B103,'1v -beneficirani'!$A$15:$AV$372,V$3,FALSE))</f>
        <v>0</v>
      </c>
      <c r="W103">
        <f>IF($B103=0,0,+VLOOKUP($B103,'1v -beneficirani'!$A$15:$AV$372,W$3,FALSE))</f>
        <v>0</v>
      </c>
      <c r="X103">
        <f>IF($B103=0,0,+VLOOKUP($B103,'1v -beneficirani'!$A$15:$AV$372,X$3,FALSE))</f>
        <v>0</v>
      </c>
      <c r="Y103">
        <f>IF($B103=0,0,+VLOOKUP($B103,'1v -beneficirani'!$A$15:$AV$372,Y$3,FALSE))</f>
        <v>0</v>
      </c>
      <c r="Z103">
        <f>IF($B103=0,0,+VLOOKUP($B103,'1v -beneficirani'!$A$15:$AV$372,Z$3,FALSE))</f>
        <v>0</v>
      </c>
      <c r="AA103">
        <f>IF($B103=0,0,+VLOOKUP($B103,'1v -beneficirani'!$A$15:$AV$372,AA$3,FALSE))</f>
        <v>0</v>
      </c>
      <c r="AB103">
        <f>IF($B103=0,0,+VLOOKUP($B103,'1v -beneficirani'!$A$15:$AV$372,AB$3,FALSE))</f>
        <v>0</v>
      </c>
      <c r="AC103">
        <f>IF($B103=0,0,+VLOOKUP($B103,'1v -beneficirani'!$A$15:$AV$372,AC$3,FALSE))</f>
        <v>0</v>
      </c>
      <c r="AD103">
        <f>IF($B103=0,0,+VLOOKUP($B103,'1v -beneficirani'!$A$15:$AV$372,AD$3,FALSE))</f>
        <v>0</v>
      </c>
      <c r="AL103">
        <f>IF($B103=0,0,+VLOOKUP($B103,'1v -beneficirani'!$A$15:$AV$372,AL$3,FALSE))</f>
        <v>0</v>
      </c>
      <c r="AM103">
        <f>IF($B103=0,0,+VLOOKUP($B103,'1v -beneficirani'!$A$15:$AV$372,AM$3,FALSE))</f>
        <v>0</v>
      </c>
      <c r="AN103" s="40">
        <f>IF($B103=0,0,+VLOOKUP($B103,'1v -beneficirani'!$A$15:$AV$372,AN$3,FALSE))</f>
        <v>0</v>
      </c>
      <c r="AO103" s="40">
        <f>IF($B103=0,0,+VLOOKUP($B103,'1v -beneficirani'!$A$15:$AV$372,AO$3,FALSE))</f>
        <v>0</v>
      </c>
      <c r="AP103" s="40">
        <f>IF($B103=0,0,+VLOOKUP($B103,'1v -beneficirani'!$A$15:$AV$372,AP$3,FALSE))</f>
        <v>0</v>
      </c>
      <c r="AQ103" s="40">
        <f>IF($B103=0,0,+VLOOKUP($B103,'1v -beneficirani'!$A$15:$AV$372,AQ$3,FALSE))</f>
        <v>0</v>
      </c>
      <c r="AR103" s="40">
        <f>IF($B103=0,0,+VLOOKUP($B103,'1v -beneficirani'!$A$15:$AV$372,AR$3,FALSE))</f>
        <v>0</v>
      </c>
      <c r="AS103" s="40">
        <f>IF($B103=0,0,+VLOOKUP($B103,'1v -beneficirani'!$A$15:$AV$372,AS$3,FALSE))</f>
        <v>0</v>
      </c>
      <c r="AT103" s="40">
        <f>IF($B103=0,0,+VLOOKUP($B103,'1v -beneficirani'!$A$15:$AV$372,AT$3,FALSE))</f>
        <v>0</v>
      </c>
      <c r="AU103" s="40">
        <f>IF($B103=0,0,+VLOOKUP($B103,'1v -beneficirani'!$A$15:$AV$372,AU$3,FALSE))</f>
        <v>0</v>
      </c>
      <c r="AV103" s="40">
        <f>IF($B103=0,0,+VLOOKUP($B103,'1v -beneficirani'!$A$15:$AV$372,AV$3,FALSE))</f>
        <v>0</v>
      </c>
      <c r="AW103" s="40">
        <f>IF($B103=0,0,+VLOOKUP($B103,'1v -beneficirani'!$A$15:$AV$372,AW$3,FALSE))</f>
        <v>0</v>
      </c>
      <c r="AX103" s="389">
        <f>IF($B103=0,0,+VLOOKUP($B103,'1v -beneficirani'!$A$15:$AV$372,AX$3,FALSE))</f>
        <v>0</v>
      </c>
    </row>
    <row r="104" spans="1:50" x14ac:dyDescent="0.25">
      <c r="A104">
        <f t="shared" si="12"/>
        <v>0</v>
      </c>
      <c r="B104">
        <f>+IF(MAX(B$4:B103)+1&lt;=B$1,B103+1,0)</f>
        <v>0</v>
      </c>
      <c r="C104" s="222">
        <f t="shared" si="13"/>
        <v>0</v>
      </c>
      <c r="D104">
        <f t="shared" si="13"/>
        <v>0</v>
      </c>
      <c r="E104" s="368">
        <f t="shared" si="13"/>
        <v>0</v>
      </c>
      <c r="F104" s="222">
        <f t="shared" si="10"/>
        <v>0</v>
      </c>
      <c r="G104">
        <f>IF($B104=0,0,+VLOOKUP($B104,'1v -beneficirani'!A$15:C$351,G$3,FALSE))</f>
        <v>0</v>
      </c>
      <c r="I104">
        <f>IF($B104=0,0,+VLOOKUP($B104,'1v -beneficirani'!$A$15:$AV$372,I$3,FALSE))</f>
        <v>0</v>
      </c>
      <c r="J104">
        <f>IF($B104=0,0,+VLOOKUP($B104,'1v -beneficirani'!$A$15:$AV$372,J$3,FALSE))</f>
        <v>0</v>
      </c>
      <c r="K104">
        <f>IF($B104=0,0,+VLOOKUP($B104,'1v -beneficirani'!$A$15:$AV$372,K$3,FALSE))</f>
        <v>0</v>
      </c>
      <c r="L104">
        <f>IF($B104=0,0,+VLOOKUP($B104,'1v -beneficirani'!$A$15:$AV$372,L$3,FALSE))</f>
        <v>0</v>
      </c>
      <c r="M104">
        <f>IF($B104=0,0,+VLOOKUP($B104,'1v -beneficirani'!$A$15:$AV$372,M$3,FALSE))</f>
        <v>0</v>
      </c>
      <c r="N104">
        <f>IF($B104=0,0,+VLOOKUP($B104,'1v -beneficirani'!$A$15:$AV$372,N$3,FALSE))</f>
        <v>0</v>
      </c>
      <c r="O104">
        <f>IF($B104=0,0,+VLOOKUP($B104,'1v -beneficirani'!$A$15:$AV$372,O$3,FALSE))</f>
        <v>0</v>
      </c>
      <c r="P104">
        <f>IF($B104=0,0,+VLOOKUP($B104,'1v -beneficirani'!$A$15:$AV$372,P$3,FALSE))</f>
        <v>0</v>
      </c>
      <c r="Q104">
        <f>IF($B104=0,0,+VLOOKUP($B104,'1v -beneficirani'!$A$15:$AV$372,Q$3,FALSE))</f>
        <v>0</v>
      </c>
      <c r="R104">
        <f>IF($B104=0,0,+VLOOKUP($B104,'1v -beneficirani'!$A$15:$AV$372,R$3,FALSE))</f>
        <v>0</v>
      </c>
      <c r="S104">
        <f>IF($B104=0,0,+VLOOKUP($B104,'1v -beneficirani'!$A$15:$AV$372,S$3,FALSE))</f>
        <v>0</v>
      </c>
      <c r="T104">
        <f>IF($B104=0,0,+VLOOKUP($B104,'1v -beneficirani'!$A$15:$AV$372,T$3,FALSE))</f>
        <v>0</v>
      </c>
      <c r="U104">
        <f>IF($B104=0,0,+VLOOKUP($B104,'1v -beneficirani'!$A$15:$AV$372,U$3,FALSE))</f>
        <v>0</v>
      </c>
      <c r="V104">
        <f>IF($B104=0,0,+VLOOKUP($B104,'1v -beneficirani'!$A$15:$AV$372,V$3,FALSE))</f>
        <v>0</v>
      </c>
      <c r="W104">
        <f>IF($B104=0,0,+VLOOKUP($B104,'1v -beneficirani'!$A$15:$AV$372,W$3,FALSE))</f>
        <v>0</v>
      </c>
      <c r="X104">
        <f>IF($B104=0,0,+VLOOKUP($B104,'1v -beneficirani'!$A$15:$AV$372,X$3,FALSE))</f>
        <v>0</v>
      </c>
      <c r="Y104">
        <f>IF($B104=0,0,+VLOOKUP($B104,'1v -beneficirani'!$A$15:$AV$372,Y$3,FALSE))</f>
        <v>0</v>
      </c>
      <c r="Z104">
        <f>IF($B104=0,0,+VLOOKUP($B104,'1v -beneficirani'!$A$15:$AV$372,Z$3,FALSE))</f>
        <v>0</v>
      </c>
      <c r="AA104">
        <f>IF($B104=0,0,+VLOOKUP($B104,'1v -beneficirani'!$A$15:$AV$372,AA$3,FALSE))</f>
        <v>0</v>
      </c>
      <c r="AB104">
        <f>IF($B104=0,0,+VLOOKUP($B104,'1v -beneficirani'!$A$15:$AV$372,AB$3,FALSE))</f>
        <v>0</v>
      </c>
      <c r="AC104">
        <f>IF($B104=0,0,+VLOOKUP($B104,'1v -beneficirani'!$A$15:$AV$372,AC$3,FALSE))</f>
        <v>0</v>
      </c>
      <c r="AD104">
        <f>IF($B104=0,0,+VLOOKUP($B104,'1v -beneficirani'!$A$15:$AV$372,AD$3,FALSE))</f>
        <v>0</v>
      </c>
      <c r="AL104">
        <f>IF($B104=0,0,+VLOOKUP($B104,'1v -beneficirani'!$A$15:$AV$372,AL$3,FALSE))</f>
        <v>0</v>
      </c>
      <c r="AM104">
        <f>IF($B104=0,0,+VLOOKUP($B104,'1v -beneficirani'!$A$15:$AV$372,AM$3,FALSE))</f>
        <v>0</v>
      </c>
      <c r="AN104" s="40">
        <f>IF($B104=0,0,+VLOOKUP($B104,'1v -beneficirani'!$A$15:$AV$372,AN$3,FALSE))</f>
        <v>0</v>
      </c>
      <c r="AO104" s="40">
        <f>IF($B104=0,0,+VLOOKUP($B104,'1v -beneficirani'!$A$15:$AV$372,AO$3,FALSE))</f>
        <v>0</v>
      </c>
      <c r="AP104" s="40">
        <f>IF($B104=0,0,+VLOOKUP($B104,'1v -beneficirani'!$A$15:$AV$372,AP$3,FALSE))</f>
        <v>0</v>
      </c>
      <c r="AQ104" s="40">
        <f>IF($B104=0,0,+VLOOKUP($B104,'1v -beneficirani'!$A$15:$AV$372,AQ$3,FALSE))</f>
        <v>0</v>
      </c>
      <c r="AR104" s="40">
        <f>IF($B104=0,0,+VLOOKUP($B104,'1v -beneficirani'!$A$15:$AV$372,AR$3,FALSE))</f>
        <v>0</v>
      </c>
      <c r="AS104" s="40">
        <f>IF($B104=0,0,+VLOOKUP($B104,'1v -beneficirani'!$A$15:$AV$372,AS$3,FALSE))</f>
        <v>0</v>
      </c>
      <c r="AT104" s="40">
        <f>IF($B104=0,0,+VLOOKUP($B104,'1v -beneficirani'!$A$15:$AV$372,AT$3,FALSE))</f>
        <v>0</v>
      </c>
      <c r="AU104" s="40">
        <f>IF($B104=0,0,+VLOOKUP($B104,'1v -beneficirani'!$A$15:$AV$372,AU$3,FALSE))</f>
        <v>0</v>
      </c>
      <c r="AV104" s="40">
        <f>IF($B104=0,0,+VLOOKUP($B104,'1v -beneficirani'!$A$15:$AV$372,AV$3,FALSE))</f>
        <v>0</v>
      </c>
      <c r="AW104" s="40">
        <f>IF($B104=0,0,+VLOOKUP($B104,'1v -beneficirani'!$A$15:$AV$372,AW$3,FALSE))</f>
        <v>0</v>
      </c>
      <c r="AX104" s="389">
        <f>IF($B104=0,0,+VLOOKUP($B104,'1v -beneficirani'!$A$15:$AV$372,AX$3,FALSE))</f>
        <v>0</v>
      </c>
    </row>
    <row r="105" spans="1:50" x14ac:dyDescent="0.25">
      <c r="A105">
        <f t="shared" si="12"/>
        <v>0</v>
      </c>
      <c r="B105">
        <f>+IF(MAX(B$4:B104)+1&lt;=B$1,B104+1,0)</f>
        <v>0</v>
      </c>
      <c r="C105" s="222">
        <f t="shared" si="13"/>
        <v>0</v>
      </c>
      <c r="D105">
        <f t="shared" si="13"/>
        <v>0</v>
      </c>
      <c r="E105" s="368">
        <f t="shared" si="13"/>
        <v>0</v>
      </c>
      <c r="F105" s="222">
        <f t="shared" si="10"/>
        <v>0</v>
      </c>
      <c r="G105">
        <f>IF($B105=0,0,+VLOOKUP($B105,'1v -beneficirani'!A$15:C$351,G$3,FALSE))</f>
        <v>0</v>
      </c>
      <c r="I105">
        <f>IF($B105=0,0,+VLOOKUP($B105,'1v -beneficirani'!$A$15:$AV$372,I$3,FALSE))</f>
        <v>0</v>
      </c>
      <c r="J105">
        <f>IF($B105=0,0,+VLOOKUP($B105,'1v -beneficirani'!$A$15:$AV$372,J$3,FALSE))</f>
        <v>0</v>
      </c>
      <c r="K105">
        <f>IF($B105=0,0,+VLOOKUP($B105,'1v -beneficirani'!$A$15:$AV$372,K$3,FALSE))</f>
        <v>0</v>
      </c>
      <c r="L105">
        <f>IF($B105=0,0,+VLOOKUP($B105,'1v -beneficirani'!$A$15:$AV$372,L$3,FALSE))</f>
        <v>0</v>
      </c>
      <c r="M105">
        <f>IF($B105=0,0,+VLOOKUP($B105,'1v -beneficirani'!$A$15:$AV$372,M$3,FALSE))</f>
        <v>0</v>
      </c>
      <c r="N105">
        <f>IF($B105=0,0,+VLOOKUP($B105,'1v -beneficirani'!$A$15:$AV$372,N$3,FALSE))</f>
        <v>0</v>
      </c>
      <c r="O105">
        <f>IF($B105=0,0,+VLOOKUP($B105,'1v -beneficirani'!$A$15:$AV$372,O$3,FALSE))</f>
        <v>0</v>
      </c>
      <c r="P105">
        <f>IF($B105=0,0,+VLOOKUP($B105,'1v -beneficirani'!$A$15:$AV$372,P$3,FALSE))</f>
        <v>0</v>
      </c>
      <c r="Q105">
        <f>IF($B105=0,0,+VLOOKUP($B105,'1v -beneficirani'!$A$15:$AV$372,Q$3,FALSE))</f>
        <v>0</v>
      </c>
      <c r="R105">
        <f>IF($B105=0,0,+VLOOKUP($B105,'1v -beneficirani'!$A$15:$AV$372,R$3,FALSE))</f>
        <v>0</v>
      </c>
      <c r="S105">
        <f>IF($B105=0,0,+VLOOKUP($B105,'1v -beneficirani'!$A$15:$AV$372,S$3,FALSE))</f>
        <v>0</v>
      </c>
      <c r="T105">
        <f>IF($B105=0,0,+VLOOKUP($B105,'1v -beneficirani'!$A$15:$AV$372,T$3,FALSE))</f>
        <v>0</v>
      </c>
      <c r="U105">
        <f>IF($B105=0,0,+VLOOKUP($B105,'1v -beneficirani'!$A$15:$AV$372,U$3,FALSE))</f>
        <v>0</v>
      </c>
      <c r="V105">
        <f>IF($B105=0,0,+VLOOKUP($B105,'1v -beneficirani'!$A$15:$AV$372,V$3,FALSE))</f>
        <v>0</v>
      </c>
      <c r="W105">
        <f>IF($B105=0,0,+VLOOKUP($B105,'1v -beneficirani'!$A$15:$AV$372,W$3,FALSE))</f>
        <v>0</v>
      </c>
      <c r="X105">
        <f>IF($B105=0,0,+VLOOKUP($B105,'1v -beneficirani'!$A$15:$AV$372,X$3,FALSE))</f>
        <v>0</v>
      </c>
      <c r="Y105">
        <f>IF($B105=0,0,+VLOOKUP($B105,'1v -beneficirani'!$A$15:$AV$372,Y$3,FALSE))</f>
        <v>0</v>
      </c>
      <c r="Z105">
        <f>IF($B105=0,0,+VLOOKUP($B105,'1v -beneficirani'!$A$15:$AV$372,Z$3,FALSE))</f>
        <v>0</v>
      </c>
      <c r="AA105">
        <f>IF($B105=0,0,+VLOOKUP($B105,'1v -beneficirani'!$A$15:$AV$372,AA$3,FALSE))</f>
        <v>0</v>
      </c>
      <c r="AB105">
        <f>IF($B105=0,0,+VLOOKUP($B105,'1v -beneficirani'!$A$15:$AV$372,AB$3,FALSE))</f>
        <v>0</v>
      </c>
      <c r="AC105">
        <f>IF($B105=0,0,+VLOOKUP($B105,'1v -beneficirani'!$A$15:$AV$372,AC$3,FALSE))</f>
        <v>0</v>
      </c>
      <c r="AD105">
        <f>IF($B105=0,0,+VLOOKUP($B105,'1v -beneficirani'!$A$15:$AV$372,AD$3,FALSE))</f>
        <v>0</v>
      </c>
      <c r="AL105">
        <f>IF($B105=0,0,+VLOOKUP($B105,'1v -beneficirani'!$A$15:$AV$372,AL$3,FALSE))</f>
        <v>0</v>
      </c>
      <c r="AM105">
        <f>IF($B105=0,0,+VLOOKUP($B105,'1v -beneficirani'!$A$15:$AV$372,AM$3,FALSE))</f>
        <v>0</v>
      </c>
      <c r="AN105" s="40">
        <f>IF($B105=0,0,+VLOOKUP($B105,'1v -beneficirani'!$A$15:$AV$372,AN$3,FALSE))</f>
        <v>0</v>
      </c>
      <c r="AO105" s="40">
        <f>IF($B105=0,0,+VLOOKUP($B105,'1v -beneficirani'!$A$15:$AV$372,AO$3,FALSE))</f>
        <v>0</v>
      </c>
      <c r="AP105" s="40">
        <f>IF($B105=0,0,+VLOOKUP($B105,'1v -beneficirani'!$A$15:$AV$372,AP$3,FALSE))</f>
        <v>0</v>
      </c>
      <c r="AQ105" s="40">
        <f>IF($B105=0,0,+VLOOKUP($B105,'1v -beneficirani'!$A$15:$AV$372,AQ$3,FALSE))</f>
        <v>0</v>
      </c>
      <c r="AR105" s="40">
        <f>IF($B105=0,0,+VLOOKUP($B105,'1v -beneficirani'!$A$15:$AV$372,AR$3,FALSE))</f>
        <v>0</v>
      </c>
      <c r="AS105" s="40">
        <f>IF($B105=0,0,+VLOOKUP($B105,'1v -beneficirani'!$A$15:$AV$372,AS$3,FALSE))</f>
        <v>0</v>
      </c>
      <c r="AT105" s="40">
        <f>IF($B105=0,0,+VLOOKUP($B105,'1v -beneficirani'!$A$15:$AV$372,AT$3,FALSE))</f>
        <v>0</v>
      </c>
      <c r="AU105" s="40">
        <f>IF($B105=0,0,+VLOOKUP($B105,'1v -beneficirani'!$A$15:$AV$372,AU$3,FALSE))</f>
        <v>0</v>
      </c>
      <c r="AV105" s="40">
        <f>IF($B105=0,0,+VLOOKUP($B105,'1v -beneficirani'!$A$15:$AV$372,AV$3,FALSE))</f>
        <v>0</v>
      </c>
      <c r="AW105" s="40">
        <f>IF($B105=0,0,+VLOOKUP($B105,'1v -beneficirani'!$A$15:$AV$372,AW$3,FALSE))</f>
        <v>0</v>
      </c>
      <c r="AX105" s="389">
        <f>IF($B105=0,0,+VLOOKUP($B105,'1v -beneficirani'!$A$15:$AV$372,AX$3,FALSE))</f>
        <v>0</v>
      </c>
    </row>
    <row r="106" spans="1:50" x14ac:dyDescent="0.25">
      <c r="A106">
        <f t="shared" si="12"/>
        <v>0</v>
      </c>
      <c r="B106">
        <f>+IF(MAX(B$4:B105)+1&lt;=B$1,B105+1,0)</f>
        <v>0</v>
      </c>
      <c r="C106" s="222">
        <f t="shared" si="13"/>
        <v>0</v>
      </c>
      <c r="D106">
        <f t="shared" si="13"/>
        <v>0</v>
      </c>
      <c r="E106" s="368">
        <f t="shared" si="13"/>
        <v>0</v>
      </c>
      <c r="F106" s="222">
        <f t="shared" si="10"/>
        <v>0</v>
      </c>
      <c r="G106">
        <f>IF($B106=0,0,+VLOOKUP($B106,'1v -beneficirani'!A$15:C$351,G$3,FALSE))</f>
        <v>0</v>
      </c>
      <c r="I106">
        <f>IF($B106=0,0,+VLOOKUP($B106,'1v -beneficirani'!$A$15:$AV$372,I$3,FALSE))</f>
        <v>0</v>
      </c>
      <c r="J106">
        <f>IF($B106=0,0,+VLOOKUP($B106,'1v -beneficirani'!$A$15:$AV$372,J$3,FALSE))</f>
        <v>0</v>
      </c>
      <c r="K106">
        <f>IF($B106=0,0,+VLOOKUP($B106,'1v -beneficirani'!$A$15:$AV$372,K$3,FALSE))</f>
        <v>0</v>
      </c>
      <c r="L106">
        <f>IF($B106=0,0,+VLOOKUP($B106,'1v -beneficirani'!$A$15:$AV$372,L$3,FALSE))</f>
        <v>0</v>
      </c>
      <c r="M106">
        <f>IF($B106=0,0,+VLOOKUP($B106,'1v -beneficirani'!$A$15:$AV$372,M$3,FALSE))</f>
        <v>0</v>
      </c>
      <c r="N106">
        <f>IF($B106=0,0,+VLOOKUP($B106,'1v -beneficirani'!$A$15:$AV$372,N$3,FALSE))</f>
        <v>0</v>
      </c>
      <c r="O106">
        <f>IF($B106=0,0,+VLOOKUP($B106,'1v -beneficirani'!$A$15:$AV$372,O$3,FALSE))</f>
        <v>0</v>
      </c>
      <c r="P106">
        <f>IF($B106=0,0,+VLOOKUP($B106,'1v -beneficirani'!$A$15:$AV$372,P$3,FALSE))</f>
        <v>0</v>
      </c>
      <c r="Q106">
        <f>IF($B106=0,0,+VLOOKUP($B106,'1v -beneficirani'!$A$15:$AV$372,Q$3,FALSE))</f>
        <v>0</v>
      </c>
      <c r="R106">
        <f>IF($B106=0,0,+VLOOKUP($B106,'1v -beneficirani'!$A$15:$AV$372,R$3,FALSE))</f>
        <v>0</v>
      </c>
      <c r="S106">
        <f>IF($B106=0,0,+VLOOKUP($B106,'1v -beneficirani'!$A$15:$AV$372,S$3,FALSE))</f>
        <v>0</v>
      </c>
      <c r="T106">
        <f>IF($B106=0,0,+VLOOKUP($B106,'1v -beneficirani'!$A$15:$AV$372,T$3,FALSE))</f>
        <v>0</v>
      </c>
      <c r="U106">
        <f>IF($B106=0,0,+VLOOKUP($B106,'1v -beneficirani'!$A$15:$AV$372,U$3,FALSE))</f>
        <v>0</v>
      </c>
      <c r="V106">
        <f>IF($B106=0,0,+VLOOKUP($B106,'1v -beneficirani'!$A$15:$AV$372,V$3,FALSE))</f>
        <v>0</v>
      </c>
      <c r="W106">
        <f>IF($B106=0,0,+VLOOKUP($B106,'1v -beneficirani'!$A$15:$AV$372,W$3,FALSE))</f>
        <v>0</v>
      </c>
      <c r="X106">
        <f>IF($B106=0,0,+VLOOKUP($B106,'1v -beneficirani'!$A$15:$AV$372,X$3,FALSE))</f>
        <v>0</v>
      </c>
      <c r="Y106">
        <f>IF($B106=0,0,+VLOOKUP($B106,'1v -beneficirani'!$A$15:$AV$372,Y$3,FALSE))</f>
        <v>0</v>
      </c>
      <c r="Z106">
        <f>IF($B106=0,0,+VLOOKUP($B106,'1v -beneficirani'!$A$15:$AV$372,Z$3,FALSE))</f>
        <v>0</v>
      </c>
      <c r="AA106">
        <f>IF($B106=0,0,+VLOOKUP($B106,'1v -beneficirani'!$A$15:$AV$372,AA$3,FALSE))</f>
        <v>0</v>
      </c>
      <c r="AB106">
        <f>IF($B106=0,0,+VLOOKUP($B106,'1v -beneficirani'!$A$15:$AV$372,AB$3,FALSE))</f>
        <v>0</v>
      </c>
      <c r="AC106">
        <f>IF($B106=0,0,+VLOOKUP($B106,'1v -beneficirani'!$A$15:$AV$372,AC$3,FALSE))</f>
        <v>0</v>
      </c>
      <c r="AD106">
        <f>IF($B106=0,0,+VLOOKUP($B106,'1v -beneficirani'!$A$15:$AV$372,AD$3,FALSE))</f>
        <v>0</v>
      </c>
      <c r="AL106">
        <f>IF($B106=0,0,+VLOOKUP($B106,'1v -beneficirani'!$A$15:$AV$372,AL$3,FALSE))</f>
        <v>0</v>
      </c>
      <c r="AM106">
        <f>IF($B106=0,0,+VLOOKUP($B106,'1v -beneficirani'!$A$15:$AV$372,AM$3,FALSE))</f>
        <v>0</v>
      </c>
      <c r="AN106" s="40">
        <f>IF($B106=0,0,+VLOOKUP($B106,'1v -beneficirani'!$A$15:$AV$372,AN$3,FALSE))</f>
        <v>0</v>
      </c>
      <c r="AO106" s="40">
        <f>IF($B106=0,0,+VLOOKUP($B106,'1v -beneficirani'!$A$15:$AV$372,AO$3,FALSE))</f>
        <v>0</v>
      </c>
      <c r="AP106" s="40">
        <f>IF($B106=0,0,+VLOOKUP($B106,'1v -beneficirani'!$A$15:$AV$372,AP$3,FALSE))</f>
        <v>0</v>
      </c>
      <c r="AQ106" s="40">
        <f>IF($B106=0,0,+VLOOKUP($B106,'1v -beneficirani'!$A$15:$AV$372,AQ$3,FALSE))</f>
        <v>0</v>
      </c>
      <c r="AR106" s="40">
        <f>IF($B106=0,0,+VLOOKUP($B106,'1v -beneficirani'!$A$15:$AV$372,AR$3,FALSE))</f>
        <v>0</v>
      </c>
      <c r="AS106" s="40">
        <f>IF($B106=0,0,+VLOOKUP($B106,'1v -beneficirani'!$A$15:$AV$372,AS$3,FALSE))</f>
        <v>0</v>
      </c>
      <c r="AT106" s="40">
        <f>IF($B106=0,0,+VLOOKUP($B106,'1v -beneficirani'!$A$15:$AV$372,AT$3,FALSE))</f>
        <v>0</v>
      </c>
      <c r="AU106" s="40">
        <f>IF($B106=0,0,+VLOOKUP($B106,'1v -beneficirani'!$A$15:$AV$372,AU$3,FALSE))</f>
        <v>0</v>
      </c>
      <c r="AV106" s="40">
        <f>IF($B106=0,0,+VLOOKUP($B106,'1v -beneficirani'!$A$15:$AV$372,AV$3,FALSE))</f>
        <v>0</v>
      </c>
      <c r="AW106" s="40">
        <f>IF($B106=0,0,+VLOOKUP($B106,'1v -beneficirani'!$A$15:$AV$372,AW$3,FALSE))</f>
        <v>0</v>
      </c>
      <c r="AX106" s="389">
        <f>IF($B106=0,0,+VLOOKUP($B106,'1v -beneficirani'!$A$15:$AV$372,AX$3,FALSE))</f>
        <v>0</v>
      </c>
    </row>
    <row r="107" spans="1:50" x14ac:dyDescent="0.25">
      <c r="A107">
        <f t="shared" si="12"/>
        <v>0</v>
      </c>
      <c r="B107">
        <f>+IF(MAX(B$4:B106)+1&lt;=B$1,B106+1,0)</f>
        <v>0</v>
      </c>
      <c r="C107" s="222">
        <f t="shared" si="13"/>
        <v>0</v>
      </c>
      <c r="D107">
        <f t="shared" si="13"/>
        <v>0</v>
      </c>
      <c r="E107" s="368">
        <f t="shared" si="13"/>
        <v>0</v>
      </c>
      <c r="F107" s="222">
        <f t="shared" si="10"/>
        <v>0</v>
      </c>
      <c r="G107">
        <f>IF($B107=0,0,+VLOOKUP($B107,'1v -beneficirani'!A$15:C$351,G$3,FALSE))</f>
        <v>0</v>
      </c>
      <c r="I107">
        <f>IF($B107=0,0,+VLOOKUP($B107,'1v -beneficirani'!$A$15:$AV$372,I$3,FALSE))</f>
        <v>0</v>
      </c>
      <c r="J107">
        <f>IF($B107=0,0,+VLOOKUP($B107,'1v -beneficirani'!$A$15:$AV$372,J$3,FALSE))</f>
        <v>0</v>
      </c>
      <c r="K107">
        <f>IF($B107=0,0,+VLOOKUP($B107,'1v -beneficirani'!$A$15:$AV$372,K$3,FALSE))</f>
        <v>0</v>
      </c>
      <c r="L107">
        <f>IF($B107=0,0,+VLOOKUP($B107,'1v -beneficirani'!$A$15:$AV$372,L$3,FALSE))</f>
        <v>0</v>
      </c>
      <c r="M107">
        <f>IF($B107=0,0,+VLOOKUP($B107,'1v -beneficirani'!$A$15:$AV$372,M$3,FALSE))</f>
        <v>0</v>
      </c>
      <c r="N107">
        <f>IF($B107=0,0,+VLOOKUP($B107,'1v -beneficirani'!$A$15:$AV$372,N$3,FALSE))</f>
        <v>0</v>
      </c>
      <c r="O107">
        <f>IF($B107=0,0,+VLOOKUP($B107,'1v -beneficirani'!$A$15:$AV$372,O$3,FALSE))</f>
        <v>0</v>
      </c>
      <c r="P107">
        <f>IF($B107=0,0,+VLOOKUP($B107,'1v -beneficirani'!$A$15:$AV$372,P$3,FALSE))</f>
        <v>0</v>
      </c>
      <c r="Q107">
        <f>IF($B107=0,0,+VLOOKUP($B107,'1v -beneficirani'!$A$15:$AV$372,Q$3,FALSE))</f>
        <v>0</v>
      </c>
      <c r="R107">
        <f>IF($B107=0,0,+VLOOKUP($B107,'1v -beneficirani'!$A$15:$AV$372,R$3,FALSE))</f>
        <v>0</v>
      </c>
      <c r="S107">
        <f>IF($B107=0,0,+VLOOKUP($B107,'1v -beneficirani'!$A$15:$AV$372,S$3,FALSE))</f>
        <v>0</v>
      </c>
      <c r="T107">
        <f>IF($B107=0,0,+VLOOKUP($B107,'1v -beneficirani'!$A$15:$AV$372,T$3,FALSE))</f>
        <v>0</v>
      </c>
      <c r="U107">
        <f>IF($B107=0,0,+VLOOKUP($B107,'1v -beneficirani'!$A$15:$AV$372,U$3,FALSE))</f>
        <v>0</v>
      </c>
      <c r="V107">
        <f>IF($B107=0,0,+VLOOKUP($B107,'1v -beneficirani'!$A$15:$AV$372,V$3,FALSE))</f>
        <v>0</v>
      </c>
      <c r="W107">
        <f>IF($B107=0,0,+VLOOKUP($B107,'1v -beneficirani'!$A$15:$AV$372,W$3,FALSE))</f>
        <v>0</v>
      </c>
      <c r="X107">
        <f>IF($B107=0,0,+VLOOKUP($B107,'1v -beneficirani'!$A$15:$AV$372,X$3,FALSE))</f>
        <v>0</v>
      </c>
      <c r="Y107">
        <f>IF($B107=0,0,+VLOOKUP($B107,'1v -beneficirani'!$A$15:$AV$372,Y$3,FALSE))</f>
        <v>0</v>
      </c>
      <c r="Z107">
        <f>IF($B107=0,0,+VLOOKUP($B107,'1v -beneficirani'!$A$15:$AV$372,Z$3,FALSE))</f>
        <v>0</v>
      </c>
      <c r="AA107">
        <f>IF($B107=0,0,+VLOOKUP($B107,'1v -beneficirani'!$A$15:$AV$372,AA$3,FALSE))</f>
        <v>0</v>
      </c>
      <c r="AB107">
        <f>IF($B107=0,0,+VLOOKUP($B107,'1v -beneficirani'!$A$15:$AV$372,AB$3,FALSE))</f>
        <v>0</v>
      </c>
      <c r="AC107">
        <f>IF($B107=0,0,+VLOOKUP($B107,'1v -beneficirani'!$A$15:$AV$372,AC$3,FALSE))</f>
        <v>0</v>
      </c>
      <c r="AD107">
        <f>IF($B107=0,0,+VLOOKUP($B107,'1v -beneficirani'!$A$15:$AV$372,AD$3,FALSE))</f>
        <v>0</v>
      </c>
      <c r="AL107">
        <f>IF($B107=0,0,+VLOOKUP($B107,'1v -beneficirani'!$A$15:$AV$372,AL$3,FALSE))</f>
        <v>0</v>
      </c>
      <c r="AM107">
        <f>IF($B107=0,0,+VLOOKUP($B107,'1v -beneficirani'!$A$15:$AV$372,AM$3,FALSE))</f>
        <v>0</v>
      </c>
      <c r="AN107" s="40">
        <f>IF($B107=0,0,+VLOOKUP($B107,'1v -beneficirani'!$A$15:$AV$372,AN$3,FALSE))</f>
        <v>0</v>
      </c>
      <c r="AO107" s="40">
        <f>IF($B107=0,0,+VLOOKUP($B107,'1v -beneficirani'!$A$15:$AV$372,AO$3,FALSE))</f>
        <v>0</v>
      </c>
      <c r="AP107" s="40">
        <f>IF($B107=0,0,+VLOOKUP($B107,'1v -beneficirani'!$A$15:$AV$372,AP$3,FALSE))</f>
        <v>0</v>
      </c>
      <c r="AQ107" s="40">
        <f>IF($B107=0,0,+VLOOKUP($B107,'1v -beneficirani'!$A$15:$AV$372,AQ$3,FALSE))</f>
        <v>0</v>
      </c>
      <c r="AR107" s="40">
        <f>IF($B107=0,0,+VLOOKUP($B107,'1v -beneficirani'!$A$15:$AV$372,AR$3,FALSE))</f>
        <v>0</v>
      </c>
      <c r="AS107" s="40">
        <f>IF($B107=0,0,+VLOOKUP($B107,'1v -beneficirani'!$A$15:$AV$372,AS$3,FALSE))</f>
        <v>0</v>
      </c>
      <c r="AT107" s="40">
        <f>IF($B107=0,0,+VLOOKUP($B107,'1v -beneficirani'!$A$15:$AV$372,AT$3,FALSE))</f>
        <v>0</v>
      </c>
      <c r="AU107" s="40">
        <f>IF($B107=0,0,+VLOOKUP($B107,'1v -beneficirani'!$A$15:$AV$372,AU$3,FALSE))</f>
        <v>0</v>
      </c>
      <c r="AV107" s="40">
        <f>IF($B107=0,0,+VLOOKUP($B107,'1v -beneficirani'!$A$15:$AV$372,AV$3,FALSE))</f>
        <v>0</v>
      </c>
      <c r="AW107" s="40">
        <f>IF($B107=0,0,+VLOOKUP($B107,'1v -beneficirani'!$A$15:$AV$372,AW$3,FALSE))</f>
        <v>0</v>
      </c>
      <c r="AX107" s="389">
        <f>IF($B107=0,0,+VLOOKUP($B107,'1v -beneficirani'!$A$15:$AV$372,AX$3,FALSE))</f>
        <v>0</v>
      </c>
    </row>
    <row r="108" spans="1:50" x14ac:dyDescent="0.25">
      <c r="A108">
        <f t="shared" si="12"/>
        <v>0</v>
      </c>
      <c r="B108">
        <f>+IF(MAX(B$4:B107)+1&lt;=B$1,B107+1,0)</f>
        <v>0</v>
      </c>
      <c r="C108" s="222">
        <f t="shared" si="13"/>
        <v>0</v>
      </c>
      <c r="D108">
        <f t="shared" si="13"/>
        <v>0</v>
      </c>
      <c r="E108" s="368">
        <f t="shared" si="13"/>
        <v>0</v>
      </c>
      <c r="F108" s="222">
        <f t="shared" si="10"/>
        <v>0</v>
      </c>
      <c r="G108">
        <f>IF($B108=0,0,+VLOOKUP($B108,'1v -beneficirani'!A$15:C$351,G$3,FALSE))</f>
        <v>0</v>
      </c>
      <c r="I108">
        <f>IF($B108=0,0,+VLOOKUP($B108,'1v -beneficirani'!$A$15:$AV$372,I$3,FALSE))</f>
        <v>0</v>
      </c>
      <c r="J108">
        <f>IF($B108=0,0,+VLOOKUP($B108,'1v -beneficirani'!$A$15:$AV$372,J$3,FALSE))</f>
        <v>0</v>
      </c>
      <c r="K108">
        <f>IF($B108=0,0,+VLOOKUP($B108,'1v -beneficirani'!$A$15:$AV$372,K$3,FALSE))</f>
        <v>0</v>
      </c>
      <c r="L108">
        <f>IF($B108=0,0,+VLOOKUP($B108,'1v -beneficirani'!$A$15:$AV$372,L$3,FALSE))</f>
        <v>0</v>
      </c>
      <c r="M108">
        <f>IF($B108=0,0,+VLOOKUP($B108,'1v -beneficirani'!$A$15:$AV$372,M$3,FALSE))</f>
        <v>0</v>
      </c>
      <c r="N108">
        <f>IF($B108=0,0,+VLOOKUP($B108,'1v -beneficirani'!$A$15:$AV$372,N$3,FALSE))</f>
        <v>0</v>
      </c>
      <c r="O108">
        <f>IF($B108=0,0,+VLOOKUP($B108,'1v -beneficirani'!$A$15:$AV$372,O$3,FALSE))</f>
        <v>0</v>
      </c>
      <c r="P108">
        <f>IF($B108=0,0,+VLOOKUP($B108,'1v -beneficirani'!$A$15:$AV$372,P$3,FALSE))</f>
        <v>0</v>
      </c>
      <c r="Q108">
        <f>IF($B108=0,0,+VLOOKUP($B108,'1v -beneficirani'!$A$15:$AV$372,Q$3,FALSE))</f>
        <v>0</v>
      </c>
      <c r="R108">
        <f>IF($B108=0,0,+VLOOKUP($B108,'1v -beneficirani'!$A$15:$AV$372,R$3,FALSE))</f>
        <v>0</v>
      </c>
      <c r="S108">
        <f>IF($B108=0,0,+VLOOKUP($B108,'1v -beneficirani'!$A$15:$AV$372,S$3,FALSE))</f>
        <v>0</v>
      </c>
      <c r="T108">
        <f>IF($B108=0,0,+VLOOKUP($B108,'1v -beneficirani'!$A$15:$AV$372,T$3,FALSE))</f>
        <v>0</v>
      </c>
      <c r="U108">
        <f>IF($B108=0,0,+VLOOKUP($B108,'1v -beneficirani'!$A$15:$AV$372,U$3,FALSE))</f>
        <v>0</v>
      </c>
      <c r="V108">
        <f>IF($B108=0,0,+VLOOKUP($B108,'1v -beneficirani'!$A$15:$AV$372,V$3,FALSE))</f>
        <v>0</v>
      </c>
      <c r="W108">
        <f>IF($B108=0,0,+VLOOKUP($B108,'1v -beneficirani'!$A$15:$AV$372,W$3,FALSE))</f>
        <v>0</v>
      </c>
      <c r="X108">
        <f>IF($B108=0,0,+VLOOKUP($B108,'1v -beneficirani'!$A$15:$AV$372,X$3,FALSE))</f>
        <v>0</v>
      </c>
      <c r="Y108">
        <f>IF($B108=0,0,+VLOOKUP($B108,'1v -beneficirani'!$A$15:$AV$372,Y$3,FALSE))</f>
        <v>0</v>
      </c>
      <c r="Z108">
        <f>IF($B108=0,0,+VLOOKUP($B108,'1v -beneficirani'!$A$15:$AV$372,Z$3,FALSE))</f>
        <v>0</v>
      </c>
      <c r="AA108">
        <f>IF($B108=0,0,+VLOOKUP($B108,'1v -beneficirani'!$A$15:$AV$372,AA$3,FALSE))</f>
        <v>0</v>
      </c>
      <c r="AB108">
        <f>IF($B108=0,0,+VLOOKUP($B108,'1v -beneficirani'!$A$15:$AV$372,AB$3,FALSE))</f>
        <v>0</v>
      </c>
      <c r="AC108">
        <f>IF($B108=0,0,+VLOOKUP($B108,'1v -beneficirani'!$A$15:$AV$372,AC$3,FALSE))</f>
        <v>0</v>
      </c>
      <c r="AD108">
        <f>IF($B108=0,0,+VLOOKUP($B108,'1v -beneficirani'!$A$15:$AV$372,AD$3,FALSE))</f>
        <v>0</v>
      </c>
      <c r="AL108">
        <f>IF($B108=0,0,+VLOOKUP($B108,'1v -beneficirani'!$A$15:$AV$372,AL$3,FALSE))</f>
        <v>0</v>
      </c>
      <c r="AM108">
        <f>IF($B108=0,0,+VLOOKUP($B108,'1v -beneficirani'!$A$15:$AV$372,AM$3,FALSE))</f>
        <v>0</v>
      </c>
      <c r="AN108" s="40">
        <f>IF($B108=0,0,+VLOOKUP($B108,'1v -beneficirani'!$A$15:$AV$372,AN$3,FALSE))</f>
        <v>0</v>
      </c>
      <c r="AO108" s="40">
        <f>IF($B108=0,0,+VLOOKUP($B108,'1v -beneficirani'!$A$15:$AV$372,AO$3,FALSE))</f>
        <v>0</v>
      </c>
      <c r="AP108" s="40">
        <f>IF($B108=0,0,+VLOOKUP($B108,'1v -beneficirani'!$A$15:$AV$372,AP$3,FALSE))</f>
        <v>0</v>
      </c>
      <c r="AQ108" s="40">
        <f>IF($B108=0,0,+VLOOKUP($B108,'1v -beneficirani'!$A$15:$AV$372,AQ$3,FALSE))</f>
        <v>0</v>
      </c>
      <c r="AR108" s="40">
        <f>IF($B108=0,0,+VLOOKUP($B108,'1v -beneficirani'!$A$15:$AV$372,AR$3,FALSE))</f>
        <v>0</v>
      </c>
      <c r="AS108" s="40">
        <f>IF($B108=0,0,+VLOOKUP($B108,'1v -beneficirani'!$A$15:$AV$372,AS$3,FALSE))</f>
        <v>0</v>
      </c>
      <c r="AT108" s="40">
        <f>IF($B108=0,0,+VLOOKUP($B108,'1v -beneficirani'!$A$15:$AV$372,AT$3,FALSE))</f>
        <v>0</v>
      </c>
      <c r="AU108" s="40">
        <f>IF($B108=0,0,+VLOOKUP($B108,'1v -beneficirani'!$A$15:$AV$372,AU$3,FALSE))</f>
        <v>0</v>
      </c>
      <c r="AV108" s="40">
        <f>IF($B108=0,0,+VLOOKUP($B108,'1v -beneficirani'!$A$15:$AV$372,AV$3,FALSE))</f>
        <v>0</v>
      </c>
      <c r="AW108" s="40">
        <f>IF($B108=0,0,+VLOOKUP($B108,'1v -beneficirani'!$A$15:$AV$372,AW$3,FALSE))</f>
        <v>0</v>
      </c>
      <c r="AX108" s="389">
        <f>IF($B108=0,0,+VLOOKUP($B108,'1v -beneficirani'!$A$15:$AV$372,AX$3,FALSE))</f>
        <v>0</v>
      </c>
    </row>
    <row r="109" spans="1:50" x14ac:dyDescent="0.25">
      <c r="A109">
        <f t="shared" si="12"/>
        <v>0</v>
      </c>
      <c r="B109">
        <f>+IF(MAX(B$4:B108)+1&lt;=B$1,B108+1,0)</f>
        <v>0</v>
      </c>
      <c r="C109" s="222">
        <f t="shared" si="13"/>
        <v>0</v>
      </c>
      <c r="D109">
        <f t="shared" si="13"/>
        <v>0</v>
      </c>
      <c r="E109" s="368">
        <f t="shared" si="13"/>
        <v>0</v>
      </c>
      <c r="F109" s="222">
        <f t="shared" si="10"/>
        <v>0</v>
      </c>
      <c r="G109">
        <f>IF($B109=0,0,+VLOOKUP($B109,'1v -beneficirani'!A$15:C$351,G$3,FALSE))</f>
        <v>0</v>
      </c>
      <c r="I109">
        <f>IF($B109=0,0,+VLOOKUP($B109,'1v -beneficirani'!$A$15:$AV$372,I$3,FALSE))</f>
        <v>0</v>
      </c>
      <c r="J109">
        <f>IF($B109=0,0,+VLOOKUP($B109,'1v -beneficirani'!$A$15:$AV$372,J$3,FALSE))</f>
        <v>0</v>
      </c>
      <c r="K109">
        <f>IF($B109=0,0,+VLOOKUP($B109,'1v -beneficirani'!$A$15:$AV$372,K$3,FALSE))</f>
        <v>0</v>
      </c>
      <c r="L109">
        <f>IF($B109=0,0,+VLOOKUP($B109,'1v -beneficirani'!$A$15:$AV$372,L$3,FALSE))</f>
        <v>0</v>
      </c>
      <c r="M109">
        <f>IF($B109=0,0,+VLOOKUP($B109,'1v -beneficirani'!$A$15:$AV$372,M$3,FALSE))</f>
        <v>0</v>
      </c>
      <c r="N109">
        <f>IF($B109=0,0,+VLOOKUP($B109,'1v -beneficirani'!$A$15:$AV$372,N$3,FALSE))</f>
        <v>0</v>
      </c>
      <c r="O109">
        <f>IF($B109=0,0,+VLOOKUP($B109,'1v -beneficirani'!$A$15:$AV$372,O$3,FALSE))</f>
        <v>0</v>
      </c>
      <c r="P109">
        <f>IF($B109=0,0,+VLOOKUP($B109,'1v -beneficirani'!$A$15:$AV$372,P$3,FALSE))</f>
        <v>0</v>
      </c>
      <c r="Q109">
        <f>IF($B109=0,0,+VLOOKUP($B109,'1v -beneficirani'!$A$15:$AV$372,Q$3,FALSE))</f>
        <v>0</v>
      </c>
      <c r="R109">
        <f>IF($B109=0,0,+VLOOKUP($B109,'1v -beneficirani'!$A$15:$AV$372,R$3,FALSE))</f>
        <v>0</v>
      </c>
      <c r="S109">
        <f>IF($B109=0,0,+VLOOKUP($B109,'1v -beneficirani'!$A$15:$AV$372,S$3,FALSE))</f>
        <v>0</v>
      </c>
      <c r="T109">
        <f>IF($B109=0,0,+VLOOKUP($B109,'1v -beneficirani'!$A$15:$AV$372,T$3,FALSE))</f>
        <v>0</v>
      </c>
      <c r="U109">
        <f>IF($B109=0,0,+VLOOKUP($B109,'1v -beneficirani'!$A$15:$AV$372,U$3,FALSE))</f>
        <v>0</v>
      </c>
      <c r="V109">
        <f>IF($B109=0,0,+VLOOKUP($B109,'1v -beneficirani'!$A$15:$AV$372,V$3,FALSE))</f>
        <v>0</v>
      </c>
      <c r="W109">
        <f>IF($B109=0,0,+VLOOKUP($B109,'1v -beneficirani'!$A$15:$AV$372,W$3,FALSE))</f>
        <v>0</v>
      </c>
      <c r="X109">
        <f>IF($B109=0,0,+VLOOKUP($B109,'1v -beneficirani'!$A$15:$AV$372,X$3,FALSE))</f>
        <v>0</v>
      </c>
      <c r="Y109">
        <f>IF($B109=0,0,+VLOOKUP($B109,'1v -beneficirani'!$A$15:$AV$372,Y$3,FALSE))</f>
        <v>0</v>
      </c>
      <c r="Z109">
        <f>IF($B109=0,0,+VLOOKUP($B109,'1v -beneficirani'!$A$15:$AV$372,Z$3,FALSE))</f>
        <v>0</v>
      </c>
      <c r="AA109">
        <f>IF($B109=0,0,+VLOOKUP($B109,'1v -beneficirani'!$A$15:$AV$372,AA$3,FALSE))</f>
        <v>0</v>
      </c>
      <c r="AB109">
        <f>IF($B109=0,0,+VLOOKUP($B109,'1v -beneficirani'!$A$15:$AV$372,AB$3,FALSE))</f>
        <v>0</v>
      </c>
      <c r="AC109">
        <f>IF($B109=0,0,+VLOOKUP($B109,'1v -beneficirani'!$A$15:$AV$372,AC$3,FALSE))</f>
        <v>0</v>
      </c>
      <c r="AD109">
        <f>IF($B109=0,0,+VLOOKUP($B109,'1v -beneficirani'!$A$15:$AV$372,AD$3,FALSE))</f>
        <v>0</v>
      </c>
      <c r="AL109">
        <f>IF($B109=0,0,+VLOOKUP($B109,'1v -beneficirani'!$A$15:$AV$372,AL$3,FALSE))</f>
        <v>0</v>
      </c>
      <c r="AM109">
        <f>IF($B109=0,0,+VLOOKUP($B109,'1v -beneficirani'!$A$15:$AV$372,AM$3,FALSE))</f>
        <v>0</v>
      </c>
      <c r="AN109" s="40">
        <f>IF($B109=0,0,+VLOOKUP($B109,'1v -beneficirani'!$A$15:$AV$372,AN$3,FALSE))</f>
        <v>0</v>
      </c>
      <c r="AO109" s="40">
        <f>IF($B109=0,0,+VLOOKUP($B109,'1v -beneficirani'!$A$15:$AV$372,AO$3,FALSE))</f>
        <v>0</v>
      </c>
      <c r="AP109" s="40">
        <f>IF($B109=0,0,+VLOOKUP($B109,'1v -beneficirani'!$A$15:$AV$372,AP$3,FALSE))</f>
        <v>0</v>
      </c>
      <c r="AQ109" s="40">
        <f>IF($B109=0,0,+VLOOKUP($B109,'1v -beneficirani'!$A$15:$AV$372,AQ$3,FALSE))</f>
        <v>0</v>
      </c>
      <c r="AR109" s="40">
        <f>IF($B109=0,0,+VLOOKUP($B109,'1v -beneficirani'!$A$15:$AV$372,AR$3,FALSE))</f>
        <v>0</v>
      </c>
      <c r="AS109" s="40">
        <f>IF($B109=0,0,+VLOOKUP($B109,'1v -beneficirani'!$A$15:$AV$372,AS$3,FALSE))</f>
        <v>0</v>
      </c>
      <c r="AT109" s="40">
        <f>IF($B109=0,0,+VLOOKUP($B109,'1v -beneficirani'!$A$15:$AV$372,AT$3,FALSE))</f>
        <v>0</v>
      </c>
      <c r="AU109" s="40">
        <f>IF($B109=0,0,+VLOOKUP($B109,'1v -beneficirani'!$A$15:$AV$372,AU$3,FALSE))</f>
        <v>0</v>
      </c>
      <c r="AV109" s="40">
        <f>IF($B109=0,0,+VLOOKUP($B109,'1v -beneficirani'!$A$15:$AV$372,AV$3,FALSE))</f>
        <v>0</v>
      </c>
      <c r="AW109" s="40">
        <f>IF($B109=0,0,+VLOOKUP($B109,'1v -beneficirani'!$A$15:$AV$372,AW$3,FALSE))</f>
        <v>0</v>
      </c>
      <c r="AX109" s="389">
        <f>IF($B109=0,0,+VLOOKUP($B109,'1v -beneficirani'!$A$15:$AV$372,AX$3,FALSE))</f>
        <v>0</v>
      </c>
    </row>
    <row r="110" spans="1:50" x14ac:dyDescent="0.25">
      <c r="A110">
        <f t="shared" si="12"/>
        <v>0</v>
      </c>
      <c r="B110">
        <f>+IF(MAX(B$4:B109)+1&lt;=B$1,B109+1,0)</f>
        <v>0</v>
      </c>
      <c r="C110" s="222">
        <f t="shared" si="13"/>
        <v>0</v>
      </c>
      <c r="D110">
        <f t="shared" si="13"/>
        <v>0</v>
      </c>
      <c r="E110" s="368">
        <f t="shared" si="13"/>
        <v>0</v>
      </c>
      <c r="F110" s="222">
        <f t="shared" si="10"/>
        <v>0</v>
      </c>
      <c r="G110">
        <f>IF($B110=0,0,+VLOOKUP($B110,'1v -beneficirani'!A$15:C$351,G$3,FALSE))</f>
        <v>0</v>
      </c>
      <c r="I110">
        <f>IF($B110=0,0,+VLOOKUP($B110,'1v -beneficirani'!$A$15:$AV$372,I$3,FALSE))</f>
        <v>0</v>
      </c>
      <c r="J110">
        <f>IF($B110=0,0,+VLOOKUP($B110,'1v -beneficirani'!$A$15:$AV$372,J$3,FALSE))</f>
        <v>0</v>
      </c>
      <c r="K110">
        <f>IF($B110=0,0,+VLOOKUP($B110,'1v -beneficirani'!$A$15:$AV$372,K$3,FALSE))</f>
        <v>0</v>
      </c>
      <c r="L110">
        <f>IF($B110=0,0,+VLOOKUP($B110,'1v -beneficirani'!$A$15:$AV$372,L$3,FALSE))</f>
        <v>0</v>
      </c>
      <c r="M110">
        <f>IF($B110=0,0,+VLOOKUP($B110,'1v -beneficirani'!$A$15:$AV$372,M$3,FALSE))</f>
        <v>0</v>
      </c>
      <c r="N110">
        <f>IF($B110=0,0,+VLOOKUP($B110,'1v -beneficirani'!$A$15:$AV$372,N$3,FALSE))</f>
        <v>0</v>
      </c>
      <c r="O110">
        <f>IF($B110=0,0,+VLOOKUP($B110,'1v -beneficirani'!$A$15:$AV$372,O$3,FALSE))</f>
        <v>0</v>
      </c>
      <c r="P110">
        <f>IF($B110=0,0,+VLOOKUP($B110,'1v -beneficirani'!$A$15:$AV$372,P$3,FALSE))</f>
        <v>0</v>
      </c>
      <c r="Q110">
        <f>IF($B110=0,0,+VLOOKUP($B110,'1v -beneficirani'!$A$15:$AV$372,Q$3,FALSE))</f>
        <v>0</v>
      </c>
      <c r="R110">
        <f>IF($B110=0,0,+VLOOKUP($B110,'1v -beneficirani'!$A$15:$AV$372,R$3,FALSE))</f>
        <v>0</v>
      </c>
      <c r="S110">
        <f>IF($B110=0,0,+VLOOKUP($B110,'1v -beneficirani'!$A$15:$AV$372,S$3,FALSE))</f>
        <v>0</v>
      </c>
      <c r="T110">
        <f>IF($B110=0,0,+VLOOKUP($B110,'1v -beneficirani'!$A$15:$AV$372,T$3,FALSE))</f>
        <v>0</v>
      </c>
      <c r="U110">
        <f>IF($B110=0,0,+VLOOKUP($B110,'1v -beneficirani'!$A$15:$AV$372,U$3,FALSE))</f>
        <v>0</v>
      </c>
      <c r="V110">
        <f>IF($B110=0,0,+VLOOKUP($B110,'1v -beneficirani'!$A$15:$AV$372,V$3,FALSE))</f>
        <v>0</v>
      </c>
      <c r="W110">
        <f>IF($B110=0,0,+VLOOKUP($B110,'1v -beneficirani'!$A$15:$AV$372,W$3,FALSE))</f>
        <v>0</v>
      </c>
      <c r="X110">
        <f>IF($B110=0,0,+VLOOKUP($B110,'1v -beneficirani'!$A$15:$AV$372,X$3,FALSE))</f>
        <v>0</v>
      </c>
      <c r="Y110">
        <f>IF($B110=0,0,+VLOOKUP($B110,'1v -beneficirani'!$A$15:$AV$372,Y$3,FALSE))</f>
        <v>0</v>
      </c>
      <c r="Z110">
        <f>IF($B110=0,0,+VLOOKUP($B110,'1v -beneficirani'!$A$15:$AV$372,Z$3,FALSE))</f>
        <v>0</v>
      </c>
      <c r="AA110">
        <f>IF($B110=0,0,+VLOOKUP($B110,'1v -beneficirani'!$A$15:$AV$372,AA$3,FALSE))</f>
        <v>0</v>
      </c>
      <c r="AB110">
        <f>IF($B110=0,0,+VLOOKUP($B110,'1v -beneficirani'!$A$15:$AV$372,AB$3,FALSE))</f>
        <v>0</v>
      </c>
      <c r="AC110">
        <f>IF($B110=0,0,+VLOOKUP($B110,'1v -beneficirani'!$A$15:$AV$372,AC$3,FALSE))</f>
        <v>0</v>
      </c>
      <c r="AD110">
        <f>IF($B110=0,0,+VLOOKUP($B110,'1v -beneficirani'!$A$15:$AV$372,AD$3,FALSE))</f>
        <v>0</v>
      </c>
      <c r="AL110">
        <f>IF($B110=0,0,+VLOOKUP($B110,'1v -beneficirani'!$A$15:$AV$372,AL$3,FALSE))</f>
        <v>0</v>
      </c>
      <c r="AM110">
        <f>IF($B110=0,0,+VLOOKUP($B110,'1v -beneficirani'!$A$15:$AV$372,AM$3,FALSE))</f>
        <v>0</v>
      </c>
      <c r="AN110" s="40">
        <f>IF($B110=0,0,+VLOOKUP($B110,'1v -beneficirani'!$A$15:$AV$372,AN$3,FALSE))</f>
        <v>0</v>
      </c>
      <c r="AO110" s="40">
        <f>IF($B110=0,0,+VLOOKUP($B110,'1v -beneficirani'!$A$15:$AV$372,AO$3,FALSE))</f>
        <v>0</v>
      </c>
      <c r="AP110" s="40">
        <f>IF($B110=0,0,+VLOOKUP($B110,'1v -beneficirani'!$A$15:$AV$372,AP$3,FALSE))</f>
        <v>0</v>
      </c>
      <c r="AQ110" s="40">
        <f>IF($B110=0,0,+VLOOKUP($B110,'1v -beneficirani'!$A$15:$AV$372,AQ$3,FALSE))</f>
        <v>0</v>
      </c>
      <c r="AR110" s="40">
        <f>IF($B110=0,0,+VLOOKUP($B110,'1v -beneficirani'!$A$15:$AV$372,AR$3,FALSE))</f>
        <v>0</v>
      </c>
      <c r="AS110" s="40">
        <f>IF($B110=0,0,+VLOOKUP($B110,'1v -beneficirani'!$A$15:$AV$372,AS$3,FALSE))</f>
        <v>0</v>
      </c>
      <c r="AT110" s="40">
        <f>IF($B110=0,0,+VLOOKUP($B110,'1v -beneficirani'!$A$15:$AV$372,AT$3,FALSE))</f>
        <v>0</v>
      </c>
      <c r="AU110" s="40">
        <f>IF($B110=0,0,+VLOOKUP($B110,'1v -beneficirani'!$A$15:$AV$372,AU$3,FALSE))</f>
        <v>0</v>
      </c>
      <c r="AV110" s="40">
        <f>IF($B110=0,0,+VLOOKUP($B110,'1v -beneficirani'!$A$15:$AV$372,AV$3,FALSE))</f>
        <v>0</v>
      </c>
      <c r="AW110" s="40">
        <f>IF($B110=0,0,+VLOOKUP($B110,'1v -beneficirani'!$A$15:$AV$372,AW$3,FALSE))</f>
        <v>0</v>
      </c>
      <c r="AX110" s="389">
        <f>IF($B110=0,0,+VLOOKUP($B110,'1v -beneficirani'!$A$15:$AV$372,AX$3,FALSE))</f>
        <v>0</v>
      </c>
    </row>
    <row r="111" spans="1:50" x14ac:dyDescent="0.25">
      <c r="A111">
        <f t="shared" si="12"/>
        <v>0</v>
      </c>
      <c r="B111">
        <f>+IF(MAX(B$4:B110)+1&lt;=B$1,B110+1,0)</f>
        <v>0</v>
      </c>
      <c r="C111" s="222">
        <f t="shared" si="13"/>
        <v>0</v>
      </c>
      <c r="D111">
        <f t="shared" si="13"/>
        <v>0</v>
      </c>
      <c r="E111" s="368">
        <f t="shared" si="13"/>
        <v>0</v>
      </c>
      <c r="F111" s="222">
        <f t="shared" si="10"/>
        <v>0</v>
      </c>
      <c r="G111">
        <f>IF($B111=0,0,+VLOOKUP($B111,'1v -beneficirani'!A$15:C$351,G$3,FALSE))</f>
        <v>0</v>
      </c>
      <c r="I111">
        <f>IF($B111=0,0,+VLOOKUP($B111,'1v -beneficirani'!$A$15:$AV$372,I$3,FALSE))</f>
        <v>0</v>
      </c>
      <c r="J111">
        <f>IF($B111=0,0,+VLOOKUP($B111,'1v -beneficirani'!$A$15:$AV$372,J$3,FALSE))</f>
        <v>0</v>
      </c>
      <c r="K111">
        <f>IF($B111=0,0,+VLOOKUP($B111,'1v -beneficirani'!$A$15:$AV$372,K$3,FALSE))</f>
        <v>0</v>
      </c>
      <c r="L111">
        <f>IF($B111=0,0,+VLOOKUP($B111,'1v -beneficirani'!$A$15:$AV$372,L$3,FALSE))</f>
        <v>0</v>
      </c>
      <c r="M111">
        <f>IF($B111=0,0,+VLOOKUP($B111,'1v -beneficirani'!$A$15:$AV$372,M$3,FALSE))</f>
        <v>0</v>
      </c>
      <c r="N111">
        <f>IF($B111=0,0,+VLOOKUP($B111,'1v -beneficirani'!$A$15:$AV$372,N$3,FALSE))</f>
        <v>0</v>
      </c>
      <c r="O111">
        <f>IF($B111=0,0,+VLOOKUP($B111,'1v -beneficirani'!$A$15:$AV$372,O$3,FALSE))</f>
        <v>0</v>
      </c>
      <c r="P111">
        <f>IF($B111=0,0,+VLOOKUP($B111,'1v -beneficirani'!$A$15:$AV$372,P$3,FALSE))</f>
        <v>0</v>
      </c>
      <c r="Q111">
        <f>IF($B111=0,0,+VLOOKUP($B111,'1v -beneficirani'!$A$15:$AV$372,Q$3,FALSE))</f>
        <v>0</v>
      </c>
      <c r="R111">
        <f>IF($B111=0,0,+VLOOKUP($B111,'1v -beneficirani'!$A$15:$AV$372,R$3,FALSE))</f>
        <v>0</v>
      </c>
      <c r="S111">
        <f>IF($B111=0,0,+VLOOKUP($B111,'1v -beneficirani'!$A$15:$AV$372,S$3,FALSE))</f>
        <v>0</v>
      </c>
      <c r="T111">
        <f>IF($B111=0,0,+VLOOKUP($B111,'1v -beneficirani'!$A$15:$AV$372,T$3,FALSE))</f>
        <v>0</v>
      </c>
      <c r="U111">
        <f>IF($B111=0,0,+VLOOKUP($B111,'1v -beneficirani'!$A$15:$AV$372,U$3,FALSE))</f>
        <v>0</v>
      </c>
      <c r="V111">
        <f>IF($B111=0,0,+VLOOKUP($B111,'1v -beneficirani'!$A$15:$AV$372,V$3,FALSE))</f>
        <v>0</v>
      </c>
      <c r="W111">
        <f>IF($B111=0,0,+VLOOKUP($B111,'1v -beneficirani'!$A$15:$AV$372,W$3,FALSE))</f>
        <v>0</v>
      </c>
      <c r="X111">
        <f>IF($B111=0,0,+VLOOKUP($B111,'1v -beneficirani'!$A$15:$AV$372,X$3,FALSE))</f>
        <v>0</v>
      </c>
      <c r="Y111">
        <f>IF($B111=0,0,+VLOOKUP($B111,'1v -beneficirani'!$A$15:$AV$372,Y$3,FALSE))</f>
        <v>0</v>
      </c>
      <c r="Z111">
        <f>IF($B111=0,0,+VLOOKUP($B111,'1v -beneficirani'!$A$15:$AV$372,Z$3,FALSE))</f>
        <v>0</v>
      </c>
      <c r="AA111">
        <f>IF($B111=0,0,+VLOOKUP($B111,'1v -beneficirani'!$A$15:$AV$372,AA$3,FALSE))</f>
        <v>0</v>
      </c>
      <c r="AB111">
        <f>IF($B111=0,0,+VLOOKUP($B111,'1v -beneficirani'!$A$15:$AV$372,AB$3,FALSE))</f>
        <v>0</v>
      </c>
      <c r="AC111">
        <f>IF($B111=0,0,+VLOOKUP($B111,'1v -beneficirani'!$A$15:$AV$372,AC$3,FALSE))</f>
        <v>0</v>
      </c>
      <c r="AD111">
        <f>IF($B111=0,0,+VLOOKUP($B111,'1v -beneficirani'!$A$15:$AV$372,AD$3,FALSE))</f>
        <v>0</v>
      </c>
      <c r="AL111">
        <f>IF($B111=0,0,+VLOOKUP($B111,'1v -beneficirani'!$A$15:$AV$372,AL$3,FALSE))</f>
        <v>0</v>
      </c>
      <c r="AM111">
        <f>IF($B111=0,0,+VLOOKUP($B111,'1v -beneficirani'!$A$15:$AV$372,AM$3,FALSE))</f>
        <v>0</v>
      </c>
      <c r="AN111" s="40">
        <f>IF($B111=0,0,+VLOOKUP($B111,'1v -beneficirani'!$A$15:$AV$372,AN$3,FALSE))</f>
        <v>0</v>
      </c>
      <c r="AO111" s="40">
        <f>IF($B111=0,0,+VLOOKUP($B111,'1v -beneficirani'!$A$15:$AV$372,AO$3,FALSE))</f>
        <v>0</v>
      </c>
      <c r="AP111" s="40">
        <f>IF($B111=0,0,+VLOOKUP($B111,'1v -beneficirani'!$A$15:$AV$372,AP$3,FALSE))</f>
        <v>0</v>
      </c>
      <c r="AQ111" s="40">
        <f>IF($B111=0,0,+VLOOKUP($B111,'1v -beneficirani'!$A$15:$AV$372,AQ$3,FALSE))</f>
        <v>0</v>
      </c>
      <c r="AR111" s="40">
        <f>IF($B111=0,0,+VLOOKUP($B111,'1v -beneficirani'!$A$15:$AV$372,AR$3,FALSE))</f>
        <v>0</v>
      </c>
      <c r="AS111" s="40">
        <f>IF($B111=0,0,+VLOOKUP($B111,'1v -beneficirani'!$A$15:$AV$372,AS$3,FALSE))</f>
        <v>0</v>
      </c>
      <c r="AT111" s="40">
        <f>IF($B111=0,0,+VLOOKUP($B111,'1v -beneficirani'!$A$15:$AV$372,AT$3,FALSE))</f>
        <v>0</v>
      </c>
      <c r="AU111" s="40">
        <f>IF($B111=0,0,+VLOOKUP($B111,'1v -beneficirani'!$A$15:$AV$372,AU$3,FALSE))</f>
        <v>0</v>
      </c>
      <c r="AV111" s="40">
        <f>IF($B111=0,0,+VLOOKUP($B111,'1v -beneficirani'!$A$15:$AV$372,AV$3,FALSE))</f>
        <v>0</v>
      </c>
      <c r="AW111" s="40">
        <f>IF($B111=0,0,+VLOOKUP($B111,'1v -beneficirani'!$A$15:$AV$372,AW$3,FALSE))</f>
        <v>0</v>
      </c>
      <c r="AX111" s="389">
        <f>IF($B111=0,0,+VLOOKUP($B111,'1v -beneficirani'!$A$15:$AV$372,AX$3,FALSE))</f>
        <v>0</v>
      </c>
    </row>
    <row r="112" spans="1:50" x14ac:dyDescent="0.25">
      <c r="A112">
        <f t="shared" si="12"/>
        <v>0</v>
      </c>
      <c r="B112">
        <f>+IF(MAX(B$4:B111)+1&lt;=B$1,B111+1,0)</f>
        <v>0</v>
      </c>
      <c r="C112" s="222">
        <f t="shared" si="13"/>
        <v>0</v>
      </c>
      <c r="D112">
        <f t="shared" si="13"/>
        <v>0</v>
      </c>
      <c r="E112" s="368">
        <f t="shared" si="13"/>
        <v>0</v>
      </c>
      <c r="F112" s="222">
        <f t="shared" si="10"/>
        <v>0</v>
      </c>
      <c r="G112">
        <f>IF($B112=0,0,+VLOOKUP($B112,'1v -beneficirani'!A$15:C$351,G$3,FALSE))</f>
        <v>0</v>
      </c>
      <c r="I112">
        <f>IF($B112=0,0,+VLOOKUP($B112,'1v -beneficirani'!$A$15:$AV$372,I$3,FALSE))</f>
        <v>0</v>
      </c>
      <c r="J112">
        <f>IF($B112=0,0,+VLOOKUP($B112,'1v -beneficirani'!$A$15:$AV$372,J$3,FALSE))</f>
        <v>0</v>
      </c>
      <c r="K112">
        <f>IF($B112=0,0,+VLOOKUP($B112,'1v -beneficirani'!$A$15:$AV$372,K$3,FALSE))</f>
        <v>0</v>
      </c>
      <c r="L112">
        <f>IF($B112=0,0,+VLOOKUP($B112,'1v -beneficirani'!$A$15:$AV$372,L$3,FALSE))</f>
        <v>0</v>
      </c>
      <c r="M112">
        <f>IF($B112=0,0,+VLOOKUP($B112,'1v -beneficirani'!$A$15:$AV$372,M$3,FALSE))</f>
        <v>0</v>
      </c>
      <c r="N112">
        <f>IF($B112=0,0,+VLOOKUP($B112,'1v -beneficirani'!$A$15:$AV$372,N$3,FALSE))</f>
        <v>0</v>
      </c>
      <c r="O112">
        <f>IF($B112=0,0,+VLOOKUP($B112,'1v -beneficirani'!$A$15:$AV$372,O$3,FALSE))</f>
        <v>0</v>
      </c>
      <c r="P112">
        <f>IF($B112=0,0,+VLOOKUP($B112,'1v -beneficirani'!$A$15:$AV$372,P$3,FALSE))</f>
        <v>0</v>
      </c>
      <c r="Q112">
        <f>IF($B112=0,0,+VLOOKUP($B112,'1v -beneficirani'!$A$15:$AV$372,Q$3,FALSE))</f>
        <v>0</v>
      </c>
      <c r="R112">
        <f>IF($B112=0,0,+VLOOKUP($B112,'1v -beneficirani'!$A$15:$AV$372,R$3,FALSE))</f>
        <v>0</v>
      </c>
      <c r="S112">
        <f>IF($B112=0,0,+VLOOKUP($B112,'1v -beneficirani'!$A$15:$AV$372,S$3,FALSE))</f>
        <v>0</v>
      </c>
      <c r="T112">
        <f>IF($B112=0,0,+VLOOKUP($B112,'1v -beneficirani'!$A$15:$AV$372,T$3,FALSE))</f>
        <v>0</v>
      </c>
      <c r="U112">
        <f>IF($B112=0,0,+VLOOKUP($B112,'1v -beneficirani'!$A$15:$AV$372,U$3,FALSE))</f>
        <v>0</v>
      </c>
      <c r="V112">
        <f>IF($B112=0,0,+VLOOKUP($B112,'1v -beneficirani'!$A$15:$AV$372,V$3,FALSE))</f>
        <v>0</v>
      </c>
      <c r="W112">
        <f>IF($B112=0,0,+VLOOKUP($B112,'1v -beneficirani'!$A$15:$AV$372,W$3,FALSE))</f>
        <v>0</v>
      </c>
      <c r="X112">
        <f>IF($B112=0,0,+VLOOKUP($B112,'1v -beneficirani'!$A$15:$AV$372,X$3,FALSE))</f>
        <v>0</v>
      </c>
      <c r="Y112">
        <f>IF($B112=0,0,+VLOOKUP($B112,'1v -beneficirani'!$A$15:$AV$372,Y$3,FALSE))</f>
        <v>0</v>
      </c>
      <c r="Z112">
        <f>IF($B112=0,0,+VLOOKUP($B112,'1v -beneficirani'!$A$15:$AV$372,Z$3,FALSE))</f>
        <v>0</v>
      </c>
      <c r="AA112">
        <f>IF($B112=0,0,+VLOOKUP($B112,'1v -beneficirani'!$A$15:$AV$372,AA$3,FALSE))</f>
        <v>0</v>
      </c>
      <c r="AB112">
        <f>IF($B112=0,0,+VLOOKUP($B112,'1v -beneficirani'!$A$15:$AV$372,AB$3,FALSE))</f>
        <v>0</v>
      </c>
      <c r="AC112">
        <f>IF($B112=0,0,+VLOOKUP($B112,'1v -beneficirani'!$A$15:$AV$372,AC$3,FALSE))</f>
        <v>0</v>
      </c>
      <c r="AD112">
        <f>IF($B112=0,0,+VLOOKUP($B112,'1v -beneficirani'!$A$15:$AV$372,AD$3,FALSE))</f>
        <v>0</v>
      </c>
      <c r="AL112">
        <f>IF($B112=0,0,+VLOOKUP($B112,'1v -beneficirani'!$A$15:$AV$372,AL$3,FALSE))</f>
        <v>0</v>
      </c>
      <c r="AM112">
        <f>IF($B112=0,0,+VLOOKUP($B112,'1v -beneficirani'!$A$15:$AV$372,AM$3,FALSE))</f>
        <v>0</v>
      </c>
      <c r="AN112" s="40">
        <f>IF($B112=0,0,+VLOOKUP($B112,'1v -beneficirani'!$A$15:$AV$372,AN$3,FALSE))</f>
        <v>0</v>
      </c>
      <c r="AO112" s="40">
        <f>IF($B112=0,0,+VLOOKUP($B112,'1v -beneficirani'!$A$15:$AV$372,AO$3,FALSE))</f>
        <v>0</v>
      </c>
      <c r="AP112" s="40">
        <f>IF($B112=0,0,+VLOOKUP($B112,'1v -beneficirani'!$A$15:$AV$372,AP$3,FALSE))</f>
        <v>0</v>
      </c>
      <c r="AQ112" s="40">
        <f>IF($B112=0,0,+VLOOKUP($B112,'1v -beneficirani'!$A$15:$AV$372,AQ$3,FALSE))</f>
        <v>0</v>
      </c>
      <c r="AR112" s="40">
        <f>IF($B112=0,0,+VLOOKUP($B112,'1v -beneficirani'!$A$15:$AV$372,AR$3,FALSE))</f>
        <v>0</v>
      </c>
      <c r="AS112" s="40">
        <f>IF($B112=0,0,+VLOOKUP($B112,'1v -beneficirani'!$A$15:$AV$372,AS$3,FALSE))</f>
        <v>0</v>
      </c>
      <c r="AT112" s="40">
        <f>IF($B112=0,0,+VLOOKUP($B112,'1v -beneficirani'!$A$15:$AV$372,AT$3,FALSE))</f>
        <v>0</v>
      </c>
      <c r="AU112" s="40">
        <f>IF($B112=0,0,+VLOOKUP($B112,'1v -beneficirani'!$A$15:$AV$372,AU$3,FALSE))</f>
        <v>0</v>
      </c>
      <c r="AV112" s="40">
        <f>IF($B112=0,0,+VLOOKUP($B112,'1v -beneficirani'!$A$15:$AV$372,AV$3,FALSE))</f>
        <v>0</v>
      </c>
      <c r="AW112" s="40">
        <f>IF($B112=0,0,+VLOOKUP($B112,'1v -beneficirani'!$A$15:$AV$372,AW$3,FALSE))</f>
        <v>0</v>
      </c>
      <c r="AX112" s="389">
        <f>IF($B112=0,0,+VLOOKUP($B112,'1v -beneficirani'!$A$15:$AV$372,AX$3,FALSE))</f>
        <v>0</v>
      </c>
    </row>
    <row r="113" spans="1:50" x14ac:dyDescent="0.25">
      <c r="A113">
        <f t="shared" si="12"/>
        <v>0</v>
      </c>
      <c r="B113">
        <f>+IF(MAX(B$4:B112)+1&lt;=B$1,B112+1,0)</f>
        <v>0</v>
      </c>
      <c r="C113" s="222">
        <f t="shared" si="13"/>
        <v>0</v>
      </c>
      <c r="D113">
        <f t="shared" si="13"/>
        <v>0</v>
      </c>
      <c r="E113" s="368">
        <f t="shared" si="13"/>
        <v>0</v>
      </c>
      <c r="F113" s="222">
        <f t="shared" si="10"/>
        <v>0</v>
      </c>
      <c r="G113">
        <f>IF($B113=0,0,+VLOOKUP($B113,'1v -beneficirani'!A$15:C$351,G$3,FALSE))</f>
        <v>0</v>
      </c>
      <c r="I113">
        <f>IF($B113=0,0,+VLOOKUP($B113,'1v -beneficirani'!$A$15:$AV$372,I$3,FALSE))</f>
        <v>0</v>
      </c>
      <c r="J113">
        <f>IF($B113=0,0,+VLOOKUP($B113,'1v -beneficirani'!$A$15:$AV$372,J$3,FALSE))</f>
        <v>0</v>
      </c>
      <c r="K113">
        <f>IF($B113=0,0,+VLOOKUP($B113,'1v -beneficirani'!$A$15:$AV$372,K$3,FALSE))</f>
        <v>0</v>
      </c>
      <c r="L113">
        <f>IF($B113=0,0,+VLOOKUP($B113,'1v -beneficirani'!$A$15:$AV$372,L$3,FALSE))</f>
        <v>0</v>
      </c>
      <c r="M113">
        <f>IF($B113=0,0,+VLOOKUP($B113,'1v -beneficirani'!$A$15:$AV$372,M$3,FALSE))</f>
        <v>0</v>
      </c>
      <c r="N113">
        <f>IF($B113=0,0,+VLOOKUP($B113,'1v -beneficirani'!$A$15:$AV$372,N$3,FALSE))</f>
        <v>0</v>
      </c>
      <c r="O113">
        <f>IF($B113=0,0,+VLOOKUP($B113,'1v -beneficirani'!$A$15:$AV$372,O$3,FALSE))</f>
        <v>0</v>
      </c>
      <c r="P113">
        <f>IF($B113=0,0,+VLOOKUP($B113,'1v -beneficirani'!$A$15:$AV$372,P$3,FALSE))</f>
        <v>0</v>
      </c>
      <c r="Q113">
        <f>IF($B113=0,0,+VLOOKUP($B113,'1v -beneficirani'!$A$15:$AV$372,Q$3,FALSE))</f>
        <v>0</v>
      </c>
      <c r="R113">
        <f>IF($B113=0,0,+VLOOKUP($B113,'1v -beneficirani'!$A$15:$AV$372,R$3,FALSE))</f>
        <v>0</v>
      </c>
      <c r="S113">
        <f>IF($B113=0,0,+VLOOKUP($B113,'1v -beneficirani'!$A$15:$AV$372,S$3,FALSE))</f>
        <v>0</v>
      </c>
      <c r="T113">
        <f>IF($B113=0,0,+VLOOKUP($B113,'1v -beneficirani'!$A$15:$AV$372,T$3,FALSE))</f>
        <v>0</v>
      </c>
      <c r="U113">
        <f>IF($B113=0,0,+VLOOKUP($B113,'1v -beneficirani'!$A$15:$AV$372,U$3,FALSE))</f>
        <v>0</v>
      </c>
      <c r="V113">
        <f>IF($B113=0,0,+VLOOKUP($B113,'1v -beneficirani'!$A$15:$AV$372,V$3,FALSE))</f>
        <v>0</v>
      </c>
      <c r="W113">
        <f>IF($B113=0,0,+VLOOKUP($B113,'1v -beneficirani'!$A$15:$AV$372,W$3,FALSE))</f>
        <v>0</v>
      </c>
      <c r="X113">
        <f>IF($B113=0,0,+VLOOKUP($B113,'1v -beneficirani'!$A$15:$AV$372,X$3,FALSE))</f>
        <v>0</v>
      </c>
      <c r="Y113">
        <f>IF($B113=0,0,+VLOOKUP($B113,'1v -beneficirani'!$A$15:$AV$372,Y$3,FALSE))</f>
        <v>0</v>
      </c>
      <c r="Z113">
        <f>IF($B113=0,0,+VLOOKUP($B113,'1v -beneficirani'!$A$15:$AV$372,Z$3,FALSE))</f>
        <v>0</v>
      </c>
      <c r="AA113">
        <f>IF($B113=0,0,+VLOOKUP($B113,'1v -beneficirani'!$A$15:$AV$372,AA$3,FALSE))</f>
        <v>0</v>
      </c>
      <c r="AB113">
        <f>IF($B113=0,0,+VLOOKUP($B113,'1v -beneficirani'!$A$15:$AV$372,AB$3,FALSE))</f>
        <v>0</v>
      </c>
      <c r="AC113">
        <f>IF($B113=0,0,+VLOOKUP($B113,'1v -beneficirani'!$A$15:$AV$372,AC$3,FALSE))</f>
        <v>0</v>
      </c>
      <c r="AD113">
        <f>IF($B113=0,0,+VLOOKUP($B113,'1v -beneficirani'!$A$15:$AV$372,AD$3,FALSE))</f>
        <v>0</v>
      </c>
      <c r="AL113">
        <f>IF($B113=0,0,+VLOOKUP($B113,'1v -beneficirani'!$A$15:$AV$372,AL$3,FALSE))</f>
        <v>0</v>
      </c>
      <c r="AM113">
        <f>IF($B113=0,0,+VLOOKUP($B113,'1v -beneficirani'!$A$15:$AV$372,AM$3,FALSE))</f>
        <v>0</v>
      </c>
      <c r="AN113" s="40">
        <f>IF($B113=0,0,+VLOOKUP($B113,'1v -beneficirani'!$A$15:$AV$372,AN$3,FALSE))</f>
        <v>0</v>
      </c>
      <c r="AO113" s="40">
        <f>IF($B113=0,0,+VLOOKUP($B113,'1v -beneficirani'!$A$15:$AV$372,AO$3,FALSE))</f>
        <v>0</v>
      </c>
      <c r="AP113" s="40">
        <f>IF($B113=0,0,+VLOOKUP($B113,'1v -beneficirani'!$A$15:$AV$372,AP$3,FALSE))</f>
        <v>0</v>
      </c>
      <c r="AQ113" s="40">
        <f>IF($B113=0,0,+VLOOKUP($B113,'1v -beneficirani'!$A$15:$AV$372,AQ$3,FALSE))</f>
        <v>0</v>
      </c>
      <c r="AR113" s="40">
        <f>IF($B113=0,0,+VLOOKUP($B113,'1v -beneficirani'!$A$15:$AV$372,AR$3,FALSE))</f>
        <v>0</v>
      </c>
      <c r="AS113" s="40">
        <f>IF($B113=0,0,+VLOOKUP($B113,'1v -beneficirani'!$A$15:$AV$372,AS$3,FALSE))</f>
        <v>0</v>
      </c>
      <c r="AT113" s="40">
        <f>IF($B113=0,0,+VLOOKUP($B113,'1v -beneficirani'!$A$15:$AV$372,AT$3,FALSE))</f>
        <v>0</v>
      </c>
      <c r="AU113" s="40">
        <f>IF($B113=0,0,+VLOOKUP($B113,'1v -beneficirani'!$A$15:$AV$372,AU$3,FALSE))</f>
        <v>0</v>
      </c>
      <c r="AV113" s="40">
        <f>IF($B113=0,0,+VLOOKUP($B113,'1v -beneficirani'!$A$15:$AV$372,AV$3,FALSE))</f>
        <v>0</v>
      </c>
      <c r="AW113" s="40">
        <f>IF($B113=0,0,+VLOOKUP($B113,'1v -beneficirani'!$A$15:$AV$372,AW$3,FALSE))</f>
        <v>0</v>
      </c>
      <c r="AX113" s="389">
        <f>IF($B113=0,0,+VLOOKUP($B113,'1v -beneficirani'!$A$15:$AV$372,AX$3,FALSE))</f>
        <v>0</v>
      </c>
    </row>
    <row r="114" spans="1:50" x14ac:dyDescent="0.25">
      <c r="A114">
        <f t="shared" si="12"/>
        <v>0</v>
      </c>
      <c r="B114">
        <f>+IF(MAX(B$4:B113)+1&lt;=B$1,B113+1,0)</f>
        <v>0</v>
      </c>
      <c r="C114" s="222">
        <f t="shared" si="13"/>
        <v>0</v>
      </c>
      <c r="D114">
        <f t="shared" si="13"/>
        <v>0</v>
      </c>
      <c r="E114" s="368">
        <f t="shared" si="13"/>
        <v>0</v>
      </c>
      <c r="F114" s="222">
        <f t="shared" si="10"/>
        <v>0</v>
      </c>
      <c r="G114">
        <f>IF($B114=0,0,+VLOOKUP($B114,'1v -beneficirani'!A$15:C$351,G$3,FALSE))</f>
        <v>0</v>
      </c>
      <c r="I114">
        <f>IF($B114=0,0,+VLOOKUP($B114,'1v -beneficirani'!$A$15:$AV$372,I$3,FALSE))</f>
        <v>0</v>
      </c>
      <c r="J114">
        <f>IF($B114=0,0,+VLOOKUP($B114,'1v -beneficirani'!$A$15:$AV$372,J$3,FALSE))</f>
        <v>0</v>
      </c>
      <c r="K114">
        <f>IF($B114=0,0,+VLOOKUP($B114,'1v -beneficirani'!$A$15:$AV$372,K$3,FALSE))</f>
        <v>0</v>
      </c>
      <c r="L114">
        <f>IF($B114=0,0,+VLOOKUP($B114,'1v -beneficirani'!$A$15:$AV$372,L$3,FALSE))</f>
        <v>0</v>
      </c>
      <c r="M114">
        <f>IF($B114=0,0,+VLOOKUP($B114,'1v -beneficirani'!$A$15:$AV$372,M$3,FALSE))</f>
        <v>0</v>
      </c>
      <c r="N114">
        <f>IF($B114=0,0,+VLOOKUP($B114,'1v -beneficirani'!$A$15:$AV$372,N$3,FALSE))</f>
        <v>0</v>
      </c>
      <c r="O114">
        <f>IF($B114=0,0,+VLOOKUP($B114,'1v -beneficirani'!$A$15:$AV$372,O$3,FALSE))</f>
        <v>0</v>
      </c>
      <c r="P114">
        <f>IF($B114=0,0,+VLOOKUP($B114,'1v -beneficirani'!$A$15:$AV$372,P$3,FALSE))</f>
        <v>0</v>
      </c>
      <c r="Q114">
        <f>IF($B114=0,0,+VLOOKUP($B114,'1v -beneficirani'!$A$15:$AV$372,Q$3,FALSE))</f>
        <v>0</v>
      </c>
      <c r="R114">
        <f>IF($B114=0,0,+VLOOKUP($B114,'1v -beneficirani'!$A$15:$AV$372,R$3,FALSE))</f>
        <v>0</v>
      </c>
      <c r="S114">
        <f>IF($B114=0,0,+VLOOKUP($B114,'1v -beneficirani'!$A$15:$AV$372,S$3,FALSE))</f>
        <v>0</v>
      </c>
      <c r="T114">
        <f>IF($B114=0,0,+VLOOKUP($B114,'1v -beneficirani'!$A$15:$AV$372,T$3,FALSE))</f>
        <v>0</v>
      </c>
      <c r="U114">
        <f>IF($B114=0,0,+VLOOKUP($B114,'1v -beneficirani'!$A$15:$AV$372,U$3,FALSE))</f>
        <v>0</v>
      </c>
      <c r="V114">
        <f>IF($B114=0,0,+VLOOKUP($B114,'1v -beneficirani'!$A$15:$AV$372,V$3,FALSE))</f>
        <v>0</v>
      </c>
      <c r="W114">
        <f>IF($B114=0,0,+VLOOKUP($B114,'1v -beneficirani'!$A$15:$AV$372,W$3,FALSE))</f>
        <v>0</v>
      </c>
      <c r="X114">
        <f>IF($B114=0,0,+VLOOKUP($B114,'1v -beneficirani'!$A$15:$AV$372,X$3,FALSE))</f>
        <v>0</v>
      </c>
      <c r="Y114">
        <f>IF($B114=0,0,+VLOOKUP($B114,'1v -beneficirani'!$A$15:$AV$372,Y$3,FALSE))</f>
        <v>0</v>
      </c>
      <c r="Z114">
        <f>IF($B114=0,0,+VLOOKUP($B114,'1v -beneficirani'!$A$15:$AV$372,Z$3,FALSE))</f>
        <v>0</v>
      </c>
      <c r="AA114">
        <f>IF($B114=0,0,+VLOOKUP($B114,'1v -beneficirani'!$A$15:$AV$372,AA$3,FALSE))</f>
        <v>0</v>
      </c>
      <c r="AB114">
        <f>IF($B114=0,0,+VLOOKUP($B114,'1v -beneficirani'!$A$15:$AV$372,AB$3,FALSE))</f>
        <v>0</v>
      </c>
      <c r="AC114">
        <f>IF($B114=0,0,+VLOOKUP($B114,'1v -beneficirani'!$A$15:$AV$372,AC$3,FALSE))</f>
        <v>0</v>
      </c>
      <c r="AD114">
        <f>IF($B114=0,0,+VLOOKUP($B114,'1v -beneficirani'!$A$15:$AV$372,AD$3,FALSE))</f>
        <v>0</v>
      </c>
      <c r="AL114">
        <f>IF($B114=0,0,+VLOOKUP($B114,'1v -beneficirani'!$A$15:$AV$372,AL$3,FALSE))</f>
        <v>0</v>
      </c>
      <c r="AM114">
        <f>IF($B114=0,0,+VLOOKUP($B114,'1v -beneficirani'!$A$15:$AV$372,AM$3,FALSE))</f>
        <v>0</v>
      </c>
      <c r="AN114" s="40">
        <f>IF($B114=0,0,+VLOOKUP($B114,'1v -beneficirani'!$A$15:$AV$372,AN$3,FALSE))</f>
        <v>0</v>
      </c>
      <c r="AO114" s="40">
        <f>IF($B114=0,0,+VLOOKUP($B114,'1v -beneficirani'!$A$15:$AV$372,AO$3,FALSE))</f>
        <v>0</v>
      </c>
      <c r="AP114" s="40">
        <f>IF($B114=0,0,+VLOOKUP($B114,'1v -beneficirani'!$A$15:$AV$372,AP$3,FALSE))</f>
        <v>0</v>
      </c>
      <c r="AQ114" s="40">
        <f>IF($B114=0,0,+VLOOKUP($B114,'1v -beneficirani'!$A$15:$AV$372,AQ$3,FALSE))</f>
        <v>0</v>
      </c>
      <c r="AR114" s="40">
        <f>IF($B114=0,0,+VLOOKUP($B114,'1v -beneficirani'!$A$15:$AV$372,AR$3,FALSE))</f>
        <v>0</v>
      </c>
      <c r="AS114" s="40">
        <f>IF($B114=0,0,+VLOOKUP($B114,'1v -beneficirani'!$A$15:$AV$372,AS$3,FALSE))</f>
        <v>0</v>
      </c>
      <c r="AT114" s="40">
        <f>IF($B114=0,0,+VLOOKUP($B114,'1v -beneficirani'!$A$15:$AV$372,AT$3,FALSE))</f>
        <v>0</v>
      </c>
      <c r="AU114" s="40">
        <f>IF($B114=0,0,+VLOOKUP($B114,'1v -beneficirani'!$A$15:$AV$372,AU$3,FALSE))</f>
        <v>0</v>
      </c>
      <c r="AV114" s="40">
        <f>IF($B114=0,0,+VLOOKUP($B114,'1v -beneficirani'!$A$15:$AV$372,AV$3,FALSE))</f>
        <v>0</v>
      </c>
      <c r="AW114" s="40">
        <f>IF($B114=0,0,+VLOOKUP($B114,'1v -beneficirani'!$A$15:$AV$372,AW$3,FALSE))</f>
        <v>0</v>
      </c>
      <c r="AX114" s="389">
        <f>IF($B114=0,0,+VLOOKUP($B114,'1v -beneficirani'!$A$15:$AV$372,AX$3,FALSE))</f>
        <v>0</v>
      </c>
    </row>
    <row r="115" spans="1:50" x14ac:dyDescent="0.25">
      <c r="A115">
        <f t="shared" si="12"/>
        <v>0</v>
      </c>
      <c r="B115">
        <f>+IF(MAX(B$4:B114)+1&lt;=B$1,B114+1,0)</f>
        <v>0</v>
      </c>
      <c r="C115" s="222">
        <f t="shared" si="13"/>
        <v>0</v>
      </c>
      <c r="D115">
        <f t="shared" si="13"/>
        <v>0</v>
      </c>
      <c r="E115" s="368">
        <f t="shared" si="13"/>
        <v>0</v>
      </c>
      <c r="F115" s="222">
        <f t="shared" si="10"/>
        <v>0</v>
      </c>
      <c r="G115">
        <f>IF($B115=0,0,+VLOOKUP($B115,'1v -beneficirani'!A$15:C$351,G$3,FALSE))</f>
        <v>0</v>
      </c>
      <c r="I115">
        <f>IF($B115=0,0,+VLOOKUP($B115,'1v -beneficirani'!$A$15:$AV$372,I$3,FALSE))</f>
        <v>0</v>
      </c>
      <c r="J115">
        <f>IF($B115=0,0,+VLOOKUP($B115,'1v -beneficirani'!$A$15:$AV$372,J$3,FALSE))</f>
        <v>0</v>
      </c>
      <c r="K115">
        <f>IF($B115=0,0,+VLOOKUP($B115,'1v -beneficirani'!$A$15:$AV$372,K$3,FALSE))</f>
        <v>0</v>
      </c>
      <c r="L115">
        <f>IF($B115=0,0,+VLOOKUP($B115,'1v -beneficirani'!$A$15:$AV$372,L$3,FALSE))</f>
        <v>0</v>
      </c>
      <c r="M115">
        <f>IF($B115=0,0,+VLOOKUP($B115,'1v -beneficirani'!$A$15:$AV$372,M$3,FALSE))</f>
        <v>0</v>
      </c>
      <c r="N115">
        <f>IF($B115=0,0,+VLOOKUP($B115,'1v -beneficirani'!$A$15:$AV$372,N$3,FALSE))</f>
        <v>0</v>
      </c>
      <c r="O115">
        <f>IF($B115=0,0,+VLOOKUP($B115,'1v -beneficirani'!$A$15:$AV$372,O$3,FALSE))</f>
        <v>0</v>
      </c>
      <c r="P115">
        <f>IF($B115=0,0,+VLOOKUP($B115,'1v -beneficirani'!$A$15:$AV$372,P$3,FALSE))</f>
        <v>0</v>
      </c>
      <c r="Q115">
        <f>IF($B115=0,0,+VLOOKUP($B115,'1v -beneficirani'!$A$15:$AV$372,Q$3,FALSE))</f>
        <v>0</v>
      </c>
      <c r="R115">
        <f>IF($B115=0,0,+VLOOKUP($B115,'1v -beneficirani'!$A$15:$AV$372,R$3,FALSE))</f>
        <v>0</v>
      </c>
      <c r="S115">
        <f>IF($B115=0,0,+VLOOKUP($B115,'1v -beneficirani'!$A$15:$AV$372,S$3,FALSE))</f>
        <v>0</v>
      </c>
      <c r="T115">
        <f>IF($B115=0,0,+VLOOKUP($B115,'1v -beneficirani'!$A$15:$AV$372,T$3,FALSE))</f>
        <v>0</v>
      </c>
      <c r="U115">
        <f>IF($B115=0,0,+VLOOKUP($B115,'1v -beneficirani'!$A$15:$AV$372,U$3,FALSE))</f>
        <v>0</v>
      </c>
      <c r="V115">
        <f>IF($B115=0,0,+VLOOKUP($B115,'1v -beneficirani'!$A$15:$AV$372,V$3,FALSE))</f>
        <v>0</v>
      </c>
      <c r="W115">
        <f>IF($B115=0,0,+VLOOKUP($B115,'1v -beneficirani'!$A$15:$AV$372,W$3,FALSE))</f>
        <v>0</v>
      </c>
      <c r="X115">
        <f>IF($B115=0,0,+VLOOKUP($B115,'1v -beneficirani'!$A$15:$AV$372,X$3,FALSE))</f>
        <v>0</v>
      </c>
      <c r="Y115">
        <f>IF($B115=0,0,+VLOOKUP($B115,'1v -beneficirani'!$A$15:$AV$372,Y$3,FALSE))</f>
        <v>0</v>
      </c>
      <c r="Z115">
        <f>IF($B115=0,0,+VLOOKUP($B115,'1v -beneficirani'!$A$15:$AV$372,Z$3,FALSE))</f>
        <v>0</v>
      </c>
      <c r="AA115">
        <f>IF($B115=0,0,+VLOOKUP($B115,'1v -beneficirani'!$A$15:$AV$372,AA$3,FALSE))</f>
        <v>0</v>
      </c>
      <c r="AB115">
        <f>IF($B115=0,0,+VLOOKUP($B115,'1v -beneficirani'!$A$15:$AV$372,AB$3,FALSE))</f>
        <v>0</v>
      </c>
      <c r="AC115">
        <f>IF($B115=0,0,+VLOOKUP($B115,'1v -beneficirani'!$A$15:$AV$372,AC$3,FALSE))</f>
        <v>0</v>
      </c>
      <c r="AD115">
        <f>IF($B115=0,0,+VLOOKUP($B115,'1v -beneficirani'!$A$15:$AV$372,AD$3,FALSE))</f>
        <v>0</v>
      </c>
      <c r="AL115">
        <f>IF($B115=0,0,+VLOOKUP($B115,'1v -beneficirani'!$A$15:$AV$372,AL$3,FALSE))</f>
        <v>0</v>
      </c>
      <c r="AM115">
        <f>IF($B115=0,0,+VLOOKUP($B115,'1v -beneficirani'!$A$15:$AV$372,AM$3,FALSE))</f>
        <v>0</v>
      </c>
      <c r="AN115" s="40">
        <f>IF($B115=0,0,+VLOOKUP($B115,'1v -beneficirani'!$A$15:$AV$372,AN$3,FALSE))</f>
        <v>0</v>
      </c>
      <c r="AO115" s="40">
        <f>IF($B115=0,0,+VLOOKUP($B115,'1v -beneficirani'!$A$15:$AV$372,AO$3,FALSE))</f>
        <v>0</v>
      </c>
      <c r="AP115" s="40">
        <f>IF($B115=0,0,+VLOOKUP($B115,'1v -beneficirani'!$A$15:$AV$372,AP$3,FALSE))</f>
        <v>0</v>
      </c>
      <c r="AQ115" s="40">
        <f>IF($B115=0,0,+VLOOKUP($B115,'1v -beneficirani'!$A$15:$AV$372,AQ$3,FALSE))</f>
        <v>0</v>
      </c>
      <c r="AR115" s="40">
        <f>IF($B115=0,0,+VLOOKUP($B115,'1v -beneficirani'!$A$15:$AV$372,AR$3,FALSE))</f>
        <v>0</v>
      </c>
      <c r="AS115" s="40">
        <f>IF($B115=0,0,+VLOOKUP($B115,'1v -beneficirani'!$A$15:$AV$372,AS$3,FALSE))</f>
        <v>0</v>
      </c>
      <c r="AT115" s="40">
        <f>IF($B115=0,0,+VLOOKUP($B115,'1v -beneficirani'!$A$15:$AV$372,AT$3,FALSE))</f>
        <v>0</v>
      </c>
      <c r="AU115" s="40">
        <f>IF($B115=0,0,+VLOOKUP($B115,'1v -beneficirani'!$A$15:$AV$372,AU$3,FALSE))</f>
        <v>0</v>
      </c>
      <c r="AV115" s="40">
        <f>IF($B115=0,0,+VLOOKUP($B115,'1v -beneficirani'!$A$15:$AV$372,AV$3,FALSE))</f>
        <v>0</v>
      </c>
      <c r="AW115" s="40">
        <f>IF($B115=0,0,+VLOOKUP($B115,'1v -beneficirani'!$A$15:$AV$372,AW$3,FALSE))</f>
        <v>0</v>
      </c>
      <c r="AX115" s="389">
        <f>IF($B115=0,0,+VLOOKUP($B115,'1v -beneficirani'!$A$15:$AV$372,AX$3,FALSE))</f>
        <v>0</v>
      </c>
    </row>
    <row r="116" spans="1:50" x14ac:dyDescent="0.25">
      <c r="A116">
        <f t="shared" si="12"/>
        <v>0</v>
      </c>
      <c r="B116">
        <f>+IF(MAX(B$4:B115)+1&lt;=B$1,B115+1,0)</f>
        <v>0</v>
      </c>
      <c r="C116" s="222">
        <f t="shared" si="13"/>
        <v>0</v>
      </c>
      <c r="D116">
        <f t="shared" si="13"/>
        <v>0</v>
      </c>
      <c r="E116" s="368">
        <f t="shared" si="13"/>
        <v>0</v>
      </c>
      <c r="F116" s="222">
        <f t="shared" si="10"/>
        <v>0</v>
      </c>
      <c r="G116">
        <f>IF($B116=0,0,+VLOOKUP($B116,'1v -beneficirani'!A$15:C$351,G$3,FALSE))</f>
        <v>0</v>
      </c>
      <c r="I116">
        <f>IF($B116=0,0,+VLOOKUP($B116,'1v -beneficirani'!$A$15:$AV$372,I$3,FALSE))</f>
        <v>0</v>
      </c>
      <c r="J116">
        <f>IF($B116=0,0,+VLOOKUP($B116,'1v -beneficirani'!$A$15:$AV$372,J$3,FALSE))</f>
        <v>0</v>
      </c>
      <c r="K116">
        <f>IF($B116=0,0,+VLOOKUP($B116,'1v -beneficirani'!$A$15:$AV$372,K$3,FALSE))</f>
        <v>0</v>
      </c>
      <c r="L116">
        <f>IF($B116=0,0,+VLOOKUP($B116,'1v -beneficirani'!$A$15:$AV$372,L$3,FALSE))</f>
        <v>0</v>
      </c>
      <c r="M116">
        <f>IF($B116=0,0,+VLOOKUP($B116,'1v -beneficirani'!$A$15:$AV$372,M$3,FALSE))</f>
        <v>0</v>
      </c>
      <c r="N116">
        <f>IF($B116=0,0,+VLOOKUP($B116,'1v -beneficirani'!$A$15:$AV$372,N$3,FALSE))</f>
        <v>0</v>
      </c>
      <c r="O116">
        <f>IF($B116=0,0,+VLOOKUP($B116,'1v -beneficirani'!$A$15:$AV$372,O$3,FALSE))</f>
        <v>0</v>
      </c>
      <c r="P116">
        <f>IF($B116=0,0,+VLOOKUP($B116,'1v -beneficirani'!$A$15:$AV$372,P$3,FALSE))</f>
        <v>0</v>
      </c>
      <c r="Q116">
        <f>IF($B116=0,0,+VLOOKUP($B116,'1v -beneficirani'!$A$15:$AV$372,Q$3,FALSE))</f>
        <v>0</v>
      </c>
      <c r="R116">
        <f>IF($B116=0,0,+VLOOKUP($B116,'1v -beneficirani'!$A$15:$AV$372,R$3,FALSE))</f>
        <v>0</v>
      </c>
      <c r="S116">
        <f>IF($B116=0,0,+VLOOKUP($B116,'1v -beneficirani'!$A$15:$AV$372,S$3,FALSE))</f>
        <v>0</v>
      </c>
      <c r="T116">
        <f>IF($B116=0,0,+VLOOKUP($B116,'1v -beneficirani'!$A$15:$AV$372,T$3,FALSE))</f>
        <v>0</v>
      </c>
      <c r="U116">
        <f>IF($B116=0,0,+VLOOKUP($B116,'1v -beneficirani'!$A$15:$AV$372,U$3,FALSE))</f>
        <v>0</v>
      </c>
      <c r="V116">
        <f>IF($B116=0,0,+VLOOKUP($B116,'1v -beneficirani'!$A$15:$AV$372,V$3,FALSE))</f>
        <v>0</v>
      </c>
      <c r="W116">
        <f>IF($B116=0,0,+VLOOKUP($B116,'1v -beneficirani'!$A$15:$AV$372,W$3,FALSE))</f>
        <v>0</v>
      </c>
      <c r="X116">
        <f>IF($B116=0,0,+VLOOKUP($B116,'1v -beneficirani'!$A$15:$AV$372,X$3,FALSE))</f>
        <v>0</v>
      </c>
      <c r="Y116">
        <f>IF($B116=0,0,+VLOOKUP($B116,'1v -beneficirani'!$A$15:$AV$372,Y$3,FALSE))</f>
        <v>0</v>
      </c>
      <c r="Z116">
        <f>IF($B116=0,0,+VLOOKUP($B116,'1v -beneficirani'!$A$15:$AV$372,Z$3,FALSE))</f>
        <v>0</v>
      </c>
      <c r="AA116">
        <f>IF($B116=0,0,+VLOOKUP($B116,'1v -beneficirani'!$A$15:$AV$372,AA$3,FALSE))</f>
        <v>0</v>
      </c>
      <c r="AB116">
        <f>IF($B116=0,0,+VLOOKUP($B116,'1v -beneficirani'!$A$15:$AV$372,AB$3,FALSE))</f>
        <v>0</v>
      </c>
      <c r="AC116">
        <f>IF($B116=0,0,+VLOOKUP($B116,'1v -beneficirani'!$A$15:$AV$372,AC$3,FALSE))</f>
        <v>0</v>
      </c>
      <c r="AD116">
        <f>IF($B116=0,0,+VLOOKUP($B116,'1v -beneficirani'!$A$15:$AV$372,AD$3,FALSE))</f>
        <v>0</v>
      </c>
      <c r="AL116">
        <f>IF($B116=0,0,+VLOOKUP($B116,'1v -beneficirani'!$A$15:$AV$372,AL$3,FALSE))</f>
        <v>0</v>
      </c>
      <c r="AM116">
        <f>IF($B116=0,0,+VLOOKUP($B116,'1v -beneficirani'!$A$15:$AV$372,AM$3,FALSE))</f>
        <v>0</v>
      </c>
      <c r="AN116" s="40">
        <f>IF($B116=0,0,+VLOOKUP($B116,'1v -beneficirani'!$A$15:$AV$372,AN$3,FALSE))</f>
        <v>0</v>
      </c>
      <c r="AO116" s="40">
        <f>IF($B116=0,0,+VLOOKUP($B116,'1v -beneficirani'!$A$15:$AV$372,AO$3,FALSE))</f>
        <v>0</v>
      </c>
      <c r="AP116" s="40">
        <f>IF($B116=0,0,+VLOOKUP($B116,'1v -beneficirani'!$A$15:$AV$372,AP$3,FALSE))</f>
        <v>0</v>
      </c>
      <c r="AQ116" s="40">
        <f>IF($B116=0,0,+VLOOKUP($B116,'1v -beneficirani'!$A$15:$AV$372,AQ$3,FALSE))</f>
        <v>0</v>
      </c>
      <c r="AR116" s="40">
        <f>IF($B116=0,0,+VLOOKUP($B116,'1v -beneficirani'!$A$15:$AV$372,AR$3,FALSE))</f>
        <v>0</v>
      </c>
      <c r="AS116" s="40">
        <f>IF($B116=0,0,+VLOOKUP($B116,'1v -beneficirani'!$A$15:$AV$372,AS$3,FALSE))</f>
        <v>0</v>
      </c>
      <c r="AT116" s="40">
        <f>IF($B116=0,0,+VLOOKUP($B116,'1v -beneficirani'!$A$15:$AV$372,AT$3,FALSE))</f>
        <v>0</v>
      </c>
      <c r="AU116" s="40">
        <f>IF($B116=0,0,+VLOOKUP($B116,'1v -beneficirani'!$A$15:$AV$372,AU$3,FALSE))</f>
        <v>0</v>
      </c>
      <c r="AV116" s="40">
        <f>IF($B116=0,0,+VLOOKUP($B116,'1v -beneficirani'!$A$15:$AV$372,AV$3,FALSE))</f>
        <v>0</v>
      </c>
      <c r="AW116" s="40">
        <f>IF($B116=0,0,+VLOOKUP($B116,'1v -beneficirani'!$A$15:$AV$372,AW$3,FALSE))</f>
        <v>0</v>
      </c>
      <c r="AX116" s="389">
        <f>IF($B116=0,0,+VLOOKUP($B116,'1v -beneficirani'!$A$15:$AV$372,AX$3,FALSE))</f>
        <v>0</v>
      </c>
    </row>
    <row r="117" spans="1:50" x14ac:dyDescent="0.25">
      <c r="A117">
        <f t="shared" si="12"/>
        <v>0</v>
      </c>
      <c r="B117">
        <f>+IF(MAX(B$4:B116)+1&lt;=B$1,B116+1,0)</f>
        <v>0</v>
      </c>
      <c r="C117" s="222">
        <f t="shared" si="13"/>
        <v>0</v>
      </c>
      <c r="D117">
        <f t="shared" si="13"/>
        <v>0</v>
      </c>
      <c r="E117" s="368">
        <f t="shared" si="13"/>
        <v>0</v>
      </c>
      <c r="F117" s="222">
        <f t="shared" si="10"/>
        <v>0</v>
      </c>
      <c r="G117">
        <f>IF($B117=0,0,+VLOOKUP($B117,'1v -beneficirani'!A$15:C$351,G$3,FALSE))</f>
        <v>0</v>
      </c>
      <c r="I117">
        <f>IF($B117=0,0,+VLOOKUP($B117,'1v -beneficirani'!$A$15:$AV$372,I$3,FALSE))</f>
        <v>0</v>
      </c>
      <c r="J117">
        <f>IF($B117=0,0,+VLOOKUP($B117,'1v -beneficirani'!$A$15:$AV$372,J$3,FALSE))</f>
        <v>0</v>
      </c>
      <c r="K117">
        <f>IF($B117=0,0,+VLOOKUP($B117,'1v -beneficirani'!$A$15:$AV$372,K$3,FALSE))</f>
        <v>0</v>
      </c>
      <c r="L117">
        <f>IF($B117=0,0,+VLOOKUP($B117,'1v -beneficirani'!$A$15:$AV$372,L$3,FALSE))</f>
        <v>0</v>
      </c>
      <c r="M117">
        <f>IF($B117=0,0,+VLOOKUP($B117,'1v -beneficirani'!$A$15:$AV$372,M$3,FALSE))</f>
        <v>0</v>
      </c>
      <c r="N117">
        <f>IF($B117=0,0,+VLOOKUP($B117,'1v -beneficirani'!$A$15:$AV$372,N$3,FALSE))</f>
        <v>0</v>
      </c>
      <c r="O117">
        <f>IF($B117=0,0,+VLOOKUP($B117,'1v -beneficirani'!$A$15:$AV$372,O$3,FALSE))</f>
        <v>0</v>
      </c>
      <c r="P117">
        <f>IF($B117=0,0,+VLOOKUP($B117,'1v -beneficirani'!$A$15:$AV$372,P$3,FALSE))</f>
        <v>0</v>
      </c>
      <c r="Q117">
        <f>IF($B117=0,0,+VLOOKUP($B117,'1v -beneficirani'!$A$15:$AV$372,Q$3,FALSE))</f>
        <v>0</v>
      </c>
      <c r="R117">
        <f>IF($B117=0,0,+VLOOKUP($B117,'1v -beneficirani'!$A$15:$AV$372,R$3,FALSE))</f>
        <v>0</v>
      </c>
      <c r="S117">
        <f>IF($B117=0,0,+VLOOKUP($B117,'1v -beneficirani'!$A$15:$AV$372,S$3,FALSE))</f>
        <v>0</v>
      </c>
      <c r="T117">
        <f>IF($B117=0,0,+VLOOKUP($B117,'1v -beneficirani'!$A$15:$AV$372,T$3,FALSE))</f>
        <v>0</v>
      </c>
      <c r="U117">
        <f>IF($B117=0,0,+VLOOKUP($B117,'1v -beneficirani'!$A$15:$AV$372,U$3,FALSE))</f>
        <v>0</v>
      </c>
      <c r="V117">
        <f>IF($B117=0,0,+VLOOKUP($B117,'1v -beneficirani'!$A$15:$AV$372,V$3,FALSE))</f>
        <v>0</v>
      </c>
      <c r="W117">
        <f>IF($B117=0,0,+VLOOKUP($B117,'1v -beneficirani'!$A$15:$AV$372,W$3,FALSE))</f>
        <v>0</v>
      </c>
      <c r="X117">
        <f>IF($B117=0,0,+VLOOKUP($B117,'1v -beneficirani'!$A$15:$AV$372,X$3,FALSE))</f>
        <v>0</v>
      </c>
      <c r="Y117">
        <f>IF($B117=0,0,+VLOOKUP($B117,'1v -beneficirani'!$A$15:$AV$372,Y$3,FALSE))</f>
        <v>0</v>
      </c>
      <c r="Z117">
        <f>IF($B117=0,0,+VLOOKUP($B117,'1v -beneficirani'!$A$15:$AV$372,Z$3,FALSE))</f>
        <v>0</v>
      </c>
      <c r="AA117">
        <f>IF($B117=0,0,+VLOOKUP($B117,'1v -beneficirani'!$A$15:$AV$372,AA$3,FALSE))</f>
        <v>0</v>
      </c>
      <c r="AB117">
        <f>IF($B117=0,0,+VLOOKUP($B117,'1v -beneficirani'!$A$15:$AV$372,AB$3,FALSE))</f>
        <v>0</v>
      </c>
      <c r="AC117">
        <f>IF($B117=0,0,+VLOOKUP($B117,'1v -beneficirani'!$A$15:$AV$372,AC$3,FALSE))</f>
        <v>0</v>
      </c>
      <c r="AD117">
        <f>IF($B117=0,0,+VLOOKUP($B117,'1v -beneficirani'!$A$15:$AV$372,AD$3,FALSE))</f>
        <v>0</v>
      </c>
      <c r="AL117">
        <f>IF($B117=0,0,+VLOOKUP($B117,'1v -beneficirani'!$A$15:$AV$372,AL$3,FALSE))</f>
        <v>0</v>
      </c>
      <c r="AM117">
        <f>IF($B117=0,0,+VLOOKUP($B117,'1v -beneficirani'!$A$15:$AV$372,AM$3,FALSE))</f>
        <v>0</v>
      </c>
      <c r="AN117" s="40">
        <f>IF($B117=0,0,+VLOOKUP($B117,'1v -beneficirani'!$A$15:$AV$372,AN$3,FALSE))</f>
        <v>0</v>
      </c>
      <c r="AO117" s="40">
        <f>IF($B117=0,0,+VLOOKUP($B117,'1v -beneficirani'!$A$15:$AV$372,AO$3,FALSE))</f>
        <v>0</v>
      </c>
      <c r="AP117" s="40">
        <f>IF($B117=0,0,+VLOOKUP($B117,'1v -beneficirani'!$A$15:$AV$372,AP$3,FALSE))</f>
        <v>0</v>
      </c>
      <c r="AQ117" s="40">
        <f>IF($B117=0,0,+VLOOKUP($B117,'1v -beneficirani'!$A$15:$AV$372,AQ$3,FALSE))</f>
        <v>0</v>
      </c>
      <c r="AR117" s="40">
        <f>IF($B117=0,0,+VLOOKUP($B117,'1v -beneficirani'!$A$15:$AV$372,AR$3,FALSE))</f>
        <v>0</v>
      </c>
      <c r="AS117" s="40">
        <f>IF($B117=0,0,+VLOOKUP($B117,'1v -beneficirani'!$A$15:$AV$372,AS$3,FALSE))</f>
        <v>0</v>
      </c>
      <c r="AT117" s="40">
        <f>IF($B117=0,0,+VLOOKUP($B117,'1v -beneficirani'!$A$15:$AV$372,AT$3,FALSE))</f>
        <v>0</v>
      </c>
      <c r="AU117" s="40">
        <f>IF($B117=0,0,+VLOOKUP($B117,'1v -beneficirani'!$A$15:$AV$372,AU$3,FALSE))</f>
        <v>0</v>
      </c>
      <c r="AV117" s="40">
        <f>IF($B117=0,0,+VLOOKUP($B117,'1v -beneficirani'!$A$15:$AV$372,AV$3,FALSE))</f>
        <v>0</v>
      </c>
      <c r="AW117" s="40">
        <f>IF($B117=0,0,+VLOOKUP($B117,'1v -beneficirani'!$A$15:$AV$372,AW$3,FALSE))</f>
        <v>0</v>
      </c>
      <c r="AX117" s="389">
        <f>IF($B117=0,0,+VLOOKUP($B117,'1v -beneficirani'!$A$15:$AV$372,AX$3,FALSE))</f>
        <v>0</v>
      </c>
    </row>
    <row r="118" spans="1:50" x14ac:dyDescent="0.25">
      <c r="A118">
        <f t="shared" si="12"/>
        <v>0</v>
      </c>
      <c r="B118">
        <f>+IF(MAX(B$4:B117)+1&lt;=B$1,B117+1,0)</f>
        <v>0</v>
      </c>
      <c r="C118" s="222">
        <f t="shared" si="13"/>
        <v>0</v>
      </c>
      <c r="D118">
        <f t="shared" si="13"/>
        <v>0</v>
      </c>
      <c r="E118" s="368">
        <f t="shared" si="13"/>
        <v>0</v>
      </c>
      <c r="F118" s="222">
        <f t="shared" si="10"/>
        <v>0</v>
      </c>
      <c r="G118">
        <f>IF($B118=0,0,+VLOOKUP($B118,'1v -beneficirani'!A$15:C$351,G$3,FALSE))</f>
        <v>0</v>
      </c>
      <c r="I118">
        <f>IF($B118=0,0,+VLOOKUP($B118,'1v -beneficirani'!$A$15:$AV$372,I$3,FALSE))</f>
        <v>0</v>
      </c>
      <c r="J118">
        <f>IF($B118=0,0,+VLOOKUP($B118,'1v -beneficirani'!$A$15:$AV$372,J$3,FALSE))</f>
        <v>0</v>
      </c>
      <c r="K118">
        <f>IF($B118=0,0,+VLOOKUP($B118,'1v -beneficirani'!$A$15:$AV$372,K$3,FALSE))</f>
        <v>0</v>
      </c>
      <c r="L118">
        <f>IF($B118=0,0,+VLOOKUP($B118,'1v -beneficirani'!$A$15:$AV$372,L$3,FALSE))</f>
        <v>0</v>
      </c>
      <c r="M118">
        <f>IF($B118=0,0,+VLOOKUP($B118,'1v -beneficirani'!$A$15:$AV$372,M$3,FALSE))</f>
        <v>0</v>
      </c>
      <c r="N118">
        <f>IF($B118=0,0,+VLOOKUP($B118,'1v -beneficirani'!$A$15:$AV$372,N$3,FALSE))</f>
        <v>0</v>
      </c>
      <c r="O118">
        <f>IF($B118=0,0,+VLOOKUP($B118,'1v -beneficirani'!$A$15:$AV$372,O$3,FALSE))</f>
        <v>0</v>
      </c>
      <c r="P118">
        <f>IF($B118=0,0,+VLOOKUP($B118,'1v -beneficirani'!$A$15:$AV$372,P$3,FALSE))</f>
        <v>0</v>
      </c>
      <c r="Q118">
        <f>IF($B118=0,0,+VLOOKUP($B118,'1v -beneficirani'!$A$15:$AV$372,Q$3,FALSE))</f>
        <v>0</v>
      </c>
      <c r="R118">
        <f>IF($B118=0,0,+VLOOKUP($B118,'1v -beneficirani'!$A$15:$AV$372,R$3,FALSE))</f>
        <v>0</v>
      </c>
      <c r="S118">
        <f>IF($B118=0,0,+VLOOKUP($B118,'1v -beneficirani'!$A$15:$AV$372,S$3,FALSE))</f>
        <v>0</v>
      </c>
      <c r="T118">
        <f>IF($B118=0,0,+VLOOKUP($B118,'1v -beneficirani'!$A$15:$AV$372,T$3,FALSE))</f>
        <v>0</v>
      </c>
      <c r="U118">
        <f>IF($B118=0,0,+VLOOKUP($B118,'1v -beneficirani'!$A$15:$AV$372,U$3,FALSE))</f>
        <v>0</v>
      </c>
      <c r="V118">
        <f>IF($B118=0,0,+VLOOKUP($B118,'1v -beneficirani'!$A$15:$AV$372,V$3,FALSE))</f>
        <v>0</v>
      </c>
      <c r="W118">
        <f>IF($B118=0,0,+VLOOKUP($B118,'1v -beneficirani'!$A$15:$AV$372,W$3,FALSE))</f>
        <v>0</v>
      </c>
      <c r="X118">
        <f>IF($B118=0,0,+VLOOKUP($B118,'1v -beneficirani'!$A$15:$AV$372,X$3,FALSE))</f>
        <v>0</v>
      </c>
      <c r="Y118">
        <f>IF($B118=0,0,+VLOOKUP($B118,'1v -beneficirani'!$A$15:$AV$372,Y$3,FALSE))</f>
        <v>0</v>
      </c>
      <c r="Z118">
        <f>IF($B118=0,0,+VLOOKUP($B118,'1v -beneficirani'!$A$15:$AV$372,Z$3,FALSE))</f>
        <v>0</v>
      </c>
      <c r="AA118">
        <f>IF($B118=0,0,+VLOOKUP($B118,'1v -beneficirani'!$A$15:$AV$372,AA$3,FALSE))</f>
        <v>0</v>
      </c>
      <c r="AB118">
        <f>IF($B118=0,0,+VLOOKUP($B118,'1v -beneficirani'!$A$15:$AV$372,AB$3,FALSE))</f>
        <v>0</v>
      </c>
      <c r="AC118">
        <f>IF($B118=0,0,+VLOOKUP($B118,'1v -beneficirani'!$A$15:$AV$372,AC$3,FALSE))</f>
        <v>0</v>
      </c>
      <c r="AD118">
        <f>IF($B118=0,0,+VLOOKUP($B118,'1v -beneficirani'!$A$15:$AV$372,AD$3,FALSE))</f>
        <v>0</v>
      </c>
      <c r="AL118">
        <f>IF($B118=0,0,+VLOOKUP($B118,'1v -beneficirani'!$A$15:$AV$372,AL$3,FALSE))</f>
        <v>0</v>
      </c>
      <c r="AM118">
        <f>IF($B118=0,0,+VLOOKUP($B118,'1v -beneficirani'!$A$15:$AV$372,AM$3,FALSE))</f>
        <v>0</v>
      </c>
      <c r="AN118" s="40">
        <f>IF($B118=0,0,+VLOOKUP($B118,'1v -beneficirani'!$A$15:$AV$372,AN$3,FALSE))</f>
        <v>0</v>
      </c>
      <c r="AO118" s="40">
        <f>IF($B118=0,0,+VLOOKUP($B118,'1v -beneficirani'!$A$15:$AV$372,AO$3,FALSE))</f>
        <v>0</v>
      </c>
      <c r="AP118" s="40">
        <f>IF($B118=0,0,+VLOOKUP($B118,'1v -beneficirani'!$A$15:$AV$372,AP$3,FALSE))</f>
        <v>0</v>
      </c>
      <c r="AQ118" s="40">
        <f>IF($B118=0,0,+VLOOKUP($B118,'1v -beneficirani'!$A$15:$AV$372,AQ$3,FALSE))</f>
        <v>0</v>
      </c>
      <c r="AR118" s="40">
        <f>IF($B118=0,0,+VLOOKUP($B118,'1v -beneficirani'!$A$15:$AV$372,AR$3,FALSE))</f>
        <v>0</v>
      </c>
      <c r="AS118" s="40">
        <f>IF($B118=0,0,+VLOOKUP($B118,'1v -beneficirani'!$A$15:$AV$372,AS$3,FALSE))</f>
        <v>0</v>
      </c>
      <c r="AT118" s="40">
        <f>IF($B118=0,0,+VLOOKUP($B118,'1v -beneficirani'!$A$15:$AV$372,AT$3,FALSE))</f>
        <v>0</v>
      </c>
      <c r="AU118" s="40">
        <f>IF($B118=0,0,+VLOOKUP($B118,'1v -beneficirani'!$A$15:$AV$372,AU$3,FALSE))</f>
        <v>0</v>
      </c>
      <c r="AV118" s="40">
        <f>IF($B118=0,0,+VLOOKUP($B118,'1v -beneficirani'!$A$15:$AV$372,AV$3,FALSE))</f>
        <v>0</v>
      </c>
      <c r="AW118" s="40">
        <f>IF($B118=0,0,+VLOOKUP($B118,'1v -beneficirani'!$A$15:$AV$372,AW$3,FALSE))</f>
        <v>0</v>
      </c>
      <c r="AX118" s="389">
        <f>IF($B118=0,0,+VLOOKUP($B118,'1v -beneficirani'!$A$15:$AV$372,AX$3,FALSE))</f>
        <v>0</v>
      </c>
    </row>
    <row r="119" spans="1:50" x14ac:dyDescent="0.25">
      <c r="A119">
        <f t="shared" si="12"/>
        <v>0</v>
      </c>
      <c r="B119">
        <f>+IF(MAX(B$4:B118)+1&lt;=B$1,B118+1,0)</f>
        <v>0</v>
      </c>
      <c r="C119" s="222">
        <f t="shared" ref="C119:E134" si="14">+IF(B119&gt;0,C118,0)</f>
        <v>0</v>
      </c>
      <c r="D119">
        <f t="shared" si="14"/>
        <v>0</v>
      </c>
      <c r="E119" s="368">
        <f t="shared" si="14"/>
        <v>0</v>
      </c>
      <c r="F119" s="222">
        <f t="shared" si="10"/>
        <v>0</v>
      </c>
      <c r="G119">
        <f>IF($B119=0,0,+VLOOKUP($B119,'1v -beneficirani'!A$15:C$351,G$3,FALSE))</f>
        <v>0</v>
      </c>
      <c r="I119">
        <f>IF($B119=0,0,+VLOOKUP($B119,'1v -beneficirani'!$A$15:$AV$372,I$3,FALSE))</f>
        <v>0</v>
      </c>
      <c r="J119">
        <f>IF($B119=0,0,+VLOOKUP($B119,'1v -beneficirani'!$A$15:$AV$372,J$3,FALSE))</f>
        <v>0</v>
      </c>
      <c r="K119">
        <f>IF($B119=0,0,+VLOOKUP($B119,'1v -beneficirani'!$A$15:$AV$372,K$3,FALSE))</f>
        <v>0</v>
      </c>
      <c r="L119">
        <f>IF($B119=0,0,+VLOOKUP($B119,'1v -beneficirani'!$A$15:$AV$372,L$3,FALSE))</f>
        <v>0</v>
      </c>
      <c r="M119">
        <f>IF($B119=0,0,+VLOOKUP($B119,'1v -beneficirani'!$A$15:$AV$372,M$3,FALSE))</f>
        <v>0</v>
      </c>
      <c r="N119">
        <f>IF($B119=0,0,+VLOOKUP($B119,'1v -beneficirani'!$A$15:$AV$372,N$3,FALSE))</f>
        <v>0</v>
      </c>
      <c r="O119">
        <f>IF($B119=0,0,+VLOOKUP($B119,'1v -beneficirani'!$A$15:$AV$372,O$3,FALSE))</f>
        <v>0</v>
      </c>
      <c r="P119">
        <f>IF($B119=0,0,+VLOOKUP($B119,'1v -beneficirani'!$A$15:$AV$372,P$3,FALSE))</f>
        <v>0</v>
      </c>
      <c r="Q119">
        <f>IF($B119=0,0,+VLOOKUP($B119,'1v -beneficirani'!$A$15:$AV$372,Q$3,FALSE))</f>
        <v>0</v>
      </c>
      <c r="R119">
        <f>IF($B119=0,0,+VLOOKUP($B119,'1v -beneficirani'!$A$15:$AV$372,R$3,FALSE))</f>
        <v>0</v>
      </c>
      <c r="S119">
        <f>IF($B119=0,0,+VLOOKUP($B119,'1v -beneficirani'!$A$15:$AV$372,S$3,FALSE))</f>
        <v>0</v>
      </c>
      <c r="T119">
        <f>IF($B119=0,0,+VLOOKUP($B119,'1v -beneficirani'!$A$15:$AV$372,T$3,FALSE))</f>
        <v>0</v>
      </c>
      <c r="U119">
        <f>IF($B119=0,0,+VLOOKUP($B119,'1v -beneficirani'!$A$15:$AV$372,U$3,FALSE))</f>
        <v>0</v>
      </c>
      <c r="V119">
        <f>IF($B119=0,0,+VLOOKUP($B119,'1v -beneficirani'!$A$15:$AV$372,V$3,FALSE))</f>
        <v>0</v>
      </c>
      <c r="W119">
        <f>IF($B119=0,0,+VLOOKUP($B119,'1v -beneficirani'!$A$15:$AV$372,W$3,FALSE))</f>
        <v>0</v>
      </c>
      <c r="X119">
        <f>IF($B119=0,0,+VLOOKUP($B119,'1v -beneficirani'!$A$15:$AV$372,X$3,FALSE))</f>
        <v>0</v>
      </c>
      <c r="Y119">
        <f>IF($B119=0,0,+VLOOKUP($B119,'1v -beneficirani'!$A$15:$AV$372,Y$3,FALSE))</f>
        <v>0</v>
      </c>
      <c r="Z119">
        <f>IF($B119=0,0,+VLOOKUP($B119,'1v -beneficirani'!$A$15:$AV$372,Z$3,FALSE))</f>
        <v>0</v>
      </c>
      <c r="AA119">
        <f>IF($B119=0,0,+VLOOKUP($B119,'1v -beneficirani'!$A$15:$AV$372,AA$3,FALSE))</f>
        <v>0</v>
      </c>
      <c r="AB119">
        <f>IF($B119=0,0,+VLOOKUP($B119,'1v -beneficirani'!$A$15:$AV$372,AB$3,FALSE))</f>
        <v>0</v>
      </c>
      <c r="AC119">
        <f>IF($B119=0,0,+VLOOKUP($B119,'1v -beneficirani'!$A$15:$AV$372,AC$3,FALSE))</f>
        <v>0</v>
      </c>
      <c r="AD119">
        <f>IF($B119=0,0,+VLOOKUP($B119,'1v -beneficirani'!$A$15:$AV$372,AD$3,FALSE))</f>
        <v>0</v>
      </c>
      <c r="AL119">
        <f>IF($B119=0,0,+VLOOKUP($B119,'1v -beneficirani'!$A$15:$AV$372,AL$3,FALSE))</f>
        <v>0</v>
      </c>
      <c r="AM119">
        <f>IF($B119=0,0,+VLOOKUP($B119,'1v -beneficirani'!$A$15:$AV$372,AM$3,FALSE))</f>
        <v>0</v>
      </c>
      <c r="AN119" s="40">
        <f>IF($B119=0,0,+VLOOKUP($B119,'1v -beneficirani'!$A$15:$AV$372,AN$3,FALSE))</f>
        <v>0</v>
      </c>
      <c r="AO119" s="40">
        <f>IF($B119=0,0,+VLOOKUP($B119,'1v -beneficirani'!$A$15:$AV$372,AO$3,FALSE))</f>
        <v>0</v>
      </c>
      <c r="AP119" s="40">
        <f>IF($B119=0,0,+VLOOKUP($B119,'1v -beneficirani'!$A$15:$AV$372,AP$3,FALSE))</f>
        <v>0</v>
      </c>
      <c r="AQ119" s="40">
        <f>IF($B119=0,0,+VLOOKUP($B119,'1v -beneficirani'!$A$15:$AV$372,AQ$3,FALSE))</f>
        <v>0</v>
      </c>
      <c r="AR119" s="40">
        <f>IF($B119=0,0,+VLOOKUP($B119,'1v -beneficirani'!$A$15:$AV$372,AR$3,FALSE))</f>
        <v>0</v>
      </c>
      <c r="AS119" s="40">
        <f>IF($B119=0,0,+VLOOKUP($B119,'1v -beneficirani'!$A$15:$AV$372,AS$3,FALSE))</f>
        <v>0</v>
      </c>
      <c r="AT119" s="40">
        <f>IF($B119=0,0,+VLOOKUP($B119,'1v -beneficirani'!$A$15:$AV$372,AT$3,FALSE))</f>
        <v>0</v>
      </c>
      <c r="AU119" s="40">
        <f>IF($B119=0,0,+VLOOKUP($B119,'1v -beneficirani'!$A$15:$AV$372,AU$3,FALSE))</f>
        <v>0</v>
      </c>
      <c r="AV119" s="40">
        <f>IF($B119=0,0,+VLOOKUP($B119,'1v -beneficirani'!$A$15:$AV$372,AV$3,FALSE))</f>
        <v>0</v>
      </c>
      <c r="AW119" s="40">
        <f>IF($B119=0,0,+VLOOKUP($B119,'1v -beneficirani'!$A$15:$AV$372,AW$3,FALSE))</f>
        <v>0</v>
      </c>
      <c r="AX119" s="389">
        <f>IF($B119=0,0,+VLOOKUP($B119,'1v -beneficirani'!$A$15:$AV$372,AX$3,FALSE))</f>
        <v>0</v>
      </c>
    </row>
    <row r="120" spans="1:50" x14ac:dyDescent="0.25">
      <c r="A120">
        <f t="shared" si="12"/>
        <v>0</v>
      </c>
      <c r="B120">
        <f>+IF(MAX(B$4:B119)+1&lt;=B$1,B119+1,0)</f>
        <v>0</v>
      </c>
      <c r="C120" s="222">
        <f t="shared" si="14"/>
        <v>0</v>
      </c>
      <c r="D120">
        <f t="shared" si="14"/>
        <v>0</v>
      </c>
      <c r="E120" s="368">
        <f t="shared" si="14"/>
        <v>0</v>
      </c>
      <c r="F120" s="222">
        <f t="shared" si="10"/>
        <v>0</v>
      </c>
      <c r="G120">
        <f>IF($B120=0,0,+VLOOKUP($B120,'1v -beneficirani'!A$15:C$351,G$3,FALSE))</f>
        <v>0</v>
      </c>
      <c r="I120">
        <f>IF($B120=0,0,+VLOOKUP($B120,'1v -beneficirani'!$A$15:$AV$372,I$3,FALSE))</f>
        <v>0</v>
      </c>
      <c r="J120">
        <f>IF($B120=0,0,+VLOOKUP($B120,'1v -beneficirani'!$A$15:$AV$372,J$3,FALSE))</f>
        <v>0</v>
      </c>
      <c r="K120">
        <f>IF($B120=0,0,+VLOOKUP($B120,'1v -beneficirani'!$A$15:$AV$372,K$3,FALSE))</f>
        <v>0</v>
      </c>
      <c r="L120">
        <f>IF($B120=0,0,+VLOOKUP($B120,'1v -beneficirani'!$A$15:$AV$372,L$3,FALSE))</f>
        <v>0</v>
      </c>
      <c r="M120">
        <f>IF($B120=0,0,+VLOOKUP($B120,'1v -beneficirani'!$A$15:$AV$372,M$3,FALSE))</f>
        <v>0</v>
      </c>
      <c r="N120">
        <f>IF($B120=0,0,+VLOOKUP($B120,'1v -beneficirani'!$A$15:$AV$372,N$3,FALSE))</f>
        <v>0</v>
      </c>
      <c r="O120">
        <f>IF($B120=0,0,+VLOOKUP($B120,'1v -beneficirani'!$A$15:$AV$372,O$3,FALSE))</f>
        <v>0</v>
      </c>
      <c r="P120">
        <f>IF($B120=0,0,+VLOOKUP($B120,'1v -beneficirani'!$A$15:$AV$372,P$3,FALSE))</f>
        <v>0</v>
      </c>
      <c r="Q120">
        <f>IF($B120=0,0,+VLOOKUP($B120,'1v -beneficirani'!$A$15:$AV$372,Q$3,FALSE))</f>
        <v>0</v>
      </c>
      <c r="R120">
        <f>IF($B120=0,0,+VLOOKUP($B120,'1v -beneficirani'!$A$15:$AV$372,R$3,FALSE))</f>
        <v>0</v>
      </c>
      <c r="S120">
        <f>IF($B120=0,0,+VLOOKUP($B120,'1v -beneficirani'!$A$15:$AV$372,S$3,FALSE))</f>
        <v>0</v>
      </c>
      <c r="T120">
        <f>IF($B120=0,0,+VLOOKUP($B120,'1v -beneficirani'!$A$15:$AV$372,T$3,FALSE))</f>
        <v>0</v>
      </c>
      <c r="U120">
        <f>IF($B120=0,0,+VLOOKUP($B120,'1v -beneficirani'!$A$15:$AV$372,U$3,FALSE))</f>
        <v>0</v>
      </c>
      <c r="V120">
        <f>IF($B120=0,0,+VLOOKUP($B120,'1v -beneficirani'!$A$15:$AV$372,V$3,FALSE))</f>
        <v>0</v>
      </c>
      <c r="W120">
        <f>IF($B120=0,0,+VLOOKUP($B120,'1v -beneficirani'!$A$15:$AV$372,W$3,FALSE))</f>
        <v>0</v>
      </c>
      <c r="X120">
        <f>IF($B120=0,0,+VLOOKUP($B120,'1v -beneficirani'!$A$15:$AV$372,X$3,FALSE))</f>
        <v>0</v>
      </c>
      <c r="Y120">
        <f>IF($B120=0,0,+VLOOKUP($B120,'1v -beneficirani'!$A$15:$AV$372,Y$3,FALSE))</f>
        <v>0</v>
      </c>
      <c r="Z120">
        <f>IF($B120=0,0,+VLOOKUP($B120,'1v -beneficirani'!$A$15:$AV$372,Z$3,FALSE))</f>
        <v>0</v>
      </c>
      <c r="AA120">
        <f>IF($B120=0,0,+VLOOKUP($B120,'1v -beneficirani'!$A$15:$AV$372,AA$3,FALSE))</f>
        <v>0</v>
      </c>
      <c r="AB120">
        <f>IF($B120=0,0,+VLOOKUP($B120,'1v -beneficirani'!$A$15:$AV$372,AB$3,FALSE))</f>
        <v>0</v>
      </c>
      <c r="AC120">
        <f>IF($B120=0,0,+VLOOKUP($B120,'1v -beneficirani'!$A$15:$AV$372,AC$3,FALSE))</f>
        <v>0</v>
      </c>
      <c r="AD120">
        <f>IF($B120=0,0,+VLOOKUP($B120,'1v -beneficirani'!$A$15:$AV$372,AD$3,FALSE))</f>
        <v>0</v>
      </c>
      <c r="AL120">
        <f>IF($B120=0,0,+VLOOKUP($B120,'1v -beneficirani'!$A$15:$AV$372,AL$3,FALSE))</f>
        <v>0</v>
      </c>
      <c r="AM120">
        <f>IF($B120=0,0,+VLOOKUP($B120,'1v -beneficirani'!$A$15:$AV$372,AM$3,FALSE))</f>
        <v>0</v>
      </c>
      <c r="AN120" s="40">
        <f>IF($B120=0,0,+VLOOKUP($B120,'1v -beneficirani'!$A$15:$AV$372,AN$3,FALSE))</f>
        <v>0</v>
      </c>
      <c r="AO120" s="40">
        <f>IF($B120=0,0,+VLOOKUP($B120,'1v -beneficirani'!$A$15:$AV$372,AO$3,FALSE))</f>
        <v>0</v>
      </c>
      <c r="AP120" s="40">
        <f>IF($B120=0,0,+VLOOKUP($B120,'1v -beneficirani'!$A$15:$AV$372,AP$3,FALSE))</f>
        <v>0</v>
      </c>
      <c r="AQ120" s="40">
        <f>IF($B120=0,0,+VLOOKUP($B120,'1v -beneficirani'!$A$15:$AV$372,AQ$3,FALSE))</f>
        <v>0</v>
      </c>
      <c r="AR120" s="40">
        <f>IF($B120=0,0,+VLOOKUP($B120,'1v -beneficirani'!$A$15:$AV$372,AR$3,FALSE))</f>
        <v>0</v>
      </c>
      <c r="AS120" s="40">
        <f>IF($B120=0,0,+VLOOKUP($B120,'1v -beneficirani'!$A$15:$AV$372,AS$3,FALSE))</f>
        <v>0</v>
      </c>
      <c r="AT120" s="40">
        <f>IF($B120=0,0,+VLOOKUP($B120,'1v -beneficirani'!$A$15:$AV$372,AT$3,FALSE))</f>
        <v>0</v>
      </c>
      <c r="AU120" s="40">
        <f>IF($B120=0,0,+VLOOKUP($B120,'1v -beneficirani'!$A$15:$AV$372,AU$3,FALSE))</f>
        <v>0</v>
      </c>
      <c r="AV120" s="40">
        <f>IF($B120=0,0,+VLOOKUP($B120,'1v -beneficirani'!$A$15:$AV$372,AV$3,FALSE))</f>
        <v>0</v>
      </c>
      <c r="AW120" s="40">
        <f>IF($B120=0,0,+VLOOKUP($B120,'1v -beneficirani'!$A$15:$AV$372,AW$3,FALSE))</f>
        <v>0</v>
      </c>
      <c r="AX120" s="389">
        <f>IF($B120=0,0,+VLOOKUP($B120,'1v -beneficirani'!$A$15:$AV$372,AX$3,FALSE))</f>
        <v>0</v>
      </c>
    </row>
    <row r="121" spans="1:50" x14ac:dyDescent="0.25">
      <c r="A121">
        <f t="shared" si="12"/>
        <v>0</v>
      </c>
      <c r="B121">
        <f>+IF(MAX(B$4:B120)+1&lt;=B$1,B120+1,0)</f>
        <v>0</v>
      </c>
      <c r="C121" s="222">
        <f t="shared" si="14"/>
        <v>0</v>
      </c>
      <c r="D121">
        <f t="shared" si="14"/>
        <v>0</v>
      </c>
      <c r="E121" s="368">
        <f t="shared" si="14"/>
        <v>0</v>
      </c>
      <c r="F121" s="222">
        <f t="shared" si="10"/>
        <v>0</v>
      </c>
      <c r="G121">
        <f>IF($B121=0,0,+VLOOKUP($B121,'1v -beneficirani'!A$15:C$351,G$3,FALSE))</f>
        <v>0</v>
      </c>
      <c r="I121">
        <f>IF($B121=0,0,+VLOOKUP($B121,'1v -beneficirani'!$A$15:$AV$372,I$3,FALSE))</f>
        <v>0</v>
      </c>
      <c r="J121">
        <f>IF($B121=0,0,+VLOOKUP($B121,'1v -beneficirani'!$A$15:$AV$372,J$3,FALSE))</f>
        <v>0</v>
      </c>
      <c r="K121">
        <f>IF($B121=0,0,+VLOOKUP($B121,'1v -beneficirani'!$A$15:$AV$372,K$3,FALSE))</f>
        <v>0</v>
      </c>
      <c r="L121">
        <f>IF($B121=0,0,+VLOOKUP($B121,'1v -beneficirani'!$A$15:$AV$372,L$3,FALSE))</f>
        <v>0</v>
      </c>
      <c r="M121">
        <f>IF($B121=0,0,+VLOOKUP($B121,'1v -beneficirani'!$A$15:$AV$372,M$3,FALSE))</f>
        <v>0</v>
      </c>
      <c r="N121">
        <f>IF($B121=0,0,+VLOOKUP($B121,'1v -beneficirani'!$A$15:$AV$372,N$3,FALSE))</f>
        <v>0</v>
      </c>
      <c r="O121">
        <f>IF($B121=0,0,+VLOOKUP($B121,'1v -beneficirani'!$A$15:$AV$372,O$3,FALSE))</f>
        <v>0</v>
      </c>
      <c r="P121">
        <f>IF($B121=0,0,+VLOOKUP($B121,'1v -beneficirani'!$A$15:$AV$372,P$3,FALSE))</f>
        <v>0</v>
      </c>
      <c r="Q121">
        <f>IF($B121=0,0,+VLOOKUP($B121,'1v -beneficirani'!$A$15:$AV$372,Q$3,FALSE))</f>
        <v>0</v>
      </c>
      <c r="R121">
        <f>IF($B121=0,0,+VLOOKUP($B121,'1v -beneficirani'!$A$15:$AV$372,R$3,FALSE))</f>
        <v>0</v>
      </c>
      <c r="S121">
        <f>IF($B121=0,0,+VLOOKUP($B121,'1v -beneficirani'!$A$15:$AV$372,S$3,FALSE))</f>
        <v>0</v>
      </c>
      <c r="T121">
        <f>IF($B121=0,0,+VLOOKUP($B121,'1v -beneficirani'!$A$15:$AV$372,T$3,FALSE))</f>
        <v>0</v>
      </c>
      <c r="U121">
        <f>IF($B121=0,0,+VLOOKUP($B121,'1v -beneficirani'!$A$15:$AV$372,U$3,FALSE))</f>
        <v>0</v>
      </c>
      <c r="V121">
        <f>IF($B121=0,0,+VLOOKUP($B121,'1v -beneficirani'!$A$15:$AV$372,V$3,FALSE))</f>
        <v>0</v>
      </c>
      <c r="W121">
        <f>IF($B121=0,0,+VLOOKUP($B121,'1v -beneficirani'!$A$15:$AV$372,W$3,FALSE))</f>
        <v>0</v>
      </c>
      <c r="X121">
        <f>IF($B121=0,0,+VLOOKUP($B121,'1v -beneficirani'!$A$15:$AV$372,X$3,FALSE))</f>
        <v>0</v>
      </c>
      <c r="Y121">
        <f>IF($B121=0,0,+VLOOKUP($B121,'1v -beneficirani'!$A$15:$AV$372,Y$3,FALSE))</f>
        <v>0</v>
      </c>
      <c r="Z121">
        <f>IF($B121=0,0,+VLOOKUP($B121,'1v -beneficirani'!$A$15:$AV$372,Z$3,FALSE))</f>
        <v>0</v>
      </c>
      <c r="AA121">
        <f>IF($B121=0,0,+VLOOKUP($B121,'1v -beneficirani'!$A$15:$AV$372,AA$3,FALSE))</f>
        <v>0</v>
      </c>
      <c r="AB121">
        <f>IF($B121=0,0,+VLOOKUP($B121,'1v -beneficirani'!$A$15:$AV$372,AB$3,FALSE))</f>
        <v>0</v>
      </c>
      <c r="AC121">
        <f>IF($B121=0,0,+VLOOKUP($B121,'1v -beneficirani'!$A$15:$AV$372,AC$3,FALSE))</f>
        <v>0</v>
      </c>
      <c r="AD121">
        <f>IF($B121=0,0,+VLOOKUP($B121,'1v -beneficirani'!$A$15:$AV$372,AD$3,FALSE))</f>
        <v>0</v>
      </c>
      <c r="AL121">
        <f>IF($B121=0,0,+VLOOKUP($B121,'1v -beneficirani'!$A$15:$AV$372,AL$3,FALSE))</f>
        <v>0</v>
      </c>
      <c r="AM121">
        <f>IF($B121=0,0,+VLOOKUP($B121,'1v -beneficirani'!$A$15:$AV$372,AM$3,FALSE))</f>
        <v>0</v>
      </c>
      <c r="AN121" s="40">
        <f>IF($B121=0,0,+VLOOKUP($B121,'1v -beneficirani'!$A$15:$AV$372,AN$3,FALSE))</f>
        <v>0</v>
      </c>
      <c r="AO121" s="40">
        <f>IF($B121=0,0,+VLOOKUP($B121,'1v -beneficirani'!$A$15:$AV$372,AO$3,FALSE))</f>
        <v>0</v>
      </c>
      <c r="AP121" s="40">
        <f>IF($B121=0,0,+VLOOKUP($B121,'1v -beneficirani'!$A$15:$AV$372,AP$3,FALSE))</f>
        <v>0</v>
      </c>
      <c r="AQ121" s="40">
        <f>IF($B121=0,0,+VLOOKUP($B121,'1v -beneficirani'!$A$15:$AV$372,AQ$3,FALSE))</f>
        <v>0</v>
      </c>
      <c r="AR121" s="40">
        <f>IF($B121=0,0,+VLOOKUP($B121,'1v -beneficirani'!$A$15:$AV$372,AR$3,FALSE))</f>
        <v>0</v>
      </c>
      <c r="AS121" s="40">
        <f>IF($B121=0,0,+VLOOKUP($B121,'1v -beneficirani'!$A$15:$AV$372,AS$3,FALSE))</f>
        <v>0</v>
      </c>
      <c r="AT121" s="40">
        <f>IF($B121=0,0,+VLOOKUP($B121,'1v -beneficirani'!$A$15:$AV$372,AT$3,FALSE))</f>
        <v>0</v>
      </c>
      <c r="AU121" s="40">
        <f>IF($B121=0,0,+VLOOKUP($B121,'1v -beneficirani'!$A$15:$AV$372,AU$3,FALSE))</f>
        <v>0</v>
      </c>
      <c r="AV121" s="40">
        <f>IF($B121=0,0,+VLOOKUP($B121,'1v -beneficirani'!$A$15:$AV$372,AV$3,FALSE))</f>
        <v>0</v>
      </c>
      <c r="AW121" s="40">
        <f>IF($B121=0,0,+VLOOKUP($B121,'1v -beneficirani'!$A$15:$AV$372,AW$3,FALSE))</f>
        <v>0</v>
      </c>
      <c r="AX121" s="389">
        <f>IF($B121=0,0,+VLOOKUP($B121,'1v -beneficirani'!$A$15:$AV$372,AX$3,FALSE))</f>
        <v>0</v>
      </c>
    </row>
    <row r="122" spans="1:50" x14ac:dyDescent="0.25">
      <c r="A122">
        <f t="shared" si="12"/>
        <v>0</v>
      </c>
      <c r="B122">
        <f>+IF(MAX(B$4:B121)+1&lt;=B$1,B121+1,0)</f>
        <v>0</v>
      </c>
      <c r="C122" s="222">
        <f t="shared" si="14"/>
        <v>0</v>
      </c>
      <c r="D122">
        <f t="shared" si="14"/>
        <v>0</v>
      </c>
      <c r="E122" s="368">
        <f t="shared" si="14"/>
        <v>0</v>
      </c>
      <c r="F122" s="222">
        <f t="shared" si="10"/>
        <v>0</v>
      </c>
      <c r="G122">
        <f>IF($B122=0,0,+VLOOKUP($B122,'1v -beneficirani'!A$15:C$351,G$3,FALSE))</f>
        <v>0</v>
      </c>
      <c r="I122">
        <f>IF($B122=0,0,+VLOOKUP($B122,'1v -beneficirani'!$A$15:$AV$372,I$3,FALSE))</f>
        <v>0</v>
      </c>
      <c r="J122">
        <f>IF($B122=0,0,+VLOOKUP($B122,'1v -beneficirani'!$A$15:$AV$372,J$3,FALSE))</f>
        <v>0</v>
      </c>
      <c r="K122">
        <f>IF($B122=0,0,+VLOOKUP($B122,'1v -beneficirani'!$A$15:$AV$372,K$3,FALSE))</f>
        <v>0</v>
      </c>
      <c r="L122">
        <f>IF($B122=0,0,+VLOOKUP($B122,'1v -beneficirani'!$A$15:$AV$372,L$3,FALSE))</f>
        <v>0</v>
      </c>
      <c r="M122">
        <f>IF($B122=0,0,+VLOOKUP($B122,'1v -beneficirani'!$A$15:$AV$372,M$3,FALSE))</f>
        <v>0</v>
      </c>
      <c r="N122">
        <f>IF($B122=0,0,+VLOOKUP($B122,'1v -beneficirani'!$A$15:$AV$372,N$3,FALSE))</f>
        <v>0</v>
      </c>
      <c r="O122">
        <f>IF($B122=0,0,+VLOOKUP($B122,'1v -beneficirani'!$A$15:$AV$372,O$3,FALSE))</f>
        <v>0</v>
      </c>
      <c r="P122">
        <f>IF($B122=0,0,+VLOOKUP($B122,'1v -beneficirani'!$A$15:$AV$372,P$3,FALSE))</f>
        <v>0</v>
      </c>
      <c r="Q122">
        <f>IF($B122=0,0,+VLOOKUP($B122,'1v -beneficirani'!$A$15:$AV$372,Q$3,FALSE))</f>
        <v>0</v>
      </c>
      <c r="R122">
        <f>IF($B122=0,0,+VLOOKUP($B122,'1v -beneficirani'!$A$15:$AV$372,R$3,FALSE))</f>
        <v>0</v>
      </c>
      <c r="S122">
        <f>IF($B122=0,0,+VLOOKUP($B122,'1v -beneficirani'!$A$15:$AV$372,S$3,FALSE))</f>
        <v>0</v>
      </c>
      <c r="T122">
        <f>IF($B122=0,0,+VLOOKUP($B122,'1v -beneficirani'!$A$15:$AV$372,T$3,FALSE))</f>
        <v>0</v>
      </c>
      <c r="U122">
        <f>IF($B122=0,0,+VLOOKUP($B122,'1v -beneficirani'!$A$15:$AV$372,U$3,FALSE))</f>
        <v>0</v>
      </c>
      <c r="V122">
        <f>IF($B122=0,0,+VLOOKUP($B122,'1v -beneficirani'!$A$15:$AV$372,V$3,FALSE))</f>
        <v>0</v>
      </c>
      <c r="W122">
        <f>IF($B122=0,0,+VLOOKUP($B122,'1v -beneficirani'!$A$15:$AV$372,W$3,FALSE))</f>
        <v>0</v>
      </c>
      <c r="X122">
        <f>IF($B122=0,0,+VLOOKUP($B122,'1v -beneficirani'!$A$15:$AV$372,X$3,FALSE))</f>
        <v>0</v>
      </c>
      <c r="Y122">
        <f>IF($B122=0,0,+VLOOKUP($B122,'1v -beneficirani'!$A$15:$AV$372,Y$3,FALSE))</f>
        <v>0</v>
      </c>
      <c r="Z122">
        <f>IF($B122=0,0,+VLOOKUP($B122,'1v -beneficirani'!$A$15:$AV$372,Z$3,FALSE))</f>
        <v>0</v>
      </c>
      <c r="AA122">
        <f>IF($B122=0,0,+VLOOKUP($B122,'1v -beneficirani'!$A$15:$AV$372,AA$3,FALSE))</f>
        <v>0</v>
      </c>
      <c r="AB122">
        <f>IF($B122=0,0,+VLOOKUP($B122,'1v -beneficirani'!$A$15:$AV$372,AB$3,FALSE))</f>
        <v>0</v>
      </c>
      <c r="AC122">
        <f>IF($B122=0,0,+VLOOKUP($B122,'1v -beneficirani'!$A$15:$AV$372,AC$3,FALSE))</f>
        <v>0</v>
      </c>
      <c r="AD122">
        <f>IF($B122=0,0,+VLOOKUP($B122,'1v -beneficirani'!$A$15:$AV$372,AD$3,FALSE))</f>
        <v>0</v>
      </c>
      <c r="AL122">
        <f>IF($B122=0,0,+VLOOKUP($B122,'1v -beneficirani'!$A$15:$AV$372,AL$3,FALSE))</f>
        <v>0</v>
      </c>
      <c r="AM122">
        <f>IF($B122=0,0,+VLOOKUP($B122,'1v -beneficirani'!$A$15:$AV$372,AM$3,FALSE))</f>
        <v>0</v>
      </c>
      <c r="AN122" s="40">
        <f>IF($B122=0,0,+VLOOKUP($B122,'1v -beneficirani'!$A$15:$AV$372,AN$3,FALSE))</f>
        <v>0</v>
      </c>
      <c r="AO122" s="40">
        <f>IF($B122=0,0,+VLOOKUP($B122,'1v -beneficirani'!$A$15:$AV$372,AO$3,FALSE))</f>
        <v>0</v>
      </c>
      <c r="AP122" s="40">
        <f>IF($B122=0,0,+VLOOKUP($B122,'1v -beneficirani'!$A$15:$AV$372,AP$3,FALSE))</f>
        <v>0</v>
      </c>
      <c r="AQ122" s="40">
        <f>IF($B122=0,0,+VLOOKUP($B122,'1v -beneficirani'!$A$15:$AV$372,AQ$3,FALSE))</f>
        <v>0</v>
      </c>
      <c r="AR122" s="40">
        <f>IF($B122=0,0,+VLOOKUP($B122,'1v -beneficirani'!$A$15:$AV$372,AR$3,FALSE))</f>
        <v>0</v>
      </c>
      <c r="AS122" s="40">
        <f>IF($B122=0,0,+VLOOKUP($B122,'1v -beneficirani'!$A$15:$AV$372,AS$3,FALSE))</f>
        <v>0</v>
      </c>
      <c r="AT122" s="40">
        <f>IF($B122=0,0,+VLOOKUP($B122,'1v -beneficirani'!$A$15:$AV$372,AT$3,FALSE))</f>
        <v>0</v>
      </c>
      <c r="AU122" s="40">
        <f>IF($B122=0,0,+VLOOKUP($B122,'1v -beneficirani'!$A$15:$AV$372,AU$3,FALSE))</f>
        <v>0</v>
      </c>
      <c r="AV122" s="40">
        <f>IF($B122=0,0,+VLOOKUP($B122,'1v -beneficirani'!$A$15:$AV$372,AV$3,FALSE))</f>
        <v>0</v>
      </c>
      <c r="AW122" s="40">
        <f>IF($B122=0,0,+VLOOKUP($B122,'1v -beneficirani'!$A$15:$AV$372,AW$3,FALSE))</f>
        <v>0</v>
      </c>
      <c r="AX122" s="389">
        <f>IF($B122=0,0,+VLOOKUP($B122,'1v -beneficirani'!$A$15:$AV$372,AX$3,FALSE))</f>
        <v>0</v>
      </c>
    </row>
    <row r="123" spans="1:50" x14ac:dyDescent="0.25">
      <c r="A123">
        <f t="shared" si="12"/>
        <v>0</v>
      </c>
      <c r="B123">
        <f>+IF(MAX(B$4:B122)+1&lt;=B$1,B122+1,0)</f>
        <v>0</v>
      </c>
      <c r="C123" s="222">
        <f t="shared" si="14"/>
        <v>0</v>
      </c>
      <c r="D123">
        <f t="shared" si="14"/>
        <v>0</v>
      </c>
      <c r="E123" s="368">
        <f t="shared" si="14"/>
        <v>0</v>
      </c>
      <c r="F123" s="222">
        <f t="shared" si="10"/>
        <v>0</v>
      </c>
      <c r="G123">
        <f>IF($B123=0,0,+VLOOKUP($B123,'1v -beneficirani'!A$15:C$351,G$3,FALSE))</f>
        <v>0</v>
      </c>
      <c r="I123">
        <f>IF($B123=0,0,+VLOOKUP($B123,'1v -beneficirani'!$A$15:$AV$372,I$3,FALSE))</f>
        <v>0</v>
      </c>
      <c r="J123">
        <f>IF($B123=0,0,+VLOOKUP($B123,'1v -beneficirani'!$A$15:$AV$372,J$3,FALSE))</f>
        <v>0</v>
      </c>
      <c r="K123">
        <f>IF($B123=0,0,+VLOOKUP($B123,'1v -beneficirani'!$A$15:$AV$372,K$3,FALSE))</f>
        <v>0</v>
      </c>
      <c r="L123">
        <f>IF($B123=0,0,+VLOOKUP($B123,'1v -beneficirani'!$A$15:$AV$372,L$3,FALSE))</f>
        <v>0</v>
      </c>
      <c r="M123">
        <f>IF($B123=0,0,+VLOOKUP($B123,'1v -beneficirani'!$A$15:$AV$372,M$3,FALSE))</f>
        <v>0</v>
      </c>
      <c r="N123">
        <f>IF($B123=0,0,+VLOOKUP($B123,'1v -beneficirani'!$A$15:$AV$372,N$3,FALSE))</f>
        <v>0</v>
      </c>
      <c r="O123">
        <f>IF($B123=0,0,+VLOOKUP($B123,'1v -beneficirani'!$A$15:$AV$372,O$3,FALSE))</f>
        <v>0</v>
      </c>
      <c r="P123">
        <f>IF($B123=0,0,+VLOOKUP($B123,'1v -beneficirani'!$A$15:$AV$372,P$3,FALSE))</f>
        <v>0</v>
      </c>
      <c r="Q123">
        <f>IF($B123=0,0,+VLOOKUP($B123,'1v -beneficirani'!$A$15:$AV$372,Q$3,FALSE))</f>
        <v>0</v>
      </c>
      <c r="R123">
        <f>IF($B123=0,0,+VLOOKUP($B123,'1v -beneficirani'!$A$15:$AV$372,R$3,FALSE))</f>
        <v>0</v>
      </c>
      <c r="S123">
        <f>IF($B123=0,0,+VLOOKUP($B123,'1v -beneficirani'!$A$15:$AV$372,S$3,FALSE))</f>
        <v>0</v>
      </c>
      <c r="T123">
        <f>IF($B123=0,0,+VLOOKUP($B123,'1v -beneficirani'!$A$15:$AV$372,T$3,FALSE))</f>
        <v>0</v>
      </c>
      <c r="U123">
        <f>IF($B123=0,0,+VLOOKUP($B123,'1v -beneficirani'!$A$15:$AV$372,U$3,FALSE))</f>
        <v>0</v>
      </c>
      <c r="V123">
        <f>IF($B123=0,0,+VLOOKUP($B123,'1v -beneficirani'!$A$15:$AV$372,V$3,FALSE))</f>
        <v>0</v>
      </c>
      <c r="W123">
        <f>IF($B123=0,0,+VLOOKUP($B123,'1v -beneficirani'!$A$15:$AV$372,W$3,FALSE))</f>
        <v>0</v>
      </c>
      <c r="X123">
        <f>IF($B123=0,0,+VLOOKUP($B123,'1v -beneficirani'!$A$15:$AV$372,X$3,FALSE))</f>
        <v>0</v>
      </c>
      <c r="Y123">
        <f>IF($B123=0,0,+VLOOKUP($B123,'1v -beneficirani'!$A$15:$AV$372,Y$3,FALSE))</f>
        <v>0</v>
      </c>
      <c r="Z123">
        <f>IF($B123=0,0,+VLOOKUP($B123,'1v -beneficirani'!$A$15:$AV$372,Z$3,FALSE))</f>
        <v>0</v>
      </c>
      <c r="AA123">
        <f>IF($B123=0,0,+VLOOKUP($B123,'1v -beneficirani'!$A$15:$AV$372,AA$3,FALSE))</f>
        <v>0</v>
      </c>
      <c r="AB123">
        <f>IF($B123=0,0,+VLOOKUP($B123,'1v -beneficirani'!$A$15:$AV$372,AB$3,FALSE))</f>
        <v>0</v>
      </c>
      <c r="AC123">
        <f>IF($B123=0,0,+VLOOKUP($B123,'1v -beneficirani'!$A$15:$AV$372,AC$3,FALSE))</f>
        <v>0</v>
      </c>
      <c r="AD123">
        <f>IF($B123=0,0,+VLOOKUP($B123,'1v -beneficirani'!$A$15:$AV$372,AD$3,FALSE))</f>
        <v>0</v>
      </c>
      <c r="AL123">
        <f>IF($B123=0,0,+VLOOKUP($B123,'1v -beneficirani'!$A$15:$AV$372,AL$3,FALSE))</f>
        <v>0</v>
      </c>
      <c r="AM123">
        <f>IF($B123=0,0,+VLOOKUP($B123,'1v -beneficirani'!$A$15:$AV$372,AM$3,FALSE))</f>
        <v>0</v>
      </c>
      <c r="AN123" s="40">
        <f>IF($B123=0,0,+VLOOKUP($B123,'1v -beneficirani'!$A$15:$AV$372,AN$3,FALSE))</f>
        <v>0</v>
      </c>
      <c r="AO123" s="40">
        <f>IF($B123=0,0,+VLOOKUP($B123,'1v -beneficirani'!$A$15:$AV$372,AO$3,FALSE))</f>
        <v>0</v>
      </c>
      <c r="AP123" s="40">
        <f>IF($B123=0,0,+VLOOKUP($B123,'1v -beneficirani'!$A$15:$AV$372,AP$3,FALSE))</f>
        <v>0</v>
      </c>
      <c r="AQ123" s="40">
        <f>IF($B123=0,0,+VLOOKUP($B123,'1v -beneficirani'!$A$15:$AV$372,AQ$3,FALSE))</f>
        <v>0</v>
      </c>
      <c r="AR123" s="40">
        <f>IF($B123=0,0,+VLOOKUP($B123,'1v -beneficirani'!$A$15:$AV$372,AR$3,FALSE))</f>
        <v>0</v>
      </c>
      <c r="AS123" s="40">
        <f>IF($B123=0,0,+VLOOKUP($B123,'1v -beneficirani'!$A$15:$AV$372,AS$3,FALSE))</f>
        <v>0</v>
      </c>
      <c r="AT123" s="40">
        <f>IF($B123=0,0,+VLOOKUP($B123,'1v -beneficirani'!$A$15:$AV$372,AT$3,FALSE))</f>
        <v>0</v>
      </c>
      <c r="AU123" s="40">
        <f>IF($B123=0,0,+VLOOKUP($B123,'1v -beneficirani'!$A$15:$AV$372,AU$3,FALSE))</f>
        <v>0</v>
      </c>
      <c r="AV123" s="40">
        <f>IF($B123=0,0,+VLOOKUP($B123,'1v -beneficirani'!$A$15:$AV$372,AV$3,FALSE))</f>
        <v>0</v>
      </c>
      <c r="AW123" s="40">
        <f>IF($B123=0,0,+VLOOKUP($B123,'1v -beneficirani'!$A$15:$AV$372,AW$3,FALSE))</f>
        <v>0</v>
      </c>
      <c r="AX123" s="389">
        <f>IF($B123=0,0,+VLOOKUP($B123,'1v -beneficirani'!$A$15:$AV$372,AX$3,FALSE))</f>
        <v>0</v>
      </c>
    </row>
    <row r="124" spans="1:50" x14ac:dyDescent="0.25">
      <c r="A124">
        <f t="shared" si="12"/>
        <v>0</v>
      </c>
      <c r="B124">
        <f>+IF(MAX(B$4:B123)+1&lt;=B$1,B123+1,0)</f>
        <v>0</v>
      </c>
      <c r="C124" s="222">
        <f t="shared" si="14"/>
        <v>0</v>
      </c>
      <c r="D124">
        <f t="shared" si="14"/>
        <v>0</v>
      </c>
      <c r="E124" s="368">
        <f t="shared" si="14"/>
        <v>0</v>
      </c>
      <c r="F124" s="222">
        <f t="shared" si="10"/>
        <v>0</v>
      </c>
      <c r="G124">
        <f>IF($B124=0,0,+VLOOKUP($B124,'1v -beneficirani'!A$15:C$351,G$3,FALSE))</f>
        <v>0</v>
      </c>
      <c r="I124">
        <f>IF($B124=0,0,+VLOOKUP($B124,'1v -beneficirani'!$A$15:$AV$372,I$3,FALSE))</f>
        <v>0</v>
      </c>
      <c r="J124">
        <f>IF($B124=0,0,+VLOOKUP($B124,'1v -beneficirani'!$A$15:$AV$372,J$3,FALSE))</f>
        <v>0</v>
      </c>
      <c r="K124">
        <f>IF($B124=0,0,+VLOOKUP($B124,'1v -beneficirani'!$A$15:$AV$372,K$3,FALSE))</f>
        <v>0</v>
      </c>
      <c r="L124">
        <f>IF($B124=0,0,+VLOOKUP($B124,'1v -beneficirani'!$A$15:$AV$372,L$3,FALSE))</f>
        <v>0</v>
      </c>
      <c r="M124">
        <f>IF($B124=0,0,+VLOOKUP($B124,'1v -beneficirani'!$A$15:$AV$372,M$3,FALSE))</f>
        <v>0</v>
      </c>
      <c r="N124">
        <f>IF($B124=0,0,+VLOOKUP($B124,'1v -beneficirani'!$A$15:$AV$372,N$3,FALSE))</f>
        <v>0</v>
      </c>
      <c r="O124">
        <f>IF($B124=0,0,+VLOOKUP($B124,'1v -beneficirani'!$A$15:$AV$372,O$3,FALSE))</f>
        <v>0</v>
      </c>
      <c r="P124">
        <f>IF($B124=0,0,+VLOOKUP($B124,'1v -beneficirani'!$A$15:$AV$372,P$3,FALSE))</f>
        <v>0</v>
      </c>
      <c r="Q124">
        <f>IF($B124=0,0,+VLOOKUP($B124,'1v -beneficirani'!$A$15:$AV$372,Q$3,FALSE))</f>
        <v>0</v>
      </c>
      <c r="R124">
        <f>IF($B124=0,0,+VLOOKUP($B124,'1v -beneficirani'!$A$15:$AV$372,R$3,FALSE))</f>
        <v>0</v>
      </c>
      <c r="S124">
        <f>IF($B124=0,0,+VLOOKUP($B124,'1v -beneficirani'!$A$15:$AV$372,S$3,FALSE))</f>
        <v>0</v>
      </c>
      <c r="T124">
        <f>IF($B124=0,0,+VLOOKUP($B124,'1v -beneficirani'!$A$15:$AV$372,T$3,FALSE))</f>
        <v>0</v>
      </c>
      <c r="U124">
        <f>IF($B124=0,0,+VLOOKUP($B124,'1v -beneficirani'!$A$15:$AV$372,U$3,FALSE))</f>
        <v>0</v>
      </c>
      <c r="V124">
        <f>IF($B124=0,0,+VLOOKUP($B124,'1v -beneficirani'!$A$15:$AV$372,V$3,FALSE))</f>
        <v>0</v>
      </c>
      <c r="W124">
        <f>IF($B124=0,0,+VLOOKUP($B124,'1v -beneficirani'!$A$15:$AV$372,W$3,FALSE))</f>
        <v>0</v>
      </c>
      <c r="X124">
        <f>IF($B124=0,0,+VLOOKUP($B124,'1v -beneficirani'!$A$15:$AV$372,X$3,FALSE))</f>
        <v>0</v>
      </c>
      <c r="Y124">
        <f>IF($B124=0,0,+VLOOKUP($B124,'1v -beneficirani'!$A$15:$AV$372,Y$3,FALSE))</f>
        <v>0</v>
      </c>
      <c r="Z124">
        <f>IF($B124=0,0,+VLOOKUP($B124,'1v -beneficirani'!$A$15:$AV$372,Z$3,FALSE))</f>
        <v>0</v>
      </c>
      <c r="AA124">
        <f>IF($B124=0,0,+VLOOKUP($B124,'1v -beneficirani'!$A$15:$AV$372,AA$3,FALSE))</f>
        <v>0</v>
      </c>
      <c r="AB124">
        <f>IF($B124=0,0,+VLOOKUP($B124,'1v -beneficirani'!$A$15:$AV$372,AB$3,FALSE))</f>
        <v>0</v>
      </c>
      <c r="AC124">
        <f>IF($B124=0,0,+VLOOKUP($B124,'1v -beneficirani'!$A$15:$AV$372,AC$3,FALSE))</f>
        <v>0</v>
      </c>
      <c r="AD124">
        <f>IF($B124=0,0,+VLOOKUP($B124,'1v -beneficirani'!$A$15:$AV$372,AD$3,FALSE))</f>
        <v>0</v>
      </c>
      <c r="AL124">
        <f>IF($B124=0,0,+VLOOKUP($B124,'1v -beneficirani'!$A$15:$AV$372,AL$3,FALSE))</f>
        <v>0</v>
      </c>
      <c r="AM124">
        <f>IF($B124=0,0,+VLOOKUP($B124,'1v -beneficirani'!$A$15:$AV$372,AM$3,FALSE))</f>
        <v>0</v>
      </c>
      <c r="AN124" s="40">
        <f>IF($B124=0,0,+VLOOKUP($B124,'1v -beneficirani'!$A$15:$AV$372,AN$3,FALSE))</f>
        <v>0</v>
      </c>
      <c r="AO124" s="40">
        <f>IF($B124=0,0,+VLOOKUP($B124,'1v -beneficirani'!$A$15:$AV$372,AO$3,FALSE))</f>
        <v>0</v>
      </c>
      <c r="AP124" s="40">
        <f>IF($B124=0,0,+VLOOKUP($B124,'1v -beneficirani'!$A$15:$AV$372,AP$3,FALSE))</f>
        <v>0</v>
      </c>
      <c r="AQ124" s="40">
        <f>IF($B124=0,0,+VLOOKUP($B124,'1v -beneficirani'!$A$15:$AV$372,AQ$3,FALSE))</f>
        <v>0</v>
      </c>
      <c r="AR124" s="40">
        <f>IF($B124=0,0,+VLOOKUP($B124,'1v -beneficirani'!$A$15:$AV$372,AR$3,FALSE))</f>
        <v>0</v>
      </c>
      <c r="AS124" s="40">
        <f>IF($B124=0,0,+VLOOKUP($B124,'1v -beneficirani'!$A$15:$AV$372,AS$3,FALSE))</f>
        <v>0</v>
      </c>
      <c r="AT124" s="40">
        <f>IF($B124=0,0,+VLOOKUP($B124,'1v -beneficirani'!$A$15:$AV$372,AT$3,FALSE))</f>
        <v>0</v>
      </c>
      <c r="AU124" s="40">
        <f>IF($B124=0,0,+VLOOKUP($B124,'1v -beneficirani'!$A$15:$AV$372,AU$3,FALSE))</f>
        <v>0</v>
      </c>
      <c r="AV124" s="40">
        <f>IF($B124=0,0,+VLOOKUP($B124,'1v -beneficirani'!$A$15:$AV$372,AV$3,FALSE))</f>
        <v>0</v>
      </c>
      <c r="AW124" s="40">
        <f>IF($B124=0,0,+VLOOKUP($B124,'1v -beneficirani'!$A$15:$AV$372,AW$3,FALSE))</f>
        <v>0</v>
      </c>
      <c r="AX124" s="389">
        <f>IF($B124=0,0,+VLOOKUP($B124,'1v -beneficirani'!$A$15:$AV$372,AX$3,FALSE))</f>
        <v>0</v>
      </c>
    </row>
    <row r="125" spans="1:50" x14ac:dyDescent="0.25">
      <c r="A125">
        <f t="shared" si="12"/>
        <v>0</v>
      </c>
      <c r="B125">
        <f>+IF(MAX(B$4:B124)+1&lt;=B$1,B124+1,0)</f>
        <v>0</v>
      </c>
      <c r="C125" s="222">
        <f t="shared" si="14"/>
        <v>0</v>
      </c>
      <c r="D125">
        <f t="shared" si="14"/>
        <v>0</v>
      </c>
      <c r="E125" s="368">
        <f t="shared" si="14"/>
        <v>0</v>
      </c>
      <c r="F125" s="222">
        <f t="shared" si="10"/>
        <v>0</v>
      </c>
      <c r="G125">
        <f>IF($B125=0,0,+VLOOKUP($B125,'1v -beneficirani'!A$15:C$351,G$3,FALSE))</f>
        <v>0</v>
      </c>
      <c r="I125">
        <f>IF($B125=0,0,+VLOOKUP($B125,'1v -beneficirani'!$A$15:$AV$372,I$3,FALSE))</f>
        <v>0</v>
      </c>
      <c r="J125">
        <f>IF($B125=0,0,+VLOOKUP($B125,'1v -beneficirani'!$A$15:$AV$372,J$3,FALSE))</f>
        <v>0</v>
      </c>
      <c r="K125">
        <f>IF($B125=0,0,+VLOOKUP($B125,'1v -beneficirani'!$A$15:$AV$372,K$3,FALSE))</f>
        <v>0</v>
      </c>
      <c r="L125">
        <f>IF($B125=0,0,+VLOOKUP($B125,'1v -beneficirani'!$A$15:$AV$372,L$3,FALSE))</f>
        <v>0</v>
      </c>
      <c r="M125">
        <f>IF($B125=0,0,+VLOOKUP($B125,'1v -beneficirani'!$A$15:$AV$372,M$3,FALSE))</f>
        <v>0</v>
      </c>
      <c r="N125">
        <f>IF($B125=0,0,+VLOOKUP($B125,'1v -beneficirani'!$A$15:$AV$372,N$3,FALSE))</f>
        <v>0</v>
      </c>
      <c r="O125">
        <f>IF($B125=0,0,+VLOOKUP($B125,'1v -beneficirani'!$A$15:$AV$372,O$3,FALSE))</f>
        <v>0</v>
      </c>
      <c r="P125">
        <f>IF($B125=0,0,+VLOOKUP($B125,'1v -beneficirani'!$A$15:$AV$372,P$3,FALSE))</f>
        <v>0</v>
      </c>
      <c r="Q125">
        <f>IF($B125=0,0,+VLOOKUP($B125,'1v -beneficirani'!$A$15:$AV$372,Q$3,FALSE))</f>
        <v>0</v>
      </c>
      <c r="R125">
        <f>IF($B125=0,0,+VLOOKUP($B125,'1v -beneficirani'!$A$15:$AV$372,R$3,FALSE))</f>
        <v>0</v>
      </c>
      <c r="S125">
        <f>IF($B125=0,0,+VLOOKUP($B125,'1v -beneficirani'!$A$15:$AV$372,S$3,FALSE))</f>
        <v>0</v>
      </c>
      <c r="T125">
        <f>IF($B125=0,0,+VLOOKUP($B125,'1v -beneficirani'!$A$15:$AV$372,T$3,FALSE))</f>
        <v>0</v>
      </c>
      <c r="U125">
        <f>IF($B125=0,0,+VLOOKUP($B125,'1v -beneficirani'!$A$15:$AV$372,U$3,FALSE))</f>
        <v>0</v>
      </c>
      <c r="V125">
        <f>IF($B125=0,0,+VLOOKUP($B125,'1v -beneficirani'!$A$15:$AV$372,V$3,FALSE))</f>
        <v>0</v>
      </c>
      <c r="W125">
        <f>IF($B125=0,0,+VLOOKUP($B125,'1v -beneficirani'!$A$15:$AV$372,W$3,FALSE))</f>
        <v>0</v>
      </c>
      <c r="X125">
        <f>IF($B125=0,0,+VLOOKUP($B125,'1v -beneficirani'!$A$15:$AV$372,X$3,FALSE))</f>
        <v>0</v>
      </c>
      <c r="Y125">
        <f>IF($B125=0,0,+VLOOKUP($B125,'1v -beneficirani'!$A$15:$AV$372,Y$3,FALSE))</f>
        <v>0</v>
      </c>
      <c r="Z125">
        <f>IF($B125=0,0,+VLOOKUP($B125,'1v -beneficirani'!$A$15:$AV$372,Z$3,FALSE))</f>
        <v>0</v>
      </c>
      <c r="AA125">
        <f>IF($B125=0,0,+VLOOKUP($B125,'1v -beneficirani'!$A$15:$AV$372,AA$3,FALSE))</f>
        <v>0</v>
      </c>
      <c r="AB125">
        <f>IF($B125=0,0,+VLOOKUP($B125,'1v -beneficirani'!$A$15:$AV$372,AB$3,FALSE))</f>
        <v>0</v>
      </c>
      <c r="AC125">
        <f>IF($B125=0,0,+VLOOKUP($B125,'1v -beneficirani'!$A$15:$AV$372,AC$3,FALSE))</f>
        <v>0</v>
      </c>
      <c r="AD125">
        <f>IF($B125=0,0,+VLOOKUP($B125,'1v -beneficirani'!$A$15:$AV$372,AD$3,FALSE))</f>
        <v>0</v>
      </c>
      <c r="AL125">
        <f>IF($B125=0,0,+VLOOKUP($B125,'1v -beneficirani'!$A$15:$AV$372,AL$3,FALSE))</f>
        <v>0</v>
      </c>
      <c r="AM125">
        <f>IF($B125=0,0,+VLOOKUP($B125,'1v -beneficirani'!$A$15:$AV$372,AM$3,FALSE))</f>
        <v>0</v>
      </c>
      <c r="AN125" s="40">
        <f>IF($B125=0,0,+VLOOKUP($B125,'1v -beneficirani'!$A$15:$AV$372,AN$3,FALSE))</f>
        <v>0</v>
      </c>
      <c r="AO125" s="40">
        <f>IF($B125=0,0,+VLOOKUP($B125,'1v -beneficirani'!$A$15:$AV$372,AO$3,FALSE))</f>
        <v>0</v>
      </c>
      <c r="AP125" s="40">
        <f>IF($B125=0,0,+VLOOKUP($B125,'1v -beneficirani'!$A$15:$AV$372,AP$3,FALSE))</f>
        <v>0</v>
      </c>
      <c r="AQ125" s="40">
        <f>IF($B125=0,0,+VLOOKUP($B125,'1v -beneficirani'!$A$15:$AV$372,AQ$3,FALSE))</f>
        <v>0</v>
      </c>
      <c r="AR125" s="40">
        <f>IF($B125=0,0,+VLOOKUP($B125,'1v -beneficirani'!$A$15:$AV$372,AR$3,FALSE))</f>
        <v>0</v>
      </c>
      <c r="AS125" s="40">
        <f>IF($B125=0,0,+VLOOKUP($B125,'1v -beneficirani'!$A$15:$AV$372,AS$3,FALSE))</f>
        <v>0</v>
      </c>
      <c r="AT125" s="40">
        <f>IF($B125=0,0,+VLOOKUP($B125,'1v -beneficirani'!$A$15:$AV$372,AT$3,FALSE))</f>
        <v>0</v>
      </c>
      <c r="AU125" s="40">
        <f>IF($B125=0,0,+VLOOKUP($B125,'1v -beneficirani'!$A$15:$AV$372,AU$3,FALSE))</f>
        <v>0</v>
      </c>
      <c r="AV125" s="40">
        <f>IF($B125=0,0,+VLOOKUP($B125,'1v -beneficirani'!$A$15:$AV$372,AV$3,FALSE))</f>
        <v>0</v>
      </c>
      <c r="AW125" s="40">
        <f>IF($B125=0,0,+VLOOKUP($B125,'1v -beneficirani'!$A$15:$AV$372,AW$3,FALSE))</f>
        <v>0</v>
      </c>
      <c r="AX125" s="389">
        <f>IF($B125=0,0,+VLOOKUP($B125,'1v -beneficirani'!$A$15:$AV$372,AX$3,FALSE))</f>
        <v>0</v>
      </c>
    </row>
    <row r="126" spans="1:50" x14ac:dyDescent="0.25">
      <c r="A126">
        <f t="shared" si="12"/>
        <v>0</v>
      </c>
      <c r="B126">
        <f>+IF(MAX(B$4:B125)+1&lt;=B$1,B125+1,0)</f>
        <v>0</v>
      </c>
      <c r="C126" s="222">
        <f t="shared" si="14"/>
        <v>0</v>
      </c>
      <c r="D126">
        <f t="shared" si="14"/>
        <v>0</v>
      </c>
      <c r="E126" s="368">
        <f t="shared" si="14"/>
        <v>0</v>
      </c>
      <c r="F126" s="222">
        <f t="shared" si="10"/>
        <v>0</v>
      </c>
      <c r="G126">
        <f>IF($B126=0,0,+VLOOKUP($B126,'1v -beneficirani'!A$15:C$351,G$3,FALSE))</f>
        <v>0</v>
      </c>
      <c r="I126">
        <f>IF($B126=0,0,+VLOOKUP($B126,'1v -beneficirani'!$A$15:$AV$372,I$3,FALSE))</f>
        <v>0</v>
      </c>
      <c r="J126">
        <f>IF($B126=0,0,+VLOOKUP($B126,'1v -beneficirani'!$A$15:$AV$372,J$3,FALSE))</f>
        <v>0</v>
      </c>
      <c r="K126">
        <f>IF($B126=0,0,+VLOOKUP($B126,'1v -beneficirani'!$A$15:$AV$372,K$3,FALSE))</f>
        <v>0</v>
      </c>
      <c r="L126">
        <f>IF($B126=0,0,+VLOOKUP($B126,'1v -beneficirani'!$A$15:$AV$372,L$3,FALSE))</f>
        <v>0</v>
      </c>
      <c r="M126">
        <f>IF($B126=0,0,+VLOOKUP($B126,'1v -beneficirani'!$A$15:$AV$372,M$3,FALSE))</f>
        <v>0</v>
      </c>
      <c r="N126">
        <f>IF($B126=0,0,+VLOOKUP($B126,'1v -beneficirani'!$A$15:$AV$372,N$3,FALSE))</f>
        <v>0</v>
      </c>
      <c r="O126">
        <f>IF($B126=0,0,+VLOOKUP($B126,'1v -beneficirani'!$A$15:$AV$372,O$3,FALSE))</f>
        <v>0</v>
      </c>
      <c r="P126">
        <f>IF($B126=0,0,+VLOOKUP($B126,'1v -beneficirani'!$A$15:$AV$372,P$3,FALSE))</f>
        <v>0</v>
      </c>
      <c r="Q126">
        <f>IF($B126=0,0,+VLOOKUP($B126,'1v -beneficirani'!$A$15:$AV$372,Q$3,FALSE))</f>
        <v>0</v>
      </c>
      <c r="R126">
        <f>IF($B126=0,0,+VLOOKUP($B126,'1v -beneficirani'!$A$15:$AV$372,R$3,FALSE))</f>
        <v>0</v>
      </c>
      <c r="S126">
        <f>IF($B126=0,0,+VLOOKUP($B126,'1v -beneficirani'!$A$15:$AV$372,S$3,FALSE))</f>
        <v>0</v>
      </c>
      <c r="T126">
        <f>IF($B126=0,0,+VLOOKUP($B126,'1v -beneficirani'!$A$15:$AV$372,T$3,FALSE))</f>
        <v>0</v>
      </c>
      <c r="U126">
        <f>IF($B126=0,0,+VLOOKUP($B126,'1v -beneficirani'!$A$15:$AV$372,U$3,FALSE))</f>
        <v>0</v>
      </c>
      <c r="V126">
        <f>IF($B126=0,0,+VLOOKUP($B126,'1v -beneficirani'!$A$15:$AV$372,V$3,FALSE))</f>
        <v>0</v>
      </c>
      <c r="W126">
        <f>IF($B126=0,0,+VLOOKUP($B126,'1v -beneficirani'!$A$15:$AV$372,W$3,FALSE))</f>
        <v>0</v>
      </c>
      <c r="X126">
        <f>IF($B126=0,0,+VLOOKUP($B126,'1v -beneficirani'!$A$15:$AV$372,X$3,FALSE))</f>
        <v>0</v>
      </c>
      <c r="Y126">
        <f>IF($B126=0,0,+VLOOKUP($B126,'1v -beneficirani'!$A$15:$AV$372,Y$3,FALSE))</f>
        <v>0</v>
      </c>
      <c r="Z126">
        <f>IF($B126=0,0,+VLOOKUP($B126,'1v -beneficirani'!$A$15:$AV$372,Z$3,FALSE))</f>
        <v>0</v>
      </c>
      <c r="AA126">
        <f>IF($B126=0,0,+VLOOKUP($B126,'1v -beneficirani'!$A$15:$AV$372,AA$3,FALSE))</f>
        <v>0</v>
      </c>
      <c r="AB126">
        <f>IF($B126=0,0,+VLOOKUP($B126,'1v -beneficirani'!$A$15:$AV$372,AB$3,FALSE))</f>
        <v>0</v>
      </c>
      <c r="AC126">
        <f>IF($B126=0,0,+VLOOKUP($B126,'1v -beneficirani'!$A$15:$AV$372,AC$3,FALSE))</f>
        <v>0</v>
      </c>
      <c r="AD126">
        <f>IF($B126=0,0,+VLOOKUP($B126,'1v -beneficirani'!$A$15:$AV$372,AD$3,FALSE))</f>
        <v>0</v>
      </c>
      <c r="AL126">
        <f>IF($B126=0,0,+VLOOKUP($B126,'1v -beneficirani'!$A$15:$AV$372,AL$3,FALSE))</f>
        <v>0</v>
      </c>
      <c r="AM126">
        <f>IF($B126=0,0,+VLOOKUP($B126,'1v -beneficirani'!$A$15:$AV$372,AM$3,FALSE))</f>
        <v>0</v>
      </c>
      <c r="AN126" s="40">
        <f>IF($B126=0,0,+VLOOKUP($B126,'1v -beneficirani'!$A$15:$AV$372,AN$3,FALSE))</f>
        <v>0</v>
      </c>
      <c r="AO126" s="40">
        <f>IF($B126=0,0,+VLOOKUP($B126,'1v -beneficirani'!$A$15:$AV$372,AO$3,FALSE))</f>
        <v>0</v>
      </c>
      <c r="AP126" s="40">
        <f>IF($B126=0,0,+VLOOKUP($B126,'1v -beneficirani'!$A$15:$AV$372,AP$3,FALSE))</f>
        <v>0</v>
      </c>
      <c r="AQ126" s="40">
        <f>IF($B126=0,0,+VLOOKUP($B126,'1v -beneficirani'!$A$15:$AV$372,AQ$3,FALSE))</f>
        <v>0</v>
      </c>
      <c r="AR126" s="40">
        <f>IF($B126=0,0,+VLOOKUP($B126,'1v -beneficirani'!$A$15:$AV$372,AR$3,FALSE))</f>
        <v>0</v>
      </c>
      <c r="AS126" s="40">
        <f>IF($B126=0,0,+VLOOKUP($B126,'1v -beneficirani'!$A$15:$AV$372,AS$3,FALSE))</f>
        <v>0</v>
      </c>
      <c r="AT126" s="40">
        <f>IF($B126=0,0,+VLOOKUP($B126,'1v -beneficirani'!$A$15:$AV$372,AT$3,FALSE))</f>
        <v>0</v>
      </c>
      <c r="AU126" s="40">
        <f>IF($B126=0,0,+VLOOKUP($B126,'1v -beneficirani'!$A$15:$AV$372,AU$3,FALSE))</f>
        <v>0</v>
      </c>
      <c r="AV126" s="40">
        <f>IF($B126=0,0,+VLOOKUP($B126,'1v -beneficirani'!$A$15:$AV$372,AV$3,FALSE))</f>
        <v>0</v>
      </c>
      <c r="AW126" s="40">
        <f>IF($B126=0,0,+VLOOKUP($B126,'1v -beneficirani'!$A$15:$AV$372,AW$3,FALSE))</f>
        <v>0</v>
      </c>
      <c r="AX126" s="389">
        <f>IF($B126=0,0,+VLOOKUP($B126,'1v -beneficirani'!$A$15:$AV$372,AX$3,FALSE))</f>
        <v>0</v>
      </c>
    </row>
    <row r="127" spans="1:50" x14ac:dyDescent="0.25">
      <c r="A127">
        <f t="shared" si="12"/>
        <v>0</v>
      </c>
      <c r="B127">
        <f>+IF(MAX(B$4:B126)+1&lt;=B$1,B126+1,0)</f>
        <v>0</v>
      </c>
      <c r="C127" s="222">
        <f t="shared" si="14"/>
        <v>0</v>
      </c>
      <c r="D127">
        <f t="shared" si="14"/>
        <v>0</v>
      </c>
      <c r="E127" s="368">
        <f t="shared" si="14"/>
        <v>0</v>
      </c>
      <c r="F127" s="222">
        <f t="shared" si="10"/>
        <v>0</v>
      </c>
      <c r="G127">
        <f>IF($B127=0,0,+VLOOKUP($B127,'1v -beneficirani'!A$15:C$351,G$3,FALSE))</f>
        <v>0</v>
      </c>
      <c r="I127">
        <f>IF($B127=0,0,+VLOOKUP($B127,'1v -beneficirani'!$A$15:$AV$372,I$3,FALSE))</f>
        <v>0</v>
      </c>
      <c r="J127">
        <f>IF($B127=0,0,+VLOOKUP($B127,'1v -beneficirani'!$A$15:$AV$372,J$3,FALSE))</f>
        <v>0</v>
      </c>
      <c r="K127">
        <f>IF($B127=0,0,+VLOOKUP($B127,'1v -beneficirani'!$A$15:$AV$372,K$3,FALSE))</f>
        <v>0</v>
      </c>
      <c r="L127">
        <f>IF($B127=0,0,+VLOOKUP($B127,'1v -beneficirani'!$A$15:$AV$372,L$3,FALSE))</f>
        <v>0</v>
      </c>
      <c r="M127">
        <f>IF($B127=0,0,+VLOOKUP($B127,'1v -beneficirani'!$A$15:$AV$372,M$3,FALSE))</f>
        <v>0</v>
      </c>
      <c r="N127">
        <f>IF($B127=0,0,+VLOOKUP($B127,'1v -beneficirani'!$A$15:$AV$372,N$3,FALSE))</f>
        <v>0</v>
      </c>
      <c r="O127">
        <f>IF($B127=0,0,+VLOOKUP($B127,'1v -beneficirani'!$A$15:$AV$372,O$3,FALSE))</f>
        <v>0</v>
      </c>
      <c r="P127">
        <f>IF($B127=0,0,+VLOOKUP($B127,'1v -beneficirani'!$A$15:$AV$372,P$3,FALSE))</f>
        <v>0</v>
      </c>
      <c r="Q127">
        <f>IF($B127=0,0,+VLOOKUP($B127,'1v -beneficirani'!$A$15:$AV$372,Q$3,FALSE))</f>
        <v>0</v>
      </c>
      <c r="R127">
        <f>IF($B127=0,0,+VLOOKUP($B127,'1v -beneficirani'!$A$15:$AV$372,R$3,FALSE))</f>
        <v>0</v>
      </c>
      <c r="S127">
        <f>IF($B127=0,0,+VLOOKUP($B127,'1v -beneficirani'!$A$15:$AV$372,S$3,FALSE))</f>
        <v>0</v>
      </c>
      <c r="T127">
        <f>IF($B127=0,0,+VLOOKUP($B127,'1v -beneficirani'!$A$15:$AV$372,T$3,FALSE))</f>
        <v>0</v>
      </c>
      <c r="U127">
        <f>IF($B127=0,0,+VLOOKUP($B127,'1v -beneficirani'!$A$15:$AV$372,U$3,FALSE))</f>
        <v>0</v>
      </c>
      <c r="V127">
        <f>IF($B127=0,0,+VLOOKUP($B127,'1v -beneficirani'!$A$15:$AV$372,V$3,FALSE))</f>
        <v>0</v>
      </c>
      <c r="W127">
        <f>IF($B127=0,0,+VLOOKUP($B127,'1v -beneficirani'!$A$15:$AV$372,W$3,FALSE))</f>
        <v>0</v>
      </c>
      <c r="X127">
        <f>IF($B127=0,0,+VLOOKUP($B127,'1v -beneficirani'!$A$15:$AV$372,X$3,FALSE))</f>
        <v>0</v>
      </c>
      <c r="Y127">
        <f>IF($B127=0,0,+VLOOKUP($B127,'1v -beneficirani'!$A$15:$AV$372,Y$3,FALSE))</f>
        <v>0</v>
      </c>
      <c r="Z127">
        <f>IF($B127=0,0,+VLOOKUP($B127,'1v -beneficirani'!$A$15:$AV$372,Z$3,FALSE))</f>
        <v>0</v>
      </c>
      <c r="AA127">
        <f>IF($B127=0,0,+VLOOKUP($B127,'1v -beneficirani'!$A$15:$AV$372,AA$3,FALSE))</f>
        <v>0</v>
      </c>
      <c r="AB127">
        <f>IF($B127=0,0,+VLOOKUP($B127,'1v -beneficirani'!$A$15:$AV$372,AB$3,FALSE))</f>
        <v>0</v>
      </c>
      <c r="AC127">
        <f>IF($B127=0,0,+VLOOKUP($B127,'1v -beneficirani'!$A$15:$AV$372,AC$3,FALSE))</f>
        <v>0</v>
      </c>
      <c r="AD127">
        <f>IF($B127=0,0,+VLOOKUP($B127,'1v -beneficirani'!$A$15:$AV$372,AD$3,FALSE))</f>
        <v>0</v>
      </c>
      <c r="AL127">
        <f>IF($B127=0,0,+VLOOKUP($B127,'1v -beneficirani'!$A$15:$AV$372,AL$3,FALSE))</f>
        <v>0</v>
      </c>
      <c r="AM127">
        <f>IF($B127=0,0,+VLOOKUP($B127,'1v -beneficirani'!$A$15:$AV$372,AM$3,FALSE))</f>
        <v>0</v>
      </c>
      <c r="AN127" s="40">
        <f>IF($B127=0,0,+VLOOKUP($B127,'1v -beneficirani'!$A$15:$AV$372,AN$3,FALSE))</f>
        <v>0</v>
      </c>
      <c r="AO127" s="40">
        <f>IF($B127=0,0,+VLOOKUP($B127,'1v -beneficirani'!$A$15:$AV$372,AO$3,FALSE))</f>
        <v>0</v>
      </c>
      <c r="AP127" s="40">
        <f>IF($B127=0,0,+VLOOKUP($B127,'1v -beneficirani'!$A$15:$AV$372,AP$3,FALSE))</f>
        <v>0</v>
      </c>
      <c r="AQ127" s="40">
        <f>IF($B127=0,0,+VLOOKUP($B127,'1v -beneficirani'!$A$15:$AV$372,AQ$3,FALSE))</f>
        <v>0</v>
      </c>
      <c r="AR127" s="40">
        <f>IF($B127=0,0,+VLOOKUP($B127,'1v -beneficirani'!$A$15:$AV$372,AR$3,FALSE))</f>
        <v>0</v>
      </c>
      <c r="AS127" s="40">
        <f>IF($B127=0,0,+VLOOKUP($B127,'1v -beneficirani'!$A$15:$AV$372,AS$3,FALSE))</f>
        <v>0</v>
      </c>
      <c r="AT127" s="40">
        <f>IF($B127=0,0,+VLOOKUP($B127,'1v -beneficirani'!$A$15:$AV$372,AT$3,FALSE))</f>
        <v>0</v>
      </c>
      <c r="AU127" s="40">
        <f>IF($B127=0,0,+VLOOKUP($B127,'1v -beneficirani'!$A$15:$AV$372,AU$3,FALSE))</f>
        <v>0</v>
      </c>
      <c r="AV127" s="40">
        <f>IF($B127=0,0,+VLOOKUP($B127,'1v -beneficirani'!$A$15:$AV$372,AV$3,FALSE))</f>
        <v>0</v>
      </c>
      <c r="AW127" s="40">
        <f>IF($B127=0,0,+VLOOKUP($B127,'1v -beneficirani'!$A$15:$AV$372,AW$3,FALSE))</f>
        <v>0</v>
      </c>
      <c r="AX127" s="389">
        <f>IF($B127=0,0,+VLOOKUP($B127,'1v -beneficirani'!$A$15:$AV$372,AX$3,FALSE))</f>
        <v>0</v>
      </c>
    </row>
    <row r="128" spans="1:50" x14ac:dyDescent="0.25">
      <c r="A128">
        <f t="shared" si="12"/>
        <v>0</v>
      </c>
      <c r="B128">
        <f>+IF(MAX(B$4:B127)+1&lt;=B$1,B127+1,0)</f>
        <v>0</v>
      </c>
      <c r="C128" s="222">
        <f t="shared" si="14"/>
        <v>0</v>
      </c>
      <c r="D128">
        <f t="shared" si="14"/>
        <v>0</v>
      </c>
      <c r="E128" s="368">
        <f t="shared" si="14"/>
        <v>0</v>
      </c>
      <c r="F128" s="222">
        <f t="shared" si="10"/>
        <v>0</v>
      </c>
      <c r="G128">
        <f>IF($B128=0,0,+VLOOKUP($B128,'1v -beneficirani'!A$15:C$351,G$3,FALSE))</f>
        <v>0</v>
      </c>
      <c r="I128">
        <f>IF($B128=0,0,+VLOOKUP($B128,'1v -beneficirani'!$A$15:$AV$372,I$3,FALSE))</f>
        <v>0</v>
      </c>
      <c r="J128">
        <f>IF($B128=0,0,+VLOOKUP($B128,'1v -beneficirani'!$A$15:$AV$372,J$3,FALSE))</f>
        <v>0</v>
      </c>
      <c r="K128">
        <f>IF($B128=0,0,+VLOOKUP($B128,'1v -beneficirani'!$A$15:$AV$372,K$3,FALSE))</f>
        <v>0</v>
      </c>
      <c r="L128">
        <f>IF($B128=0,0,+VLOOKUP($B128,'1v -beneficirani'!$A$15:$AV$372,L$3,FALSE))</f>
        <v>0</v>
      </c>
      <c r="M128">
        <f>IF($B128=0,0,+VLOOKUP($B128,'1v -beneficirani'!$A$15:$AV$372,M$3,FALSE))</f>
        <v>0</v>
      </c>
      <c r="N128">
        <f>IF($B128=0,0,+VLOOKUP($B128,'1v -beneficirani'!$A$15:$AV$372,N$3,FALSE))</f>
        <v>0</v>
      </c>
      <c r="O128">
        <f>IF($B128=0,0,+VLOOKUP($B128,'1v -beneficirani'!$A$15:$AV$372,O$3,FALSE))</f>
        <v>0</v>
      </c>
      <c r="P128">
        <f>IF($B128=0,0,+VLOOKUP($B128,'1v -beneficirani'!$A$15:$AV$372,P$3,FALSE))</f>
        <v>0</v>
      </c>
      <c r="Q128">
        <f>IF($B128=0,0,+VLOOKUP($B128,'1v -beneficirani'!$A$15:$AV$372,Q$3,FALSE))</f>
        <v>0</v>
      </c>
      <c r="R128">
        <f>IF($B128=0,0,+VLOOKUP($B128,'1v -beneficirani'!$A$15:$AV$372,R$3,FALSE))</f>
        <v>0</v>
      </c>
      <c r="S128">
        <f>IF($B128=0,0,+VLOOKUP($B128,'1v -beneficirani'!$A$15:$AV$372,S$3,FALSE))</f>
        <v>0</v>
      </c>
      <c r="T128">
        <f>IF($B128=0,0,+VLOOKUP($B128,'1v -beneficirani'!$A$15:$AV$372,T$3,FALSE))</f>
        <v>0</v>
      </c>
      <c r="U128">
        <f>IF($B128=0,0,+VLOOKUP($B128,'1v -beneficirani'!$A$15:$AV$372,U$3,FALSE))</f>
        <v>0</v>
      </c>
      <c r="V128">
        <f>IF($B128=0,0,+VLOOKUP($B128,'1v -beneficirani'!$A$15:$AV$372,V$3,FALSE))</f>
        <v>0</v>
      </c>
      <c r="W128">
        <f>IF($B128=0,0,+VLOOKUP($B128,'1v -beneficirani'!$A$15:$AV$372,W$3,FALSE))</f>
        <v>0</v>
      </c>
      <c r="X128">
        <f>IF($B128=0,0,+VLOOKUP($B128,'1v -beneficirani'!$A$15:$AV$372,X$3,FALSE))</f>
        <v>0</v>
      </c>
      <c r="Y128">
        <f>IF($B128=0,0,+VLOOKUP($B128,'1v -beneficirani'!$A$15:$AV$372,Y$3,FALSE))</f>
        <v>0</v>
      </c>
      <c r="Z128">
        <f>IF($B128=0,0,+VLOOKUP($B128,'1v -beneficirani'!$A$15:$AV$372,Z$3,FALSE))</f>
        <v>0</v>
      </c>
      <c r="AA128">
        <f>IF($B128=0,0,+VLOOKUP($B128,'1v -beneficirani'!$A$15:$AV$372,AA$3,FALSE))</f>
        <v>0</v>
      </c>
      <c r="AB128">
        <f>IF($B128=0,0,+VLOOKUP($B128,'1v -beneficirani'!$A$15:$AV$372,AB$3,FALSE))</f>
        <v>0</v>
      </c>
      <c r="AC128">
        <f>IF($B128=0,0,+VLOOKUP($B128,'1v -beneficirani'!$A$15:$AV$372,AC$3,FALSE))</f>
        <v>0</v>
      </c>
      <c r="AD128">
        <f>IF($B128=0,0,+VLOOKUP($B128,'1v -beneficirani'!$A$15:$AV$372,AD$3,FALSE))</f>
        <v>0</v>
      </c>
      <c r="AL128">
        <f>IF($B128=0,0,+VLOOKUP($B128,'1v -beneficirani'!$A$15:$AV$372,AL$3,FALSE))</f>
        <v>0</v>
      </c>
      <c r="AM128">
        <f>IF($B128=0,0,+VLOOKUP($B128,'1v -beneficirani'!$A$15:$AV$372,AM$3,FALSE))</f>
        <v>0</v>
      </c>
      <c r="AN128" s="40">
        <f>IF($B128=0,0,+VLOOKUP($B128,'1v -beneficirani'!$A$15:$AV$372,AN$3,FALSE))</f>
        <v>0</v>
      </c>
      <c r="AO128" s="40">
        <f>IF($B128=0,0,+VLOOKUP($B128,'1v -beneficirani'!$A$15:$AV$372,AO$3,FALSE))</f>
        <v>0</v>
      </c>
      <c r="AP128" s="40">
        <f>IF($B128=0,0,+VLOOKUP($B128,'1v -beneficirani'!$A$15:$AV$372,AP$3,FALSE))</f>
        <v>0</v>
      </c>
      <c r="AQ128" s="40">
        <f>IF($B128=0,0,+VLOOKUP($B128,'1v -beneficirani'!$A$15:$AV$372,AQ$3,FALSE))</f>
        <v>0</v>
      </c>
      <c r="AR128" s="40">
        <f>IF($B128=0,0,+VLOOKUP($B128,'1v -beneficirani'!$A$15:$AV$372,AR$3,FALSE))</f>
        <v>0</v>
      </c>
      <c r="AS128" s="40">
        <f>IF($B128=0,0,+VLOOKUP($B128,'1v -beneficirani'!$A$15:$AV$372,AS$3,FALSE))</f>
        <v>0</v>
      </c>
      <c r="AT128" s="40">
        <f>IF($B128=0,0,+VLOOKUP($B128,'1v -beneficirani'!$A$15:$AV$372,AT$3,FALSE))</f>
        <v>0</v>
      </c>
      <c r="AU128" s="40">
        <f>IF($B128=0,0,+VLOOKUP($B128,'1v -beneficirani'!$A$15:$AV$372,AU$3,FALSE))</f>
        <v>0</v>
      </c>
      <c r="AV128" s="40">
        <f>IF($B128=0,0,+VLOOKUP($B128,'1v -beneficirani'!$A$15:$AV$372,AV$3,FALSE))</f>
        <v>0</v>
      </c>
      <c r="AW128" s="40">
        <f>IF($B128=0,0,+VLOOKUP($B128,'1v -beneficirani'!$A$15:$AV$372,AW$3,FALSE))</f>
        <v>0</v>
      </c>
      <c r="AX128" s="389">
        <f>IF($B128=0,0,+VLOOKUP($B128,'1v -beneficirani'!$A$15:$AV$372,AX$3,FALSE))</f>
        <v>0</v>
      </c>
    </row>
    <row r="129" spans="1:50" x14ac:dyDescent="0.25">
      <c r="A129">
        <f t="shared" si="12"/>
        <v>0</v>
      </c>
      <c r="B129">
        <f>+IF(MAX(B$4:B128)+1&lt;=B$1,B128+1,0)</f>
        <v>0</v>
      </c>
      <c r="C129" s="222">
        <f t="shared" si="14"/>
        <v>0</v>
      </c>
      <c r="D129">
        <f t="shared" si="14"/>
        <v>0</v>
      </c>
      <c r="E129" s="368">
        <f t="shared" si="14"/>
        <v>0</v>
      </c>
      <c r="F129" s="222">
        <f t="shared" si="10"/>
        <v>0</v>
      </c>
      <c r="G129">
        <f>IF($B129=0,0,+VLOOKUP($B129,'1v -beneficirani'!A$15:C$351,G$3,FALSE))</f>
        <v>0</v>
      </c>
      <c r="I129">
        <f>IF($B129=0,0,+VLOOKUP($B129,'1v -beneficirani'!$A$15:$AV$372,I$3,FALSE))</f>
        <v>0</v>
      </c>
      <c r="J129">
        <f>IF($B129=0,0,+VLOOKUP($B129,'1v -beneficirani'!$A$15:$AV$372,J$3,FALSE))</f>
        <v>0</v>
      </c>
      <c r="K129">
        <f>IF($B129=0,0,+VLOOKUP($B129,'1v -beneficirani'!$A$15:$AV$372,K$3,FALSE))</f>
        <v>0</v>
      </c>
      <c r="L129">
        <f>IF($B129=0,0,+VLOOKUP($B129,'1v -beneficirani'!$A$15:$AV$372,L$3,FALSE))</f>
        <v>0</v>
      </c>
      <c r="M129">
        <f>IF($B129=0,0,+VLOOKUP($B129,'1v -beneficirani'!$A$15:$AV$372,M$3,FALSE))</f>
        <v>0</v>
      </c>
      <c r="N129">
        <f>IF($B129=0,0,+VLOOKUP($B129,'1v -beneficirani'!$A$15:$AV$372,N$3,FALSE))</f>
        <v>0</v>
      </c>
      <c r="O129">
        <f>IF($B129=0,0,+VLOOKUP($B129,'1v -beneficirani'!$A$15:$AV$372,O$3,FALSE))</f>
        <v>0</v>
      </c>
      <c r="P129">
        <f>IF($B129=0,0,+VLOOKUP($B129,'1v -beneficirani'!$A$15:$AV$372,P$3,FALSE))</f>
        <v>0</v>
      </c>
      <c r="Q129">
        <f>IF($B129=0,0,+VLOOKUP($B129,'1v -beneficirani'!$A$15:$AV$372,Q$3,FALSE))</f>
        <v>0</v>
      </c>
      <c r="R129">
        <f>IF($B129=0,0,+VLOOKUP($B129,'1v -beneficirani'!$A$15:$AV$372,R$3,FALSE))</f>
        <v>0</v>
      </c>
      <c r="S129">
        <f>IF($B129=0,0,+VLOOKUP($B129,'1v -beneficirani'!$A$15:$AV$372,S$3,FALSE))</f>
        <v>0</v>
      </c>
      <c r="T129">
        <f>IF($B129=0,0,+VLOOKUP($B129,'1v -beneficirani'!$A$15:$AV$372,T$3,FALSE))</f>
        <v>0</v>
      </c>
      <c r="U129">
        <f>IF($B129=0,0,+VLOOKUP($B129,'1v -beneficirani'!$A$15:$AV$372,U$3,FALSE))</f>
        <v>0</v>
      </c>
      <c r="V129">
        <f>IF($B129=0,0,+VLOOKUP($B129,'1v -beneficirani'!$A$15:$AV$372,V$3,FALSE))</f>
        <v>0</v>
      </c>
      <c r="W129">
        <f>IF($B129=0,0,+VLOOKUP($B129,'1v -beneficirani'!$A$15:$AV$372,W$3,FALSE))</f>
        <v>0</v>
      </c>
      <c r="X129">
        <f>IF($B129=0,0,+VLOOKUP($B129,'1v -beneficirani'!$A$15:$AV$372,X$3,FALSE))</f>
        <v>0</v>
      </c>
      <c r="Y129">
        <f>IF($B129=0,0,+VLOOKUP($B129,'1v -beneficirani'!$A$15:$AV$372,Y$3,FALSE))</f>
        <v>0</v>
      </c>
      <c r="Z129">
        <f>IF($B129=0,0,+VLOOKUP($B129,'1v -beneficirani'!$A$15:$AV$372,Z$3,FALSE))</f>
        <v>0</v>
      </c>
      <c r="AA129">
        <f>IF($B129=0,0,+VLOOKUP($B129,'1v -beneficirani'!$A$15:$AV$372,AA$3,FALSE))</f>
        <v>0</v>
      </c>
      <c r="AB129">
        <f>IF($B129=0,0,+VLOOKUP($B129,'1v -beneficirani'!$A$15:$AV$372,AB$3,FALSE))</f>
        <v>0</v>
      </c>
      <c r="AC129">
        <f>IF($B129=0,0,+VLOOKUP($B129,'1v -beneficirani'!$A$15:$AV$372,AC$3,FALSE))</f>
        <v>0</v>
      </c>
      <c r="AD129">
        <f>IF($B129=0,0,+VLOOKUP($B129,'1v -beneficirani'!$A$15:$AV$372,AD$3,FALSE))</f>
        <v>0</v>
      </c>
      <c r="AL129">
        <f>IF($B129=0,0,+VLOOKUP($B129,'1v -beneficirani'!$A$15:$AV$372,AL$3,FALSE))</f>
        <v>0</v>
      </c>
      <c r="AM129">
        <f>IF($B129=0,0,+VLOOKUP($B129,'1v -beneficirani'!$A$15:$AV$372,AM$3,FALSE))</f>
        <v>0</v>
      </c>
      <c r="AN129" s="40">
        <f>IF($B129=0,0,+VLOOKUP($B129,'1v -beneficirani'!$A$15:$AV$372,AN$3,FALSE))</f>
        <v>0</v>
      </c>
      <c r="AO129" s="40">
        <f>IF($B129=0,0,+VLOOKUP($B129,'1v -beneficirani'!$A$15:$AV$372,AO$3,FALSE))</f>
        <v>0</v>
      </c>
      <c r="AP129" s="40">
        <f>IF($B129=0,0,+VLOOKUP($B129,'1v -beneficirani'!$A$15:$AV$372,AP$3,FALSE))</f>
        <v>0</v>
      </c>
      <c r="AQ129" s="40">
        <f>IF($B129=0,0,+VLOOKUP($B129,'1v -beneficirani'!$A$15:$AV$372,AQ$3,FALSE))</f>
        <v>0</v>
      </c>
      <c r="AR129" s="40">
        <f>IF($B129=0,0,+VLOOKUP($B129,'1v -beneficirani'!$A$15:$AV$372,AR$3,FALSE))</f>
        <v>0</v>
      </c>
      <c r="AS129" s="40">
        <f>IF($B129=0,0,+VLOOKUP($B129,'1v -beneficirani'!$A$15:$AV$372,AS$3,FALSE))</f>
        <v>0</v>
      </c>
      <c r="AT129" s="40">
        <f>IF($B129=0,0,+VLOOKUP($B129,'1v -beneficirani'!$A$15:$AV$372,AT$3,FALSE))</f>
        <v>0</v>
      </c>
      <c r="AU129" s="40">
        <f>IF($B129=0,0,+VLOOKUP($B129,'1v -beneficirani'!$A$15:$AV$372,AU$3,FALSE))</f>
        <v>0</v>
      </c>
      <c r="AV129" s="40">
        <f>IF($B129=0,0,+VLOOKUP($B129,'1v -beneficirani'!$A$15:$AV$372,AV$3,FALSE))</f>
        <v>0</v>
      </c>
      <c r="AW129" s="40">
        <f>IF($B129=0,0,+VLOOKUP($B129,'1v -beneficirani'!$A$15:$AV$372,AW$3,FALSE))</f>
        <v>0</v>
      </c>
      <c r="AX129" s="389">
        <f>IF($B129=0,0,+VLOOKUP($B129,'1v -beneficirani'!$A$15:$AV$372,AX$3,FALSE))</f>
        <v>0</v>
      </c>
    </row>
    <row r="130" spans="1:50" x14ac:dyDescent="0.25">
      <c r="A130">
        <f t="shared" si="12"/>
        <v>0</v>
      </c>
      <c r="B130">
        <f>+IF(MAX(B$4:B129)+1&lt;=B$1,B129+1,0)</f>
        <v>0</v>
      </c>
      <c r="C130" s="222">
        <f t="shared" si="14"/>
        <v>0</v>
      </c>
      <c r="D130">
        <f t="shared" si="14"/>
        <v>0</v>
      </c>
      <c r="E130" s="368">
        <f t="shared" si="14"/>
        <v>0</v>
      </c>
      <c r="F130" s="222">
        <f t="shared" si="10"/>
        <v>0</v>
      </c>
      <c r="G130">
        <f>IF($B130=0,0,+VLOOKUP($B130,'1v -beneficirani'!A$15:C$351,G$3,FALSE))</f>
        <v>0</v>
      </c>
      <c r="I130">
        <f>IF($B130=0,0,+VLOOKUP($B130,'1v -beneficirani'!$A$15:$AV$372,I$3,FALSE))</f>
        <v>0</v>
      </c>
      <c r="J130">
        <f>IF($B130=0,0,+VLOOKUP($B130,'1v -beneficirani'!$A$15:$AV$372,J$3,FALSE))</f>
        <v>0</v>
      </c>
      <c r="K130">
        <f>IF($B130=0,0,+VLOOKUP($B130,'1v -beneficirani'!$A$15:$AV$372,K$3,FALSE))</f>
        <v>0</v>
      </c>
      <c r="L130">
        <f>IF($B130=0,0,+VLOOKUP($B130,'1v -beneficirani'!$A$15:$AV$372,L$3,FALSE))</f>
        <v>0</v>
      </c>
      <c r="M130">
        <f>IF($B130=0,0,+VLOOKUP($B130,'1v -beneficirani'!$A$15:$AV$372,M$3,FALSE))</f>
        <v>0</v>
      </c>
      <c r="N130">
        <f>IF($B130=0,0,+VLOOKUP($B130,'1v -beneficirani'!$A$15:$AV$372,N$3,FALSE))</f>
        <v>0</v>
      </c>
      <c r="O130">
        <f>IF($B130=0,0,+VLOOKUP($B130,'1v -beneficirani'!$A$15:$AV$372,O$3,FALSE))</f>
        <v>0</v>
      </c>
      <c r="P130">
        <f>IF($B130=0,0,+VLOOKUP($B130,'1v -beneficirani'!$A$15:$AV$372,P$3,FALSE))</f>
        <v>0</v>
      </c>
      <c r="Q130">
        <f>IF($B130=0,0,+VLOOKUP($B130,'1v -beneficirani'!$A$15:$AV$372,Q$3,FALSE))</f>
        <v>0</v>
      </c>
      <c r="R130">
        <f>IF($B130=0,0,+VLOOKUP($B130,'1v -beneficirani'!$A$15:$AV$372,R$3,FALSE))</f>
        <v>0</v>
      </c>
      <c r="S130">
        <f>IF($B130=0,0,+VLOOKUP($B130,'1v -beneficirani'!$A$15:$AV$372,S$3,FALSE))</f>
        <v>0</v>
      </c>
      <c r="T130">
        <f>IF($B130=0,0,+VLOOKUP($B130,'1v -beneficirani'!$A$15:$AV$372,T$3,FALSE))</f>
        <v>0</v>
      </c>
      <c r="U130">
        <f>IF($B130=0,0,+VLOOKUP($B130,'1v -beneficirani'!$A$15:$AV$372,U$3,FALSE))</f>
        <v>0</v>
      </c>
      <c r="V130">
        <f>IF($B130=0,0,+VLOOKUP($B130,'1v -beneficirani'!$A$15:$AV$372,V$3,FALSE))</f>
        <v>0</v>
      </c>
      <c r="W130">
        <f>IF($B130=0,0,+VLOOKUP($B130,'1v -beneficirani'!$A$15:$AV$372,W$3,FALSE))</f>
        <v>0</v>
      </c>
      <c r="X130">
        <f>IF($B130=0,0,+VLOOKUP($B130,'1v -beneficirani'!$A$15:$AV$372,X$3,FALSE))</f>
        <v>0</v>
      </c>
      <c r="Y130">
        <f>IF($B130=0,0,+VLOOKUP($B130,'1v -beneficirani'!$A$15:$AV$372,Y$3,FALSE))</f>
        <v>0</v>
      </c>
      <c r="Z130">
        <f>IF($B130=0,0,+VLOOKUP($B130,'1v -beneficirani'!$A$15:$AV$372,Z$3,FALSE))</f>
        <v>0</v>
      </c>
      <c r="AA130">
        <f>IF($B130=0,0,+VLOOKUP($B130,'1v -beneficirani'!$A$15:$AV$372,AA$3,FALSE))</f>
        <v>0</v>
      </c>
      <c r="AB130">
        <f>IF($B130=0,0,+VLOOKUP($B130,'1v -beneficirani'!$A$15:$AV$372,AB$3,FALSE))</f>
        <v>0</v>
      </c>
      <c r="AC130">
        <f>IF($B130=0,0,+VLOOKUP($B130,'1v -beneficirani'!$A$15:$AV$372,AC$3,FALSE))</f>
        <v>0</v>
      </c>
      <c r="AD130">
        <f>IF($B130=0,0,+VLOOKUP($B130,'1v -beneficirani'!$A$15:$AV$372,AD$3,FALSE))</f>
        <v>0</v>
      </c>
      <c r="AL130">
        <f>IF($B130=0,0,+VLOOKUP($B130,'1v -beneficirani'!$A$15:$AV$372,AL$3,FALSE))</f>
        <v>0</v>
      </c>
      <c r="AM130">
        <f>IF($B130=0,0,+VLOOKUP($B130,'1v -beneficirani'!$A$15:$AV$372,AM$3,FALSE))</f>
        <v>0</v>
      </c>
      <c r="AN130" s="40">
        <f>IF($B130=0,0,+VLOOKUP($B130,'1v -beneficirani'!$A$15:$AV$372,AN$3,FALSE))</f>
        <v>0</v>
      </c>
      <c r="AO130" s="40">
        <f>IF($B130=0,0,+VLOOKUP($B130,'1v -beneficirani'!$A$15:$AV$372,AO$3,FALSE))</f>
        <v>0</v>
      </c>
      <c r="AP130" s="40">
        <f>IF($B130=0,0,+VLOOKUP($B130,'1v -beneficirani'!$A$15:$AV$372,AP$3,FALSE))</f>
        <v>0</v>
      </c>
      <c r="AQ130" s="40">
        <f>IF($B130=0,0,+VLOOKUP($B130,'1v -beneficirani'!$A$15:$AV$372,AQ$3,FALSE))</f>
        <v>0</v>
      </c>
      <c r="AR130" s="40">
        <f>IF($B130=0,0,+VLOOKUP($B130,'1v -beneficirani'!$A$15:$AV$372,AR$3,FALSE))</f>
        <v>0</v>
      </c>
      <c r="AS130" s="40">
        <f>IF($B130=0,0,+VLOOKUP($B130,'1v -beneficirani'!$A$15:$AV$372,AS$3,FALSE))</f>
        <v>0</v>
      </c>
      <c r="AT130" s="40">
        <f>IF($B130=0,0,+VLOOKUP($B130,'1v -beneficirani'!$A$15:$AV$372,AT$3,FALSE))</f>
        <v>0</v>
      </c>
      <c r="AU130" s="40">
        <f>IF($B130=0,0,+VLOOKUP($B130,'1v -beneficirani'!$A$15:$AV$372,AU$3,FALSE))</f>
        <v>0</v>
      </c>
      <c r="AV130" s="40">
        <f>IF($B130=0,0,+VLOOKUP($B130,'1v -beneficirani'!$A$15:$AV$372,AV$3,FALSE))</f>
        <v>0</v>
      </c>
      <c r="AW130" s="40">
        <f>IF($B130=0,0,+VLOOKUP($B130,'1v -beneficirani'!$A$15:$AV$372,AW$3,FALSE))</f>
        <v>0</v>
      </c>
      <c r="AX130" s="389">
        <f>IF($B130=0,0,+VLOOKUP($B130,'1v -beneficirani'!$A$15:$AV$372,AX$3,FALSE))</f>
        <v>0</v>
      </c>
    </row>
    <row r="131" spans="1:50" x14ac:dyDescent="0.25">
      <c r="A131">
        <f t="shared" si="12"/>
        <v>0</v>
      </c>
      <c r="B131">
        <f>+IF(MAX(B$4:B130)+1&lt;=B$1,B130+1,0)</f>
        <v>0</v>
      </c>
      <c r="C131" s="222">
        <f t="shared" si="14"/>
        <v>0</v>
      </c>
      <c r="D131">
        <f t="shared" si="14"/>
        <v>0</v>
      </c>
      <c r="E131" s="368">
        <f t="shared" si="14"/>
        <v>0</v>
      </c>
      <c r="F131" s="222">
        <f t="shared" si="10"/>
        <v>0</v>
      </c>
      <c r="G131">
        <f>IF($B131=0,0,+VLOOKUP($B131,'1v -beneficirani'!A$15:C$351,G$3,FALSE))</f>
        <v>0</v>
      </c>
      <c r="I131">
        <f>IF($B131=0,0,+VLOOKUP($B131,'1v -beneficirani'!$A$15:$AV$372,I$3,FALSE))</f>
        <v>0</v>
      </c>
      <c r="J131">
        <f>IF($B131=0,0,+VLOOKUP($B131,'1v -beneficirani'!$A$15:$AV$372,J$3,FALSE))</f>
        <v>0</v>
      </c>
      <c r="K131">
        <f>IF($B131=0,0,+VLOOKUP($B131,'1v -beneficirani'!$A$15:$AV$372,K$3,FALSE))</f>
        <v>0</v>
      </c>
      <c r="L131">
        <f>IF($B131=0,0,+VLOOKUP($B131,'1v -beneficirani'!$A$15:$AV$372,L$3,FALSE))</f>
        <v>0</v>
      </c>
      <c r="M131">
        <f>IF($B131=0,0,+VLOOKUP($B131,'1v -beneficirani'!$A$15:$AV$372,M$3,FALSE))</f>
        <v>0</v>
      </c>
      <c r="N131">
        <f>IF($B131=0,0,+VLOOKUP($B131,'1v -beneficirani'!$A$15:$AV$372,N$3,FALSE))</f>
        <v>0</v>
      </c>
      <c r="O131">
        <f>IF($B131=0,0,+VLOOKUP($B131,'1v -beneficirani'!$A$15:$AV$372,O$3,FALSE))</f>
        <v>0</v>
      </c>
      <c r="P131">
        <f>IF($B131=0,0,+VLOOKUP($B131,'1v -beneficirani'!$A$15:$AV$372,P$3,FALSE))</f>
        <v>0</v>
      </c>
      <c r="Q131">
        <f>IF($B131=0,0,+VLOOKUP($B131,'1v -beneficirani'!$A$15:$AV$372,Q$3,FALSE))</f>
        <v>0</v>
      </c>
      <c r="R131">
        <f>IF($B131=0,0,+VLOOKUP($B131,'1v -beneficirani'!$A$15:$AV$372,R$3,FALSE))</f>
        <v>0</v>
      </c>
      <c r="S131">
        <f>IF($B131=0,0,+VLOOKUP($B131,'1v -beneficirani'!$A$15:$AV$372,S$3,FALSE))</f>
        <v>0</v>
      </c>
      <c r="T131">
        <f>IF($B131=0,0,+VLOOKUP($B131,'1v -beneficirani'!$A$15:$AV$372,T$3,FALSE))</f>
        <v>0</v>
      </c>
      <c r="U131">
        <f>IF($B131=0,0,+VLOOKUP($B131,'1v -beneficirani'!$A$15:$AV$372,U$3,FALSE))</f>
        <v>0</v>
      </c>
      <c r="V131">
        <f>IF($B131=0,0,+VLOOKUP($B131,'1v -beneficirani'!$A$15:$AV$372,V$3,FALSE))</f>
        <v>0</v>
      </c>
      <c r="W131">
        <f>IF($B131=0,0,+VLOOKUP($B131,'1v -beneficirani'!$A$15:$AV$372,W$3,FALSE))</f>
        <v>0</v>
      </c>
      <c r="X131">
        <f>IF($B131=0,0,+VLOOKUP($B131,'1v -beneficirani'!$A$15:$AV$372,X$3,FALSE))</f>
        <v>0</v>
      </c>
      <c r="Y131">
        <f>IF($B131=0,0,+VLOOKUP($B131,'1v -beneficirani'!$A$15:$AV$372,Y$3,FALSE))</f>
        <v>0</v>
      </c>
      <c r="Z131">
        <f>IF($B131=0,0,+VLOOKUP($B131,'1v -beneficirani'!$A$15:$AV$372,Z$3,FALSE))</f>
        <v>0</v>
      </c>
      <c r="AA131">
        <f>IF($B131=0,0,+VLOOKUP($B131,'1v -beneficirani'!$A$15:$AV$372,AA$3,FALSE))</f>
        <v>0</v>
      </c>
      <c r="AB131">
        <f>IF($B131=0,0,+VLOOKUP($B131,'1v -beneficirani'!$A$15:$AV$372,AB$3,FALSE))</f>
        <v>0</v>
      </c>
      <c r="AC131">
        <f>IF($B131=0,0,+VLOOKUP($B131,'1v -beneficirani'!$A$15:$AV$372,AC$3,FALSE))</f>
        <v>0</v>
      </c>
      <c r="AD131">
        <f>IF($B131=0,0,+VLOOKUP($B131,'1v -beneficirani'!$A$15:$AV$372,AD$3,FALSE))</f>
        <v>0</v>
      </c>
      <c r="AL131">
        <f>IF($B131=0,0,+VLOOKUP($B131,'1v -beneficirani'!$A$15:$AV$372,AL$3,FALSE))</f>
        <v>0</v>
      </c>
      <c r="AM131">
        <f>IF($B131=0,0,+VLOOKUP($B131,'1v -beneficirani'!$A$15:$AV$372,AM$3,FALSE))</f>
        <v>0</v>
      </c>
      <c r="AN131" s="40">
        <f>IF($B131=0,0,+VLOOKUP($B131,'1v -beneficirani'!$A$15:$AV$372,AN$3,FALSE))</f>
        <v>0</v>
      </c>
      <c r="AO131" s="40">
        <f>IF($B131=0,0,+VLOOKUP($B131,'1v -beneficirani'!$A$15:$AV$372,AO$3,FALSE))</f>
        <v>0</v>
      </c>
      <c r="AP131" s="40">
        <f>IF($B131=0,0,+VLOOKUP($B131,'1v -beneficirani'!$A$15:$AV$372,AP$3,FALSE))</f>
        <v>0</v>
      </c>
      <c r="AQ131" s="40">
        <f>IF($B131=0,0,+VLOOKUP($B131,'1v -beneficirani'!$A$15:$AV$372,AQ$3,FALSE))</f>
        <v>0</v>
      </c>
      <c r="AR131" s="40">
        <f>IF($B131=0,0,+VLOOKUP($B131,'1v -beneficirani'!$A$15:$AV$372,AR$3,FALSE))</f>
        <v>0</v>
      </c>
      <c r="AS131" s="40">
        <f>IF($B131=0,0,+VLOOKUP($B131,'1v -beneficirani'!$A$15:$AV$372,AS$3,FALSE))</f>
        <v>0</v>
      </c>
      <c r="AT131" s="40">
        <f>IF($B131=0,0,+VLOOKUP($B131,'1v -beneficirani'!$A$15:$AV$372,AT$3,FALSE))</f>
        <v>0</v>
      </c>
      <c r="AU131" s="40">
        <f>IF($B131=0,0,+VLOOKUP($B131,'1v -beneficirani'!$A$15:$AV$372,AU$3,FALSE))</f>
        <v>0</v>
      </c>
      <c r="AV131" s="40">
        <f>IF($B131=0,0,+VLOOKUP($B131,'1v -beneficirani'!$A$15:$AV$372,AV$3,FALSE))</f>
        <v>0</v>
      </c>
      <c r="AW131" s="40">
        <f>IF($B131=0,0,+VLOOKUP($B131,'1v -beneficirani'!$A$15:$AV$372,AW$3,FALSE))</f>
        <v>0</v>
      </c>
      <c r="AX131" s="389">
        <f>IF($B131=0,0,+VLOOKUP($B131,'1v -beneficirani'!$A$15:$AV$372,AX$3,FALSE))</f>
        <v>0</v>
      </c>
    </row>
    <row r="132" spans="1:50" x14ac:dyDescent="0.25">
      <c r="A132">
        <f t="shared" si="12"/>
        <v>0</v>
      </c>
      <c r="B132">
        <f>+IF(MAX(B$4:B131)+1&lt;=B$1,B131+1,0)</f>
        <v>0</v>
      </c>
      <c r="C132" s="222">
        <f t="shared" si="14"/>
        <v>0</v>
      </c>
      <c r="D132">
        <f t="shared" si="14"/>
        <v>0</v>
      </c>
      <c r="E132" s="368">
        <f t="shared" si="14"/>
        <v>0</v>
      </c>
      <c r="F132" s="222">
        <f t="shared" si="10"/>
        <v>0</v>
      </c>
      <c r="G132">
        <f>IF($B132=0,0,+VLOOKUP($B132,'1v -beneficirani'!A$15:C$351,G$3,FALSE))</f>
        <v>0</v>
      </c>
      <c r="I132">
        <f>IF($B132=0,0,+VLOOKUP($B132,'1v -beneficirani'!$A$15:$AV$372,I$3,FALSE))</f>
        <v>0</v>
      </c>
      <c r="J132">
        <f>IF($B132=0,0,+VLOOKUP($B132,'1v -beneficirani'!$A$15:$AV$372,J$3,FALSE))</f>
        <v>0</v>
      </c>
      <c r="K132">
        <f>IF($B132=0,0,+VLOOKUP($B132,'1v -beneficirani'!$A$15:$AV$372,K$3,FALSE))</f>
        <v>0</v>
      </c>
      <c r="L132">
        <f>IF($B132=0,0,+VLOOKUP($B132,'1v -beneficirani'!$A$15:$AV$372,L$3,FALSE))</f>
        <v>0</v>
      </c>
      <c r="M132">
        <f>IF($B132=0,0,+VLOOKUP($B132,'1v -beneficirani'!$A$15:$AV$372,M$3,FALSE))</f>
        <v>0</v>
      </c>
      <c r="N132">
        <f>IF($B132=0,0,+VLOOKUP($B132,'1v -beneficirani'!$A$15:$AV$372,N$3,FALSE))</f>
        <v>0</v>
      </c>
      <c r="O132">
        <f>IF($B132=0,0,+VLOOKUP($B132,'1v -beneficirani'!$A$15:$AV$372,O$3,FALSE))</f>
        <v>0</v>
      </c>
      <c r="P132">
        <f>IF($B132=0,0,+VLOOKUP($B132,'1v -beneficirani'!$A$15:$AV$372,P$3,FALSE))</f>
        <v>0</v>
      </c>
      <c r="Q132">
        <f>IF($B132=0,0,+VLOOKUP($B132,'1v -beneficirani'!$A$15:$AV$372,Q$3,FALSE))</f>
        <v>0</v>
      </c>
      <c r="R132">
        <f>IF($B132=0,0,+VLOOKUP($B132,'1v -beneficirani'!$A$15:$AV$372,R$3,FALSE))</f>
        <v>0</v>
      </c>
      <c r="S132">
        <f>IF($B132=0,0,+VLOOKUP($B132,'1v -beneficirani'!$A$15:$AV$372,S$3,FALSE))</f>
        <v>0</v>
      </c>
      <c r="T132">
        <f>IF($B132=0,0,+VLOOKUP($B132,'1v -beneficirani'!$A$15:$AV$372,T$3,FALSE))</f>
        <v>0</v>
      </c>
      <c r="U132">
        <f>IF($B132=0,0,+VLOOKUP($B132,'1v -beneficirani'!$A$15:$AV$372,U$3,FALSE))</f>
        <v>0</v>
      </c>
      <c r="V132">
        <f>IF($B132=0,0,+VLOOKUP($B132,'1v -beneficirani'!$A$15:$AV$372,V$3,FALSE))</f>
        <v>0</v>
      </c>
      <c r="W132">
        <f>IF($B132=0,0,+VLOOKUP($B132,'1v -beneficirani'!$A$15:$AV$372,W$3,FALSE))</f>
        <v>0</v>
      </c>
      <c r="X132">
        <f>IF($B132=0,0,+VLOOKUP($B132,'1v -beneficirani'!$A$15:$AV$372,X$3,FALSE))</f>
        <v>0</v>
      </c>
      <c r="Y132">
        <f>IF($B132=0,0,+VLOOKUP($B132,'1v -beneficirani'!$A$15:$AV$372,Y$3,FALSE))</f>
        <v>0</v>
      </c>
      <c r="Z132">
        <f>IF($B132=0,0,+VLOOKUP($B132,'1v -beneficirani'!$A$15:$AV$372,Z$3,FALSE))</f>
        <v>0</v>
      </c>
      <c r="AA132">
        <f>IF($B132=0,0,+VLOOKUP($B132,'1v -beneficirani'!$A$15:$AV$372,AA$3,FALSE))</f>
        <v>0</v>
      </c>
      <c r="AB132">
        <f>IF($B132=0,0,+VLOOKUP($B132,'1v -beneficirani'!$A$15:$AV$372,AB$3,FALSE))</f>
        <v>0</v>
      </c>
      <c r="AC132">
        <f>IF($B132=0,0,+VLOOKUP($B132,'1v -beneficirani'!$A$15:$AV$372,AC$3,FALSE))</f>
        <v>0</v>
      </c>
      <c r="AD132">
        <f>IF($B132=0,0,+VLOOKUP($B132,'1v -beneficirani'!$A$15:$AV$372,AD$3,FALSE))</f>
        <v>0</v>
      </c>
      <c r="AL132">
        <f>IF($B132=0,0,+VLOOKUP($B132,'1v -beneficirani'!$A$15:$AV$372,AL$3,FALSE))</f>
        <v>0</v>
      </c>
      <c r="AM132">
        <f>IF($B132=0,0,+VLOOKUP($B132,'1v -beneficirani'!$A$15:$AV$372,AM$3,FALSE))</f>
        <v>0</v>
      </c>
      <c r="AN132" s="40">
        <f>IF($B132=0,0,+VLOOKUP($B132,'1v -beneficirani'!$A$15:$AV$372,AN$3,FALSE))</f>
        <v>0</v>
      </c>
      <c r="AO132" s="40">
        <f>IF($B132=0,0,+VLOOKUP($B132,'1v -beneficirani'!$A$15:$AV$372,AO$3,FALSE))</f>
        <v>0</v>
      </c>
      <c r="AP132" s="40">
        <f>IF($B132=0,0,+VLOOKUP($B132,'1v -beneficirani'!$A$15:$AV$372,AP$3,FALSE))</f>
        <v>0</v>
      </c>
      <c r="AQ132" s="40">
        <f>IF($B132=0,0,+VLOOKUP($B132,'1v -beneficirani'!$A$15:$AV$372,AQ$3,FALSE))</f>
        <v>0</v>
      </c>
      <c r="AR132" s="40">
        <f>IF($B132=0,0,+VLOOKUP($B132,'1v -beneficirani'!$A$15:$AV$372,AR$3,FALSE))</f>
        <v>0</v>
      </c>
      <c r="AS132" s="40">
        <f>IF($B132=0,0,+VLOOKUP($B132,'1v -beneficirani'!$A$15:$AV$372,AS$3,FALSE))</f>
        <v>0</v>
      </c>
      <c r="AT132" s="40">
        <f>IF($B132=0,0,+VLOOKUP($B132,'1v -beneficirani'!$A$15:$AV$372,AT$3,FALSE))</f>
        <v>0</v>
      </c>
      <c r="AU132" s="40">
        <f>IF($B132=0,0,+VLOOKUP($B132,'1v -beneficirani'!$A$15:$AV$372,AU$3,FALSE))</f>
        <v>0</v>
      </c>
      <c r="AV132" s="40">
        <f>IF($B132=0,0,+VLOOKUP($B132,'1v -beneficirani'!$A$15:$AV$372,AV$3,FALSE))</f>
        <v>0</v>
      </c>
      <c r="AW132" s="40">
        <f>IF($B132=0,0,+VLOOKUP($B132,'1v -beneficirani'!$A$15:$AV$372,AW$3,FALSE))</f>
        <v>0</v>
      </c>
      <c r="AX132" s="389">
        <f>IF($B132=0,0,+VLOOKUP($B132,'1v -beneficirani'!$A$15:$AV$372,AX$3,FALSE))</f>
        <v>0</v>
      </c>
    </row>
    <row r="133" spans="1:50" x14ac:dyDescent="0.25">
      <c r="A133">
        <f t="shared" si="12"/>
        <v>0</v>
      </c>
      <c r="B133">
        <f>+IF(MAX(B$4:B132)+1&lt;=B$1,B132+1,0)</f>
        <v>0</v>
      </c>
      <c r="C133" s="222">
        <f t="shared" si="14"/>
        <v>0</v>
      </c>
      <c r="D133">
        <f t="shared" si="14"/>
        <v>0</v>
      </c>
      <c r="E133" s="368">
        <f t="shared" si="14"/>
        <v>0</v>
      </c>
      <c r="F133" s="222">
        <f t="shared" si="10"/>
        <v>0</v>
      </c>
      <c r="G133">
        <f>IF($B133=0,0,+VLOOKUP($B133,'1v -beneficirani'!A$15:C$351,G$3,FALSE))</f>
        <v>0</v>
      </c>
      <c r="I133">
        <f>IF($B133=0,0,+VLOOKUP($B133,'1v -beneficirani'!$A$15:$AV$372,I$3,FALSE))</f>
        <v>0</v>
      </c>
      <c r="J133">
        <f>IF($B133=0,0,+VLOOKUP($B133,'1v -beneficirani'!$A$15:$AV$372,J$3,FALSE))</f>
        <v>0</v>
      </c>
      <c r="K133">
        <f>IF($B133=0,0,+VLOOKUP($B133,'1v -beneficirani'!$A$15:$AV$372,K$3,FALSE))</f>
        <v>0</v>
      </c>
      <c r="L133">
        <f>IF($B133=0,0,+VLOOKUP($B133,'1v -beneficirani'!$A$15:$AV$372,L$3,FALSE))</f>
        <v>0</v>
      </c>
      <c r="M133">
        <f>IF($B133=0,0,+VLOOKUP($B133,'1v -beneficirani'!$A$15:$AV$372,M$3,FALSE))</f>
        <v>0</v>
      </c>
      <c r="N133">
        <f>IF($B133=0,0,+VLOOKUP($B133,'1v -beneficirani'!$A$15:$AV$372,N$3,FALSE))</f>
        <v>0</v>
      </c>
      <c r="O133">
        <f>IF($B133=0,0,+VLOOKUP($B133,'1v -beneficirani'!$A$15:$AV$372,O$3,FALSE))</f>
        <v>0</v>
      </c>
      <c r="P133">
        <f>IF($B133=0,0,+VLOOKUP($B133,'1v -beneficirani'!$A$15:$AV$372,P$3,FALSE))</f>
        <v>0</v>
      </c>
      <c r="Q133">
        <f>IF($B133=0,0,+VLOOKUP($B133,'1v -beneficirani'!$A$15:$AV$372,Q$3,FALSE))</f>
        <v>0</v>
      </c>
      <c r="R133">
        <f>IF($B133=0,0,+VLOOKUP($B133,'1v -beneficirani'!$A$15:$AV$372,R$3,FALSE))</f>
        <v>0</v>
      </c>
      <c r="S133">
        <f>IF($B133=0,0,+VLOOKUP($B133,'1v -beneficirani'!$A$15:$AV$372,S$3,FALSE))</f>
        <v>0</v>
      </c>
      <c r="T133">
        <f>IF($B133=0,0,+VLOOKUP($B133,'1v -beneficirani'!$A$15:$AV$372,T$3,FALSE))</f>
        <v>0</v>
      </c>
      <c r="U133">
        <f>IF($B133=0,0,+VLOOKUP($B133,'1v -beneficirani'!$A$15:$AV$372,U$3,FALSE))</f>
        <v>0</v>
      </c>
      <c r="V133">
        <f>IF($B133=0,0,+VLOOKUP($B133,'1v -beneficirani'!$A$15:$AV$372,V$3,FALSE))</f>
        <v>0</v>
      </c>
      <c r="W133">
        <f>IF($B133=0,0,+VLOOKUP($B133,'1v -beneficirani'!$A$15:$AV$372,W$3,FALSE))</f>
        <v>0</v>
      </c>
      <c r="X133">
        <f>IF($B133=0,0,+VLOOKUP($B133,'1v -beneficirani'!$A$15:$AV$372,X$3,FALSE))</f>
        <v>0</v>
      </c>
      <c r="Y133">
        <f>IF($B133=0,0,+VLOOKUP($B133,'1v -beneficirani'!$A$15:$AV$372,Y$3,FALSE))</f>
        <v>0</v>
      </c>
      <c r="Z133">
        <f>IF($B133=0,0,+VLOOKUP($B133,'1v -beneficirani'!$A$15:$AV$372,Z$3,FALSE))</f>
        <v>0</v>
      </c>
      <c r="AA133">
        <f>IF($B133=0,0,+VLOOKUP($B133,'1v -beneficirani'!$A$15:$AV$372,AA$3,FALSE))</f>
        <v>0</v>
      </c>
      <c r="AB133">
        <f>IF($B133=0,0,+VLOOKUP($B133,'1v -beneficirani'!$A$15:$AV$372,AB$3,FALSE))</f>
        <v>0</v>
      </c>
      <c r="AC133">
        <f>IF($B133=0,0,+VLOOKUP($B133,'1v -beneficirani'!$A$15:$AV$372,AC$3,FALSE))</f>
        <v>0</v>
      </c>
      <c r="AD133">
        <f>IF($B133=0,0,+VLOOKUP($B133,'1v -beneficirani'!$A$15:$AV$372,AD$3,FALSE))</f>
        <v>0</v>
      </c>
      <c r="AL133">
        <f>IF($B133=0,0,+VLOOKUP($B133,'1v -beneficirani'!$A$15:$AV$372,AL$3,FALSE))</f>
        <v>0</v>
      </c>
      <c r="AM133">
        <f>IF($B133=0,0,+VLOOKUP($B133,'1v -beneficirani'!$A$15:$AV$372,AM$3,FALSE))</f>
        <v>0</v>
      </c>
      <c r="AN133" s="40">
        <f>IF($B133=0,0,+VLOOKUP($B133,'1v -beneficirani'!$A$15:$AV$372,AN$3,FALSE))</f>
        <v>0</v>
      </c>
      <c r="AO133" s="40">
        <f>IF($B133=0,0,+VLOOKUP($B133,'1v -beneficirani'!$A$15:$AV$372,AO$3,FALSE))</f>
        <v>0</v>
      </c>
      <c r="AP133" s="40">
        <f>IF($B133=0,0,+VLOOKUP($B133,'1v -beneficirani'!$A$15:$AV$372,AP$3,FALSE))</f>
        <v>0</v>
      </c>
      <c r="AQ133" s="40">
        <f>IF($B133=0,0,+VLOOKUP($B133,'1v -beneficirani'!$A$15:$AV$372,AQ$3,FALSE))</f>
        <v>0</v>
      </c>
      <c r="AR133" s="40">
        <f>IF($B133=0,0,+VLOOKUP($B133,'1v -beneficirani'!$A$15:$AV$372,AR$3,FALSE))</f>
        <v>0</v>
      </c>
      <c r="AS133" s="40">
        <f>IF($B133=0,0,+VLOOKUP($B133,'1v -beneficirani'!$A$15:$AV$372,AS$3,FALSE))</f>
        <v>0</v>
      </c>
      <c r="AT133" s="40">
        <f>IF($B133=0,0,+VLOOKUP($B133,'1v -beneficirani'!$A$15:$AV$372,AT$3,FALSE))</f>
        <v>0</v>
      </c>
      <c r="AU133" s="40">
        <f>IF($B133=0,0,+VLOOKUP($B133,'1v -beneficirani'!$A$15:$AV$372,AU$3,FALSE))</f>
        <v>0</v>
      </c>
      <c r="AV133" s="40">
        <f>IF($B133=0,0,+VLOOKUP($B133,'1v -beneficirani'!$A$15:$AV$372,AV$3,FALSE))</f>
        <v>0</v>
      </c>
      <c r="AW133" s="40">
        <f>IF($B133=0,0,+VLOOKUP($B133,'1v -beneficirani'!$A$15:$AV$372,AW$3,FALSE))</f>
        <v>0</v>
      </c>
      <c r="AX133" s="389">
        <f>IF($B133=0,0,+VLOOKUP($B133,'1v -beneficirani'!$A$15:$AV$372,AX$3,FALSE))</f>
        <v>0</v>
      </c>
    </row>
    <row r="134" spans="1:50" x14ac:dyDescent="0.25">
      <c r="A134">
        <f t="shared" ref="A134:A165" si="15">+IF(B134=0,0,A133)</f>
        <v>0</v>
      </c>
      <c r="B134">
        <f>+IF(MAX(B$4:B133)+1&lt;=B$1,B133+1,0)</f>
        <v>0</v>
      </c>
      <c r="C134" s="222">
        <f t="shared" si="14"/>
        <v>0</v>
      </c>
      <c r="D134">
        <f t="shared" si="14"/>
        <v>0</v>
      </c>
      <c r="E134" s="368">
        <f t="shared" si="14"/>
        <v>0</v>
      </c>
      <c r="F134" s="222">
        <f t="shared" si="10"/>
        <v>0</v>
      </c>
      <c r="G134">
        <f>IF($B134=0,0,+VLOOKUP($B134,'1v -beneficirani'!A$15:C$351,G$3,FALSE))</f>
        <v>0</v>
      </c>
      <c r="I134">
        <f>IF($B134=0,0,+VLOOKUP($B134,'1v -beneficirani'!$A$15:$AV$372,I$3,FALSE))</f>
        <v>0</v>
      </c>
      <c r="J134">
        <f>IF($B134=0,0,+VLOOKUP($B134,'1v -beneficirani'!$A$15:$AV$372,J$3,FALSE))</f>
        <v>0</v>
      </c>
      <c r="K134">
        <f>IF($B134=0,0,+VLOOKUP($B134,'1v -beneficirani'!$A$15:$AV$372,K$3,FALSE))</f>
        <v>0</v>
      </c>
      <c r="L134">
        <f>IF($B134=0,0,+VLOOKUP($B134,'1v -beneficirani'!$A$15:$AV$372,L$3,FALSE))</f>
        <v>0</v>
      </c>
      <c r="M134">
        <f>IF($B134=0,0,+VLOOKUP($B134,'1v -beneficirani'!$A$15:$AV$372,M$3,FALSE))</f>
        <v>0</v>
      </c>
      <c r="N134">
        <f>IF($B134=0,0,+VLOOKUP($B134,'1v -beneficirani'!$A$15:$AV$372,N$3,FALSE))</f>
        <v>0</v>
      </c>
      <c r="O134">
        <f>IF($B134=0,0,+VLOOKUP($B134,'1v -beneficirani'!$A$15:$AV$372,O$3,FALSE))</f>
        <v>0</v>
      </c>
      <c r="P134">
        <f>IF($B134=0,0,+VLOOKUP($B134,'1v -beneficirani'!$A$15:$AV$372,P$3,FALSE))</f>
        <v>0</v>
      </c>
      <c r="Q134">
        <f>IF($B134=0,0,+VLOOKUP($B134,'1v -beneficirani'!$A$15:$AV$372,Q$3,FALSE))</f>
        <v>0</v>
      </c>
      <c r="R134">
        <f>IF($B134=0,0,+VLOOKUP($B134,'1v -beneficirani'!$A$15:$AV$372,R$3,FALSE))</f>
        <v>0</v>
      </c>
      <c r="S134">
        <f>IF($B134=0,0,+VLOOKUP($B134,'1v -beneficirani'!$A$15:$AV$372,S$3,FALSE))</f>
        <v>0</v>
      </c>
      <c r="T134">
        <f>IF($B134=0,0,+VLOOKUP($B134,'1v -beneficirani'!$A$15:$AV$372,T$3,FALSE))</f>
        <v>0</v>
      </c>
      <c r="U134">
        <f>IF($B134=0,0,+VLOOKUP($B134,'1v -beneficirani'!$A$15:$AV$372,U$3,FALSE))</f>
        <v>0</v>
      </c>
      <c r="V134">
        <f>IF($B134=0,0,+VLOOKUP($B134,'1v -beneficirani'!$A$15:$AV$372,V$3,FALSE))</f>
        <v>0</v>
      </c>
      <c r="W134">
        <f>IF($B134=0,0,+VLOOKUP($B134,'1v -beneficirani'!$A$15:$AV$372,W$3,FALSE))</f>
        <v>0</v>
      </c>
      <c r="X134">
        <f>IF($B134=0,0,+VLOOKUP($B134,'1v -beneficirani'!$A$15:$AV$372,X$3,FALSE))</f>
        <v>0</v>
      </c>
      <c r="Y134">
        <f>IF($B134=0,0,+VLOOKUP($B134,'1v -beneficirani'!$A$15:$AV$372,Y$3,FALSE))</f>
        <v>0</v>
      </c>
      <c r="Z134">
        <f>IF($B134=0,0,+VLOOKUP($B134,'1v -beneficirani'!$A$15:$AV$372,Z$3,FALSE))</f>
        <v>0</v>
      </c>
      <c r="AA134">
        <f>IF($B134=0,0,+VLOOKUP($B134,'1v -beneficirani'!$A$15:$AV$372,AA$3,FALSE))</f>
        <v>0</v>
      </c>
      <c r="AB134">
        <f>IF($B134=0,0,+VLOOKUP($B134,'1v -beneficirani'!$A$15:$AV$372,AB$3,FALSE))</f>
        <v>0</v>
      </c>
      <c r="AC134">
        <f>IF($B134=0,0,+VLOOKUP($B134,'1v -beneficirani'!$A$15:$AV$372,AC$3,FALSE))</f>
        <v>0</v>
      </c>
      <c r="AD134">
        <f>IF($B134=0,0,+VLOOKUP($B134,'1v -beneficirani'!$A$15:$AV$372,AD$3,FALSE))</f>
        <v>0</v>
      </c>
      <c r="AL134">
        <f>IF($B134=0,0,+VLOOKUP($B134,'1v -beneficirani'!$A$15:$AV$372,AL$3,FALSE))</f>
        <v>0</v>
      </c>
      <c r="AM134">
        <f>IF($B134=0,0,+VLOOKUP($B134,'1v -beneficirani'!$A$15:$AV$372,AM$3,FALSE))</f>
        <v>0</v>
      </c>
      <c r="AN134" s="40">
        <f>IF($B134=0,0,+VLOOKUP($B134,'1v -beneficirani'!$A$15:$AV$372,AN$3,FALSE))</f>
        <v>0</v>
      </c>
      <c r="AO134" s="40">
        <f>IF($B134=0,0,+VLOOKUP($B134,'1v -beneficirani'!$A$15:$AV$372,AO$3,FALSE))</f>
        <v>0</v>
      </c>
      <c r="AP134" s="40">
        <f>IF($B134=0,0,+VLOOKUP($B134,'1v -beneficirani'!$A$15:$AV$372,AP$3,FALSE))</f>
        <v>0</v>
      </c>
      <c r="AQ134" s="40">
        <f>IF($B134=0,0,+VLOOKUP($B134,'1v -beneficirani'!$A$15:$AV$372,AQ$3,FALSE))</f>
        <v>0</v>
      </c>
      <c r="AR134" s="40">
        <f>IF($B134=0,0,+VLOOKUP($B134,'1v -beneficirani'!$A$15:$AV$372,AR$3,FALSE))</f>
        <v>0</v>
      </c>
      <c r="AS134" s="40">
        <f>IF($B134=0,0,+VLOOKUP($B134,'1v -beneficirani'!$A$15:$AV$372,AS$3,FALSE))</f>
        <v>0</v>
      </c>
      <c r="AT134" s="40">
        <f>IF($B134=0,0,+VLOOKUP($B134,'1v -beneficirani'!$A$15:$AV$372,AT$3,FALSE))</f>
        <v>0</v>
      </c>
      <c r="AU134" s="40">
        <f>IF($B134=0,0,+VLOOKUP($B134,'1v -beneficirani'!$A$15:$AV$372,AU$3,FALSE))</f>
        <v>0</v>
      </c>
      <c r="AV134" s="40">
        <f>IF($B134=0,0,+VLOOKUP($B134,'1v -beneficirani'!$A$15:$AV$372,AV$3,FALSE))</f>
        <v>0</v>
      </c>
      <c r="AW134" s="40">
        <f>IF($B134=0,0,+VLOOKUP($B134,'1v -beneficirani'!$A$15:$AV$372,AW$3,FALSE))</f>
        <v>0</v>
      </c>
      <c r="AX134" s="389">
        <f>IF($B134=0,0,+VLOOKUP($B134,'1v -beneficirani'!$A$15:$AV$372,AX$3,FALSE))</f>
        <v>0</v>
      </c>
    </row>
    <row r="135" spans="1:50" x14ac:dyDescent="0.25">
      <c r="A135">
        <f t="shared" si="15"/>
        <v>0</v>
      </c>
      <c r="B135">
        <f>+IF(MAX(B$4:B134)+1&lt;=B$1,B134+1,0)</f>
        <v>0</v>
      </c>
      <c r="C135" s="222">
        <f t="shared" ref="C135:E150" si="16">+IF(B135&gt;0,C134,0)</f>
        <v>0</v>
      </c>
      <c r="D135">
        <f t="shared" si="16"/>
        <v>0</v>
      </c>
      <c r="E135" s="368">
        <f t="shared" si="16"/>
        <v>0</v>
      </c>
      <c r="F135" s="222">
        <f t="shared" ref="F135:F197" si="17">+IF(B135=0,0,F134)</f>
        <v>0</v>
      </c>
      <c r="G135">
        <f>IF($B135=0,0,+VLOOKUP($B135,'1v -beneficirani'!A$15:C$351,G$3,FALSE))</f>
        <v>0</v>
      </c>
      <c r="I135">
        <f>IF($B135=0,0,+VLOOKUP($B135,'1v -beneficirani'!$A$15:$AV$372,I$3,FALSE))</f>
        <v>0</v>
      </c>
      <c r="J135">
        <f>IF($B135=0,0,+VLOOKUP($B135,'1v -beneficirani'!$A$15:$AV$372,J$3,FALSE))</f>
        <v>0</v>
      </c>
      <c r="K135">
        <f>IF($B135=0,0,+VLOOKUP($B135,'1v -beneficirani'!$A$15:$AV$372,K$3,FALSE))</f>
        <v>0</v>
      </c>
      <c r="L135">
        <f>IF($B135=0,0,+VLOOKUP($B135,'1v -beneficirani'!$A$15:$AV$372,L$3,FALSE))</f>
        <v>0</v>
      </c>
      <c r="M135">
        <f>IF($B135=0,0,+VLOOKUP($B135,'1v -beneficirani'!$A$15:$AV$372,M$3,FALSE))</f>
        <v>0</v>
      </c>
      <c r="N135">
        <f>IF($B135=0,0,+VLOOKUP($B135,'1v -beneficirani'!$A$15:$AV$372,N$3,FALSE))</f>
        <v>0</v>
      </c>
      <c r="O135">
        <f>IF($B135=0,0,+VLOOKUP($B135,'1v -beneficirani'!$A$15:$AV$372,O$3,FALSE))</f>
        <v>0</v>
      </c>
      <c r="P135">
        <f>IF($B135=0,0,+VLOOKUP($B135,'1v -beneficirani'!$A$15:$AV$372,P$3,FALSE))</f>
        <v>0</v>
      </c>
      <c r="Q135">
        <f>IF($B135=0,0,+VLOOKUP($B135,'1v -beneficirani'!$A$15:$AV$372,Q$3,FALSE))</f>
        <v>0</v>
      </c>
      <c r="R135">
        <f>IF($B135=0,0,+VLOOKUP($B135,'1v -beneficirani'!$A$15:$AV$372,R$3,FALSE))</f>
        <v>0</v>
      </c>
      <c r="S135">
        <f>IF($B135=0,0,+VLOOKUP($B135,'1v -beneficirani'!$A$15:$AV$372,S$3,FALSE))</f>
        <v>0</v>
      </c>
      <c r="T135">
        <f>IF($B135=0,0,+VLOOKUP($B135,'1v -beneficirani'!$A$15:$AV$372,T$3,FALSE))</f>
        <v>0</v>
      </c>
      <c r="U135">
        <f>IF($B135=0,0,+VLOOKUP($B135,'1v -beneficirani'!$A$15:$AV$372,U$3,FALSE))</f>
        <v>0</v>
      </c>
      <c r="V135">
        <f>IF($B135=0,0,+VLOOKUP($B135,'1v -beneficirani'!$A$15:$AV$372,V$3,FALSE))</f>
        <v>0</v>
      </c>
      <c r="W135">
        <f>IF($B135=0,0,+VLOOKUP($B135,'1v -beneficirani'!$A$15:$AV$372,W$3,FALSE))</f>
        <v>0</v>
      </c>
      <c r="X135">
        <f>IF($B135=0,0,+VLOOKUP($B135,'1v -beneficirani'!$A$15:$AV$372,X$3,FALSE))</f>
        <v>0</v>
      </c>
      <c r="Y135">
        <f>IF($B135=0,0,+VLOOKUP($B135,'1v -beneficirani'!$A$15:$AV$372,Y$3,FALSE))</f>
        <v>0</v>
      </c>
      <c r="Z135">
        <f>IF($B135=0,0,+VLOOKUP($B135,'1v -beneficirani'!$A$15:$AV$372,Z$3,FALSE))</f>
        <v>0</v>
      </c>
      <c r="AA135">
        <f>IF($B135=0,0,+VLOOKUP($B135,'1v -beneficirani'!$A$15:$AV$372,AA$3,FALSE))</f>
        <v>0</v>
      </c>
      <c r="AB135">
        <f>IF($B135=0,0,+VLOOKUP($B135,'1v -beneficirani'!$A$15:$AV$372,AB$3,FALSE))</f>
        <v>0</v>
      </c>
      <c r="AC135">
        <f>IF($B135=0,0,+VLOOKUP($B135,'1v -beneficirani'!$A$15:$AV$372,AC$3,FALSE))</f>
        <v>0</v>
      </c>
      <c r="AD135">
        <f>IF($B135=0,0,+VLOOKUP($B135,'1v -beneficirani'!$A$15:$AV$372,AD$3,FALSE))</f>
        <v>0</v>
      </c>
      <c r="AL135">
        <f>IF($B135=0,0,+VLOOKUP($B135,'1v -beneficirani'!$A$15:$AV$372,AL$3,FALSE))</f>
        <v>0</v>
      </c>
      <c r="AM135">
        <f>IF($B135=0,0,+VLOOKUP($B135,'1v -beneficirani'!$A$15:$AV$372,AM$3,FALSE))</f>
        <v>0</v>
      </c>
      <c r="AN135" s="40">
        <f>IF($B135=0,0,+VLOOKUP($B135,'1v -beneficirani'!$A$15:$AV$372,AN$3,FALSE))</f>
        <v>0</v>
      </c>
      <c r="AO135" s="40">
        <f>IF($B135=0,0,+VLOOKUP($B135,'1v -beneficirani'!$A$15:$AV$372,AO$3,FALSE))</f>
        <v>0</v>
      </c>
      <c r="AP135" s="40">
        <f>IF($B135=0,0,+VLOOKUP($B135,'1v -beneficirani'!$A$15:$AV$372,AP$3,FALSE))</f>
        <v>0</v>
      </c>
      <c r="AQ135" s="40">
        <f>IF($B135=0,0,+VLOOKUP($B135,'1v -beneficirani'!$A$15:$AV$372,AQ$3,FALSE))</f>
        <v>0</v>
      </c>
      <c r="AR135" s="40">
        <f>IF($B135=0,0,+VLOOKUP($B135,'1v -beneficirani'!$A$15:$AV$372,AR$3,FALSE))</f>
        <v>0</v>
      </c>
      <c r="AS135" s="40">
        <f>IF($B135=0,0,+VLOOKUP($B135,'1v -beneficirani'!$A$15:$AV$372,AS$3,FALSE))</f>
        <v>0</v>
      </c>
      <c r="AT135" s="40">
        <f>IF($B135=0,0,+VLOOKUP($B135,'1v -beneficirani'!$A$15:$AV$372,AT$3,FALSE))</f>
        <v>0</v>
      </c>
      <c r="AU135" s="40">
        <f>IF($B135=0,0,+VLOOKUP($B135,'1v -beneficirani'!$A$15:$AV$372,AU$3,FALSE))</f>
        <v>0</v>
      </c>
      <c r="AV135" s="40">
        <f>IF($B135=0,0,+VLOOKUP($B135,'1v -beneficirani'!$A$15:$AV$372,AV$3,FALSE))</f>
        <v>0</v>
      </c>
      <c r="AW135" s="40">
        <f>IF($B135=0,0,+VLOOKUP($B135,'1v -beneficirani'!$A$15:$AV$372,AW$3,FALSE))</f>
        <v>0</v>
      </c>
      <c r="AX135" s="389">
        <f>IF($B135=0,0,+VLOOKUP($B135,'1v -beneficirani'!$A$15:$AV$372,AX$3,FALSE))</f>
        <v>0</v>
      </c>
    </row>
    <row r="136" spans="1:50" x14ac:dyDescent="0.25">
      <c r="A136">
        <f t="shared" si="15"/>
        <v>0</v>
      </c>
      <c r="B136">
        <f>+IF(MAX(B$4:B135)+1&lt;=B$1,B135+1,0)</f>
        <v>0</v>
      </c>
      <c r="C136" s="222">
        <f t="shared" si="16"/>
        <v>0</v>
      </c>
      <c r="D136">
        <f t="shared" si="16"/>
        <v>0</v>
      </c>
      <c r="E136" s="368">
        <f t="shared" si="16"/>
        <v>0</v>
      </c>
      <c r="F136" s="222">
        <f t="shared" si="17"/>
        <v>0</v>
      </c>
      <c r="G136">
        <f>IF($B136=0,0,+VLOOKUP($B136,'1v -beneficirani'!A$15:C$351,G$3,FALSE))</f>
        <v>0</v>
      </c>
      <c r="I136">
        <f>IF($B136=0,0,+VLOOKUP($B136,'1v -beneficirani'!$A$15:$AV$372,I$3,FALSE))</f>
        <v>0</v>
      </c>
      <c r="J136">
        <f>IF($B136=0,0,+VLOOKUP($B136,'1v -beneficirani'!$A$15:$AV$372,J$3,FALSE))</f>
        <v>0</v>
      </c>
      <c r="K136">
        <f>IF($B136=0,0,+VLOOKUP($B136,'1v -beneficirani'!$A$15:$AV$372,K$3,FALSE))</f>
        <v>0</v>
      </c>
      <c r="L136">
        <f>IF($B136=0,0,+VLOOKUP($B136,'1v -beneficirani'!$A$15:$AV$372,L$3,FALSE))</f>
        <v>0</v>
      </c>
      <c r="M136">
        <f>IF($B136=0,0,+VLOOKUP($B136,'1v -beneficirani'!$A$15:$AV$372,M$3,FALSE))</f>
        <v>0</v>
      </c>
      <c r="N136">
        <f>IF($B136=0,0,+VLOOKUP($B136,'1v -beneficirani'!$A$15:$AV$372,N$3,FALSE))</f>
        <v>0</v>
      </c>
      <c r="O136">
        <f>IF($B136=0,0,+VLOOKUP($B136,'1v -beneficirani'!$A$15:$AV$372,O$3,FALSE))</f>
        <v>0</v>
      </c>
      <c r="P136">
        <f>IF($B136=0,0,+VLOOKUP($B136,'1v -beneficirani'!$A$15:$AV$372,P$3,FALSE))</f>
        <v>0</v>
      </c>
      <c r="Q136">
        <f>IF($B136=0,0,+VLOOKUP($B136,'1v -beneficirani'!$A$15:$AV$372,Q$3,FALSE))</f>
        <v>0</v>
      </c>
      <c r="R136">
        <f>IF($B136=0,0,+VLOOKUP($B136,'1v -beneficirani'!$A$15:$AV$372,R$3,FALSE))</f>
        <v>0</v>
      </c>
      <c r="S136">
        <f>IF($B136=0,0,+VLOOKUP($B136,'1v -beneficirani'!$A$15:$AV$372,S$3,FALSE))</f>
        <v>0</v>
      </c>
      <c r="T136">
        <f>IF($B136=0,0,+VLOOKUP($B136,'1v -beneficirani'!$A$15:$AV$372,T$3,FALSE))</f>
        <v>0</v>
      </c>
      <c r="U136">
        <f>IF($B136=0,0,+VLOOKUP($B136,'1v -beneficirani'!$A$15:$AV$372,U$3,FALSE))</f>
        <v>0</v>
      </c>
      <c r="V136">
        <f>IF($B136=0,0,+VLOOKUP($B136,'1v -beneficirani'!$A$15:$AV$372,V$3,FALSE))</f>
        <v>0</v>
      </c>
      <c r="W136">
        <f>IF($B136=0,0,+VLOOKUP($B136,'1v -beneficirani'!$A$15:$AV$372,W$3,FALSE))</f>
        <v>0</v>
      </c>
      <c r="X136">
        <f>IF($B136=0,0,+VLOOKUP($B136,'1v -beneficirani'!$A$15:$AV$372,X$3,FALSE))</f>
        <v>0</v>
      </c>
      <c r="Y136">
        <f>IF($B136=0,0,+VLOOKUP($B136,'1v -beneficirani'!$A$15:$AV$372,Y$3,FALSE))</f>
        <v>0</v>
      </c>
      <c r="Z136">
        <f>IF($B136=0,0,+VLOOKUP($B136,'1v -beneficirani'!$A$15:$AV$372,Z$3,FALSE))</f>
        <v>0</v>
      </c>
      <c r="AA136">
        <f>IF($B136=0,0,+VLOOKUP($B136,'1v -beneficirani'!$A$15:$AV$372,AA$3,FALSE))</f>
        <v>0</v>
      </c>
      <c r="AB136">
        <f>IF($B136=0,0,+VLOOKUP($B136,'1v -beneficirani'!$A$15:$AV$372,AB$3,FALSE))</f>
        <v>0</v>
      </c>
      <c r="AC136">
        <f>IF($B136=0,0,+VLOOKUP($B136,'1v -beneficirani'!$A$15:$AV$372,AC$3,FALSE))</f>
        <v>0</v>
      </c>
      <c r="AD136">
        <f>IF($B136=0,0,+VLOOKUP($B136,'1v -beneficirani'!$A$15:$AV$372,AD$3,FALSE))</f>
        <v>0</v>
      </c>
      <c r="AL136">
        <f>IF($B136=0,0,+VLOOKUP($B136,'1v -beneficirani'!$A$15:$AV$372,AL$3,FALSE))</f>
        <v>0</v>
      </c>
      <c r="AM136">
        <f>IF($B136=0,0,+VLOOKUP($B136,'1v -beneficirani'!$A$15:$AV$372,AM$3,FALSE))</f>
        <v>0</v>
      </c>
      <c r="AN136" s="40">
        <f>IF($B136=0,0,+VLOOKUP($B136,'1v -beneficirani'!$A$15:$AV$372,AN$3,FALSE))</f>
        <v>0</v>
      </c>
      <c r="AO136" s="40">
        <f>IF($B136=0,0,+VLOOKUP($B136,'1v -beneficirani'!$A$15:$AV$372,AO$3,FALSE))</f>
        <v>0</v>
      </c>
      <c r="AP136" s="40">
        <f>IF($B136=0,0,+VLOOKUP($B136,'1v -beneficirani'!$A$15:$AV$372,AP$3,FALSE))</f>
        <v>0</v>
      </c>
      <c r="AQ136" s="40">
        <f>IF($B136=0,0,+VLOOKUP($B136,'1v -beneficirani'!$A$15:$AV$372,AQ$3,FALSE))</f>
        <v>0</v>
      </c>
      <c r="AR136" s="40">
        <f>IF($B136=0,0,+VLOOKUP($B136,'1v -beneficirani'!$A$15:$AV$372,AR$3,FALSE))</f>
        <v>0</v>
      </c>
      <c r="AS136" s="40">
        <f>IF($B136=0,0,+VLOOKUP($B136,'1v -beneficirani'!$A$15:$AV$372,AS$3,FALSE))</f>
        <v>0</v>
      </c>
      <c r="AT136" s="40">
        <f>IF($B136=0,0,+VLOOKUP($B136,'1v -beneficirani'!$A$15:$AV$372,AT$3,FALSE))</f>
        <v>0</v>
      </c>
      <c r="AU136" s="40">
        <f>IF($B136=0,0,+VLOOKUP($B136,'1v -beneficirani'!$A$15:$AV$372,AU$3,FALSE))</f>
        <v>0</v>
      </c>
      <c r="AV136" s="40">
        <f>IF($B136=0,0,+VLOOKUP($B136,'1v -beneficirani'!$A$15:$AV$372,AV$3,FALSE))</f>
        <v>0</v>
      </c>
      <c r="AW136" s="40">
        <f>IF($B136=0,0,+VLOOKUP($B136,'1v -beneficirani'!$A$15:$AV$372,AW$3,FALSE))</f>
        <v>0</v>
      </c>
      <c r="AX136" s="389">
        <f>IF($B136=0,0,+VLOOKUP($B136,'1v -beneficirani'!$A$15:$AV$372,AX$3,FALSE))</f>
        <v>0</v>
      </c>
    </row>
    <row r="137" spans="1:50" x14ac:dyDescent="0.25">
      <c r="A137">
        <f t="shared" si="15"/>
        <v>0</v>
      </c>
      <c r="B137">
        <f>+IF(MAX(B$4:B136)+1&lt;=B$1,B136+1,0)</f>
        <v>0</v>
      </c>
      <c r="C137" s="222">
        <f t="shared" si="16"/>
        <v>0</v>
      </c>
      <c r="D137">
        <f t="shared" si="16"/>
        <v>0</v>
      </c>
      <c r="E137" s="368">
        <f t="shared" si="16"/>
        <v>0</v>
      </c>
      <c r="F137" s="222">
        <f t="shared" si="17"/>
        <v>0</v>
      </c>
      <c r="G137">
        <f>IF($B137=0,0,+VLOOKUP($B137,'1v -beneficirani'!A$15:C$351,G$3,FALSE))</f>
        <v>0</v>
      </c>
      <c r="I137">
        <f>IF($B137=0,0,+VLOOKUP($B137,'1v -beneficirani'!$A$15:$AV$372,I$3,FALSE))</f>
        <v>0</v>
      </c>
      <c r="J137">
        <f>IF($B137=0,0,+VLOOKUP($B137,'1v -beneficirani'!$A$15:$AV$372,J$3,FALSE))</f>
        <v>0</v>
      </c>
      <c r="K137">
        <f>IF($B137=0,0,+VLOOKUP($B137,'1v -beneficirani'!$A$15:$AV$372,K$3,FALSE))</f>
        <v>0</v>
      </c>
      <c r="L137">
        <f>IF($B137=0,0,+VLOOKUP($B137,'1v -beneficirani'!$A$15:$AV$372,L$3,FALSE))</f>
        <v>0</v>
      </c>
      <c r="M137">
        <f>IF($B137=0,0,+VLOOKUP($B137,'1v -beneficirani'!$A$15:$AV$372,M$3,FALSE))</f>
        <v>0</v>
      </c>
      <c r="N137">
        <f>IF($B137=0,0,+VLOOKUP($B137,'1v -beneficirani'!$A$15:$AV$372,N$3,FALSE))</f>
        <v>0</v>
      </c>
      <c r="O137">
        <f>IF($B137=0,0,+VLOOKUP($B137,'1v -beneficirani'!$A$15:$AV$372,O$3,FALSE))</f>
        <v>0</v>
      </c>
      <c r="P137">
        <f>IF($B137=0,0,+VLOOKUP($B137,'1v -beneficirani'!$A$15:$AV$372,P$3,FALSE))</f>
        <v>0</v>
      </c>
      <c r="Q137">
        <f>IF($B137=0,0,+VLOOKUP($B137,'1v -beneficirani'!$A$15:$AV$372,Q$3,FALSE))</f>
        <v>0</v>
      </c>
      <c r="R137">
        <f>IF($B137=0,0,+VLOOKUP($B137,'1v -beneficirani'!$A$15:$AV$372,R$3,FALSE))</f>
        <v>0</v>
      </c>
      <c r="S137">
        <f>IF($B137=0,0,+VLOOKUP($B137,'1v -beneficirani'!$A$15:$AV$372,S$3,FALSE))</f>
        <v>0</v>
      </c>
      <c r="T137">
        <f>IF($B137=0,0,+VLOOKUP($B137,'1v -beneficirani'!$A$15:$AV$372,T$3,FALSE))</f>
        <v>0</v>
      </c>
      <c r="U137">
        <f>IF($B137=0,0,+VLOOKUP($B137,'1v -beneficirani'!$A$15:$AV$372,U$3,FALSE))</f>
        <v>0</v>
      </c>
      <c r="V137">
        <f>IF($B137=0,0,+VLOOKUP($B137,'1v -beneficirani'!$A$15:$AV$372,V$3,FALSE))</f>
        <v>0</v>
      </c>
      <c r="W137">
        <f>IF($B137=0,0,+VLOOKUP($B137,'1v -beneficirani'!$A$15:$AV$372,W$3,FALSE))</f>
        <v>0</v>
      </c>
      <c r="X137">
        <f>IF($B137=0,0,+VLOOKUP($B137,'1v -beneficirani'!$A$15:$AV$372,X$3,FALSE))</f>
        <v>0</v>
      </c>
      <c r="Y137">
        <f>IF($B137=0,0,+VLOOKUP($B137,'1v -beneficirani'!$A$15:$AV$372,Y$3,FALSE))</f>
        <v>0</v>
      </c>
      <c r="Z137">
        <f>IF($B137=0,0,+VLOOKUP($B137,'1v -beneficirani'!$A$15:$AV$372,Z$3,FALSE))</f>
        <v>0</v>
      </c>
      <c r="AA137">
        <f>IF($B137=0,0,+VLOOKUP($B137,'1v -beneficirani'!$A$15:$AV$372,AA$3,FALSE))</f>
        <v>0</v>
      </c>
      <c r="AB137">
        <f>IF($B137=0,0,+VLOOKUP($B137,'1v -beneficirani'!$A$15:$AV$372,AB$3,FALSE))</f>
        <v>0</v>
      </c>
      <c r="AC137">
        <f>IF($B137=0,0,+VLOOKUP($B137,'1v -beneficirani'!$A$15:$AV$372,AC$3,FALSE))</f>
        <v>0</v>
      </c>
      <c r="AD137">
        <f>IF($B137=0,0,+VLOOKUP($B137,'1v -beneficirani'!$A$15:$AV$372,AD$3,FALSE))</f>
        <v>0</v>
      </c>
      <c r="AL137">
        <f>IF($B137=0,0,+VLOOKUP($B137,'1v -beneficirani'!$A$15:$AV$372,AL$3,FALSE))</f>
        <v>0</v>
      </c>
      <c r="AM137">
        <f>IF($B137=0,0,+VLOOKUP($B137,'1v -beneficirani'!$A$15:$AV$372,AM$3,FALSE))</f>
        <v>0</v>
      </c>
      <c r="AN137" s="40">
        <f>IF($B137=0,0,+VLOOKUP($B137,'1v -beneficirani'!$A$15:$AV$372,AN$3,FALSE))</f>
        <v>0</v>
      </c>
      <c r="AO137" s="40">
        <f>IF($B137=0,0,+VLOOKUP($B137,'1v -beneficirani'!$A$15:$AV$372,AO$3,FALSE))</f>
        <v>0</v>
      </c>
      <c r="AP137" s="40">
        <f>IF($B137=0,0,+VLOOKUP($B137,'1v -beneficirani'!$A$15:$AV$372,AP$3,FALSE))</f>
        <v>0</v>
      </c>
      <c r="AQ137" s="40">
        <f>IF($B137=0,0,+VLOOKUP($B137,'1v -beneficirani'!$A$15:$AV$372,AQ$3,FALSE))</f>
        <v>0</v>
      </c>
      <c r="AR137" s="40">
        <f>IF($B137=0,0,+VLOOKUP($B137,'1v -beneficirani'!$A$15:$AV$372,AR$3,FALSE))</f>
        <v>0</v>
      </c>
      <c r="AS137" s="40">
        <f>IF($B137=0,0,+VLOOKUP($B137,'1v -beneficirani'!$A$15:$AV$372,AS$3,FALSE))</f>
        <v>0</v>
      </c>
      <c r="AT137" s="40">
        <f>IF($B137=0,0,+VLOOKUP($B137,'1v -beneficirani'!$A$15:$AV$372,AT$3,FALSE))</f>
        <v>0</v>
      </c>
      <c r="AU137" s="40">
        <f>IF($B137=0,0,+VLOOKUP($B137,'1v -beneficirani'!$A$15:$AV$372,AU$3,FALSE))</f>
        <v>0</v>
      </c>
      <c r="AV137" s="40">
        <f>IF($B137=0,0,+VLOOKUP($B137,'1v -beneficirani'!$A$15:$AV$372,AV$3,FALSE))</f>
        <v>0</v>
      </c>
      <c r="AW137" s="40">
        <f>IF($B137=0,0,+VLOOKUP($B137,'1v -beneficirani'!$A$15:$AV$372,AW$3,FALSE))</f>
        <v>0</v>
      </c>
      <c r="AX137" s="389">
        <f>IF($B137=0,0,+VLOOKUP($B137,'1v -beneficirani'!$A$15:$AV$372,AX$3,FALSE))</f>
        <v>0</v>
      </c>
    </row>
    <row r="138" spans="1:50" x14ac:dyDescent="0.25">
      <c r="A138">
        <f t="shared" si="15"/>
        <v>0</v>
      </c>
      <c r="B138">
        <f>+IF(MAX(B$4:B137)+1&lt;=B$1,B137+1,0)</f>
        <v>0</v>
      </c>
      <c r="C138" s="222">
        <f t="shared" si="16"/>
        <v>0</v>
      </c>
      <c r="D138">
        <f t="shared" si="16"/>
        <v>0</v>
      </c>
      <c r="E138" s="368">
        <f t="shared" si="16"/>
        <v>0</v>
      </c>
      <c r="F138" s="222">
        <f t="shared" si="17"/>
        <v>0</v>
      </c>
      <c r="G138">
        <f>IF($B138=0,0,+VLOOKUP($B138,'1v -beneficirani'!A$15:C$351,G$3,FALSE))</f>
        <v>0</v>
      </c>
      <c r="I138">
        <f>IF($B138=0,0,+VLOOKUP($B138,'1v -beneficirani'!$A$15:$AV$372,I$3,FALSE))</f>
        <v>0</v>
      </c>
      <c r="J138">
        <f>IF($B138=0,0,+VLOOKUP($B138,'1v -beneficirani'!$A$15:$AV$372,J$3,FALSE))</f>
        <v>0</v>
      </c>
      <c r="K138">
        <f>IF($B138=0,0,+VLOOKUP($B138,'1v -beneficirani'!$A$15:$AV$372,K$3,FALSE))</f>
        <v>0</v>
      </c>
      <c r="L138">
        <f>IF($B138=0,0,+VLOOKUP($B138,'1v -beneficirani'!$A$15:$AV$372,L$3,FALSE))</f>
        <v>0</v>
      </c>
      <c r="M138">
        <f>IF($B138=0,0,+VLOOKUP($B138,'1v -beneficirani'!$A$15:$AV$372,M$3,FALSE))</f>
        <v>0</v>
      </c>
      <c r="N138">
        <f>IF($B138=0,0,+VLOOKUP($B138,'1v -beneficirani'!$A$15:$AV$372,N$3,FALSE))</f>
        <v>0</v>
      </c>
      <c r="O138">
        <f>IF($B138=0,0,+VLOOKUP($B138,'1v -beneficirani'!$A$15:$AV$372,O$3,FALSE))</f>
        <v>0</v>
      </c>
      <c r="P138">
        <f>IF($B138=0,0,+VLOOKUP($B138,'1v -beneficirani'!$A$15:$AV$372,P$3,FALSE))</f>
        <v>0</v>
      </c>
      <c r="Q138">
        <f>IF($B138=0,0,+VLOOKUP($B138,'1v -beneficirani'!$A$15:$AV$372,Q$3,FALSE))</f>
        <v>0</v>
      </c>
      <c r="R138">
        <f>IF($B138=0,0,+VLOOKUP($B138,'1v -beneficirani'!$A$15:$AV$372,R$3,FALSE))</f>
        <v>0</v>
      </c>
      <c r="S138">
        <f>IF($B138=0,0,+VLOOKUP($B138,'1v -beneficirani'!$A$15:$AV$372,S$3,FALSE))</f>
        <v>0</v>
      </c>
      <c r="T138">
        <f>IF($B138=0,0,+VLOOKUP($B138,'1v -beneficirani'!$A$15:$AV$372,T$3,FALSE))</f>
        <v>0</v>
      </c>
      <c r="U138">
        <f>IF($B138=0,0,+VLOOKUP($B138,'1v -beneficirani'!$A$15:$AV$372,U$3,FALSE))</f>
        <v>0</v>
      </c>
      <c r="V138">
        <f>IF($B138=0,0,+VLOOKUP($B138,'1v -beneficirani'!$A$15:$AV$372,V$3,FALSE))</f>
        <v>0</v>
      </c>
      <c r="W138">
        <f>IF($B138=0,0,+VLOOKUP($B138,'1v -beneficirani'!$A$15:$AV$372,W$3,FALSE))</f>
        <v>0</v>
      </c>
      <c r="X138">
        <f>IF($B138=0,0,+VLOOKUP($B138,'1v -beneficirani'!$A$15:$AV$372,X$3,FALSE))</f>
        <v>0</v>
      </c>
      <c r="Y138">
        <f>IF($B138=0,0,+VLOOKUP($B138,'1v -beneficirani'!$A$15:$AV$372,Y$3,FALSE))</f>
        <v>0</v>
      </c>
      <c r="Z138">
        <f>IF($B138=0,0,+VLOOKUP($B138,'1v -beneficirani'!$A$15:$AV$372,Z$3,FALSE))</f>
        <v>0</v>
      </c>
      <c r="AA138">
        <f>IF($B138=0,0,+VLOOKUP($B138,'1v -beneficirani'!$A$15:$AV$372,AA$3,FALSE))</f>
        <v>0</v>
      </c>
      <c r="AB138">
        <f>IF($B138=0,0,+VLOOKUP($B138,'1v -beneficirani'!$A$15:$AV$372,AB$3,FALSE))</f>
        <v>0</v>
      </c>
      <c r="AC138">
        <f>IF($B138=0,0,+VLOOKUP($B138,'1v -beneficirani'!$A$15:$AV$372,AC$3,FALSE))</f>
        <v>0</v>
      </c>
      <c r="AD138">
        <f>IF($B138=0,0,+VLOOKUP($B138,'1v -beneficirani'!$A$15:$AV$372,AD$3,FALSE))</f>
        <v>0</v>
      </c>
      <c r="AL138">
        <f>IF($B138=0,0,+VLOOKUP($B138,'1v -beneficirani'!$A$15:$AV$372,AL$3,FALSE))</f>
        <v>0</v>
      </c>
      <c r="AM138">
        <f>IF($B138=0,0,+VLOOKUP($B138,'1v -beneficirani'!$A$15:$AV$372,AM$3,FALSE))</f>
        <v>0</v>
      </c>
      <c r="AN138" s="40">
        <f>IF($B138=0,0,+VLOOKUP($B138,'1v -beneficirani'!$A$15:$AV$372,AN$3,FALSE))</f>
        <v>0</v>
      </c>
      <c r="AO138" s="40">
        <f>IF($B138=0,0,+VLOOKUP($B138,'1v -beneficirani'!$A$15:$AV$372,AO$3,FALSE))</f>
        <v>0</v>
      </c>
      <c r="AP138" s="40">
        <f>IF($B138=0,0,+VLOOKUP($B138,'1v -beneficirani'!$A$15:$AV$372,AP$3,FALSE))</f>
        <v>0</v>
      </c>
      <c r="AQ138" s="40">
        <f>IF($B138=0,0,+VLOOKUP($B138,'1v -beneficirani'!$A$15:$AV$372,AQ$3,FALSE))</f>
        <v>0</v>
      </c>
      <c r="AR138" s="40">
        <f>IF($B138=0,0,+VLOOKUP($B138,'1v -beneficirani'!$A$15:$AV$372,AR$3,FALSE))</f>
        <v>0</v>
      </c>
      <c r="AS138" s="40">
        <f>IF($B138=0,0,+VLOOKUP($B138,'1v -beneficirani'!$A$15:$AV$372,AS$3,FALSE))</f>
        <v>0</v>
      </c>
      <c r="AT138" s="40">
        <f>IF($B138=0,0,+VLOOKUP($B138,'1v -beneficirani'!$A$15:$AV$372,AT$3,FALSE))</f>
        <v>0</v>
      </c>
      <c r="AU138" s="40">
        <f>IF($B138=0,0,+VLOOKUP($B138,'1v -beneficirani'!$A$15:$AV$372,AU$3,FALSE))</f>
        <v>0</v>
      </c>
      <c r="AV138" s="40">
        <f>IF($B138=0,0,+VLOOKUP($B138,'1v -beneficirani'!$A$15:$AV$372,AV$3,FALSE))</f>
        <v>0</v>
      </c>
      <c r="AW138" s="40">
        <f>IF($B138=0,0,+VLOOKUP($B138,'1v -beneficirani'!$A$15:$AV$372,AW$3,FALSE))</f>
        <v>0</v>
      </c>
      <c r="AX138" s="389">
        <f>IF($B138=0,0,+VLOOKUP($B138,'1v -beneficirani'!$A$15:$AV$372,AX$3,FALSE))</f>
        <v>0</v>
      </c>
    </row>
    <row r="139" spans="1:50" x14ac:dyDescent="0.25">
      <c r="A139">
        <f t="shared" si="15"/>
        <v>0</v>
      </c>
      <c r="B139">
        <f>+IF(MAX(B$4:B138)+1&lt;=B$1,B138+1,0)</f>
        <v>0</v>
      </c>
      <c r="C139" s="222">
        <f t="shared" si="16"/>
        <v>0</v>
      </c>
      <c r="D139">
        <f t="shared" si="16"/>
        <v>0</v>
      </c>
      <c r="E139" s="368">
        <f t="shared" si="16"/>
        <v>0</v>
      </c>
      <c r="F139" s="222">
        <f t="shared" si="17"/>
        <v>0</v>
      </c>
      <c r="G139">
        <f>IF($B139=0,0,+VLOOKUP($B139,'1v -beneficirani'!A$15:C$351,G$3,FALSE))</f>
        <v>0</v>
      </c>
      <c r="I139">
        <f>IF($B139=0,0,+VLOOKUP($B139,'1v -beneficirani'!$A$15:$AV$372,I$3,FALSE))</f>
        <v>0</v>
      </c>
      <c r="J139">
        <f>IF($B139=0,0,+VLOOKUP($B139,'1v -beneficirani'!$A$15:$AV$372,J$3,FALSE))</f>
        <v>0</v>
      </c>
      <c r="K139">
        <f>IF($B139=0,0,+VLOOKUP($B139,'1v -beneficirani'!$A$15:$AV$372,K$3,FALSE))</f>
        <v>0</v>
      </c>
      <c r="L139">
        <f>IF($B139=0,0,+VLOOKUP($B139,'1v -beneficirani'!$A$15:$AV$372,L$3,FALSE))</f>
        <v>0</v>
      </c>
      <c r="M139">
        <f>IF($B139=0,0,+VLOOKUP($B139,'1v -beneficirani'!$A$15:$AV$372,M$3,FALSE))</f>
        <v>0</v>
      </c>
      <c r="N139">
        <f>IF($B139=0,0,+VLOOKUP($B139,'1v -beneficirani'!$A$15:$AV$372,N$3,FALSE))</f>
        <v>0</v>
      </c>
      <c r="O139">
        <f>IF($B139=0,0,+VLOOKUP($B139,'1v -beneficirani'!$A$15:$AV$372,O$3,FALSE))</f>
        <v>0</v>
      </c>
      <c r="P139">
        <f>IF($B139=0,0,+VLOOKUP($B139,'1v -beneficirani'!$A$15:$AV$372,P$3,FALSE))</f>
        <v>0</v>
      </c>
      <c r="Q139">
        <f>IF($B139=0,0,+VLOOKUP($B139,'1v -beneficirani'!$A$15:$AV$372,Q$3,FALSE))</f>
        <v>0</v>
      </c>
      <c r="R139">
        <f>IF($B139=0,0,+VLOOKUP($B139,'1v -beneficirani'!$A$15:$AV$372,R$3,FALSE))</f>
        <v>0</v>
      </c>
      <c r="S139">
        <f>IF($B139=0,0,+VLOOKUP($B139,'1v -beneficirani'!$A$15:$AV$372,S$3,FALSE))</f>
        <v>0</v>
      </c>
      <c r="T139">
        <f>IF($B139=0,0,+VLOOKUP($B139,'1v -beneficirani'!$A$15:$AV$372,T$3,FALSE))</f>
        <v>0</v>
      </c>
      <c r="U139">
        <f>IF($B139=0,0,+VLOOKUP($B139,'1v -beneficirani'!$A$15:$AV$372,U$3,FALSE))</f>
        <v>0</v>
      </c>
      <c r="V139">
        <f>IF($B139=0,0,+VLOOKUP($B139,'1v -beneficirani'!$A$15:$AV$372,V$3,FALSE))</f>
        <v>0</v>
      </c>
      <c r="W139">
        <f>IF($B139=0,0,+VLOOKUP($B139,'1v -beneficirani'!$A$15:$AV$372,W$3,FALSE))</f>
        <v>0</v>
      </c>
      <c r="X139">
        <f>IF($B139=0,0,+VLOOKUP($B139,'1v -beneficirani'!$A$15:$AV$372,X$3,FALSE))</f>
        <v>0</v>
      </c>
      <c r="Y139">
        <f>IF($B139=0,0,+VLOOKUP($B139,'1v -beneficirani'!$A$15:$AV$372,Y$3,FALSE))</f>
        <v>0</v>
      </c>
      <c r="Z139">
        <f>IF($B139=0,0,+VLOOKUP($B139,'1v -beneficirani'!$A$15:$AV$372,Z$3,FALSE))</f>
        <v>0</v>
      </c>
      <c r="AA139">
        <f>IF($B139=0,0,+VLOOKUP($B139,'1v -beneficirani'!$A$15:$AV$372,AA$3,FALSE))</f>
        <v>0</v>
      </c>
      <c r="AB139">
        <f>IF($B139=0,0,+VLOOKUP($B139,'1v -beneficirani'!$A$15:$AV$372,AB$3,FALSE))</f>
        <v>0</v>
      </c>
      <c r="AC139">
        <f>IF($B139=0,0,+VLOOKUP($B139,'1v -beneficirani'!$A$15:$AV$372,AC$3,FALSE))</f>
        <v>0</v>
      </c>
      <c r="AD139">
        <f>IF($B139=0,0,+VLOOKUP($B139,'1v -beneficirani'!$A$15:$AV$372,AD$3,FALSE))</f>
        <v>0</v>
      </c>
      <c r="AL139">
        <f>IF($B139=0,0,+VLOOKUP($B139,'1v -beneficirani'!$A$15:$AV$372,AL$3,FALSE))</f>
        <v>0</v>
      </c>
      <c r="AM139">
        <f>IF($B139=0,0,+VLOOKUP($B139,'1v -beneficirani'!$A$15:$AV$372,AM$3,FALSE))</f>
        <v>0</v>
      </c>
      <c r="AN139" s="40">
        <f>IF($B139=0,0,+VLOOKUP($B139,'1v -beneficirani'!$A$15:$AV$372,AN$3,FALSE))</f>
        <v>0</v>
      </c>
      <c r="AO139" s="40">
        <f>IF($B139=0,0,+VLOOKUP($B139,'1v -beneficirani'!$A$15:$AV$372,AO$3,FALSE))</f>
        <v>0</v>
      </c>
      <c r="AP139" s="40">
        <f>IF($B139=0,0,+VLOOKUP($B139,'1v -beneficirani'!$A$15:$AV$372,AP$3,FALSE))</f>
        <v>0</v>
      </c>
      <c r="AQ139" s="40">
        <f>IF($B139=0,0,+VLOOKUP($B139,'1v -beneficirani'!$A$15:$AV$372,AQ$3,FALSE))</f>
        <v>0</v>
      </c>
      <c r="AR139" s="40">
        <f>IF($B139=0,0,+VLOOKUP($B139,'1v -beneficirani'!$A$15:$AV$372,AR$3,FALSE))</f>
        <v>0</v>
      </c>
      <c r="AS139" s="40">
        <f>IF($B139=0,0,+VLOOKUP($B139,'1v -beneficirani'!$A$15:$AV$372,AS$3,FALSE))</f>
        <v>0</v>
      </c>
      <c r="AT139" s="40">
        <f>IF($B139=0,0,+VLOOKUP($B139,'1v -beneficirani'!$A$15:$AV$372,AT$3,FALSE))</f>
        <v>0</v>
      </c>
      <c r="AU139" s="40">
        <f>IF($B139=0,0,+VLOOKUP($B139,'1v -beneficirani'!$A$15:$AV$372,AU$3,FALSE))</f>
        <v>0</v>
      </c>
      <c r="AV139" s="40">
        <f>IF($B139=0,0,+VLOOKUP($B139,'1v -beneficirani'!$A$15:$AV$372,AV$3,FALSE))</f>
        <v>0</v>
      </c>
      <c r="AW139" s="40">
        <f>IF($B139=0,0,+VLOOKUP($B139,'1v -beneficirani'!$A$15:$AV$372,AW$3,FALSE))</f>
        <v>0</v>
      </c>
      <c r="AX139" s="389">
        <f>IF($B139=0,0,+VLOOKUP($B139,'1v -beneficirani'!$A$15:$AV$372,AX$3,FALSE))</f>
        <v>0</v>
      </c>
    </row>
    <row r="140" spans="1:50" x14ac:dyDescent="0.25">
      <c r="A140">
        <f t="shared" si="15"/>
        <v>0</v>
      </c>
      <c r="B140">
        <f>+IF(MAX(B$4:B139)+1&lt;=B$1,B139+1,0)</f>
        <v>0</v>
      </c>
      <c r="C140" s="222">
        <f t="shared" si="16"/>
        <v>0</v>
      </c>
      <c r="D140">
        <f t="shared" si="16"/>
        <v>0</v>
      </c>
      <c r="E140" s="368">
        <f t="shared" si="16"/>
        <v>0</v>
      </c>
      <c r="F140" s="222">
        <f t="shared" si="17"/>
        <v>0</v>
      </c>
      <c r="G140">
        <f>IF($B140=0,0,+VLOOKUP($B140,'1v -beneficirani'!A$15:C$351,G$3,FALSE))</f>
        <v>0</v>
      </c>
      <c r="I140">
        <f>IF($B140=0,0,+VLOOKUP($B140,'1v -beneficirani'!$A$15:$AV$372,I$3,FALSE))</f>
        <v>0</v>
      </c>
      <c r="J140">
        <f>IF($B140=0,0,+VLOOKUP($B140,'1v -beneficirani'!$A$15:$AV$372,J$3,FALSE))</f>
        <v>0</v>
      </c>
      <c r="K140">
        <f>IF($B140=0,0,+VLOOKUP($B140,'1v -beneficirani'!$A$15:$AV$372,K$3,FALSE))</f>
        <v>0</v>
      </c>
      <c r="L140">
        <f>IF($B140=0,0,+VLOOKUP($B140,'1v -beneficirani'!$A$15:$AV$372,L$3,FALSE))</f>
        <v>0</v>
      </c>
      <c r="M140">
        <f>IF($B140=0,0,+VLOOKUP($B140,'1v -beneficirani'!$A$15:$AV$372,M$3,FALSE))</f>
        <v>0</v>
      </c>
      <c r="N140">
        <f>IF($B140=0,0,+VLOOKUP($B140,'1v -beneficirani'!$A$15:$AV$372,N$3,FALSE))</f>
        <v>0</v>
      </c>
      <c r="O140">
        <f>IF($B140=0,0,+VLOOKUP($B140,'1v -beneficirani'!$A$15:$AV$372,O$3,FALSE))</f>
        <v>0</v>
      </c>
      <c r="P140">
        <f>IF($B140=0,0,+VLOOKUP($B140,'1v -beneficirani'!$A$15:$AV$372,P$3,FALSE))</f>
        <v>0</v>
      </c>
      <c r="Q140">
        <f>IF($B140=0,0,+VLOOKUP($B140,'1v -beneficirani'!$A$15:$AV$372,Q$3,FALSE))</f>
        <v>0</v>
      </c>
      <c r="R140">
        <f>IF($B140=0,0,+VLOOKUP($B140,'1v -beneficirani'!$A$15:$AV$372,R$3,FALSE))</f>
        <v>0</v>
      </c>
      <c r="S140">
        <f>IF($B140=0,0,+VLOOKUP($B140,'1v -beneficirani'!$A$15:$AV$372,S$3,FALSE))</f>
        <v>0</v>
      </c>
      <c r="T140">
        <f>IF($B140=0,0,+VLOOKUP($B140,'1v -beneficirani'!$A$15:$AV$372,T$3,FALSE))</f>
        <v>0</v>
      </c>
      <c r="U140">
        <f>IF($B140=0,0,+VLOOKUP($B140,'1v -beneficirani'!$A$15:$AV$372,U$3,FALSE))</f>
        <v>0</v>
      </c>
      <c r="V140">
        <f>IF($B140=0,0,+VLOOKUP($B140,'1v -beneficirani'!$A$15:$AV$372,V$3,FALSE))</f>
        <v>0</v>
      </c>
      <c r="W140">
        <f>IF($B140=0,0,+VLOOKUP($B140,'1v -beneficirani'!$A$15:$AV$372,W$3,FALSE))</f>
        <v>0</v>
      </c>
      <c r="X140">
        <f>IF($B140=0,0,+VLOOKUP($B140,'1v -beneficirani'!$A$15:$AV$372,X$3,FALSE))</f>
        <v>0</v>
      </c>
      <c r="Y140">
        <f>IF($B140=0,0,+VLOOKUP($B140,'1v -beneficirani'!$A$15:$AV$372,Y$3,FALSE))</f>
        <v>0</v>
      </c>
      <c r="Z140">
        <f>IF($B140=0,0,+VLOOKUP($B140,'1v -beneficirani'!$A$15:$AV$372,Z$3,FALSE))</f>
        <v>0</v>
      </c>
      <c r="AA140">
        <f>IF($B140=0,0,+VLOOKUP($B140,'1v -beneficirani'!$A$15:$AV$372,AA$3,FALSE))</f>
        <v>0</v>
      </c>
      <c r="AB140">
        <f>IF($B140=0,0,+VLOOKUP($B140,'1v -beneficirani'!$A$15:$AV$372,AB$3,FALSE))</f>
        <v>0</v>
      </c>
      <c r="AC140">
        <f>IF($B140=0,0,+VLOOKUP($B140,'1v -beneficirani'!$A$15:$AV$372,AC$3,FALSE))</f>
        <v>0</v>
      </c>
      <c r="AD140">
        <f>IF($B140=0,0,+VLOOKUP($B140,'1v -beneficirani'!$A$15:$AV$372,AD$3,FALSE))</f>
        <v>0</v>
      </c>
      <c r="AL140">
        <f>IF($B140=0,0,+VLOOKUP($B140,'1v -beneficirani'!$A$15:$AV$372,AL$3,FALSE))</f>
        <v>0</v>
      </c>
      <c r="AM140">
        <f>IF($B140=0,0,+VLOOKUP($B140,'1v -beneficirani'!$A$15:$AV$372,AM$3,FALSE))</f>
        <v>0</v>
      </c>
      <c r="AN140" s="40">
        <f>IF($B140=0,0,+VLOOKUP($B140,'1v -beneficirani'!$A$15:$AV$372,AN$3,FALSE))</f>
        <v>0</v>
      </c>
      <c r="AO140" s="40">
        <f>IF($B140=0,0,+VLOOKUP($B140,'1v -beneficirani'!$A$15:$AV$372,AO$3,FALSE))</f>
        <v>0</v>
      </c>
      <c r="AP140" s="40">
        <f>IF($B140=0,0,+VLOOKUP($B140,'1v -beneficirani'!$A$15:$AV$372,AP$3,FALSE))</f>
        <v>0</v>
      </c>
      <c r="AQ140" s="40">
        <f>IF($B140=0,0,+VLOOKUP($B140,'1v -beneficirani'!$A$15:$AV$372,AQ$3,FALSE))</f>
        <v>0</v>
      </c>
      <c r="AR140" s="40">
        <f>IF($B140=0,0,+VLOOKUP($B140,'1v -beneficirani'!$A$15:$AV$372,AR$3,FALSE))</f>
        <v>0</v>
      </c>
      <c r="AS140" s="40">
        <f>IF($B140=0,0,+VLOOKUP($B140,'1v -beneficirani'!$A$15:$AV$372,AS$3,FALSE))</f>
        <v>0</v>
      </c>
      <c r="AT140" s="40">
        <f>IF($B140=0,0,+VLOOKUP($B140,'1v -beneficirani'!$A$15:$AV$372,AT$3,FALSE))</f>
        <v>0</v>
      </c>
      <c r="AU140" s="40">
        <f>IF($B140=0,0,+VLOOKUP($B140,'1v -beneficirani'!$A$15:$AV$372,AU$3,FALSE))</f>
        <v>0</v>
      </c>
      <c r="AV140" s="40">
        <f>IF($B140=0,0,+VLOOKUP($B140,'1v -beneficirani'!$A$15:$AV$372,AV$3,FALSE))</f>
        <v>0</v>
      </c>
      <c r="AW140" s="40">
        <f>IF($B140=0,0,+VLOOKUP($B140,'1v -beneficirani'!$A$15:$AV$372,AW$3,FALSE))</f>
        <v>0</v>
      </c>
      <c r="AX140" s="389">
        <f>IF($B140=0,0,+VLOOKUP($B140,'1v -beneficirani'!$A$15:$AV$372,AX$3,FALSE))</f>
        <v>0</v>
      </c>
    </row>
    <row r="141" spans="1:50" x14ac:dyDescent="0.25">
      <c r="A141">
        <f t="shared" si="15"/>
        <v>0</v>
      </c>
      <c r="B141">
        <f>+IF(MAX(B$4:B140)+1&lt;=B$1,B140+1,0)</f>
        <v>0</v>
      </c>
      <c r="C141" s="222">
        <f t="shared" si="16"/>
        <v>0</v>
      </c>
      <c r="D141">
        <f t="shared" si="16"/>
        <v>0</v>
      </c>
      <c r="E141" s="368">
        <f t="shared" si="16"/>
        <v>0</v>
      </c>
      <c r="F141" s="222">
        <f t="shared" si="17"/>
        <v>0</v>
      </c>
      <c r="G141">
        <f>IF($B141=0,0,+VLOOKUP($B141,'1v -beneficirani'!A$15:C$351,G$3,FALSE))</f>
        <v>0</v>
      </c>
      <c r="I141">
        <f>IF($B141=0,0,+VLOOKUP($B141,'1v -beneficirani'!$A$15:$AV$372,I$3,FALSE))</f>
        <v>0</v>
      </c>
      <c r="J141">
        <f>IF($B141=0,0,+VLOOKUP($B141,'1v -beneficirani'!$A$15:$AV$372,J$3,FALSE))</f>
        <v>0</v>
      </c>
      <c r="K141">
        <f>IF($B141=0,0,+VLOOKUP($B141,'1v -beneficirani'!$A$15:$AV$372,K$3,FALSE))</f>
        <v>0</v>
      </c>
      <c r="L141">
        <f>IF($B141=0,0,+VLOOKUP($B141,'1v -beneficirani'!$A$15:$AV$372,L$3,FALSE))</f>
        <v>0</v>
      </c>
      <c r="M141">
        <f>IF($B141=0,0,+VLOOKUP($B141,'1v -beneficirani'!$A$15:$AV$372,M$3,FALSE))</f>
        <v>0</v>
      </c>
      <c r="N141">
        <f>IF($B141=0,0,+VLOOKUP($B141,'1v -beneficirani'!$A$15:$AV$372,N$3,FALSE))</f>
        <v>0</v>
      </c>
      <c r="O141">
        <f>IF($B141=0,0,+VLOOKUP($B141,'1v -beneficirani'!$A$15:$AV$372,O$3,FALSE))</f>
        <v>0</v>
      </c>
      <c r="P141">
        <f>IF($B141=0,0,+VLOOKUP($B141,'1v -beneficirani'!$A$15:$AV$372,P$3,FALSE))</f>
        <v>0</v>
      </c>
      <c r="Q141">
        <f>IF($B141=0,0,+VLOOKUP($B141,'1v -beneficirani'!$A$15:$AV$372,Q$3,FALSE))</f>
        <v>0</v>
      </c>
      <c r="R141">
        <f>IF($B141=0,0,+VLOOKUP($B141,'1v -beneficirani'!$A$15:$AV$372,R$3,FALSE))</f>
        <v>0</v>
      </c>
      <c r="S141">
        <f>IF($B141=0,0,+VLOOKUP($B141,'1v -beneficirani'!$A$15:$AV$372,S$3,FALSE))</f>
        <v>0</v>
      </c>
      <c r="T141">
        <f>IF($B141=0,0,+VLOOKUP($B141,'1v -beneficirani'!$A$15:$AV$372,T$3,FALSE))</f>
        <v>0</v>
      </c>
      <c r="U141">
        <f>IF($B141=0,0,+VLOOKUP($B141,'1v -beneficirani'!$A$15:$AV$372,U$3,FALSE))</f>
        <v>0</v>
      </c>
      <c r="V141">
        <f>IF($B141=0,0,+VLOOKUP($B141,'1v -beneficirani'!$A$15:$AV$372,V$3,FALSE))</f>
        <v>0</v>
      </c>
      <c r="W141">
        <f>IF($B141=0,0,+VLOOKUP($B141,'1v -beneficirani'!$A$15:$AV$372,W$3,FALSE))</f>
        <v>0</v>
      </c>
      <c r="X141">
        <f>IF($B141=0,0,+VLOOKUP($B141,'1v -beneficirani'!$A$15:$AV$372,X$3,FALSE))</f>
        <v>0</v>
      </c>
      <c r="Y141">
        <f>IF($B141=0,0,+VLOOKUP($B141,'1v -beneficirani'!$A$15:$AV$372,Y$3,FALSE))</f>
        <v>0</v>
      </c>
      <c r="Z141">
        <f>IF($B141=0,0,+VLOOKUP($B141,'1v -beneficirani'!$A$15:$AV$372,Z$3,FALSE))</f>
        <v>0</v>
      </c>
      <c r="AA141">
        <f>IF($B141=0,0,+VLOOKUP($B141,'1v -beneficirani'!$A$15:$AV$372,AA$3,FALSE))</f>
        <v>0</v>
      </c>
      <c r="AB141">
        <f>IF($B141=0,0,+VLOOKUP($B141,'1v -beneficirani'!$A$15:$AV$372,AB$3,FALSE))</f>
        <v>0</v>
      </c>
      <c r="AC141">
        <f>IF($B141=0,0,+VLOOKUP($B141,'1v -beneficirani'!$A$15:$AV$372,AC$3,FALSE))</f>
        <v>0</v>
      </c>
      <c r="AD141">
        <f>IF($B141=0,0,+VLOOKUP($B141,'1v -beneficirani'!$A$15:$AV$372,AD$3,FALSE))</f>
        <v>0</v>
      </c>
      <c r="AL141">
        <f>IF($B141=0,0,+VLOOKUP($B141,'1v -beneficirani'!$A$15:$AV$372,AL$3,FALSE))</f>
        <v>0</v>
      </c>
      <c r="AM141">
        <f>IF($B141=0,0,+VLOOKUP($B141,'1v -beneficirani'!$A$15:$AV$372,AM$3,FALSE))</f>
        <v>0</v>
      </c>
      <c r="AN141" s="40">
        <f>IF($B141=0,0,+VLOOKUP($B141,'1v -beneficirani'!$A$15:$AV$372,AN$3,FALSE))</f>
        <v>0</v>
      </c>
      <c r="AO141" s="40">
        <f>IF($B141=0,0,+VLOOKUP($B141,'1v -beneficirani'!$A$15:$AV$372,AO$3,FALSE))</f>
        <v>0</v>
      </c>
      <c r="AP141" s="40">
        <f>IF($B141=0,0,+VLOOKUP($B141,'1v -beneficirani'!$A$15:$AV$372,AP$3,FALSE))</f>
        <v>0</v>
      </c>
      <c r="AQ141" s="40">
        <f>IF($B141=0,0,+VLOOKUP($B141,'1v -beneficirani'!$A$15:$AV$372,AQ$3,FALSE))</f>
        <v>0</v>
      </c>
      <c r="AR141" s="40">
        <f>IF($B141=0,0,+VLOOKUP($B141,'1v -beneficirani'!$A$15:$AV$372,AR$3,FALSE))</f>
        <v>0</v>
      </c>
      <c r="AS141" s="40">
        <f>IF($B141=0,0,+VLOOKUP($B141,'1v -beneficirani'!$A$15:$AV$372,AS$3,FALSE))</f>
        <v>0</v>
      </c>
      <c r="AT141" s="40">
        <f>IF($B141=0,0,+VLOOKUP($B141,'1v -beneficirani'!$A$15:$AV$372,AT$3,FALSE))</f>
        <v>0</v>
      </c>
      <c r="AU141" s="40">
        <f>IF($B141=0,0,+VLOOKUP($B141,'1v -beneficirani'!$A$15:$AV$372,AU$3,FALSE))</f>
        <v>0</v>
      </c>
      <c r="AV141" s="40">
        <f>IF($B141=0,0,+VLOOKUP($B141,'1v -beneficirani'!$A$15:$AV$372,AV$3,FALSE))</f>
        <v>0</v>
      </c>
      <c r="AW141" s="40">
        <f>IF($B141=0,0,+VLOOKUP($B141,'1v -beneficirani'!$A$15:$AV$372,AW$3,FALSE))</f>
        <v>0</v>
      </c>
      <c r="AX141" s="389">
        <f>IF($B141=0,0,+VLOOKUP($B141,'1v -beneficirani'!$A$15:$AV$372,AX$3,FALSE))</f>
        <v>0</v>
      </c>
    </row>
    <row r="142" spans="1:50" x14ac:dyDescent="0.25">
      <c r="A142">
        <f t="shared" si="15"/>
        <v>0</v>
      </c>
      <c r="B142">
        <f>+IF(MAX(B$4:B141)+1&lt;=B$1,B141+1,0)</f>
        <v>0</v>
      </c>
      <c r="C142" s="222">
        <f t="shared" si="16"/>
        <v>0</v>
      </c>
      <c r="D142">
        <f t="shared" si="16"/>
        <v>0</v>
      </c>
      <c r="E142" s="368">
        <f t="shared" si="16"/>
        <v>0</v>
      </c>
      <c r="F142" s="222">
        <f t="shared" si="17"/>
        <v>0</v>
      </c>
      <c r="G142">
        <f>IF($B142=0,0,+VLOOKUP($B142,'1v -beneficirani'!A$15:C$351,G$3,FALSE))</f>
        <v>0</v>
      </c>
      <c r="I142">
        <f>IF($B142=0,0,+VLOOKUP($B142,'1v -beneficirani'!$A$15:$AV$372,I$3,FALSE))</f>
        <v>0</v>
      </c>
      <c r="J142">
        <f>IF($B142=0,0,+VLOOKUP($B142,'1v -beneficirani'!$A$15:$AV$372,J$3,FALSE))</f>
        <v>0</v>
      </c>
      <c r="K142">
        <f>IF($B142=0,0,+VLOOKUP($B142,'1v -beneficirani'!$A$15:$AV$372,K$3,FALSE))</f>
        <v>0</v>
      </c>
      <c r="L142">
        <f>IF($B142=0,0,+VLOOKUP($B142,'1v -beneficirani'!$A$15:$AV$372,L$3,FALSE))</f>
        <v>0</v>
      </c>
      <c r="M142">
        <f>IF($B142=0,0,+VLOOKUP($B142,'1v -beneficirani'!$A$15:$AV$372,M$3,FALSE))</f>
        <v>0</v>
      </c>
      <c r="N142">
        <f>IF($B142=0,0,+VLOOKUP($B142,'1v -beneficirani'!$A$15:$AV$372,N$3,FALSE))</f>
        <v>0</v>
      </c>
      <c r="O142">
        <f>IF($B142=0,0,+VLOOKUP($B142,'1v -beneficirani'!$A$15:$AV$372,O$3,FALSE))</f>
        <v>0</v>
      </c>
      <c r="P142">
        <f>IF($B142=0,0,+VLOOKUP($B142,'1v -beneficirani'!$A$15:$AV$372,P$3,FALSE))</f>
        <v>0</v>
      </c>
      <c r="Q142">
        <f>IF($B142=0,0,+VLOOKUP($B142,'1v -beneficirani'!$A$15:$AV$372,Q$3,FALSE))</f>
        <v>0</v>
      </c>
      <c r="R142">
        <f>IF($B142=0,0,+VLOOKUP($B142,'1v -beneficirani'!$A$15:$AV$372,R$3,FALSE))</f>
        <v>0</v>
      </c>
      <c r="S142">
        <f>IF($B142=0,0,+VLOOKUP($B142,'1v -beneficirani'!$A$15:$AV$372,S$3,FALSE))</f>
        <v>0</v>
      </c>
      <c r="T142">
        <f>IF($B142=0,0,+VLOOKUP($B142,'1v -beneficirani'!$A$15:$AV$372,T$3,FALSE))</f>
        <v>0</v>
      </c>
      <c r="U142">
        <f>IF($B142=0,0,+VLOOKUP($B142,'1v -beneficirani'!$A$15:$AV$372,U$3,FALSE))</f>
        <v>0</v>
      </c>
      <c r="V142">
        <f>IF($B142=0,0,+VLOOKUP($B142,'1v -beneficirani'!$A$15:$AV$372,V$3,FALSE))</f>
        <v>0</v>
      </c>
      <c r="W142">
        <f>IF($B142=0,0,+VLOOKUP($B142,'1v -beneficirani'!$A$15:$AV$372,W$3,FALSE))</f>
        <v>0</v>
      </c>
      <c r="X142">
        <f>IF($B142=0,0,+VLOOKUP($B142,'1v -beneficirani'!$A$15:$AV$372,X$3,FALSE))</f>
        <v>0</v>
      </c>
      <c r="Y142">
        <f>IF($B142=0,0,+VLOOKUP($B142,'1v -beneficirani'!$A$15:$AV$372,Y$3,FALSE))</f>
        <v>0</v>
      </c>
      <c r="Z142">
        <f>IF($B142=0,0,+VLOOKUP($B142,'1v -beneficirani'!$A$15:$AV$372,Z$3,FALSE))</f>
        <v>0</v>
      </c>
      <c r="AA142">
        <f>IF($B142=0,0,+VLOOKUP($B142,'1v -beneficirani'!$A$15:$AV$372,AA$3,FALSE))</f>
        <v>0</v>
      </c>
      <c r="AB142">
        <f>IF($B142=0,0,+VLOOKUP($B142,'1v -beneficirani'!$A$15:$AV$372,AB$3,FALSE))</f>
        <v>0</v>
      </c>
      <c r="AC142">
        <f>IF($B142=0,0,+VLOOKUP($B142,'1v -beneficirani'!$A$15:$AV$372,AC$3,FALSE))</f>
        <v>0</v>
      </c>
      <c r="AD142">
        <f>IF($B142=0,0,+VLOOKUP($B142,'1v -beneficirani'!$A$15:$AV$372,AD$3,FALSE))</f>
        <v>0</v>
      </c>
      <c r="AL142">
        <f>IF($B142=0,0,+VLOOKUP($B142,'1v -beneficirani'!$A$15:$AV$372,AL$3,FALSE))</f>
        <v>0</v>
      </c>
      <c r="AM142">
        <f>IF($B142=0,0,+VLOOKUP($B142,'1v -beneficirani'!$A$15:$AV$372,AM$3,FALSE))</f>
        <v>0</v>
      </c>
      <c r="AN142" s="40">
        <f>IF($B142=0,0,+VLOOKUP($B142,'1v -beneficirani'!$A$15:$AV$372,AN$3,FALSE))</f>
        <v>0</v>
      </c>
      <c r="AO142" s="40">
        <f>IF($B142=0,0,+VLOOKUP($B142,'1v -beneficirani'!$A$15:$AV$372,AO$3,FALSE))</f>
        <v>0</v>
      </c>
      <c r="AP142" s="40">
        <f>IF($B142=0,0,+VLOOKUP($B142,'1v -beneficirani'!$A$15:$AV$372,AP$3,FALSE))</f>
        <v>0</v>
      </c>
      <c r="AQ142" s="40">
        <f>IF($B142=0,0,+VLOOKUP($B142,'1v -beneficirani'!$A$15:$AV$372,AQ$3,FALSE))</f>
        <v>0</v>
      </c>
      <c r="AR142" s="40">
        <f>IF($B142=0,0,+VLOOKUP($B142,'1v -beneficirani'!$A$15:$AV$372,AR$3,FALSE))</f>
        <v>0</v>
      </c>
      <c r="AS142" s="40">
        <f>IF($B142=0,0,+VLOOKUP($B142,'1v -beneficirani'!$A$15:$AV$372,AS$3,FALSE))</f>
        <v>0</v>
      </c>
      <c r="AT142" s="40">
        <f>IF($B142=0,0,+VLOOKUP($B142,'1v -beneficirani'!$A$15:$AV$372,AT$3,FALSE))</f>
        <v>0</v>
      </c>
      <c r="AU142" s="40">
        <f>IF($B142=0,0,+VLOOKUP($B142,'1v -beneficirani'!$A$15:$AV$372,AU$3,FALSE))</f>
        <v>0</v>
      </c>
      <c r="AV142" s="40">
        <f>IF($B142=0,0,+VLOOKUP($B142,'1v -beneficirani'!$A$15:$AV$372,AV$3,FALSE))</f>
        <v>0</v>
      </c>
      <c r="AW142" s="40">
        <f>IF($B142=0,0,+VLOOKUP($B142,'1v -beneficirani'!$A$15:$AV$372,AW$3,FALSE))</f>
        <v>0</v>
      </c>
      <c r="AX142" s="389">
        <f>IF($B142=0,0,+VLOOKUP($B142,'1v -beneficirani'!$A$15:$AV$372,AX$3,FALSE))</f>
        <v>0</v>
      </c>
    </row>
    <row r="143" spans="1:50" x14ac:dyDescent="0.25">
      <c r="A143">
        <f t="shared" si="15"/>
        <v>0</v>
      </c>
      <c r="B143">
        <f>+IF(MAX(B$4:B142)+1&lt;=B$1,B142+1,0)</f>
        <v>0</v>
      </c>
      <c r="C143" s="222">
        <f t="shared" si="16"/>
        <v>0</v>
      </c>
      <c r="D143">
        <f t="shared" si="16"/>
        <v>0</v>
      </c>
      <c r="E143" s="368">
        <f t="shared" si="16"/>
        <v>0</v>
      </c>
      <c r="F143" s="222">
        <f t="shared" si="17"/>
        <v>0</v>
      </c>
      <c r="G143">
        <f>IF($B143=0,0,+VLOOKUP($B143,'1v -beneficirani'!A$15:C$351,G$3,FALSE))</f>
        <v>0</v>
      </c>
      <c r="I143">
        <f>IF($B143=0,0,+VLOOKUP($B143,'1v -beneficirani'!$A$15:$AV$372,I$3,FALSE))</f>
        <v>0</v>
      </c>
      <c r="J143">
        <f>IF($B143=0,0,+VLOOKUP($B143,'1v -beneficirani'!$A$15:$AV$372,J$3,FALSE))</f>
        <v>0</v>
      </c>
      <c r="K143">
        <f>IF($B143=0,0,+VLOOKUP($B143,'1v -beneficirani'!$A$15:$AV$372,K$3,FALSE))</f>
        <v>0</v>
      </c>
      <c r="L143">
        <f>IF($B143=0,0,+VLOOKUP($B143,'1v -beneficirani'!$A$15:$AV$372,L$3,FALSE))</f>
        <v>0</v>
      </c>
      <c r="M143">
        <f>IF($B143=0,0,+VLOOKUP($B143,'1v -beneficirani'!$A$15:$AV$372,M$3,FALSE))</f>
        <v>0</v>
      </c>
      <c r="N143">
        <f>IF($B143=0,0,+VLOOKUP($B143,'1v -beneficirani'!$A$15:$AV$372,N$3,FALSE))</f>
        <v>0</v>
      </c>
      <c r="O143">
        <f>IF($B143=0,0,+VLOOKUP($B143,'1v -beneficirani'!$A$15:$AV$372,O$3,FALSE))</f>
        <v>0</v>
      </c>
      <c r="P143">
        <f>IF($B143=0,0,+VLOOKUP($B143,'1v -beneficirani'!$A$15:$AV$372,P$3,FALSE))</f>
        <v>0</v>
      </c>
      <c r="Q143">
        <f>IF($B143=0,0,+VLOOKUP($B143,'1v -beneficirani'!$A$15:$AV$372,Q$3,FALSE))</f>
        <v>0</v>
      </c>
      <c r="R143">
        <f>IF($B143=0,0,+VLOOKUP($B143,'1v -beneficirani'!$A$15:$AV$372,R$3,FALSE))</f>
        <v>0</v>
      </c>
      <c r="S143">
        <f>IF($B143=0,0,+VLOOKUP($B143,'1v -beneficirani'!$A$15:$AV$372,S$3,FALSE))</f>
        <v>0</v>
      </c>
      <c r="T143">
        <f>IF($B143=0,0,+VLOOKUP($B143,'1v -beneficirani'!$A$15:$AV$372,T$3,FALSE))</f>
        <v>0</v>
      </c>
      <c r="U143">
        <f>IF($B143=0,0,+VLOOKUP($B143,'1v -beneficirani'!$A$15:$AV$372,U$3,FALSE))</f>
        <v>0</v>
      </c>
      <c r="V143">
        <f>IF($B143=0,0,+VLOOKUP($B143,'1v -beneficirani'!$A$15:$AV$372,V$3,FALSE))</f>
        <v>0</v>
      </c>
      <c r="W143">
        <f>IF($B143=0,0,+VLOOKUP($B143,'1v -beneficirani'!$A$15:$AV$372,W$3,FALSE))</f>
        <v>0</v>
      </c>
      <c r="X143">
        <f>IF($B143=0,0,+VLOOKUP($B143,'1v -beneficirani'!$A$15:$AV$372,X$3,FALSE))</f>
        <v>0</v>
      </c>
      <c r="Y143">
        <f>IF($B143=0,0,+VLOOKUP($B143,'1v -beneficirani'!$A$15:$AV$372,Y$3,FALSE))</f>
        <v>0</v>
      </c>
      <c r="Z143">
        <f>IF($B143=0,0,+VLOOKUP($B143,'1v -beneficirani'!$A$15:$AV$372,Z$3,FALSE))</f>
        <v>0</v>
      </c>
      <c r="AA143">
        <f>IF($B143=0,0,+VLOOKUP($B143,'1v -beneficirani'!$A$15:$AV$372,AA$3,FALSE))</f>
        <v>0</v>
      </c>
      <c r="AB143">
        <f>IF($B143=0,0,+VLOOKUP($B143,'1v -beneficirani'!$A$15:$AV$372,AB$3,FALSE))</f>
        <v>0</v>
      </c>
      <c r="AC143">
        <f>IF($B143=0,0,+VLOOKUP($B143,'1v -beneficirani'!$A$15:$AV$372,AC$3,FALSE))</f>
        <v>0</v>
      </c>
      <c r="AD143">
        <f>IF($B143=0,0,+VLOOKUP($B143,'1v -beneficirani'!$A$15:$AV$372,AD$3,FALSE))</f>
        <v>0</v>
      </c>
      <c r="AL143">
        <f>IF($B143=0,0,+VLOOKUP($B143,'1v -beneficirani'!$A$15:$AV$372,AL$3,FALSE))</f>
        <v>0</v>
      </c>
      <c r="AM143">
        <f>IF($B143=0,0,+VLOOKUP($B143,'1v -beneficirani'!$A$15:$AV$372,AM$3,FALSE))</f>
        <v>0</v>
      </c>
      <c r="AN143" s="40">
        <f>IF($B143=0,0,+VLOOKUP($B143,'1v -beneficirani'!$A$15:$AV$372,AN$3,FALSE))</f>
        <v>0</v>
      </c>
      <c r="AO143" s="40">
        <f>IF($B143=0,0,+VLOOKUP($B143,'1v -beneficirani'!$A$15:$AV$372,AO$3,FALSE))</f>
        <v>0</v>
      </c>
      <c r="AP143" s="40">
        <f>IF($B143=0,0,+VLOOKUP($B143,'1v -beneficirani'!$A$15:$AV$372,AP$3,FALSE))</f>
        <v>0</v>
      </c>
      <c r="AQ143" s="40">
        <f>IF($B143=0,0,+VLOOKUP($B143,'1v -beneficirani'!$A$15:$AV$372,AQ$3,FALSE))</f>
        <v>0</v>
      </c>
      <c r="AR143" s="40">
        <f>IF($B143=0,0,+VLOOKUP($B143,'1v -beneficirani'!$A$15:$AV$372,AR$3,FALSE))</f>
        <v>0</v>
      </c>
      <c r="AS143" s="40">
        <f>IF($B143=0,0,+VLOOKUP($B143,'1v -beneficirani'!$A$15:$AV$372,AS$3,FALSE))</f>
        <v>0</v>
      </c>
      <c r="AT143" s="40">
        <f>IF($B143=0,0,+VLOOKUP($B143,'1v -beneficirani'!$A$15:$AV$372,AT$3,FALSE))</f>
        <v>0</v>
      </c>
      <c r="AU143" s="40">
        <f>IF($B143=0,0,+VLOOKUP($B143,'1v -beneficirani'!$A$15:$AV$372,AU$3,FALSE))</f>
        <v>0</v>
      </c>
      <c r="AV143" s="40">
        <f>IF($B143=0,0,+VLOOKUP($B143,'1v -beneficirani'!$A$15:$AV$372,AV$3,FALSE))</f>
        <v>0</v>
      </c>
      <c r="AW143" s="40">
        <f>IF($B143=0,0,+VLOOKUP($B143,'1v -beneficirani'!$A$15:$AV$372,AW$3,FALSE))</f>
        <v>0</v>
      </c>
      <c r="AX143" s="389">
        <f>IF($B143=0,0,+VLOOKUP($B143,'1v -beneficirani'!$A$15:$AV$372,AX$3,FALSE))</f>
        <v>0</v>
      </c>
    </row>
    <row r="144" spans="1:50" x14ac:dyDescent="0.25">
      <c r="A144">
        <f t="shared" si="15"/>
        <v>0</v>
      </c>
      <c r="B144">
        <f>+IF(MAX(B$4:B143)+1&lt;=B$1,B143+1,0)</f>
        <v>0</v>
      </c>
      <c r="C144" s="222">
        <f t="shared" si="16"/>
        <v>0</v>
      </c>
      <c r="D144">
        <f t="shared" si="16"/>
        <v>0</v>
      </c>
      <c r="E144" s="368">
        <f t="shared" si="16"/>
        <v>0</v>
      </c>
      <c r="F144" s="222">
        <f t="shared" si="17"/>
        <v>0</v>
      </c>
      <c r="G144">
        <f>IF($B144=0,0,+VLOOKUP($B144,'1v -beneficirani'!A$15:C$351,G$3,FALSE))</f>
        <v>0</v>
      </c>
      <c r="I144">
        <f>IF($B144=0,0,+VLOOKUP($B144,'1v -beneficirani'!$A$15:$AV$372,I$3,FALSE))</f>
        <v>0</v>
      </c>
      <c r="J144">
        <f>IF($B144=0,0,+VLOOKUP($B144,'1v -beneficirani'!$A$15:$AV$372,J$3,FALSE))</f>
        <v>0</v>
      </c>
      <c r="K144">
        <f>IF($B144=0,0,+VLOOKUP($B144,'1v -beneficirani'!$A$15:$AV$372,K$3,FALSE))</f>
        <v>0</v>
      </c>
      <c r="L144">
        <f>IF($B144=0,0,+VLOOKUP($B144,'1v -beneficirani'!$A$15:$AV$372,L$3,FALSE))</f>
        <v>0</v>
      </c>
      <c r="M144">
        <f>IF($B144=0,0,+VLOOKUP($B144,'1v -beneficirani'!$A$15:$AV$372,M$3,FALSE))</f>
        <v>0</v>
      </c>
      <c r="N144">
        <f>IF($B144=0,0,+VLOOKUP($B144,'1v -beneficirani'!$A$15:$AV$372,N$3,FALSE))</f>
        <v>0</v>
      </c>
      <c r="O144">
        <f>IF($B144=0,0,+VLOOKUP($B144,'1v -beneficirani'!$A$15:$AV$372,O$3,FALSE))</f>
        <v>0</v>
      </c>
      <c r="P144">
        <f>IF($B144=0,0,+VLOOKUP($B144,'1v -beneficirani'!$A$15:$AV$372,P$3,FALSE))</f>
        <v>0</v>
      </c>
      <c r="Q144">
        <f>IF($B144=0,0,+VLOOKUP($B144,'1v -beneficirani'!$A$15:$AV$372,Q$3,FALSE))</f>
        <v>0</v>
      </c>
      <c r="R144">
        <f>IF($B144=0,0,+VLOOKUP($B144,'1v -beneficirani'!$A$15:$AV$372,R$3,FALSE))</f>
        <v>0</v>
      </c>
      <c r="S144">
        <f>IF($B144=0,0,+VLOOKUP($B144,'1v -beneficirani'!$A$15:$AV$372,S$3,FALSE))</f>
        <v>0</v>
      </c>
      <c r="T144">
        <f>IF($B144=0,0,+VLOOKUP($B144,'1v -beneficirani'!$A$15:$AV$372,T$3,FALSE))</f>
        <v>0</v>
      </c>
      <c r="U144">
        <f>IF($B144=0,0,+VLOOKUP($B144,'1v -beneficirani'!$A$15:$AV$372,U$3,FALSE))</f>
        <v>0</v>
      </c>
      <c r="V144">
        <f>IF($B144=0,0,+VLOOKUP($B144,'1v -beneficirani'!$A$15:$AV$372,V$3,FALSE))</f>
        <v>0</v>
      </c>
      <c r="W144">
        <f>IF($B144=0,0,+VLOOKUP($B144,'1v -beneficirani'!$A$15:$AV$372,W$3,FALSE))</f>
        <v>0</v>
      </c>
      <c r="X144">
        <f>IF($B144=0,0,+VLOOKUP($B144,'1v -beneficirani'!$A$15:$AV$372,X$3,FALSE))</f>
        <v>0</v>
      </c>
      <c r="Y144">
        <f>IF($B144=0,0,+VLOOKUP($B144,'1v -beneficirani'!$A$15:$AV$372,Y$3,FALSE))</f>
        <v>0</v>
      </c>
      <c r="Z144">
        <f>IF($B144=0,0,+VLOOKUP($B144,'1v -beneficirani'!$A$15:$AV$372,Z$3,FALSE))</f>
        <v>0</v>
      </c>
      <c r="AA144">
        <f>IF($B144=0,0,+VLOOKUP($B144,'1v -beneficirani'!$A$15:$AV$372,AA$3,FALSE))</f>
        <v>0</v>
      </c>
      <c r="AB144">
        <f>IF($B144=0,0,+VLOOKUP($B144,'1v -beneficirani'!$A$15:$AV$372,AB$3,FALSE))</f>
        <v>0</v>
      </c>
      <c r="AC144">
        <f>IF($B144=0,0,+VLOOKUP($B144,'1v -beneficirani'!$A$15:$AV$372,AC$3,FALSE))</f>
        <v>0</v>
      </c>
      <c r="AD144">
        <f>IF($B144=0,0,+VLOOKUP($B144,'1v -beneficirani'!$A$15:$AV$372,AD$3,FALSE))</f>
        <v>0</v>
      </c>
      <c r="AL144">
        <f>IF($B144=0,0,+VLOOKUP($B144,'1v -beneficirani'!$A$15:$AV$372,AL$3,FALSE))</f>
        <v>0</v>
      </c>
      <c r="AM144">
        <f>IF($B144=0,0,+VLOOKUP($B144,'1v -beneficirani'!$A$15:$AV$372,AM$3,FALSE))</f>
        <v>0</v>
      </c>
      <c r="AN144" s="40">
        <f>IF($B144=0,0,+VLOOKUP($B144,'1v -beneficirani'!$A$15:$AV$372,AN$3,FALSE))</f>
        <v>0</v>
      </c>
      <c r="AO144" s="40">
        <f>IF($B144=0,0,+VLOOKUP($B144,'1v -beneficirani'!$A$15:$AV$372,AO$3,FALSE))</f>
        <v>0</v>
      </c>
      <c r="AP144" s="40">
        <f>IF($B144=0,0,+VLOOKUP($B144,'1v -beneficirani'!$A$15:$AV$372,AP$3,FALSE))</f>
        <v>0</v>
      </c>
      <c r="AQ144" s="40">
        <f>IF($B144=0,0,+VLOOKUP($B144,'1v -beneficirani'!$A$15:$AV$372,AQ$3,FALSE))</f>
        <v>0</v>
      </c>
      <c r="AR144" s="40">
        <f>IF($B144=0,0,+VLOOKUP($B144,'1v -beneficirani'!$A$15:$AV$372,AR$3,FALSE))</f>
        <v>0</v>
      </c>
      <c r="AS144" s="40">
        <f>IF($B144=0,0,+VLOOKUP($B144,'1v -beneficirani'!$A$15:$AV$372,AS$3,FALSE))</f>
        <v>0</v>
      </c>
      <c r="AT144" s="40">
        <f>IF($B144=0,0,+VLOOKUP($B144,'1v -beneficirani'!$A$15:$AV$372,AT$3,FALSE))</f>
        <v>0</v>
      </c>
      <c r="AU144" s="40">
        <f>IF($B144=0,0,+VLOOKUP($B144,'1v -beneficirani'!$A$15:$AV$372,AU$3,FALSE))</f>
        <v>0</v>
      </c>
      <c r="AV144" s="40">
        <f>IF($B144=0,0,+VLOOKUP($B144,'1v -beneficirani'!$A$15:$AV$372,AV$3,FALSE))</f>
        <v>0</v>
      </c>
      <c r="AW144" s="40">
        <f>IF($B144=0,0,+VLOOKUP($B144,'1v -beneficirani'!$A$15:$AV$372,AW$3,FALSE))</f>
        <v>0</v>
      </c>
      <c r="AX144" s="389">
        <f>IF($B144=0,0,+VLOOKUP($B144,'1v -beneficirani'!$A$15:$AV$372,AX$3,FALSE))</f>
        <v>0</v>
      </c>
    </row>
    <row r="145" spans="1:50" x14ac:dyDescent="0.25">
      <c r="A145">
        <f t="shared" si="15"/>
        <v>0</v>
      </c>
      <c r="B145">
        <f>+IF(MAX(B$4:B144)+1&lt;=B$1,B144+1,0)</f>
        <v>0</v>
      </c>
      <c r="C145" s="222">
        <f t="shared" si="16"/>
        <v>0</v>
      </c>
      <c r="D145">
        <f t="shared" si="16"/>
        <v>0</v>
      </c>
      <c r="E145" s="368">
        <f t="shared" si="16"/>
        <v>0</v>
      </c>
      <c r="F145" s="222">
        <f t="shared" si="17"/>
        <v>0</v>
      </c>
      <c r="G145">
        <f>IF($B145=0,0,+VLOOKUP($B145,'1v -beneficirani'!A$15:C$351,G$3,FALSE))</f>
        <v>0</v>
      </c>
      <c r="I145">
        <f>IF($B145=0,0,+VLOOKUP($B145,'1v -beneficirani'!$A$15:$AV$372,I$3,FALSE))</f>
        <v>0</v>
      </c>
      <c r="J145">
        <f>IF($B145=0,0,+VLOOKUP($B145,'1v -beneficirani'!$A$15:$AV$372,J$3,FALSE))</f>
        <v>0</v>
      </c>
      <c r="K145">
        <f>IF($B145=0,0,+VLOOKUP($B145,'1v -beneficirani'!$A$15:$AV$372,K$3,FALSE))</f>
        <v>0</v>
      </c>
      <c r="L145">
        <f>IF($B145=0,0,+VLOOKUP($B145,'1v -beneficirani'!$A$15:$AV$372,L$3,FALSE))</f>
        <v>0</v>
      </c>
      <c r="M145">
        <f>IF($B145=0,0,+VLOOKUP($B145,'1v -beneficirani'!$A$15:$AV$372,M$3,FALSE))</f>
        <v>0</v>
      </c>
      <c r="N145">
        <f>IF($B145=0,0,+VLOOKUP($B145,'1v -beneficirani'!$A$15:$AV$372,N$3,FALSE))</f>
        <v>0</v>
      </c>
      <c r="O145">
        <f>IF($B145=0,0,+VLOOKUP($B145,'1v -beneficirani'!$A$15:$AV$372,O$3,FALSE))</f>
        <v>0</v>
      </c>
      <c r="P145">
        <f>IF($B145=0,0,+VLOOKUP($B145,'1v -beneficirani'!$A$15:$AV$372,P$3,FALSE))</f>
        <v>0</v>
      </c>
      <c r="Q145">
        <f>IF($B145=0,0,+VLOOKUP($B145,'1v -beneficirani'!$A$15:$AV$372,Q$3,FALSE))</f>
        <v>0</v>
      </c>
      <c r="R145">
        <f>IF($B145=0,0,+VLOOKUP($B145,'1v -beneficirani'!$A$15:$AV$372,R$3,FALSE))</f>
        <v>0</v>
      </c>
      <c r="S145">
        <f>IF($B145=0,0,+VLOOKUP($B145,'1v -beneficirani'!$A$15:$AV$372,S$3,FALSE))</f>
        <v>0</v>
      </c>
      <c r="T145">
        <f>IF($B145=0,0,+VLOOKUP($B145,'1v -beneficirani'!$A$15:$AV$372,T$3,FALSE))</f>
        <v>0</v>
      </c>
      <c r="U145">
        <f>IF($B145=0,0,+VLOOKUP($B145,'1v -beneficirani'!$A$15:$AV$372,U$3,FALSE))</f>
        <v>0</v>
      </c>
      <c r="V145">
        <f>IF($B145=0,0,+VLOOKUP($B145,'1v -beneficirani'!$A$15:$AV$372,V$3,FALSE))</f>
        <v>0</v>
      </c>
      <c r="W145">
        <f>IF($B145=0,0,+VLOOKUP($B145,'1v -beneficirani'!$A$15:$AV$372,W$3,FALSE))</f>
        <v>0</v>
      </c>
      <c r="X145">
        <f>IF($B145=0,0,+VLOOKUP($B145,'1v -beneficirani'!$A$15:$AV$372,X$3,FALSE))</f>
        <v>0</v>
      </c>
      <c r="Y145">
        <f>IF($B145=0,0,+VLOOKUP($B145,'1v -beneficirani'!$A$15:$AV$372,Y$3,FALSE))</f>
        <v>0</v>
      </c>
      <c r="Z145">
        <f>IF($B145=0,0,+VLOOKUP($B145,'1v -beneficirani'!$A$15:$AV$372,Z$3,FALSE))</f>
        <v>0</v>
      </c>
      <c r="AA145">
        <f>IF($B145=0,0,+VLOOKUP($B145,'1v -beneficirani'!$A$15:$AV$372,AA$3,FALSE))</f>
        <v>0</v>
      </c>
      <c r="AB145">
        <f>IF($B145=0,0,+VLOOKUP($B145,'1v -beneficirani'!$A$15:$AV$372,AB$3,FALSE))</f>
        <v>0</v>
      </c>
      <c r="AC145">
        <f>IF($B145=0,0,+VLOOKUP($B145,'1v -beneficirani'!$A$15:$AV$372,AC$3,FALSE))</f>
        <v>0</v>
      </c>
      <c r="AD145">
        <f>IF($B145=0,0,+VLOOKUP($B145,'1v -beneficirani'!$A$15:$AV$372,AD$3,FALSE))</f>
        <v>0</v>
      </c>
      <c r="AL145">
        <f>IF($B145=0,0,+VLOOKUP($B145,'1v -beneficirani'!$A$15:$AV$372,AL$3,FALSE))</f>
        <v>0</v>
      </c>
      <c r="AM145">
        <f>IF($B145=0,0,+VLOOKUP($B145,'1v -beneficirani'!$A$15:$AV$372,AM$3,FALSE))</f>
        <v>0</v>
      </c>
      <c r="AN145" s="40">
        <f>IF($B145=0,0,+VLOOKUP($B145,'1v -beneficirani'!$A$15:$AV$372,AN$3,FALSE))</f>
        <v>0</v>
      </c>
      <c r="AO145" s="40">
        <f>IF($B145=0,0,+VLOOKUP($B145,'1v -beneficirani'!$A$15:$AV$372,AO$3,FALSE))</f>
        <v>0</v>
      </c>
      <c r="AP145" s="40">
        <f>IF($B145=0,0,+VLOOKUP($B145,'1v -beneficirani'!$A$15:$AV$372,AP$3,FALSE))</f>
        <v>0</v>
      </c>
      <c r="AQ145" s="40">
        <f>IF($B145=0,0,+VLOOKUP($B145,'1v -beneficirani'!$A$15:$AV$372,AQ$3,FALSE))</f>
        <v>0</v>
      </c>
      <c r="AR145" s="40">
        <f>IF($B145=0,0,+VLOOKUP($B145,'1v -beneficirani'!$A$15:$AV$372,AR$3,FALSE))</f>
        <v>0</v>
      </c>
      <c r="AS145" s="40">
        <f>IF($B145=0,0,+VLOOKUP($B145,'1v -beneficirani'!$A$15:$AV$372,AS$3,FALSE))</f>
        <v>0</v>
      </c>
      <c r="AT145" s="40">
        <f>IF($B145=0,0,+VLOOKUP($B145,'1v -beneficirani'!$A$15:$AV$372,AT$3,FALSE))</f>
        <v>0</v>
      </c>
      <c r="AU145" s="40">
        <f>IF($B145=0,0,+VLOOKUP($B145,'1v -beneficirani'!$A$15:$AV$372,AU$3,FALSE))</f>
        <v>0</v>
      </c>
      <c r="AV145" s="40">
        <f>IF($B145=0,0,+VLOOKUP($B145,'1v -beneficirani'!$A$15:$AV$372,AV$3,FALSE))</f>
        <v>0</v>
      </c>
      <c r="AW145" s="40">
        <f>IF($B145=0,0,+VLOOKUP($B145,'1v -beneficirani'!$A$15:$AV$372,AW$3,FALSE))</f>
        <v>0</v>
      </c>
      <c r="AX145" s="389">
        <f>IF($B145=0,0,+VLOOKUP($B145,'1v -beneficirani'!$A$15:$AV$372,AX$3,FALSE))</f>
        <v>0</v>
      </c>
    </row>
    <row r="146" spans="1:50" x14ac:dyDescent="0.25">
      <c r="A146">
        <f t="shared" si="15"/>
        <v>0</v>
      </c>
      <c r="B146">
        <f>+IF(MAX(B$4:B145)+1&lt;=B$1,B145+1,0)</f>
        <v>0</v>
      </c>
      <c r="C146" s="222">
        <f t="shared" si="16"/>
        <v>0</v>
      </c>
      <c r="D146">
        <f t="shared" si="16"/>
        <v>0</v>
      </c>
      <c r="E146" s="368">
        <f t="shared" si="16"/>
        <v>0</v>
      </c>
      <c r="F146" s="222">
        <f t="shared" si="17"/>
        <v>0</v>
      </c>
      <c r="G146">
        <f>IF($B146=0,0,+VLOOKUP($B146,'1v -beneficirani'!A$15:C$351,G$3,FALSE))</f>
        <v>0</v>
      </c>
      <c r="I146">
        <f>IF($B146=0,0,+VLOOKUP($B146,'1v -beneficirani'!$A$15:$AV$372,I$3,FALSE))</f>
        <v>0</v>
      </c>
      <c r="J146">
        <f>IF($B146=0,0,+VLOOKUP($B146,'1v -beneficirani'!$A$15:$AV$372,J$3,FALSE))</f>
        <v>0</v>
      </c>
      <c r="K146">
        <f>IF($B146=0,0,+VLOOKUP($B146,'1v -beneficirani'!$A$15:$AV$372,K$3,FALSE))</f>
        <v>0</v>
      </c>
      <c r="L146">
        <f>IF($B146=0,0,+VLOOKUP($B146,'1v -beneficirani'!$A$15:$AV$372,L$3,FALSE))</f>
        <v>0</v>
      </c>
      <c r="M146">
        <f>IF($B146=0,0,+VLOOKUP($B146,'1v -beneficirani'!$A$15:$AV$372,M$3,FALSE))</f>
        <v>0</v>
      </c>
      <c r="N146">
        <f>IF($B146=0,0,+VLOOKUP($B146,'1v -beneficirani'!$A$15:$AV$372,N$3,FALSE))</f>
        <v>0</v>
      </c>
      <c r="O146">
        <f>IF($B146=0,0,+VLOOKUP($B146,'1v -beneficirani'!$A$15:$AV$372,O$3,FALSE))</f>
        <v>0</v>
      </c>
      <c r="P146">
        <f>IF($B146=0,0,+VLOOKUP($B146,'1v -beneficirani'!$A$15:$AV$372,P$3,FALSE))</f>
        <v>0</v>
      </c>
      <c r="Q146">
        <f>IF($B146=0,0,+VLOOKUP($B146,'1v -beneficirani'!$A$15:$AV$372,Q$3,FALSE))</f>
        <v>0</v>
      </c>
      <c r="R146">
        <f>IF($B146=0,0,+VLOOKUP($B146,'1v -beneficirani'!$A$15:$AV$372,R$3,FALSE))</f>
        <v>0</v>
      </c>
      <c r="S146">
        <f>IF($B146=0,0,+VLOOKUP($B146,'1v -beneficirani'!$A$15:$AV$372,S$3,FALSE))</f>
        <v>0</v>
      </c>
      <c r="T146">
        <f>IF($B146=0,0,+VLOOKUP($B146,'1v -beneficirani'!$A$15:$AV$372,T$3,FALSE))</f>
        <v>0</v>
      </c>
      <c r="U146">
        <f>IF($B146=0,0,+VLOOKUP($B146,'1v -beneficirani'!$A$15:$AV$372,U$3,FALSE))</f>
        <v>0</v>
      </c>
      <c r="V146">
        <f>IF($B146=0,0,+VLOOKUP($B146,'1v -beneficirani'!$A$15:$AV$372,V$3,FALSE))</f>
        <v>0</v>
      </c>
      <c r="W146">
        <f>IF($B146=0,0,+VLOOKUP($B146,'1v -beneficirani'!$A$15:$AV$372,W$3,FALSE))</f>
        <v>0</v>
      </c>
      <c r="X146">
        <f>IF($B146=0,0,+VLOOKUP($B146,'1v -beneficirani'!$A$15:$AV$372,X$3,FALSE))</f>
        <v>0</v>
      </c>
      <c r="Y146">
        <f>IF($B146=0,0,+VLOOKUP($B146,'1v -beneficirani'!$A$15:$AV$372,Y$3,FALSE))</f>
        <v>0</v>
      </c>
      <c r="Z146">
        <f>IF($B146=0,0,+VLOOKUP($B146,'1v -beneficirani'!$A$15:$AV$372,Z$3,FALSE))</f>
        <v>0</v>
      </c>
      <c r="AA146">
        <f>IF($B146=0,0,+VLOOKUP($B146,'1v -beneficirani'!$A$15:$AV$372,AA$3,FALSE))</f>
        <v>0</v>
      </c>
      <c r="AB146">
        <f>IF($B146=0,0,+VLOOKUP($B146,'1v -beneficirani'!$A$15:$AV$372,AB$3,FALSE))</f>
        <v>0</v>
      </c>
      <c r="AC146">
        <f>IF($B146=0,0,+VLOOKUP($B146,'1v -beneficirani'!$A$15:$AV$372,AC$3,FALSE))</f>
        <v>0</v>
      </c>
      <c r="AD146">
        <f>IF($B146=0,0,+VLOOKUP($B146,'1v -beneficirani'!$A$15:$AV$372,AD$3,FALSE))</f>
        <v>0</v>
      </c>
      <c r="AL146">
        <f>IF($B146=0,0,+VLOOKUP($B146,'1v -beneficirani'!$A$15:$AV$372,AL$3,FALSE))</f>
        <v>0</v>
      </c>
      <c r="AM146">
        <f>IF($B146=0,0,+VLOOKUP($B146,'1v -beneficirani'!$A$15:$AV$372,AM$3,FALSE))</f>
        <v>0</v>
      </c>
      <c r="AN146" s="40">
        <f>IF($B146=0,0,+VLOOKUP($B146,'1v -beneficirani'!$A$15:$AV$372,AN$3,FALSE))</f>
        <v>0</v>
      </c>
      <c r="AO146" s="40">
        <f>IF($B146=0,0,+VLOOKUP($B146,'1v -beneficirani'!$A$15:$AV$372,AO$3,FALSE))</f>
        <v>0</v>
      </c>
      <c r="AP146" s="40">
        <f>IF($B146=0,0,+VLOOKUP($B146,'1v -beneficirani'!$A$15:$AV$372,AP$3,FALSE))</f>
        <v>0</v>
      </c>
      <c r="AQ146" s="40">
        <f>IF($B146=0,0,+VLOOKUP($B146,'1v -beneficirani'!$A$15:$AV$372,AQ$3,FALSE))</f>
        <v>0</v>
      </c>
      <c r="AR146" s="40">
        <f>IF($B146=0,0,+VLOOKUP($B146,'1v -beneficirani'!$A$15:$AV$372,AR$3,FALSE))</f>
        <v>0</v>
      </c>
      <c r="AS146" s="40">
        <f>IF($B146=0,0,+VLOOKUP($B146,'1v -beneficirani'!$A$15:$AV$372,AS$3,FALSE))</f>
        <v>0</v>
      </c>
      <c r="AT146" s="40">
        <f>IF($B146=0,0,+VLOOKUP($B146,'1v -beneficirani'!$A$15:$AV$372,AT$3,FALSE))</f>
        <v>0</v>
      </c>
      <c r="AU146" s="40">
        <f>IF($B146=0,0,+VLOOKUP($B146,'1v -beneficirani'!$A$15:$AV$372,AU$3,FALSE))</f>
        <v>0</v>
      </c>
      <c r="AV146" s="40">
        <f>IF($B146=0,0,+VLOOKUP($B146,'1v -beneficirani'!$A$15:$AV$372,AV$3,FALSE))</f>
        <v>0</v>
      </c>
      <c r="AW146" s="40">
        <f>IF($B146=0,0,+VLOOKUP($B146,'1v -beneficirani'!$A$15:$AV$372,AW$3,FALSE))</f>
        <v>0</v>
      </c>
      <c r="AX146" s="389">
        <f>IF($B146=0,0,+VLOOKUP($B146,'1v -beneficirani'!$A$15:$AV$372,AX$3,FALSE))</f>
        <v>0</v>
      </c>
    </row>
    <row r="147" spans="1:50" x14ac:dyDescent="0.25">
      <c r="A147">
        <f t="shared" si="15"/>
        <v>0</v>
      </c>
      <c r="B147">
        <f>+IF(MAX(B$4:B146)+1&lt;=B$1,B146+1,0)</f>
        <v>0</v>
      </c>
      <c r="C147" s="222">
        <f t="shared" si="16"/>
        <v>0</v>
      </c>
      <c r="D147">
        <f t="shared" si="16"/>
        <v>0</v>
      </c>
      <c r="E147" s="368">
        <f t="shared" si="16"/>
        <v>0</v>
      </c>
      <c r="F147" s="222">
        <f t="shared" si="17"/>
        <v>0</v>
      </c>
      <c r="G147">
        <f>IF($B147=0,0,+VLOOKUP($B147,'1v -beneficirani'!A$15:C$351,G$3,FALSE))</f>
        <v>0</v>
      </c>
      <c r="I147">
        <f>IF($B147=0,0,+VLOOKUP($B147,'1v -beneficirani'!$A$15:$AV$372,I$3,FALSE))</f>
        <v>0</v>
      </c>
      <c r="J147">
        <f>IF($B147=0,0,+VLOOKUP($B147,'1v -beneficirani'!$A$15:$AV$372,J$3,FALSE))</f>
        <v>0</v>
      </c>
      <c r="K147">
        <f>IF($B147=0,0,+VLOOKUP($B147,'1v -beneficirani'!$A$15:$AV$372,K$3,FALSE))</f>
        <v>0</v>
      </c>
      <c r="L147">
        <f>IF($B147=0,0,+VLOOKUP($B147,'1v -beneficirani'!$A$15:$AV$372,L$3,FALSE))</f>
        <v>0</v>
      </c>
      <c r="M147">
        <f>IF($B147=0,0,+VLOOKUP($B147,'1v -beneficirani'!$A$15:$AV$372,M$3,FALSE))</f>
        <v>0</v>
      </c>
      <c r="N147">
        <f>IF($B147=0,0,+VLOOKUP($B147,'1v -beneficirani'!$A$15:$AV$372,N$3,FALSE))</f>
        <v>0</v>
      </c>
      <c r="O147">
        <f>IF($B147=0,0,+VLOOKUP($B147,'1v -beneficirani'!$A$15:$AV$372,O$3,FALSE))</f>
        <v>0</v>
      </c>
      <c r="P147">
        <f>IF($B147=0,0,+VLOOKUP($B147,'1v -beneficirani'!$A$15:$AV$372,P$3,FALSE))</f>
        <v>0</v>
      </c>
      <c r="Q147">
        <f>IF($B147=0,0,+VLOOKUP($B147,'1v -beneficirani'!$A$15:$AV$372,Q$3,FALSE))</f>
        <v>0</v>
      </c>
      <c r="R147">
        <f>IF($B147=0,0,+VLOOKUP($B147,'1v -beneficirani'!$A$15:$AV$372,R$3,FALSE))</f>
        <v>0</v>
      </c>
      <c r="S147">
        <f>IF($B147=0,0,+VLOOKUP($B147,'1v -beneficirani'!$A$15:$AV$372,S$3,FALSE))</f>
        <v>0</v>
      </c>
      <c r="T147">
        <f>IF($B147=0,0,+VLOOKUP($B147,'1v -beneficirani'!$A$15:$AV$372,T$3,FALSE))</f>
        <v>0</v>
      </c>
      <c r="U147">
        <f>IF($B147=0,0,+VLOOKUP($B147,'1v -beneficirani'!$A$15:$AV$372,U$3,FALSE))</f>
        <v>0</v>
      </c>
      <c r="V147">
        <f>IF($B147=0,0,+VLOOKUP($B147,'1v -beneficirani'!$A$15:$AV$372,V$3,FALSE))</f>
        <v>0</v>
      </c>
      <c r="W147">
        <f>IF($B147=0,0,+VLOOKUP($B147,'1v -beneficirani'!$A$15:$AV$372,W$3,FALSE))</f>
        <v>0</v>
      </c>
      <c r="X147">
        <f>IF($B147=0,0,+VLOOKUP($B147,'1v -beneficirani'!$A$15:$AV$372,X$3,FALSE))</f>
        <v>0</v>
      </c>
      <c r="Y147">
        <f>IF($B147=0,0,+VLOOKUP($B147,'1v -beneficirani'!$A$15:$AV$372,Y$3,FALSE))</f>
        <v>0</v>
      </c>
      <c r="Z147">
        <f>IF($B147=0,0,+VLOOKUP($B147,'1v -beneficirani'!$A$15:$AV$372,Z$3,FALSE))</f>
        <v>0</v>
      </c>
      <c r="AA147">
        <f>IF($B147=0,0,+VLOOKUP($B147,'1v -beneficirani'!$A$15:$AV$372,AA$3,FALSE))</f>
        <v>0</v>
      </c>
      <c r="AB147">
        <f>IF($B147=0,0,+VLOOKUP($B147,'1v -beneficirani'!$A$15:$AV$372,AB$3,FALSE))</f>
        <v>0</v>
      </c>
      <c r="AC147">
        <f>IF($B147=0,0,+VLOOKUP($B147,'1v -beneficirani'!$A$15:$AV$372,AC$3,FALSE))</f>
        <v>0</v>
      </c>
      <c r="AD147">
        <f>IF($B147=0,0,+VLOOKUP($B147,'1v -beneficirani'!$A$15:$AV$372,AD$3,FALSE))</f>
        <v>0</v>
      </c>
      <c r="AL147">
        <f>IF($B147=0,0,+VLOOKUP($B147,'1v -beneficirani'!$A$15:$AV$372,AL$3,FALSE))</f>
        <v>0</v>
      </c>
      <c r="AM147">
        <f>IF($B147=0,0,+VLOOKUP($B147,'1v -beneficirani'!$A$15:$AV$372,AM$3,FALSE))</f>
        <v>0</v>
      </c>
      <c r="AN147" s="40">
        <f>IF($B147=0,0,+VLOOKUP($B147,'1v -beneficirani'!$A$15:$AV$372,AN$3,FALSE))</f>
        <v>0</v>
      </c>
      <c r="AO147" s="40">
        <f>IF($B147=0,0,+VLOOKUP($B147,'1v -beneficirani'!$A$15:$AV$372,AO$3,FALSE))</f>
        <v>0</v>
      </c>
      <c r="AP147" s="40">
        <f>IF($B147=0,0,+VLOOKUP($B147,'1v -beneficirani'!$A$15:$AV$372,AP$3,FALSE))</f>
        <v>0</v>
      </c>
      <c r="AQ147" s="40">
        <f>IF($B147=0,0,+VLOOKUP($B147,'1v -beneficirani'!$A$15:$AV$372,AQ$3,FALSE))</f>
        <v>0</v>
      </c>
      <c r="AR147" s="40">
        <f>IF($B147=0,0,+VLOOKUP($B147,'1v -beneficirani'!$A$15:$AV$372,AR$3,FALSE))</f>
        <v>0</v>
      </c>
      <c r="AS147" s="40">
        <f>IF($B147=0,0,+VLOOKUP($B147,'1v -beneficirani'!$A$15:$AV$372,AS$3,FALSE))</f>
        <v>0</v>
      </c>
      <c r="AT147" s="40">
        <f>IF($B147=0,0,+VLOOKUP($B147,'1v -beneficirani'!$A$15:$AV$372,AT$3,FALSE))</f>
        <v>0</v>
      </c>
      <c r="AU147" s="40">
        <f>IF($B147=0,0,+VLOOKUP($B147,'1v -beneficirani'!$A$15:$AV$372,AU$3,FALSE))</f>
        <v>0</v>
      </c>
      <c r="AV147" s="40">
        <f>IF($B147=0,0,+VLOOKUP($B147,'1v -beneficirani'!$A$15:$AV$372,AV$3,FALSE))</f>
        <v>0</v>
      </c>
      <c r="AW147" s="40">
        <f>IF($B147=0,0,+VLOOKUP($B147,'1v -beneficirani'!$A$15:$AV$372,AW$3,FALSE))</f>
        <v>0</v>
      </c>
      <c r="AX147" s="389">
        <f>IF($B147=0,0,+VLOOKUP($B147,'1v -beneficirani'!$A$15:$AV$372,AX$3,FALSE))</f>
        <v>0</v>
      </c>
    </row>
    <row r="148" spans="1:50" x14ac:dyDescent="0.25">
      <c r="A148">
        <f t="shared" si="15"/>
        <v>0</v>
      </c>
      <c r="B148">
        <f>+IF(MAX(B$4:B147)+1&lt;=B$1,B147+1,0)</f>
        <v>0</v>
      </c>
      <c r="C148" s="222">
        <f t="shared" si="16"/>
        <v>0</v>
      </c>
      <c r="D148">
        <f t="shared" si="16"/>
        <v>0</v>
      </c>
      <c r="E148" s="368">
        <f t="shared" si="16"/>
        <v>0</v>
      </c>
      <c r="F148" s="222">
        <f t="shared" si="17"/>
        <v>0</v>
      </c>
      <c r="G148">
        <f>IF($B148=0,0,+VLOOKUP($B148,'1v -beneficirani'!A$15:C$351,G$3,FALSE))</f>
        <v>0</v>
      </c>
      <c r="I148">
        <f>IF($B148=0,0,+VLOOKUP($B148,'1v -beneficirani'!$A$15:$AV$372,I$3,FALSE))</f>
        <v>0</v>
      </c>
      <c r="J148">
        <f>IF($B148=0,0,+VLOOKUP($B148,'1v -beneficirani'!$A$15:$AV$372,J$3,FALSE))</f>
        <v>0</v>
      </c>
      <c r="K148">
        <f>IF($B148=0,0,+VLOOKUP($B148,'1v -beneficirani'!$A$15:$AV$372,K$3,FALSE))</f>
        <v>0</v>
      </c>
      <c r="L148">
        <f>IF($B148=0,0,+VLOOKUP($B148,'1v -beneficirani'!$A$15:$AV$372,L$3,FALSE))</f>
        <v>0</v>
      </c>
      <c r="M148">
        <f>IF($B148=0,0,+VLOOKUP($B148,'1v -beneficirani'!$A$15:$AV$372,M$3,FALSE))</f>
        <v>0</v>
      </c>
      <c r="N148">
        <f>IF($B148=0,0,+VLOOKUP($B148,'1v -beneficirani'!$A$15:$AV$372,N$3,FALSE))</f>
        <v>0</v>
      </c>
      <c r="O148">
        <f>IF($B148=0,0,+VLOOKUP($B148,'1v -beneficirani'!$A$15:$AV$372,O$3,FALSE))</f>
        <v>0</v>
      </c>
      <c r="P148">
        <f>IF($B148=0,0,+VLOOKUP($B148,'1v -beneficirani'!$A$15:$AV$372,P$3,FALSE))</f>
        <v>0</v>
      </c>
      <c r="Q148">
        <f>IF($B148=0,0,+VLOOKUP($B148,'1v -beneficirani'!$A$15:$AV$372,Q$3,FALSE))</f>
        <v>0</v>
      </c>
      <c r="R148">
        <f>IF($B148=0,0,+VLOOKUP($B148,'1v -beneficirani'!$A$15:$AV$372,R$3,FALSE))</f>
        <v>0</v>
      </c>
      <c r="S148">
        <f>IF($B148=0,0,+VLOOKUP($B148,'1v -beneficirani'!$A$15:$AV$372,S$3,FALSE))</f>
        <v>0</v>
      </c>
      <c r="T148">
        <f>IF($B148=0,0,+VLOOKUP($B148,'1v -beneficirani'!$A$15:$AV$372,T$3,FALSE))</f>
        <v>0</v>
      </c>
      <c r="U148">
        <f>IF($B148=0,0,+VLOOKUP($B148,'1v -beneficirani'!$A$15:$AV$372,U$3,FALSE))</f>
        <v>0</v>
      </c>
      <c r="V148">
        <f>IF($B148=0,0,+VLOOKUP($B148,'1v -beneficirani'!$A$15:$AV$372,V$3,FALSE))</f>
        <v>0</v>
      </c>
      <c r="W148">
        <f>IF($B148=0,0,+VLOOKUP($B148,'1v -beneficirani'!$A$15:$AV$372,W$3,FALSE))</f>
        <v>0</v>
      </c>
      <c r="X148">
        <f>IF($B148=0,0,+VLOOKUP($B148,'1v -beneficirani'!$A$15:$AV$372,X$3,FALSE))</f>
        <v>0</v>
      </c>
      <c r="Y148">
        <f>IF($B148=0,0,+VLOOKUP($B148,'1v -beneficirani'!$A$15:$AV$372,Y$3,FALSE))</f>
        <v>0</v>
      </c>
      <c r="Z148">
        <f>IF($B148=0,0,+VLOOKUP($B148,'1v -beneficirani'!$A$15:$AV$372,Z$3,FALSE))</f>
        <v>0</v>
      </c>
      <c r="AA148">
        <f>IF($B148=0,0,+VLOOKUP($B148,'1v -beneficirani'!$A$15:$AV$372,AA$3,FALSE))</f>
        <v>0</v>
      </c>
      <c r="AB148">
        <f>IF($B148=0,0,+VLOOKUP($B148,'1v -beneficirani'!$A$15:$AV$372,AB$3,FALSE))</f>
        <v>0</v>
      </c>
      <c r="AC148">
        <f>IF($B148=0,0,+VLOOKUP($B148,'1v -beneficirani'!$A$15:$AV$372,AC$3,FALSE))</f>
        <v>0</v>
      </c>
      <c r="AD148">
        <f>IF($B148=0,0,+VLOOKUP($B148,'1v -beneficirani'!$A$15:$AV$372,AD$3,FALSE))</f>
        <v>0</v>
      </c>
      <c r="AL148">
        <f>IF($B148=0,0,+VLOOKUP($B148,'1v -beneficirani'!$A$15:$AV$372,AL$3,FALSE))</f>
        <v>0</v>
      </c>
      <c r="AM148">
        <f>IF($B148=0,0,+VLOOKUP($B148,'1v -beneficirani'!$A$15:$AV$372,AM$3,FALSE))</f>
        <v>0</v>
      </c>
      <c r="AN148" s="40">
        <f>IF($B148=0,0,+VLOOKUP($B148,'1v -beneficirani'!$A$15:$AV$372,AN$3,FALSE))</f>
        <v>0</v>
      </c>
      <c r="AO148" s="40">
        <f>IF($B148=0,0,+VLOOKUP($B148,'1v -beneficirani'!$A$15:$AV$372,AO$3,FALSE))</f>
        <v>0</v>
      </c>
      <c r="AP148" s="40">
        <f>IF($B148=0,0,+VLOOKUP($B148,'1v -beneficirani'!$A$15:$AV$372,AP$3,FALSE))</f>
        <v>0</v>
      </c>
      <c r="AQ148" s="40">
        <f>IF($B148=0,0,+VLOOKUP($B148,'1v -beneficirani'!$A$15:$AV$372,AQ$3,FALSE))</f>
        <v>0</v>
      </c>
      <c r="AR148" s="40">
        <f>IF($B148=0,0,+VLOOKUP($B148,'1v -beneficirani'!$A$15:$AV$372,AR$3,FALSE))</f>
        <v>0</v>
      </c>
      <c r="AS148" s="40">
        <f>IF($B148=0,0,+VLOOKUP($B148,'1v -beneficirani'!$A$15:$AV$372,AS$3,FALSE))</f>
        <v>0</v>
      </c>
      <c r="AT148" s="40">
        <f>IF($B148=0,0,+VLOOKUP($B148,'1v -beneficirani'!$A$15:$AV$372,AT$3,FALSE))</f>
        <v>0</v>
      </c>
      <c r="AU148" s="40">
        <f>IF($B148=0,0,+VLOOKUP($B148,'1v -beneficirani'!$A$15:$AV$372,AU$3,FALSE))</f>
        <v>0</v>
      </c>
      <c r="AV148" s="40">
        <f>IF($B148=0,0,+VLOOKUP($B148,'1v -beneficirani'!$A$15:$AV$372,AV$3,FALSE))</f>
        <v>0</v>
      </c>
      <c r="AW148" s="40">
        <f>IF($B148=0,0,+VLOOKUP($B148,'1v -beneficirani'!$A$15:$AV$372,AW$3,FALSE))</f>
        <v>0</v>
      </c>
      <c r="AX148" s="389">
        <f>IF($B148=0,0,+VLOOKUP($B148,'1v -beneficirani'!$A$15:$AV$372,AX$3,FALSE))</f>
        <v>0</v>
      </c>
    </row>
    <row r="149" spans="1:50" x14ac:dyDescent="0.25">
      <c r="A149">
        <f t="shared" si="15"/>
        <v>0</v>
      </c>
      <c r="B149">
        <f>+IF(MAX(B$4:B148)+1&lt;=B$1,B148+1,0)</f>
        <v>0</v>
      </c>
      <c r="C149" s="222">
        <f t="shared" si="16"/>
        <v>0</v>
      </c>
      <c r="D149">
        <f t="shared" si="16"/>
        <v>0</v>
      </c>
      <c r="E149" s="368">
        <f t="shared" si="16"/>
        <v>0</v>
      </c>
      <c r="F149" s="222">
        <f t="shared" si="17"/>
        <v>0</v>
      </c>
      <c r="G149">
        <f>IF($B149=0,0,+VLOOKUP($B149,'1v -beneficirani'!A$15:C$351,G$3,FALSE))</f>
        <v>0</v>
      </c>
      <c r="I149">
        <f>IF($B149=0,0,+VLOOKUP($B149,'1v -beneficirani'!$A$15:$AV$372,I$3,FALSE))</f>
        <v>0</v>
      </c>
      <c r="J149">
        <f>IF($B149=0,0,+VLOOKUP($B149,'1v -beneficirani'!$A$15:$AV$372,J$3,FALSE))</f>
        <v>0</v>
      </c>
      <c r="K149">
        <f>IF($B149=0,0,+VLOOKUP($B149,'1v -beneficirani'!$A$15:$AV$372,K$3,FALSE))</f>
        <v>0</v>
      </c>
      <c r="L149">
        <f>IF($B149=0,0,+VLOOKUP($B149,'1v -beneficirani'!$A$15:$AV$372,L$3,FALSE))</f>
        <v>0</v>
      </c>
      <c r="M149">
        <f>IF($B149=0,0,+VLOOKUP($B149,'1v -beneficirani'!$A$15:$AV$372,M$3,FALSE))</f>
        <v>0</v>
      </c>
      <c r="N149">
        <f>IF($B149=0,0,+VLOOKUP($B149,'1v -beneficirani'!$A$15:$AV$372,N$3,FALSE))</f>
        <v>0</v>
      </c>
      <c r="O149">
        <f>IF($B149=0,0,+VLOOKUP($B149,'1v -beneficirani'!$A$15:$AV$372,O$3,FALSE))</f>
        <v>0</v>
      </c>
      <c r="P149">
        <f>IF($B149=0,0,+VLOOKUP($B149,'1v -beneficirani'!$A$15:$AV$372,P$3,FALSE))</f>
        <v>0</v>
      </c>
      <c r="Q149">
        <f>IF($B149=0,0,+VLOOKUP($B149,'1v -beneficirani'!$A$15:$AV$372,Q$3,FALSE))</f>
        <v>0</v>
      </c>
      <c r="R149">
        <f>IF($B149=0,0,+VLOOKUP($B149,'1v -beneficirani'!$A$15:$AV$372,R$3,FALSE))</f>
        <v>0</v>
      </c>
      <c r="S149">
        <f>IF($B149=0,0,+VLOOKUP($B149,'1v -beneficirani'!$A$15:$AV$372,S$3,FALSE))</f>
        <v>0</v>
      </c>
      <c r="T149">
        <f>IF($B149=0,0,+VLOOKUP($B149,'1v -beneficirani'!$A$15:$AV$372,T$3,FALSE))</f>
        <v>0</v>
      </c>
      <c r="U149">
        <f>IF($B149=0,0,+VLOOKUP($B149,'1v -beneficirani'!$A$15:$AV$372,U$3,FALSE))</f>
        <v>0</v>
      </c>
      <c r="V149">
        <f>IF($B149=0,0,+VLOOKUP($B149,'1v -beneficirani'!$A$15:$AV$372,V$3,FALSE))</f>
        <v>0</v>
      </c>
      <c r="W149">
        <f>IF($B149=0,0,+VLOOKUP($B149,'1v -beneficirani'!$A$15:$AV$372,W$3,FALSE))</f>
        <v>0</v>
      </c>
      <c r="X149">
        <f>IF($B149=0,0,+VLOOKUP($B149,'1v -beneficirani'!$A$15:$AV$372,X$3,FALSE))</f>
        <v>0</v>
      </c>
      <c r="Y149">
        <f>IF($B149=0,0,+VLOOKUP($B149,'1v -beneficirani'!$A$15:$AV$372,Y$3,FALSE))</f>
        <v>0</v>
      </c>
      <c r="Z149">
        <f>IF($B149=0,0,+VLOOKUP($B149,'1v -beneficirani'!$A$15:$AV$372,Z$3,FALSE))</f>
        <v>0</v>
      </c>
      <c r="AA149">
        <f>IF($B149=0,0,+VLOOKUP($B149,'1v -beneficirani'!$A$15:$AV$372,AA$3,FALSE))</f>
        <v>0</v>
      </c>
      <c r="AB149">
        <f>IF($B149=0,0,+VLOOKUP($B149,'1v -beneficirani'!$A$15:$AV$372,AB$3,FALSE))</f>
        <v>0</v>
      </c>
      <c r="AC149">
        <f>IF($B149=0,0,+VLOOKUP($B149,'1v -beneficirani'!$A$15:$AV$372,AC$3,FALSE))</f>
        <v>0</v>
      </c>
      <c r="AD149">
        <f>IF($B149=0,0,+VLOOKUP($B149,'1v -beneficirani'!$A$15:$AV$372,AD$3,FALSE))</f>
        <v>0</v>
      </c>
      <c r="AL149">
        <f>IF($B149=0,0,+VLOOKUP($B149,'1v -beneficirani'!$A$15:$AV$372,AL$3,FALSE))</f>
        <v>0</v>
      </c>
      <c r="AM149">
        <f>IF($B149=0,0,+VLOOKUP($B149,'1v -beneficirani'!$A$15:$AV$372,AM$3,FALSE))</f>
        <v>0</v>
      </c>
      <c r="AN149" s="40">
        <f>IF($B149=0,0,+VLOOKUP($B149,'1v -beneficirani'!$A$15:$AV$372,AN$3,FALSE))</f>
        <v>0</v>
      </c>
      <c r="AO149" s="40">
        <f>IF($B149=0,0,+VLOOKUP($B149,'1v -beneficirani'!$A$15:$AV$372,AO$3,FALSE))</f>
        <v>0</v>
      </c>
      <c r="AP149" s="40">
        <f>IF($B149=0,0,+VLOOKUP($B149,'1v -beneficirani'!$A$15:$AV$372,AP$3,FALSE))</f>
        <v>0</v>
      </c>
      <c r="AQ149" s="40">
        <f>IF($B149=0,0,+VLOOKUP($B149,'1v -beneficirani'!$A$15:$AV$372,AQ$3,FALSE))</f>
        <v>0</v>
      </c>
      <c r="AR149" s="40">
        <f>IF($B149=0,0,+VLOOKUP($B149,'1v -beneficirani'!$A$15:$AV$372,AR$3,FALSE))</f>
        <v>0</v>
      </c>
      <c r="AS149" s="40">
        <f>IF($B149=0,0,+VLOOKUP($B149,'1v -beneficirani'!$A$15:$AV$372,AS$3,FALSE))</f>
        <v>0</v>
      </c>
      <c r="AT149" s="40">
        <f>IF($B149=0,0,+VLOOKUP($B149,'1v -beneficirani'!$A$15:$AV$372,AT$3,FALSE))</f>
        <v>0</v>
      </c>
      <c r="AU149" s="40">
        <f>IF($B149=0,0,+VLOOKUP($B149,'1v -beneficirani'!$A$15:$AV$372,AU$3,FALSE))</f>
        <v>0</v>
      </c>
      <c r="AV149" s="40">
        <f>IF($B149=0,0,+VLOOKUP($B149,'1v -beneficirani'!$A$15:$AV$372,AV$3,FALSE))</f>
        <v>0</v>
      </c>
      <c r="AW149" s="40">
        <f>IF($B149=0,0,+VLOOKUP($B149,'1v -beneficirani'!$A$15:$AV$372,AW$3,FALSE))</f>
        <v>0</v>
      </c>
      <c r="AX149" s="389">
        <f>IF($B149=0,0,+VLOOKUP($B149,'1v -beneficirani'!$A$15:$AV$372,AX$3,FALSE))</f>
        <v>0</v>
      </c>
    </row>
    <row r="150" spans="1:50" x14ac:dyDescent="0.25">
      <c r="A150">
        <f t="shared" si="15"/>
        <v>0</v>
      </c>
      <c r="B150">
        <f>+IF(MAX(B$4:B149)+1&lt;=B$1,B149+1,0)</f>
        <v>0</v>
      </c>
      <c r="C150" s="222">
        <f t="shared" si="16"/>
        <v>0</v>
      </c>
      <c r="D150">
        <f t="shared" si="16"/>
        <v>0</v>
      </c>
      <c r="E150" s="368">
        <f t="shared" si="16"/>
        <v>0</v>
      </c>
      <c r="F150" s="222">
        <f t="shared" si="17"/>
        <v>0</v>
      </c>
      <c r="G150">
        <f>IF($B150=0,0,+VLOOKUP($B150,'1v -beneficirani'!A$15:C$351,G$3,FALSE))</f>
        <v>0</v>
      </c>
      <c r="I150">
        <f>IF($B150=0,0,+VLOOKUP($B150,'1v -beneficirani'!$A$15:$AV$372,I$3,FALSE))</f>
        <v>0</v>
      </c>
      <c r="J150">
        <f>IF($B150=0,0,+VLOOKUP($B150,'1v -beneficirani'!$A$15:$AV$372,J$3,FALSE))</f>
        <v>0</v>
      </c>
      <c r="K150">
        <f>IF($B150=0,0,+VLOOKUP($B150,'1v -beneficirani'!$A$15:$AV$372,K$3,FALSE))</f>
        <v>0</v>
      </c>
      <c r="L150">
        <f>IF($B150=0,0,+VLOOKUP($B150,'1v -beneficirani'!$A$15:$AV$372,L$3,FALSE))</f>
        <v>0</v>
      </c>
      <c r="M150">
        <f>IF($B150=0,0,+VLOOKUP($B150,'1v -beneficirani'!$A$15:$AV$372,M$3,FALSE))</f>
        <v>0</v>
      </c>
      <c r="N150">
        <f>IF($B150=0,0,+VLOOKUP($B150,'1v -beneficirani'!$A$15:$AV$372,N$3,FALSE))</f>
        <v>0</v>
      </c>
      <c r="O150">
        <f>IF($B150=0,0,+VLOOKUP($B150,'1v -beneficirani'!$A$15:$AV$372,O$3,FALSE))</f>
        <v>0</v>
      </c>
      <c r="P150">
        <f>IF($B150=0,0,+VLOOKUP($B150,'1v -beneficirani'!$A$15:$AV$372,P$3,FALSE))</f>
        <v>0</v>
      </c>
      <c r="Q150">
        <f>IF($B150=0,0,+VLOOKUP($B150,'1v -beneficirani'!$A$15:$AV$372,Q$3,FALSE))</f>
        <v>0</v>
      </c>
      <c r="R150">
        <f>IF($B150=0,0,+VLOOKUP($B150,'1v -beneficirani'!$A$15:$AV$372,R$3,FALSE))</f>
        <v>0</v>
      </c>
      <c r="S150">
        <f>IF($B150=0,0,+VLOOKUP($B150,'1v -beneficirani'!$A$15:$AV$372,S$3,FALSE))</f>
        <v>0</v>
      </c>
      <c r="T150">
        <f>IF($B150=0,0,+VLOOKUP($B150,'1v -beneficirani'!$A$15:$AV$372,T$3,FALSE))</f>
        <v>0</v>
      </c>
      <c r="U150">
        <f>IF($B150=0,0,+VLOOKUP($B150,'1v -beneficirani'!$A$15:$AV$372,U$3,FALSE))</f>
        <v>0</v>
      </c>
      <c r="V150">
        <f>IF($B150=0,0,+VLOOKUP($B150,'1v -beneficirani'!$A$15:$AV$372,V$3,FALSE))</f>
        <v>0</v>
      </c>
      <c r="W150">
        <f>IF($B150=0,0,+VLOOKUP($B150,'1v -beneficirani'!$A$15:$AV$372,W$3,FALSE))</f>
        <v>0</v>
      </c>
      <c r="X150">
        <f>IF($B150=0,0,+VLOOKUP($B150,'1v -beneficirani'!$A$15:$AV$372,X$3,FALSE))</f>
        <v>0</v>
      </c>
      <c r="Y150">
        <f>IF($B150=0,0,+VLOOKUP($B150,'1v -beneficirani'!$A$15:$AV$372,Y$3,FALSE))</f>
        <v>0</v>
      </c>
      <c r="Z150">
        <f>IF($B150=0,0,+VLOOKUP($B150,'1v -beneficirani'!$A$15:$AV$372,Z$3,FALSE))</f>
        <v>0</v>
      </c>
      <c r="AA150">
        <f>IF($B150=0,0,+VLOOKUP($B150,'1v -beneficirani'!$A$15:$AV$372,AA$3,FALSE))</f>
        <v>0</v>
      </c>
      <c r="AB150">
        <f>IF($B150=0,0,+VLOOKUP($B150,'1v -beneficirani'!$A$15:$AV$372,AB$3,FALSE))</f>
        <v>0</v>
      </c>
      <c r="AC150">
        <f>IF($B150=0,0,+VLOOKUP($B150,'1v -beneficirani'!$A$15:$AV$372,AC$3,FALSE))</f>
        <v>0</v>
      </c>
      <c r="AD150">
        <f>IF($B150=0,0,+VLOOKUP($B150,'1v -beneficirani'!$A$15:$AV$372,AD$3,FALSE))</f>
        <v>0</v>
      </c>
      <c r="AL150">
        <f>IF($B150=0,0,+VLOOKUP($B150,'1v -beneficirani'!$A$15:$AV$372,AL$3,FALSE))</f>
        <v>0</v>
      </c>
      <c r="AM150">
        <f>IF($B150=0,0,+VLOOKUP($B150,'1v -beneficirani'!$A$15:$AV$372,AM$3,FALSE))</f>
        <v>0</v>
      </c>
      <c r="AN150" s="40">
        <f>IF($B150=0,0,+VLOOKUP($B150,'1v -beneficirani'!$A$15:$AV$372,AN$3,FALSE))</f>
        <v>0</v>
      </c>
      <c r="AO150" s="40">
        <f>IF($B150=0,0,+VLOOKUP($B150,'1v -beneficirani'!$A$15:$AV$372,AO$3,FALSE))</f>
        <v>0</v>
      </c>
      <c r="AP150" s="40">
        <f>IF($B150=0,0,+VLOOKUP($B150,'1v -beneficirani'!$A$15:$AV$372,AP$3,FALSE))</f>
        <v>0</v>
      </c>
      <c r="AQ150" s="40">
        <f>IF($B150=0,0,+VLOOKUP($B150,'1v -beneficirani'!$A$15:$AV$372,AQ$3,FALSE))</f>
        <v>0</v>
      </c>
      <c r="AR150" s="40">
        <f>IF($B150=0,0,+VLOOKUP($B150,'1v -beneficirani'!$A$15:$AV$372,AR$3,FALSE))</f>
        <v>0</v>
      </c>
      <c r="AS150" s="40">
        <f>IF($B150=0,0,+VLOOKUP($B150,'1v -beneficirani'!$A$15:$AV$372,AS$3,FALSE))</f>
        <v>0</v>
      </c>
      <c r="AT150" s="40">
        <f>IF($B150=0,0,+VLOOKUP($B150,'1v -beneficirani'!$A$15:$AV$372,AT$3,FALSE))</f>
        <v>0</v>
      </c>
      <c r="AU150" s="40">
        <f>IF($B150=0,0,+VLOOKUP($B150,'1v -beneficirani'!$A$15:$AV$372,AU$3,FALSE))</f>
        <v>0</v>
      </c>
      <c r="AV150" s="40">
        <f>IF($B150=0,0,+VLOOKUP($B150,'1v -beneficirani'!$A$15:$AV$372,AV$3,FALSE))</f>
        <v>0</v>
      </c>
      <c r="AW150" s="40">
        <f>IF($B150=0,0,+VLOOKUP($B150,'1v -beneficirani'!$A$15:$AV$372,AW$3,FALSE))</f>
        <v>0</v>
      </c>
      <c r="AX150" s="389">
        <f>IF($B150=0,0,+VLOOKUP($B150,'1v -beneficirani'!$A$15:$AV$372,AX$3,FALSE))</f>
        <v>0</v>
      </c>
    </row>
    <row r="151" spans="1:50" x14ac:dyDescent="0.25">
      <c r="A151">
        <f t="shared" si="15"/>
        <v>0</v>
      </c>
      <c r="B151">
        <f>+IF(MAX(B$4:B150)+1&lt;=B$1,B150+1,0)</f>
        <v>0</v>
      </c>
      <c r="C151" s="222">
        <f t="shared" ref="C151:E166" si="18">+IF(B151&gt;0,C150,0)</f>
        <v>0</v>
      </c>
      <c r="D151">
        <f t="shared" si="18"/>
        <v>0</v>
      </c>
      <c r="E151" s="368">
        <f t="shared" si="18"/>
        <v>0</v>
      </c>
      <c r="F151" s="222">
        <f t="shared" si="17"/>
        <v>0</v>
      </c>
      <c r="G151">
        <f>IF($B151=0,0,+VLOOKUP($B151,'1v -beneficirani'!A$15:C$351,G$3,FALSE))</f>
        <v>0</v>
      </c>
      <c r="I151">
        <f>IF($B151=0,0,+VLOOKUP($B151,'1v -beneficirani'!$A$15:$AV$372,I$3,FALSE))</f>
        <v>0</v>
      </c>
      <c r="J151">
        <f>IF($B151=0,0,+VLOOKUP($B151,'1v -beneficirani'!$A$15:$AV$372,J$3,FALSE))</f>
        <v>0</v>
      </c>
      <c r="K151">
        <f>IF($B151=0,0,+VLOOKUP($B151,'1v -beneficirani'!$A$15:$AV$372,K$3,FALSE))</f>
        <v>0</v>
      </c>
      <c r="L151">
        <f>IF($B151=0,0,+VLOOKUP($B151,'1v -beneficirani'!$A$15:$AV$372,L$3,FALSE))</f>
        <v>0</v>
      </c>
      <c r="M151">
        <f>IF($B151=0,0,+VLOOKUP($B151,'1v -beneficirani'!$A$15:$AV$372,M$3,FALSE))</f>
        <v>0</v>
      </c>
      <c r="N151">
        <f>IF($B151=0,0,+VLOOKUP($B151,'1v -beneficirani'!$A$15:$AV$372,N$3,FALSE))</f>
        <v>0</v>
      </c>
      <c r="O151">
        <f>IF($B151=0,0,+VLOOKUP($B151,'1v -beneficirani'!$A$15:$AV$372,O$3,FALSE))</f>
        <v>0</v>
      </c>
      <c r="P151">
        <f>IF($B151=0,0,+VLOOKUP($B151,'1v -beneficirani'!$A$15:$AV$372,P$3,FALSE))</f>
        <v>0</v>
      </c>
      <c r="Q151">
        <f>IF($B151=0,0,+VLOOKUP($B151,'1v -beneficirani'!$A$15:$AV$372,Q$3,FALSE))</f>
        <v>0</v>
      </c>
      <c r="R151">
        <f>IF($B151=0,0,+VLOOKUP($B151,'1v -beneficirani'!$A$15:$AV$372,R$3,FALSE))</f>
        <v>0</v>
      </c>
      <c r="S151">
        <f>IF($B151=0,0,+VLOOKUP($B151,'1v -beneficirani'!$A$15:$AV$372,S$3,FALSE))</f>
        <v>0</v>
      </c>
      <c r="T151">
        <f>IF($B151=0,0,+VLOOKUP($B151,'1v -beneficirani'!$A$15:$AV$372,T$3,FALSE))</f>
        <v>0</v>
      </c>
      <c r="U151">
        <f>IF($B151=0,0,+VLOOKUP($B151,'1v -beneficirani'!$A$15:$AV$372,U$3,FALSE))</f>
        <v>0</v>
      </c>
      <c r="V151">
        <f>IF($B151=0,0,+VLOOKUP($B151,'1v -beneficirani'!$A$15:$AV$372,V$3,FALSE))</f>
        <v>0</v>
      </c>
      <c r="W151">
        <f>IF($B151=0,0,+VLOOKUP($B151,'1v -beneficirani'!$A$15:$AV$372,W$3,FALSE))</f>
        <v>0</v>
      </c>
      <c r="X151">
        <f>IF($B151=0,0,+VLOOKUP($B151,'1v -beneficirani'!$A$15:$AV$372,X$3,FALSE))</f>
        <v>0</v>
      </c>
      <c r="Y151">
        <f>IF($B151=0,0,+VLOOKUP($B151,'1v -beneficirani'!$A$15:$AV$372,Y$3,FALSE))</f>
        <v>0</v>
      </c>
      <c r="Z151">
        <f>IF($B151=0,0,+VLOOKUP($B151,'1v -beneficirani'!$A$15:$AV$372,Z$3,FALSE))</f>
        <v>0</v>
      </c>
      <c r="AA151">
        <f>IF($B151=0,0,+VLOOKUP($B151,'1v -beneficirani'!$A$15:$AV$372,AA$3,FALSE))</f>
        <v>0</v>
      </c>
      <c r="AB151">
        <f>IF($B151=0,0,+VLOOKUP($B151,'1v -beneficirani'!$A$15:$AV$372,AB$3,FALSE))</f>
        <v>0</v>
      </c>
      <c r="AC151">
        <f>IF($B151=0,0,+VLOOKUP($B151,'1v -beneficirani'!$A$15:$AV$372,AC$3,FALSE))</f>
        <v>0</v>
      </c>
      <c r="AD151">
        <f>IF($B151=0,0,+VLOOKUP($B151,'1v -beneficirani'!$A$15:$AV$372,AD$3,FALSE))</f>
        <v>0</v>
      </c>
      <c r="AL151">
        <f>IF($B151=0,0,+VLOOKUP($B151,'1v -beneficirani'!$A$15:$AV$372,AL$3,FALSE))</f>
        <v>0</v>
      </c>
      <c r="AM151">
        <f>IF($B151=0,0,+VLOOKUP($B151,'1v -beneficirani'!$A$15:$AV$372,AM$3,FALSE))</f>
        <v>0</v>
      </c>
      <c r="AN151" s="40">
        <f>IF($B151=0,0,+VLOOKUP($B151,'1v -beneficirani'!$A$15:$AV$372,AN$3,FALSE))</f>
        <v>0</v>
      </c>
      <c r="AO151" s="40">
        <f>IF($B151=0,0,+VLOOKUP($B151,'1v -beneficirani'!$A$15:$AV$372,AO$3,FALSE))</f>
        <v>0</v>
      </c>
      <c r="AP151" s="40">
        <f>IF($B151=0,0,+VLOOKUP($B151,'1v -beneficirani'!$A$15:$AV$372,AP$3,FALSE))</f>
        <v>0</v>
      </c>
      <c r="AQ151" s="40">
        <f>IF($B151=0,0,+VLOOKUP($B151,'1v -beneficirani'!$A$15:$AV$372,AQ$3,FALSE))</f>
        <v>0</v>
      </c>
      <c r="AR151" s="40">
        <f>IF($B151=0,0,+VLOOKUP($B151,'1v -beneficirani'!$A$15:$AV$372,AR$3,FALSE))</f>
        <v>0</v>
      </c>
      <c r="AS151" s="40">
        <f>IF($B151=0,0,+VLOOKUP($B151,'1v -beneficirani'!$A$15:$AV$372,AS$3,FALSE))</f>
        <v>0</v>
      </c>
      <c r="AT151" s="40">
        <f>IF($B151=0,0,+VLOOKUP($B151,'1v -beneficirani'!$A$15:$AV$372,AT$3,FALSE))</f>
        <v>0</v>
      </c>
      <c r="AU151" s="40">
        <f>IF($B151=0,0,+VLOOKUP($B151,'1v -beneficirani'!$A$15:$AV$372,AU$3,FALSE))</f>
        <v>0</v>
      </c>
      <c r="AV151" s="40">
        <f>IF($B151=0,0,+VLOOKUP($B151,'1v -beneficirani'!$A$15:$AV$372,AV$3,FALSE))</f>
        <v>0</v>
      </c>
      <c r="AW151" s="40">
        <f>IF($B151=0,0,+VLOOKUP($B151,'1v -beneficirani'!$A$15:$AV$372,AW$3,FALSE))</f>
        <v>0</v>
      </c>
      <c r="AX151" s="389">
        <f>IF($B151=0,0,+VLOOKUP($B151,'1v -beneficirani'!$A$15:$AV$372,AX$3,FALSE))</f>
        <v>0</v>
      </c>
    </row>
    <row r="152" spans="1:50" x14ac:dyDescent="0.25">
      <c r="A152">
        <f t="shared" si="15"/>
        <v>0</v>
      </c>
      <c r="B152">
        <f>+IF(MAX(B$4:B151)+1&lt;=B$1,B151+1,0)</f>
        <v>0</v>
      </c>
      <c r="C152" s="222">
        <f t="shared" si="18"/>
        <v>0</v>
      </c>
      <c r="D152">
        <f t="shared" si="18"/>
        <v>0</v>
      </c>
      <c r="E152" s="368">
        <f t="shared" si="18"/>
        <v>0</v>
      </c>
      <c r="F152" s="222">
        <f t="shared" si="17"/>
        <v>0</v>
      </c>
      <c r="G152">
        <f>IF($B152=0,0,+VLOOKUP($B152,'1v -beneficirani'!A$15:C$351,G$3,FALSE))</f>
        <v>0</v>
      </c>
      <c r="I152">
        <f>IF($B152=0,0,+VLOOKUP($B152,'1v -beneficirani'!$A$15:$AV$372,I$3,FALSE))</f>
        <v>0</v>
      </c>
      <c r="J152">
        <f>IF($B152=0,0,+VLOOKUP($B152,'1v -beneficirani'!$A$15:$AV$372,J$3,FALSE))</f>
        <v>0</v>
      </c>
      <c r="K152">
        <f>IF($B152=0,0,+VLOOKUP($B152,'1v -beneficirani'!$A$15:$AV$372,K$3,FALSE))</f>
        <v>0</v>
      </c>
      <c r="L152">
        <f>IF($B152=0,0,+VLOOKUP($B152,'1v -beneficirani'!$A$15:$AV$372,L$3,FALSE))</f>
        <v>0</v>
      </c>
      <c r="M152">
        <f>IF($B152=0,0,+VLOOKUP($B152,'1v -beneficirani'!$A$15:$AV$372,M$3,FALSE))</f>
        <v>0</v>
      </c>
      <c r="N152">
        <f>IF($B152=0,0,+VLOOKUP($B152,'1v -beneficirani'!$A$15:$AV$372,N$3,FALSE))</f>
        <v>0</v>
      </c>
      <c r="O152">
        <f>IF($B152=0,0,+VLOOKUP($B152,'1v -beneficirani'!$A$15:$AV$372,O$3,FALSE))</f>
        <v>0</v>
      </c>
      <c r="P152">
        <f>IF($B152=0,0,+VLOOKUP($B152,'1v -beneficirani'!$A$15:$AV$372,P$3,FALSE))</f>
        <v>0</v>
      </c>
      <c r="Q152">
        <f>IF($B152=0,0,+VLOOKUP($B152,'1v -beneficirani'!$A$15:$AV$372,Q$3,FALSE))</f>
        <v>0</v>
      </c>
      <c r="R152">
        <f>IF($B152=0,0,+VLOOKUP($B152,'1v -beneficirani'!$A$15:$AV$372,R$3,FALSE))</f>
        <v>0</v>
      </c>
      <c r="S152">
        <f>IF($B152=0,0,+VLOOKUP($B152,'1v -beneficirani'!$A$15:$AV$372,S$3,FALSE))</f>
        <v>0</v>
      </c>
      <c r="T152">
        <f>IF($B152=0,0,+VLOOKUP($B152,'1v -beneficirani'!$A$15:$AV$372,T$3,FALSE))</f>
        <v>0</v>
      </c>
      <c r="U152">
        <f>IF($B152=0,0,+VLOOKUP($B152,'1v -beneficirani'!$A$15:$AV$372,U$3,FALSE))</f>
        <v>0</v>
      </c>
      <c r="V152">
        <f>IF($B152=0,0,+VLOOKUP($B152,'1v -beneficirani'!$A$15:$AV$372,V$3,FALSE))</f>
        <v>0</v>
      </c>
      <c r="W152">
        <f>IF($B152=0,0,+VLOOKUP($B152,'1v -beneficirani'!$A$15:$AV$372,W$3,FALSE))</f>
        <v>0</v>
      </c>
      <c r="X152">
        <f>IF($B152=0,0,+VLOOKUP($B152,'1v -beneficirani'!$A$15:$AV$372,X$3,FALSE))</f>
        <v>0</v>
      </c>
      <c r="Y152">
        <f>IF($B152=0,0,+VLOOKUP($B152,'1v -beneficirani'!$A$15:$AV$372,Y$3,FALSE))</f>
        <v>0</v>
      </c>
      <c r="Z152">
        <f>IF($B152=0,0,+VLOOKUP($B152,'1v -beneficirani'!$A$15:$AV$372,Z$3,FALSE))</f>
        <v>0</v>
      </c>
      <c r="AA152">
        <f>IF($B152=0,0,+VLOOKUP($B152,'1v -beneficirani'!$A$15:$AV$372,AA$3,FALSE))</f>
        <v>0</v>
      </c>
      <c r="AB152">
        <f>IF($B152=0,0,+VLOOKUP($B152,'1v -beneficirani'!$A$15:$AV$372,AB$3,FALSE))</f>
        <v>0</v>
      </c>
      <c r="AC152">
        <f>IF($B152=0,0,+VLOOKUP($B152,'1v -beneficirani'!$A$15:$AV$372,AC$3,FALSE))</f>
        <v>0</v>
      </c>
      <c r="AD152">
        <f>IF($B152=0,0,+VLOOKUP($B152,'1v -beneficirani'!$A$15:$AV$372,AD$3,FALSE))</f>
        <v>0</v>
      </c>
      <c r="AL152">
        <f>IF($B152=0,0,+VLOOKUP($B152,'1v -beneficirani'!$A$15:$AV$372,AL$3,FALSE))</f>
        <v>0</v>
      </c>
      <c r="AM152">
        <f>IF($B152=0,0,+VLOOKUP($B152,'1v -beneficirani'!$A$15:$AV$372,AM$3,FALSE))</f>
        <v>0</v>
      </c>
      <c r="AN152" s="40">
        <f>IF($B152=0,0,+VLOOKUP($B152,'1v -beneficirani'!$A$15:$AV$372,AN$3,FALSE))</f>
        <v>0</v>
      </c>
      <c r="AO152" s="40">
        <f>IF($B152=0,0,+VLOOKUP($B152,'1v -beneficirani'!$A$15:$AV$372,AO$3,FALSE))</f>
        <v>0</v>
      </c>
      <c r="AP152" s="40">
        <f>IF($B152=0,0,+VLOOKUP($B152,'1v -beneficirani'!$A$15:$AV$372,AP$3,FALSE))</f>
        <v>0</v>
      </c>
      <c r="AQ152" s="40">
        <f>IF($B152=0,0,+VLOOKUP($B152,'1v -beneficirani'!$A$15:$AV$372,AQ$3,FALSE))</f>
        <v>0</v>
      </c>
      <c r="AR152" s="40">
        <f>IF($B152=0,0,+VLOOKUP($B152,'1v -beneficirani'!$A$15:$AV$372,AR$3,FALSE))</f>
        <v>0</v>
      </c>
      <c r="AS152" s="40">
        <f>IF($B152=0,0,+VLOOKUP($B152,'1v -beneficirani'!$A$15:$AV$372,AS$3,FALSE))</f>
        <v>0</v>
      </c>
      <c r="AT152" s="40">
        <f>IF($B152=0,0,+VLOOKUP($B152,'1v -beneficirani'!$A$15:$AV$372,AT$3,FALSE))</f>
        <v>0</v>
      </c>
      <c r="AU152" s="40">
        <f>IF($B152=0,0,+VLOOKUP($B152,'1v -beneficirani'!$A$15:$AV$372,AU$3,FALSE))</f>
        <v>0</v>
      </c>
      <c r="AV152" s="40">
        <f>IF($B152=0,0,+VLOOKUP($B152,'1v -beneficirani'!$A$15:$AV$372,AV$3,FALSE))</f>
        <v>0</v>
      </c>
      <c r="AW152" s="40">
        <f>IF($B152=0,0,+VLOOKUP($B152,'1v -beneficirani'!$A$15:$AV$372,AW$3,FALSE))</f>
        <v>0</v>
      </c>
      <c r="AX152" s="389">
        <f>IF($B152=0,0,+VLOOKUP($B152,'1v -beneficirani'!$A$15:$AV$372,AX$3,FALSE))</f>
        <v>0</v>
      </c>
    </row>
    <row r="153" spans="1:50" x14ac:dyDescent="0.25">
      <c r="A153">
        <f t="shared" si="15"/>
        <v>0</v>
      </c>
      <c r="B153">
        <f>+IF(MAX(B$4:B152)+1&lt;=B$1,B152+1,0)</f>
        <v>0</v>
      </c>
      <c r="C153" s="222">
        <f t="shared" si="18"/>
        <v>0</v>
      </c>
      <c r="D153">
        <f t="shared" si="18"/>
        <v>0</v>
      </c>
      <c r="E153" s="368">
        <f t="shared" si="18"/>
        <v>0</v>
      </c>
      <c r="F153" s="222">
        <f t="shared" si="17"/>
        <v>0</v>
      </c>
      <c r="G153">
        <f>IF($B153=0,0,+VLOOKUP($B153,'1v -beneficirani'!A$15:C$351,G$3,FALSE))</f>
        <v>0</v>
      </c>
      <c r="I153">
        <f>IF($B153=0,0,+VLOOKUP($B153,'1v -beneficirani'!$A$15:$AV$372,I$3,FALSE))</f>
        <v>0</v>
      </c>
      <c r="J153">
        <f>IF($B153=0,0,+VLOOKUP($B153,'1v -beneficirani'!$A$15:$AV$372,J$3,FALSE))</f>
        <v>0</v>
      </c>
      <c r="K153">
        <f>IF($B153=0,0,+VLOOKUP($B153,'1v -beneficirani'!$A$15:$AV$372,K$3,FALSE))</f>
        <v>0</v>
      </c>
      <c r="L153">
        <f>IF($B153=0,0,+VLOOKUP($B153,'1v -beneficirani'!$A$15:$AV$372,L$3,FALSE))</f>
        <v>0</v>
      </c>
      <c r="M153">
        <f>IF($B153=0,0,+VLOOKUP($B153,'1v -beneficirani'!$A$15:$AV$372,M$3,FALSE))</f>
        <v>0</v>
      </c>
      <c r="N153">
        <f>IF($B153=0,0,+VLOOKUP($B153,'1v -beneficirani'!$A$15:$AV$372,N$3,FALSE))</f>
        <v>0</v>
      </c>
      <c r="O153">
        <f>IF($B153=0,0,+VLOOKUP($B153,'1v -beneficirani'!$A$15:$AV$372,O$3,FALSE))</f>
        <v>0</v>
      </c>
      <c r="P153">
        <f>IF($B153=0,0,+VLOOKUP($B153,'1v -beneficirani'!$A$15:$AV$372,P$3,FALSE))</f>
        <v>0</v>
      </c>
      <c r="Q153">
        <f>IF($B153=0,0,+VLOOKUP($B153,'1v -beneficirani'!$A$15:$AV$372,Q$3,FALSE))</f>
        <v>0</v>
      </c>
      <c r="R153">
        <f>IF($B153=0,0,+VLOOKUP($B153,'1v -beneficirani'!$A$15:$AV$372,R$3,FALSE))</f>
        <v>0</v>
      </c>
      <c r="S153">
        <f>IF($B153=0,0,+VLOOKUP($B153,'1v -beneficirani'!$A$15:$AV$372,S$3,FALSE))</f>
        <v>0</v>
      </c>
      <c r="T153">
        <f>IF($B153=0,0,+VLOOKUP($B153,'1v -beneficirani'!$A$15:$AV$372,T$3,FALSE))</f>
        <v>0</v>
      </c>
      <c r="U153">
        <f>IF($B153=0,0,+VLOOKUP($B153,'1v -beneficirani'!$A$15:$AV$372,U$3,FALSE))</f>
        <v>0</v>
      </c>
      <c r="V153">
        <f>IF($B153=0,0,+VLOOKUP($B153,'1v -beneficirani'!$A$15:$AV$372,V$3,FALSE))</f>
        <v>0</v>
      </c>
      <c r="W153">
        <f>IF($B153=0,0,+VLOOKUP($B153,'1v -beneficirani'!$A$15:$AV$372,W$3,FALSE))</f>
        <v>0</v>
      </c>
      <c r="X153">
        <f>IF($B153=0,0,+VLOOKUP($B153,'1v -beneficirani'!$A$15:$AV$372,X$3,FALSE))</f>
        <v>0</v>
      </c>
      <c r="Y153">
        <f>IF($B153=0,0,+VLOOKUP($B153,'1v -beneficirani'!$A$15:$AV$372,Y$3,FALSE))</f>
        <v>0</v>
      </c>
      <c r="Z153">
        <f>IF($B153=0,0,+VLOOKUP($B153,'1v -beneficirani'!$A$15:$AV$372,Z$3,FALSE))</f>
        <v>0</v>
      </c>
      <c r="AA153">
        <f>IF($B153=0,0,+VLOOKUP($B153,'1v -beneficirani'!$A$15:$AV$372,AA$3,FALSE))</f>
        <v>0</v>
      </c>
      <c r="AB153">
        <f>IF($B153=0,0,+VLOOKUP($B153,'1v -beneficirani'!$A$15:$AV$372,AB$3,FALSE))</f>
        <v>0</v>
      </c>
      <c r="AC153">
        <f>IF($B153=0,0,+VLOOKUP($B153,'1v -beneficirani'!$A$15:$AV$372,AC$3,FALSE))</f>
        <v>0</v>
      </c>
      <c r="AD153">
        <f>IF($B153=0,0,+VLOOKUP($B153,'1v -beneficirani'!$A$15:$AV$372,AD$3,FALSE))</f>
        <v>0</v>
      </c>
      <c r="AL153">
        <f>IF($B153=0,0,+VLOOKUP($B153,'1v -beneficirani'!$A$15:$AV$372,AL$3,FALSE))</f>
        <v>0</v>
      </c>
      <c r="AM153">
        <f>IF($B153=0,0,+VLOOKUP($B153,'1v -beneficirani'!$A$15:$AV$372,AM$3,FALSE))</f>
        <v>0</v>
      </c>
      <c r="AN153" s="40">
        <f>IF($B153=0,0,+VLOOKUP($B153,'1v -beneficirani'!$A$15:$AV$372,AN$3,FALSE))</f>
        <v>0</v>
      </c>
      <c r="AO153" s="40">
        <f>IF($B153=0,0,+VLOOKUP($B153,'1v -beneficirani'!$A$15:$AV$372,AO$3,FALSE))</f>
        <v>0</v>
      </c>
      <c r="AP153" s="40">
        <f>IF($B153=0,0,+VLOOKUP($B153,'1v -beneficirani'!$A$15:$AV$372,AP$3,FALSE))</f>
        <v>0</v>
      </c>
      <c r="AQ153" s="40">
        <f>IF($B153=0,0,+VLOOKUP($B153,'1v -beneficirani'!$A$15:$AV$372,AQ$3,FALSE))</f>
        <v>0</v>
      </c>
      <c r="AR153" s="40">
        <f>IF($B153=0,0,+VLOOKUP($B153,'1v -beneficirani'!$A$15:$AV$372,AR$3,FALSE))</f>
        <v>0</v>
      </c>
      <c r="AS153" s="40">
        <f>IF($B153=0,0,+VLOOKUP($B153,'1v -beneficirani'!$A$15:$AV$372,AS$3,FALSE))</f>
        <v>0</v>
      </c>
      <c r="AT153" s="40">
        <f>IF($B153=0,0,+VLOOKUP($B153,'1v -beneficirani'!$A$15:$AV$372,AT$3,FALSE))</f>
        <v>0</v>
      </c>
      <c r="AU153" s="40">
        <f>IF($B153=0,0,+VLOOKUP($B153,'1v -beneficirani'!$A$15:$AV$372,AU$3,FALSE))</f>
        <v>0</v>
      </c>
      <c r="AV153" s="40">
        <f>IF($B153=0,0,+VLOOKUP($B153,'1v -beneficirani'!$A$15:$AV$372,AV$3,FALSE))</f>
        <v>0</v>
      </c>
      <c r="AW153" s="40">
        <f>IF($B153=0,0,+VLOOKUP($B153,'1v -beneficirani'!$A$15:$AV$372,AW$3,FALSE))</f>
        <v>0</v>
      </c>
      <c r="AX153" s="389">
        <f>IF($B153=0,0,+VLOOKUP($B153,'1v -beneficirani'!$A$15:$AV$372,AX$3,FALSE))</f>
        <v>0</v>
      </c>
    </row>
    <row r="154" spans="1:50" x14ac:dyDescent="0.25">
      <c r="A154">
        <f t="shared" si="15"/>
        <v>0</v>
      </c>
      <c r="B154">
        <f>+IF(MAX(B$4:B153)+1&lt;=B$1,B153+1,0)</f>
        <v>0</v>
      </c>
      <c r="C154" s="222">
        <f t="shared" si="18"/>
        <v>0</v>
      </c>
      <c r="D154">
        <f t="shared" si="18"/>
        <v>0</v>
      </c>
      <c r="E154" s="368">
        <f t="shared" si="18"/>
        <v>0</v>
      </c>
      <c r="F154" s="222">
        <f t="shared" si="17"/>
        <v>0</v>
      </c>
      <c r="G154">
        <f>IF($B154=0,0,+VLOOKUP($B154,'1v -beneficirani'!A$15:C$351,G$3,FALSE))</f>
        <v>0</v>
      </c>
      <c r="I154">
        <f>IF($B154=0,0,+VLOOKUP($B154,'1v -beneficirani'!$A$15:$AV$372,I$3,FALSE))</f>
        <v>0</v>
      </c>
      <c r="J154">
        <f>IF($B154=0,0,+VLOOKUP($B154,'1v -beneficirani'!$A$15:$AV$372,J$3,FALSE))</f>
        <v>0</v>
      </c>
      <c r="K154">
        <f>IF($B154=0,0,+VLOOKUP($B154,'1v -beneficirani'!$A$15:$AV$372,K$3,FALSE))</f>
        <v>0</v>
      </c>
      <c r="L154">
        <f>IF($B154=0,0,+VLOOKUP($B154,'1v -beneficirani'!$A$15:$AV$372,L$3,FALSE))</f>
        <v>0</v>
      </c>
      <c r="M154">
        <f>IF($B154=0,0,+VLOOKUP($B154,'1v -beneficirani'!$A$15:$AV$372,M$3,FALSE))</f>
        <v>0</v>
      </c>
      <c r="N154">
        <f>IF($B154=0,0,+VLOOKUP($B154,'1v -beneficirani'!$A$15:$AV$372,N$3,FALSE))</f>
        <v>0</v>
      </c>
      <c r="O154">
        <f>IF($B154=0,0,+VLOOKUP($B154,'1v -beneficirani'!$A$15:$AV$372,O$3,FALSE))</f>
        <v>0</v>
      </c>
      <c r="P154">
        <f>IF($B154=0,0,+VLOOKUP($B154,'1v -beneficirani'!$A$15:$AV$372,P$3,FALSE))</f>
        <v>0</v>
      </c>
      <c r="Q154">
        <f>IF($B154=0,0,+VLOOKUP($B154,'1v -beneficirani'!$A$15:$AV$372,Q$3,FALSE))</f>
        <v>0</v>
      </c>
      <c r="R154">
        <f>IF($B154=0,0,+VLOOKUP($B154,'1v -beneficirani'!$A$15:$AV$372,R$3,FALSE))</f>
        <v>0</v>
      </c>
      <c r="S154">
        <f>IF($B154=0,0,+VLOOKUP($B154,'1v -beneficirani'!$A$15:$AV$372,S$3,FALSE))</f>
        <v>0</v>
      </c>
      <c r="T154">
        <f>IF($B154=0,0,+VLOOKUP($B154,'1v -beneficirani'!$A$15:$AV$372,T$3,FALSE))</f>
        <v>0</v>
      </c>
      <c r="U154">
        <f>IF($B154=0,0,+VLOOKUP($B154,'1v -beneficirani'!$A$15:$AV$372,U$3,FALSE))</f>
        <v>0</v>
      </c>
      <c r="V154">
        <f>IF($B154=0,0,+VLOOKUP($B154,'1v -beneficirani'!$A$15:$AV$372,V$3,FALSE))</f>
        <v>0</v>
      </c>
      <c r="W154">
        <f>IF($B154=0,0,+VLOOKUP($B154,'1v -beneficirani'!$A$15:$AV$372,W$3,FALSE))</f>
        <v>0</v>
      </c>
      <c r="X154">
        <f>IF($B154=0,0,+VLOOKUP($B154,'1v -beneficirani'!$A$15:$AV$372,X$3,FALSE))</f>
        <v>0</v>
      </c>
      <c r="Y154">
        <f>IF($B154=0,0,+VLOOKUP($B154,'1v -beneficirani'!$A$15:$AV$372,Y$3,FALSE))</f>
        <v>0</v>
      </c>
      <c r="Z154">
        <f>IF($B154=0,0,+VLOOKUP($B154,'1v -beneficirani'!$A$15:$AV$372,Z$3,FALSE))</f>
        <v>0</v>
      </c>
      <c r="AA154">
        <f>IF($B154=0,0,+VLOOKUP($B154,'1v -beneficirani'!$A$15:$AV$372,AA$3,FALSE))</f>
        <v>0</v>
      </c>
      <c r="AB154">
        <f>IF($B154=0,0,+VLOOKUP($B154,'1v -beneficirani'!$A$15:$AV$372,AB$3,FALSE))</f>
        <v>0</v>
      </c>
      <c r="AC154">
        <f>IF($B154=0,0,+VLOOKUP($B154,'1v -beneficirani'!$A$15:$AV$372,AC$3,FALSE))</f>
        <v>0</v>
      </c>
      <c r="AD154">
        <f>IF($B154=0,0,+VLOOKUP($B154,'1v -beneficirani'!$A$15:$AV$372,AD$3,FALSE))</f>
        <v>0</v>
      </c>
      <c r="AL154">
        <f>IF($B154=0,0,+VLOOKUP($B154,'1v -beneficirani'!$A$15:$AV$372,AL$3,FALSE))</f>
        <v>0</v>
      </c>
      <c r="AM154">
        <f>IF($B154=0,0,+VLOOKUP($B154,'1v -beneficirani'!$A$15:$AV$372,AM$3,FALSE))</f>
        <v>0</v>
      </c>
      <c r="AN154" s="40">
        <f>IF($B154=0,0,+VLOOKUP($B154,'1v -beneficirani'!$A$15:$AV$372,AN$3,FALSE))</f>
        <v>0</v>
      </c>
      <c r="AO154" s="40">
        <f>IF($B154=0,0,+VLOOKUP($B154,'1v -beneficirani'!$A$15:$AV$372,AO$3,FALSE))</f>
        <v>0</v>
      </c>
      <c r="AP154" s="40">
        <f>IF($B154=0,0,+VLOOKUP($B154,'1v -beneficirani'!$A$15:$AV$372,AP$3,FALSE))</f>
        <v>0</v>
      </c>
      <c r="AQ154" s="40">
        <f>IF($B154=0,0,+VLOOKUP($B154,'1v -beneficirani'!$A$15:$AV$372,AQ$3,FALSE))</f>
        <v>0</v>
      </c>
      <c r="AR154" s="40">
        <f>IF($B154=0,0,+VLOOKUP($B154,'1v -beneficirani'!$A$15:$AV$372,AR$3,FALSE))</f>
        <v>0</v>
      </c>
      <c r="AS154" s="40">
        <f>IF($B154=0,0,+VLOOKUP($B154,'1v -beneficirani'!$A$15:$AV$372,AS$3,FALSE))</f>
        <v>0</v>
      </c>
      <c r="AT154" s="40">
        <f>IF($B154=0,0,+VLOOKUP($B154,'1v -beneficirani'!$A$15:$AV$372,AT$3,FALSE))</f>
        <v>0</v>
      </c>
      <c r="AU154" s="40">
        <f>IF($B154=0,0,+VLOOKUP($B154,'1v -beneficirani'!$A$15:$AV$372,AU$3,FALSE))</f>
        <v>0</v>
      </c>
      <c r="AV154" s="40">
        <f>IF($B154=0,0,+VLOOKUP($B154,'1v -beneficirani'!$A$15:$AV$372,AV$3,FALSE))</f>
        <v>0</v>
      </c>
      <c r="AW154" s="40">
        <f>IF($B154=0,0,+VLOOKUP($B154,'1v -beneficirani'!$A$15:$AV$372,AW$3,FALSE))</f>
        <v>0</v>
      </c>
      <c r="AX154" s="389">
        <f>IF($B154=0,0,+VLOOKUP($B154,'1v -beneficirani'!$A$15:$AV$372,AX$3,FALSE))</f>
        <v>0</v>
      </c>
    </row>
    <row r="155" spans="1:50" x14ac:dyDescent="0.25">
      <c r="A155">
        <f t="shared" si="15"/>
        <v>0</v>
      </c>
      <c r="B155">
        <f>+IF(MAX(B$4:B154)+1&lt;=B$1,B154+1,0)</f>
        <v>0</v>
      </c>
      <c r="C155" s="222">
        <f t="shared" si="18"/>
        <v>0</v>
      </c>
      <c r="D155">
        <f t="shared" si="18"/>
        <v>0</v>
      </c>
      <c r="E155" s="368">
        <f t="shared" si="18"/>
        <v>0</v>
      </c>
      <c r="F155" s="222">
        <f t="shared" si="17"/>
        <v>0</v>
      </c>
      <c r="G155">
        <f>IF($B155=0,0,+VLOOKUP($B155,'1v -beneficirani'!A$15:C$351,G$3,FALSE))</f>
        <v>0</v>
      </c>
      <c r="I155">
        <f>IF($B155=0,0,+VLOOKUP($B155,'1v -beneficirani'!$A$15:$AV$372,I$3,FALSE))</f>
        <v>0</v>
      </c>
      <c r="J155">
        <f>IF($B155=0,0,+VLOOKUP($B155,'1v -beneficirani'!$A$15:$AV$372,J$3,FALSE))</f>
        <v>0</v>
      </c>
      <c r="K155">
        <f>IF($B155=0,0,+VLOOKUP($B155,'1v -beneficirani'!$A$15:$AV$372,K$3,FALSE))</f>
        <v>0</v>
      </c>
      <c r="L155">
        <f>IF($B155=0,0,+VLOOKUP($B155,'1v -beneficirani'!$A$15:$AV$372,L$3,FALSE))</f>
        <v>0</v>
      </c>
      <c r="M155">
        <f>IF($B155=0,0,+VLOOKUP($B155,'1v -beneficirani'!$A$15:$AV$372,M$3,FALSE))</f>
        <v>0</v>
      </c>
      <c r="N155">
        <f>IF($B155=0,0,+VLOOKUP($B155,'1v -beneficirani'!$A$15:$AV$372,N$3,FALSE))</f>
        <v>0</v>
      </c>
      <c r="O155">
        <f>IF($B155=0,0,+VLOOKUP($B155,'1v -beneficirani'!$A$15:$AV$372,O$3,FALSE))</f>
        <v>0</v>
      </c>
      <c r="P155">
        <f>IF($B155=0,0,+VLOOKUP($B155,'1v -beneficirani'!$A$15:$AV$372,P$3,FALSE))</f>
        <v>0</v>
      </c>
      <c r="Q155">
        <f>IF($B155=0,0,+VLOOKUP($B155,'1v -beneficirani'!$A$15:$AV$372,Q$3,FALSE))</f>
        <v>0</v>
      </c>
      <c r="R155">
        <f>IF($B155=0,0,+VLOOKUP($B155,'1v -beneficirani'!$A$15:$AV$372,R$3,FALSE))</f>
        <v>0</v>
      </c>
      <c r="S155">
        <f>IF($B155=0,0,+VLOOKUP($B155,'1v -beneficirani'!$A$15:$AV$372,S$3,FALSE))</f>
        <v>0</v>
      </c>
      <c r="T155">
        <f>IF($B155=0,0,+VLOOKUP($B155,'1v -beneficirani'!$A$15:$AV$372,T$3,FALSE))</f>
        <v>0</v>
      </c>
      <c r="U155">
        <f>IF($B155=0,0,+VLOOKUP($B155,'1v -beneficirani'!$A$15:$AV$372,U$3,FALSE))</f>
        <v>0</v>
      </c>
      <c r="V155">
        <f>IF($B155=0,0,+VLOOKUP($B155,'1v -beneficirani'!$A$15:$AV$372,V$3,FALSE))</f>
        <v>0</v>
      </c>
      <c r="W155">
        <f>IF($B155=0,0,+VLOOKUP($B155,'1v -beneficirani'!$A$15:$AV$372,W$3,FALSE))</f>
        <v>0</v>
      </c>
      <c r="X155">
        <f>IF($B155=0,0,+VLOOKUP($B155,'1v -beneficirani'!$A$15:$AV$372,X$3,FALSE))</f>
        <v>0</v>
      </c>
      <c r="Y155">
        <f>IF($B155=0,0,+VLOOKUP($B155,'1v -beneficirani'!$A$15:$AV$372,Y$3,FALSE))</f>
        <v>0</v>
      </c>
      <c r="Z155">
        <f>IF($B155=0,0,+VLOOKUP($B155,'1v -beneficirani'!$A$15:$AV$372,Z$3,FALSE))</f>
        <v>0</v>
      </c>
      <c r="AA155">
        <f>IF($B155=0,0,+VLOOKUP($B155,'1v -beneficirani'!$A$15:$AV$372,AA$3,FALSE))</f>
        <v>0</v>
      </c>
      <c r="AB155">
        <f>IF($B155=0,0,+VLOOKUP($B155,'1v -beneficirani'!$A$15:$AV$372,AB$3,FALSE))</f>
        <v>0</v>
      </c>
      <c r="AC155">
        <f>IF($B155=0,0,+VLOOKUP($B155,'1v -beneficirani'!$A$15:$AV$372,AC$3,FALSE))</f>
        <v>0</v>
      </c>
      <c r="AD155">
        <f>IF($B155=0,0,+VLOOKUP($B155,'1v -beneficirani'!$A$15:$AV$372,AD$3,FALSE))</f>
        <v>0</v>
      </c>
      <c r="AL155">
        <f>IF($B155=0,0,+VLOOKUP($B155,'1v -beneficirani'!$A$15:$AV$372,AL$3,FALSE))</f>
        <v>0</v>
      </c>
      <c r="AM155">
        <f>IF($B155=0,0,+VLOOKUP($B155,'1v -beneficirani'!$A$15:$AV$372,AM$3,FALSE))</f>
        <v>0</v>
      </c>
      <c r="AN155" s="40">
        <f>IF($B155=0,0,+VLOOKUP($B155,'1v -beneficirani'!$A$15:$AV$372,AN$3,FALSE))</f>
        <v>0</v>
      </c>
      <c r="AO155" s="40">
        <f>IF($B155=0,0,+VLOOKUP($B155,'1v -beneficirani'!$A$15:$AV$372,AO$3,FALSE))</f>
        <v>0</v>
      </c>
      <c r="AP155" s="40">
        <f>IF($B155=0,0,+VLOOKUP($B155,'1v -beneficirani'!$A$15:$AV$372,AP$3,FALSE))</f>
        <v>0</v>
      </c>
      <c r="AQ155" s="40">
        <f>IF($B155=0,0,+VLOOKUP($B155,'1v -beneficirani'!$A$15:$AV$372,AQ$3,FALSE))</f>
        <v>0</v>
      </c>
      <c r="AR155" s="40">
        <f>IF($B155=0,0,+VLOOKUP($B155,'1v -beneficirani'!$A$15:$AV$372,AR$3,FALSE))</f>
        <v>0</v>
      </c>
      <c r="AS155" s="40">
        <f>IF($B155=0,0,+VLOOKUP($B155,'1v -beneficirani'!$A$15:$AV$372,AS$3,FALSE))</f>
        <v>0</v>
      </c>
      <c r="AT155" s="40">
        <f>IF($B155=0,0,+VLOOKUP($B155,'1v -beneficirani'!$A$15:$AV$372,AT$3,FALSE))</f>
        <v>0</v>
      </c>
      <c r="AU155" s="40">
        <f>IF($B155=0,0,+VLOOKUP($B155,'1v -beneficirani'!$A$15:$AV$372,AU$3,FALSE))</f>
        <v>0</v>
      </c>
      <c r="AV155" s="40">
        <f>IF($B155=0,0,+VLOOKUP($B155,'1v -beneficirani'!$A$15:$AV$372,AV$3,FALSE))</f>
        <v>0</v>
      </c>
      <c r="AW155" s="40">
        <f>IF($B155=0,0,+VLOOKUP($B155,'1v -beneficirani'!$A$15:$AV$372,AW$3,FALSE))</f>
        <v>0</v>
      </c>
      <c r="AX155" s="389">
        <f>IF($B155=0,0,+VLOOKUP($B155,'1v -beneficirani'!$A$15:$AV$372,AX$3,FALSE))</f>
        <v>0</v>
      </c>
    </row>
    <row r="156" spans="1:50" x14ac:dyDescent="0.25">
      <c r="A156">
        <f t="shared" si="15"/>
        <v>0</v>
      </c>
      <c r="B156">
        <f>+IF(MAX(B$4:B155)+1&lt;=B$1,B155+1,0)</f>
        <v>0</v>
      </c>
      <c r="C156" s="222">
        <f t="shared" si="18"/>
        <v>0</v>
      </c>
      <c r="D156">
        <f t="shared" si="18"/>
        <v>0</v>
      </c>
      <c r="E156" s="368">
        <f t="shared" si="18"/>
        <v>0</v>
      </c>
      <c r="F156" s="222">
        <f t="shared" si="17"/>
        <v>0</v>
      </c>
      <c r="G156">
        <f>IF($B156=0,0,+VLOOKUP($B156,'1v -beneficirani'!A$15:C$351,G$3,FALSE))</f>
        <v>0</v>
      </c>
      <c r="I156">
        <f>IF($B156=0,0,+VLOOKUP($B156,'1v -beneficirani'!$A$15:$AV$372,I$3,FALSE))</f>
        <v>0</v>
      </c>
      <c r="J156">
        <f>IF($B156=0,0,+VLOOKUP($B156,'1v -beneficirani'!$A$15:$AV$372,J$3,FALSE))</f>
        <v>0</v>
      </c>
      <c r="K156">
        <f>IF($B156=0,0,+VLOOKUP($B156,'1v -beneficirani'!$A$15:$AV$372,K$3,FALSE))</f>
        <v>0</v>
      </c>
      <c r="L156">
        <f>IF($B156=0,0,+VLOOKUP($B156,'1v -beneficirani'!$A$15:$AV$372,L$3,FALSE))</f>
        <v>0</v>
      </c>
      <c r="M156">
        <f>IF($B156=0,0,+VLOOKUP($B156,'1v -beneficirani'!$A$15:$AV$372,M$3,FALSE))</f>
        <v>0</v>
      </c>
      <c r="N156">
        <f>IF($B156=0,0,+VLOOKUP($B156,'1v -beneficirani'!$A$15:$AV$372,N$3,FALSE))</f>
        <v>0</v>
      </c>
      <c r="O156">
        <f>IF($B156=0,0,+VLOOKUP($B156,'1v -beneficirani'!$A$15:$AV$372,O$3,FALSE))</f>
        <v>0</v>
      </c>
      <c r="P156">
        <f>IF($B156=0,0,+VLOOKUP($B156,'1v -beneficirani'!$A$15:$AV$372,P$3,FALSE))</f>
        <v>0</v>
      </c>
      <c r="Q156">
        <f>IF($B156=0,0,+VLOOKUP($B156,'1v -beneficirani'!$A$15:$AV$372,Q$3,FALSE))</f>
        <v>0</v>
      </c>
      <c r="R156">
        <f>IF($B156=0,0,+VLOOKUP($B156,'1v -beneficirani'!$A$15:$AV$372,R$3,FALSE))</f>
        <v>0</v>
      </c>
      <c r="S156">
        <f>IF($B156=0,0,+VLOOKUP($B156,'1v -beneficirani'!$A$15:$AV$372,S$3,FALSE))</f>
        <v>0</v>
      </c>
      <c r="T156">
        <f>IF($B156=0,0,+VLOOKUP($B156,'1v -beneficirani'!$A$15:$AV$372,T$3,FALSE))</f>
        <v>0</v>
      </c>
      <c r="U156">
        <f>IF($B156=0,0,+VLOOKUP($B156,'1v -beneficirani'!$A$15:$AV$372,U$3,FALSE))</f>
        <v>0</v>
      </c>
      <c r="V156">
        <f>IF($B156=0,0,+VLOOKUP($B156,'1v -beneficirani'!$A$15:$AV$372,V$3,FALSE))</f>
        <v>0</v>
      </c>
      <c r="W156">
        <f>IF($B156=0,0,+VLOOKUP($B156,'1v -beneficirani'!$A$15:$AV$372,W$3,FALSE))</f>
        <v>0</v>
      </c>
      <c r="X156">
        <f>IF($B156=0,0,+VLOOKUP($B156,'1v -beneficirani'!$A$15:$AV$372,X$3,FALSE))</f>
        <v>0</v>
      </c>
      <c r="Y156">
        <f>IF($B156=0,0,+VLOOKUP($B156,'1v -beneficirani'!$A$15:$AV$372,Y$3,FALSE))</f>
        <v>0</v>
      </c>
      <c r="Z156">
        <f>IF($B156=0,0,+VLOOKUP($B156,'1v -beneficirani'!$A$15:$AV$372,Z$3,FALSE))</f>
        <v>0</v>
      </c>
      <c r="AA156">
        <f>IF($B156=0,0,+VLOOKUP($B156,'1v -beneficirani'!$A$15:$AV$372,AA$3,FALSE))</f>
        <v>0</v>
      </c>
      <c r="AB156">
        <f>IF($B156=0,0,+VLOOKUP($B156,'1v -beneficirani'!$A$15:$AV$372,AB$3,FALSE))</f>
        <v>0</v>
      </c>
      <c r="AC156">
        <f>IF($B156=0,0,+VLOOKUP($B156,'1v -beneficirani'!$A$15:$AV$372,AC$3,FALSE))</f>
        <v>0</v>
      </c>
      <c r="AD156">
        <f>IF($B156=0,0,+VLOOKUP($B156,'1v -beneficirani'!$A$15:$AV$372,AD$3,FALSE))</f>
        <v>0</v>
      </c>
      <c r="AL156">
        <f>IF($B156=0,0,+VLOOKUP($B156,'1v -beneficirani'!$A$15:$AV$372,AL$3,FALSE))</f>
        <v>0</v>
      </c>
      <c r="AM156">
        <f>IF($B156=0,0,+VLOOKUP($B156,'1v -beneficirani'!$A$15:$AV$372,AM$3,FALSE))</f>
        <v>0</v>
      </c>
      <c r="AN156" s="40">
        <f>IF($B156=0,0,+VLOOKUP($B156,'1v -beneficirani'!$A$15:$AV$372,AN$3,FALSE))</f>
        <v>0</v>
      </c>
      <c r="AO156" s="40">
        <f>IF($B156=0,0,+VLOOKUP($B156,'1v -beneficirani'!$A$15:$AV$372,AO$3,FALSE))</f>
        <v>0</v>
      </c>
      <c r="AP156" s="40">
        <f>IF($B156=0,0,+VLOOKUP($B156,'1v -beneficirani'!$A$15:$AV$372,AP$3,FALSE))</f>
        <v>0</v>
      </c>
      <c r="AQ156" s="40">
        <f>IF($B156=0,0,+VLOOKUP($B156,'1v -beneficirani'!$A$15:$AV$372,AQ$3,FALSE))</f>
        <v>0</v>
      </c>
      <c r="AR156" s="40">
        <f>IF($B156=0,0,+VLOOKUP($B156,'1v -beneficirani'!$A$15:$AV$372,AR$3,FALSE))</f>
        <v>0</v>
      </c>
      <c r="AS156" s="40">
        <f>IF($B156=0,0,+VLOOKUP($B156,'1v -beneficirani'!$A$15:$AV$372,AS$3,FALSE))</f>
        <v>0</v>
      </c>
      <c r="AT156" s="40">
        <f>IF($B156=0,0,+VLOOKUP($B156,'1v -beneficirani'!$A$15:$AV$372,AT$3,FALSE))</f>
        <v>0</v>
      </c>
      <c r="AU156" s="40">
        <f>IF($B156=0,0,+VLOOKUP($B156,'1v -beneficirani'!$A$15:$AV$372,AU$3,FALSE))</f>
        <v>0</v>
      </c>
      <c r="AV156" s="40">
        <f>IF($B156=0,0,+VLOOKUP($B156,'1v -beneficirani'!$A$15:$AV$372,AV$3,FALSE))</f>
        <v>0</v>
      </c>
      <c r="AW156" s="40">
        <f>IF($B156=0,0,+VLOOKUP($B156,'1v -beneficirani'!$A$15:$AV$372,AW$3,FALSE))</f>
        <v>0</v>
      </c>
      <c r="AX156" s="389">
        <f>IF($B156=0,0,+VLOOKUP($B156,'1v -beneficirani'!$A$15:$AV$372,AX$3,FALSE))</f>
        <v>0</v>
      </c>
    </row>
    <row r="157" spans="1:50" x14ac:dyDescent="0.25">
      <c r="A157">
        <f t="shared" si="15"/>
        <v>0</v>
      </c>
      <c r="B157">
        <f>+IF(MAX(B$4:B156)+1&lt;=B$1,B156+1,0)</f>
        <v>0</v>
      </c>
      <c r="C157" s="222">
        <f t="shared" si="18"/>
        <v>0</v>
      </c>
      <c r="D157">
        <f t="shared" si="18"/>
        <v>0</v>
      </c>
      <c r="E157" s="368">
        <f t="shared" si="18"/>
        <v>0</v>
      </c>
      <c r="F157" s="222">
        <f t="shared" si="17"/>
        <v>0</v>
      </c>
      <c r="G157">
        <f>IF($B157=0,0,+VLOOKUP($B157,'1v -beneficirani'!A$15:C$351,G$3,FALSE))</f>
        <v>0</v>
      </c>
      <c r="I157">
        <f>IF($B157=0,0,+VLOOKUP($B157,'1v -beneficirani'!$A$15:$AV$372,I$3,FALSE))</f>
        <v>0</v>
      </c>
      <c r="J157">
        <f>IF($B157=0,0,+VLOOKUP($B157,'1v -beneficirani'!$A$15:$AV$372,J$3,FALSE))</f>
        <v>0</v>
      </c>
      <c r="K157">
        <f>IF($B157=0,0,+VLOOKUP($B157,'1v -beneficirani'!$A$15:$AV$372,K$3,FALSE))</f>
        <v>0</v>
      </c>
      <c r="L157">
        <f>IF($B157=0,0,+VLOOKUP($B157,'1v -beneficirani'!$A$15:$AV$372,L$3,FALSE))</f>
        <v>0</v>
      </c>
      <c r="M157">
        <f>IF($B157=0,0,+VLOOKUP($B157,'1v -beneficirani'!$A$15:$AV$372,M$3,FALSE))</f>
        <v>0</v>
      </c>
      <c r="N157">
        <f>IF($B157=0,0,+VLOOKUP($B157,'1v -beneficirani'!$A$15:$AV$372,N$3,FALSE))</f>
        <v>0</v>
      </c>
      <c r="O157">
        <f>IF($B157=0,0,+VLOOKUP($B157,'1v -beneficirani'!$A$15:$AV$372,O$3,FALSE))</f>
        <v>0</v>
      </c>
      <c r="P157">
        <f>IF($B157=0,0,+VLOOKUP($B157,'1v -beneficirani'!$A$15:$AV$372,P$3,FALSE))</f>
        <v>0</v>
      </c>
      <c r="Q157">
        <f>IF($B157=0,0,+VLOOKUP($B157,'1v -beneficirani'!$A$15:$AV$372,Q$3,FALSE))</f>
        <v>0</v>
      </c>
      <c r="R157">
        <f>IF($B157=0,0,+VLOOKUP($B157,'1v -beneficirani'!$A$15:$AV$372,R$3,FALSE))</f>
        <v>0</v>
      </c>
      <c r="S157">
        <f>IF($B157=0,0,+VLOOKUP($B157,'1v -beneficirani'!$A$15:$AV$372,S$3,FALSE))</f>
        <v>0</v>
      </c>
      <c r="T157">
        <f>IF($B157=0,0,+VLOOKUP($B157,'1v -beneficirani'!$A$15:$AV$372,T$3,FALSE))</f>
        <v>0</v>
      </c>
      <c r="U157">
        <f>IF($B157=0,0,+VLOOKUP($B157,'1v -beneficirani'!$A$15:$AV$372,U$3,FALSE))</f>
        <v>0</v>
      </c>
      <c r="V157">
        <f>IF($B157=0,0,+VLOOKUP($B157,'1v -beneficirani'!$A$15:$AV$372,V$3,FALSE))</f>
        <v>0</v>
      </c>
      <c r="W157">
        <f>IF($B157=0,0,+VLOOKUP($B157,'1v -beneficirani'!$A$15:$AV$372,W$3,FALSE))</f>
        <v>0</v>
      </c>
      <c r="X157">
        <f>IF($B157=0,0,+VLOOKUP($B157,'1v -beneficirani'!$A$15:$AV$372,X$3,FALSE))</f>
        <v>0</v>
      </c>
      <c r="Y157">
        <f>IF($B157=0,0,+VLOOKUP($B157,'1v -beneficirani'!$A$15:$AV$372,Y$3,FALSE))</f>
        <v>0</v>
      </c>
      <c r="Z157">
        <f>IF($B157=0,0,+VLOOKUP($B157,'1v -beneficirani'!$A$15:$AV$372,Z$3,FALSE))</f>
        <v>0</v>
      </c>
      <c r="AA157">
        <f>IF($B157=0,0,+VLOOKUP($B157,'1v -beneficirani'!$A$15:$AV$372,AA$3,FALSE))</f>
        <v>0</v>
      </c>
      <c r="AB157">
        <f>IF($B157=0,0,+VLOOKUP($B157,'1v -beneficirani'!$A$15:$AV$372,AB$3,FALSE))</f>
        <v>0</v>
      </c>
      <c r="AC157">
        <f>IF($B157=0,0,+VLOOKUP($B157,'1v -beneficirani'!$A$15:$AV$372,AC$3,FALSE))</f>
        <v>0</v>
      </c>
      <c r="AD157">
        <f>IF($B157=0,0,+VLOOKUP($B157,'1v -beneficirani'!$A$15:$AV$372,AD$3,FALSE))</f>
        <v>0</v>
      </c>
      <c r="AL157">
        <f>IF($B157=0,0,+VLOOKUP($B157,'1v -beneficirani'!$A$15:$AV$372,AL$3,FALSE))</f>
        <v>0</v>
      </c>
      <c r="AM157">
        <f>IF($B157=0,0,+VLOOKUP($B157,'1v -beneficirani'!$A$15:$AV$372,AM$3,FALSE))</f>
        <v>0</v>
      </c>
      <c r="AN157" s="40">
        <f>IF($B157=0,0,+VLOOKUP($B157,'1v -beneficirani'!$A$15:$AV$372,AN$3,FALSE))</f>
        <v>0</v>
      </c>
      <c r="AO157" s="40">
        <f>IF($B157=0,0,+VLOOKUP($B157,'1v -beneficirani'!$A$15:$AV$372,AO$3,FALSE))</f>
        <v>0</v>
      </c>
      <c r="AP157" s="40">
        <f>IF($B157=0,0,+VLOOKUP($B157,'1v -beneficirani'!$A$15:$AV$372,AP$3,FALSE))</f>
        <v>0</v>
      </c>
      <c r="AQ157" s="40">
        <f>IF($B157=0,0,+VLOOKUP($B157,'1v -beneficirani'!$A$15:$AV$372,AQ$3,FALSE))</f>
        <v>0</v>
      </c>
      <c r="AR157" s="40">
        <f>IF($B157=0,0,+VLOOKUP($B157,'1v -beneficirani'!$A$15:$AV$372,AR$3,FALSE))</f>
        <v>0</v>
      </c>
      <c r="AS157" s="40">
        <f>IF($B157=0,0,+VLOOKUP($B157,'1v -beneficirani'!$A$15:$AV$372,AS$3,FALSE))</f>
        <v>0</v>
      </c>
      <c r="AT157" s="40">
        <f>IF($B157=0,0,+VLOOKUP($B157,'1v -beneficirani'!$A$15:$AV$372,AT$3,FALSE))</f>
        <v>0</v>
      </c>
      <c r="AU157" s="40">
        <f>IF($B157=0,0,+VLOOKUP($B157,'1v -beneficirani'!$A$15:$AV$372,AU$3,FALSE))</f>
        <v>0</v>
      </c>
      <c r="AV157" s="40">
        <f>IF($B157=0,0,+VLOOKUP($B157,'1v -beneficirani'!$A$15:$AV$372,AV$3,FALSE))</f>
        <v>0</v>
      </c>
      <c r="AW157" s="40">
        <f>IF($B157=0,0,+VLOOKUP($B157,'1v -beneficirani'!$A$15:$AV$372,AW$3,FALSE))</f>
        <v>0</v>
      </c>
      <c r="AX157" s="389">
        <f>IF($B157=0,0,+VLOOKUP($B157,'1v -beneficirani'!$A$15:$AV$372,AX$3,FALSE))</f>
        <v>0</v>
      </c>
    </row>
    <row r="158" spans="1:50" x14ac:dyDescent="0.25">
      <c r="A158">
        <f t="shared" si="15"/>
        <v>0</v>
      </c>
      <c r="B158">
        <f>+IF(MAX(B$4:B157)+1&lt;=B$1,B157+1,0)</f>
        <v>0</v>
      </c>
      <c r="C158" s="222">
        <f t="shared" si="18"/>
        <v>0</v>
      </c>
      <c r="D158">
        <f t="shared" si="18"/>
        <v>0</v>
      </c>
      <c r="E158" s="368">
        <f t="shared" si="18"/>
        <v>0</v>
      </c>
      <c r="F158" s="222">
        <f t="shared" si="17"/>
        <v>0</v>
      </c>
      <c r="G158">
        <f>IF($B158=0,0,+VLOOKUP($B158,'1v -beneficirani'!A$15:C$351,G$3,FALSE))</f>
        <v>0</v>
      </c>
      <c r="I158">
        <f>IF($B158=0,0,+VLOOKUP($B158,'1v -beneficirani'!$A$15:$AV$372,I$3,FALSE))</f>
        <v>0</v>
      </c>
      <c r="J158">
        <f>IF($B158=0,0,+VLOOKUP($B158,'1v -beneficirani'!$A$15:$AV$372,J$3,FALSE))</f>
        <v>0</v>
      </c>
      <c r="K158">
        <f>IF($B158=0,0,+VLOOKUP($B158,'1v -beneficirani'!$A$15:$AV$372,K$3,FALSE))</f>
        <v>0</v>
      </c>
      <c r="L158">
        <f>IF($B158=0,0,+VLOOKUP($B158,'1v -beneficirani'!$A$15:$AV$372,L$3,FALSE))</f>
        <v>0</v>
      </c>
      <c r="M158">
        <f>IF($B158=0,0,+VLOOKUP($B158,'1v -beneficirani'!$A$15:$AV$372,M$3,FALSE))</f>
        <v>0</v>
      </c>
      <c r="N158">
        <f>IF($B158=0,0,+VLOOKUP($B158,'1v -beneficirani'!$A$15:$AV$372,N$3,FALSE))</f>
        <v>0</v>
      </c>
      <c r="O158">
        <f>IF($B158=0,0,+VLOOKUP($B158,'1v -beneficirani'!$A$15:$AV$372,O$3,FALSE))</f>
        <v>0</v>
      </c>
      <c r="P158">
        <f>IF($B158=0,0,+VLOOKUP($B158,'1v -beneficirani'!$A$15:$AV$372,P$3,FALSE))</f>
        <v>0</v>
      </c>
      <c r="Q158">
        <f>IF($B158=0,0,+VLOOKUP($B158,'1v -beneficirani'!$A$15:$AV$372,Q$3,FALSE))</f>
        <v>0</v>
      </c>
      <c r="R158">
        <f>IF($B158=0,0,+VLOOKUP($B158,'1v -beneficirani'!$A$15:$AV$372,R$3,FALSE))</f>
        <v>0</v>
      </c>
      <c r="S158">
        <f>IF($B158=0,0,+VLOOKUP($B158,'1v -beneficirani'!$A$15:$AV$372,S$3,FALSE))</f>
        <v>0</v>
      </c>
      <c r="T158">
        <f>IF($B158=0,0,+VLOOKUP($B158,'1v -beneficirani'!$A$15:$AV$372,T$3,FALSE))</f>
        <v>0</v>
      </c>
      <c r="U158">
        <f>IF($B158=0,0,+VLOOKUP($B158,'1v -beneficirani'!$A$15:$AV$372,U$3,FALSE))</f>
        <v>0</v>
      </c>
      <c r="V158">
        <f>IF($B158=0,0,+VLOOKUP($B158,'1v -beneficirani'!$A$15:$AV$372,V$3,FALSE))</f>
        <v>0</v>
      </c>
      <c r="W158">
        <f>IF($B158=0,0,+VLOOKUP($B158,'1v -beneficirani'!$A$15:$AV$372,W$3,FALSE))</f>
        <v>0</v>
      </c>
      <c r="X158">
        <f>IF($B158=0,0,+VLOOKUP($B158,'1v -beneficirani'!$A$15:$AV$372,X$3,FALSE))</f>
        <v>0</v>
      </c>
      <c r="Y158">
        <f>IF($B158=0,0,+VLOOKUP($B158,'1v -beneficirani'!$A$15:$AV$372,Y$3,FALSE))</f>
        <v>0</v>
      </c>
      <c r="Z158">
        <f>IF($B158=0,0,+VLOOKUP($B158,'1v -beneficirani'!$A$15:$AV$372,Z$3,FALSE))</f>
        <v>0</v>
      </c>
      <c r="AA158">
        <f>IF($B158=0,0,+VLOOKUP($B158,'1v -beneficirani'!$A$15:$AV$372,AA$3,FALSE))</f>
        <v>0</v>
      </c>
      <c r="AB158">
        <f>IF($B158=0,0,+VLOOKUP($B158,'1v -beneficirani'!$A$15:$AV$372,AB$3,FALSE))</f>
        <v>0</v>
      </c>
      <c r="AC158">
        <f>IF($B158=0,0,+VLOOKUP($B158,'1v -beneficirani'!$A$15:$AV$372,AC$3,FALSE))</f>
        <v>0</v>
      </c>
      <c r="AD158">
        <f>IF($B158=0,0,+VLOOKUP($B158,'1v -beneficirani'!$A$15:$AV$372,AD$3,FALSE))</f>
        <v>0</v>
      </c>
      <c r="AL158">
        <f>IF($B158=0,0,+VLOOKUP($B158,'1v -beneficirani'!$A$15:$AV$372,AL$3,FALSE))</f>
        <v>0</v>
      </c>
      <c r="AM158">
        <f>IF($B158=0,0,+VLOOKUP($B158,'1v -beneficirani'!$A$15:$AV$372,AM$3,FALSE))</f>
        <v>0</v>
      </c>
      <c r="AN158" s="40">
        <f>IF($B158=0,0,+VLOOKUP($B158,'1v -beneficirani'!$A$15:$AV$372,AN$3,FALSE))</f>
        <v>0</v>
      </c>
      <c r="AO158" s="40">
        <f>IF($B158=0,0,+VLOOKUP($B158,'1v -beneficirani'!$A$15:$AV$372,AO$3,FALSE))</f>
        <v>0</v>
      </c>
      <c r="AP158" s="40">
        <f>IF($B158=0,0,+VLOOKUP($B158,'1v -beneficirani'!$A$15:$AV$372,AP$3,FALSE))</f>
        <v>0</v>
      </c>
      <c r="AQ158" s="40">
        <f>IF($B158=0,0,+VLOOKUP($B158,'1v -beneficirani'!$A$15:$AV$372,AQ$3,FALSE))</f>
        <v>0</v>
      </c>
      <c r="AR158" s="40">
        <f>IF($B158=0,0,+VLOOKUP($B158,'1v -beneficirani'!$A$15:$AV$372,AR$3,FALSE))</f>
        <v>0</v>
      </c>
      <c r="AS158" s="40">
        <f>IF($B158=0,0,+VLOOKUP($B158,'1v -beneficirani'!$A$15:$AV$372,AS$3,FALSE))</f>
        <v>0</v>
      </c>
      <c r="AT158" s="40">
        <f>IF($B158=0,0,+VLOOKUP($B158,'1v -beneficirani'!$A$15:$AV$372,AT$3,FALSE))</f>
        <v>0</v>
      </c>
      <c r="AU158" s="40">
        <f>IF($B158=0,0,+VLOOKUP($B158,'1v -beneficirani'!$A$15:$AV$372,AU$3,FALSE))</f>
        <v>0</v>
      </c>
      <c r="AV158" s="40">
        <f>IF($B158=0,0,+VLOOKUP($B158,'1v -beneficirani'!$A$15:$AV$372,AV$3,FALSE))</f>
        <v>0</v>
      </c>
      <c r="AW158" s="40">
        <f>IF($B158=0,0,+VLOOKUP($B158,'1v -beneficirani'!$A$15:$AV$372,AW$3,FALSE))</f>
        <v>0</v>
      </c>
      <c r="AX158" s="389">
        <f>IF($B158=0,0,+VLOOKUP($B158,'1v -beneficirani'!$A$15:$AV$372,AX$3,FALSE))</f>
        <v>0</v>
      </c>
    </row>
    <row r="159" spans="1:50" x14ac:dyDescent="0.25">
      <c r="A159">
        <f t="shared" si="15"/>
        <v>0</v>
      </c>
      <c r="B159">
        <f>+IF(MAX(B$4:B158)+1&lt;=B$1,B158+1,0)</f>
        <v>0</v>
      </c>
      <c r="C159" s="222">
        <f t="shared" si="18"/>
        <v>0</v>
      </c>
      <c r="D159">
        <f t="shared" si="18"/>
        <v>0</v>
      </c>
      <c r="E159" s="368">
        <f t="shared" si="18"/>
        <v>0</v>
      </c>
      <c r="F159" s="222">
        <f t="shared" si="17"/>
        <v>0</v>
      </c>
      <c r="G159">
        <f>IF($B159=0,0,+VLOOKUP($B159,'1v -beneficirani'!A$15:C$351,G$3,FALSE))</f>
        <v>0</v>
      </c>
      <c r="I159">
        <f>IF($B159=0,0,+VLOOKUP($B159,'1v -beneficirani'!$A$15:$AV$372,I$3,FALSE))</f>
        <v>0</v>
      </c>
      <c r="J159">
        <f>IF($B159=0,0,+VLOOKUP($B159,'1v -beneficirani'!$A$15:$AV$372,J$3,FALSE))</f>
        <v>0</v>
      </c>
      <c r="K159">
        <f>IF($B159=0,0,+VLOOKUP($B159,'1v -beneficirani'!$A$15:$AV$372,K$3,FALSE))</f>
        <v>0</v>
      </c>
      <c r="L159">
        <f>IF($B159=0,0,+VLOOKUP($B159,'1v -beneficirani'!$A$15:$AV$372,L$3,FALSE))</f>
        <v>0</v>
      </c>
      <c r="M159">
        <f>IF($B159=0,0,+VLOOKUP($B159,'1v -beneficirani'!$A$15:$AV$372,M$3,FALSE))</f>
        <v>0</v>
      </c>
      <c r="N159">
        <f>IF($B159=0,0,+VLOOKUP($B159,'1v -beneficirani'!$A$15:$AV$372,N$3,FALSE))</f>
        <v>0</v>
      </c>
      <c r="O159">
        <f>IF($B159=0,0,+VLOOKUP($B159,'1v -beneficirani'!$A$15:$AV$372,O$3,FALSE))</f>
        <v>0</v>
      </c>
      <c r="P159">
        <f>IF($B159=0,0,+VLOOKUP($B159,'1v -beneficirani'!$A$15:$AV$372,P$3,FALSE))</f>
        <v>0</v>
      </c>
      <c r="Q159">
        <f>IF($B159=0,0,+VLOOKUP($B159,'1v -beneficirani'!$A$15:$AV$372,Q$3,FALSE))</f>
        <v>0</v>
      </c>
      <c r="R159">
        <f>IF($B159=0,0,+VLOOKUP($B159,'1v -beneficirani'!$A$15:$AV$372,R$3,FALSE))</f>
        <v>0</v>
      </c>
      <c r="S159">
        <f>IF($B159=0,0,+VLOOKUP($B159,'1v -beneficirani'!$A$15:$AV$372,S$3,FALSE))</f>
        <v>0</v>
      </c>
      <c r="T159">
        <f>IF($B159=0,0,+VLOOKUP($B159,'1v -beneficirani'!$A$15:$AV$372,T$3,FALSE))</f>
        <v>0</v>
      </c>
      <c r="U159">
        <f>IF($B159=0,0,+VLOOKUP($B159,'1v -beneficirani'!$A$15:$AV$372,U$3,FALSE))</f>
        <v>0</v>
      </c>
      <c r="V159">
        <f>IF($B159=0,0,+VLOOKUP($B159,'1v -beneficirani'!$A$15:$AV$372,V$3,FALSE))</f>
        <v>0</v>
      </c>
      <c r="W159">
        <f>IF($B159=0,0,+VLOOKUP($B159,'1v -beneficirani'!$A$15:$AV$372,W$3,FALSE))</f>
        <v>0</v>
      </c>
      <c r="X159">
        <f>IF($B159=0,0,+VLOOKUP($B159,'1v -beneficirani'!$A$15:$AV$372,X$3,FALSE))</f>
        <v>0</v>
      </c>
      <c r="Y159">
        <f>IF($B159=0,0,+VLOOKUP($B159,'1v -beneficirani'!$A$15:$AV$372,Y$3,FALSE))</f>
        <v>0</v>
      </c>
      <c r="Z159">
        <f>IF($B159=0,0,+VLOOKUP($B159,'1v -beneficirani'!$A$15:$AV$372,Z$3,FALSE))</f>
        <v>0</v>
      </c>
      <c r="AA159">
        <f>IF($B159=0,0,+VLOOKUP($B159,'1v -beneficirani'!$A$15:$AV$372,AA$3,FALSE))</f>
        <v>0</v>
      </c>
      <c r="AB159">
        <f>IF($B159=0,0,+VLOOKUP($B159,'1v -beneficirani'!$A$15:$AV$372,AB$3,FALSE))</f>
        <v>0</v>
      </c>
      <c r="AC159">
        <f>IF($B159=0,0,+VLOOKUP($B159,'1v -beneficirani'!$A$15:$AV$372,AC$3,FALSE))</f>
        <v>0</v>
      </c>
      <c r="AD159">
        <f>IF($B159=0,0,+VLOOKUP($B159,'1v -beneficirani'!$A$15:$AV$372,AD$3,FALSE))</f>
        <v>0</v>
      </c>
      <c r="AL159">
        <f>IF($B159=0,0,+VLOOKUP($B159,'1v -beneficirani'!$A$15:$AV$372,AL$3,FALSE))</f>
        <v>0</v>
      </c>
      <c r="AM159">
        <f>IF($B159=0,0,+VLOOKUP($B159,'1v -beneficirani'!$A$15:$AV$372,AM$3,FALSE))</f>
        <v>0</v>
      </c>
      <c r="AN159" s="40">
        <f>IF($B159=0,0,+VLOOKUP($B159,'1v -beneficirani'!$A$15:$AV$372,AN$3,FALSE))</f>
        <v>0</v>
      </c>
      <c r="AO159" s="40">
        <f>IF($B159=0,0,+VLOOKUP($B159,'1v -beneficirani'!$A$15:$AV$372,AO$3,FALSE))</f>
        <v>0</v>
      </c>
      <c r="AP159" s="40">
        <f>IF($B159=0,0,+VLOOKUP($B159,'1v -beneficirani'!$A$15:$AV$372,AP$3,FALSE))</f>
        <v>0</v>
      </c>
      <c r="AQ159" s="40">
        <f>IF($B159=0,0,+VLOOKUP($B159,'1v -beneficirani'!$A$15:$AV$372,AQ$3,FALSE))</f>
        <v>0</v>
      </c>
      <c r="AR159" s="40">
        <f>IF($B159=0,0,+VLOOKUP($B159,'1v -beneficirani'!$A$15:$AV$372,AR$3,FALSE))</f>
        <v>0</v>
      </c>
      <c r="AS159" s="40">
        <f>IF($B159=0,0,+VLOOKUP($B159,'1v -beneficirani'!$A$15:$AV$372,AS$3,FALSE))</f>
        <v>0</v>
      </c>
      <c r="AT159" s="40">
        <f>IF($B159=0,0,+VLOOKUP($B159,'1v -beneficirani'!$A$15:$AV$372,AT$3,FALSE))</f>
        <v>0</v>
      </c>
      <c r="AU159" s="40">
        <f>IF($B159=0,0,+VLOOKUP($B159,'1v -beneficirani'!$A$15:$AV$372,AU$3,FALSE))</f>
        <v>0</v>
      </c>
      <c r="AV159" s="40">
        <f>IF($B159=0,0,+VLOOKUP($B159,'1v -beneficirani'!$A$15:$AV$372,AV$3,FALSE))</f>
        <v>0</v>
      </c>
      <c r="AW159" s="40">
        <f>IF($B159=0,0,+VLOOKUP($B159,'1v -beneficirani'!$A$15:$AV$372,AW$3,FALSE))</f>
        <v>0</v>
      </c>
      <c r="AX159" s="389">
        <f>IF($B159=0,0,+VLOOKUP($B159,'1v -beneficirani'!$A$15:$AV$372,AX$3,FALSE))</f>
        <v>0</v>
      </c>
    </row>
    <row r="160" spans="1:50" x14ac:dyDescent="0.25">
      <c r="A160">
        <f t="shared" si="15"/>
        <v>0</v>
      </c>
      <c r="B160">
        <f>+IF(MAX(B$4:B159)+1&lt;=B$1,B159+1,0)</f>
        <v>0</v>
      </c>
      <c r="C160" s="222">
        <f t="shared" si="18"/>
        <v>0</v>
      </c>
      <c r="D160">
        <f t="shared" si="18"/>
        <v>0</v>
      </c>
      <c r="E160" s="368">
        <f t="shared" si="18"/>
        <v>0</v>
      </c>
      <c r="F160" s="222">
        <f t="shared" si="17"/>
        <v>0</v>
      </c>
      <c r="G160">
        <f>IF($B160=0,0,+VLOOKUP($B160,'1v -beneficirani'!A$15:C$351,G$3,FALSE))</f>
        <v>0</v>
      </c>
      <c r="I160">
        <f>IF($B160=0,0,+VLOOKUP($B160,'1v -beneficirani'!$A$15:$AV$372,I$3,FALSE))</f>
        <v>0</v>
      </c>
      <c r="J160">
        <f>IF($B160=0,0,+VLOOKUP($B160,'1v -beneficirani'!$A$15:$AV$372,J$3,FALSE))</f>
        <v>0</v>
      </c>
      <c r="K160">
        <f>IF($B160=0,0,+VLOOKUP($B160,'1v -beneficirani'!$A$15:$AV$372,K$3,FALSE))</f>
        <v>0</v>
      </c>
      <c r="L160">
        <f>IF($B160=0,0,+VLOOKUP($B160,'1v -beneficirani'!$A$15:$AV$372,L$3,FALSE))</f>
        <v>0</v>
      </c>
      <c r="M160">
        <f>IF($B160=0,0,+VLOOKUP($B160,'1v -beneficirani'!$A$15:$AV$372,M$3,FALSE))</f>
        <v>0</v>
      </c>
      <c r="N160">
        <f>IF($B160=0,0,+VLOOKUP($B160,'1v -beneficirani'!$A$15:$AV$372,N$3,FALSE))</f>
        <v>0</v>
      </c>
      <c r="O160">
        <f>IF($B160=0,0,+VLOOKUP($B160,'1v -beneficirani'!$A$15:$AV$372,O$3,FALSE))</f>
        <v>0</v>
      </c>
      <c r="P160">
        <f>IF($B160=0,0,+VLOOKUP($B160,'1v -beneficirani'!$A$15:$AV$372,P$3,FALSE))</f>
        <v>0</v>
      </c>
      <c r="Q160">
        <f>IF($B160=0,0,+VLOOKUP($B160,'1v -beneficirani'!$A$15:$AV$372,Q$3,FALSE))</f>
        <v>0</v>
      </c>
      <c r="R160">
        <f>IF($B160=0,0,+VLOOKUP($B160,'1v -beneficirani'!$A$15:$AV$372,R$3,FALSE))</f>
        <v>0</v>
      </c>
      <c r="S160">
        <f>IF($B160=0,0,+VLOOKUP($B160,'1v -beneficirani'!$A$15:$AV$372,S$3,FALSE))</f>
        <v>0</v>
      </c>
      <c r="T160">
        <f>IF($B160=0,0,+VLOOKUP($B160,'1v -beneficirani'!$A$15:$AV$372,T$3,FALSE))</f>
        <v>0</v>
      </c>
      <c r="U160">
        <f>IF($B160=0,0,+VLOOKUP($B160,'1v -beneficirani'!$A$15:$AV$372,U$3,FALSE))</f>
        <v>0</v>
      </c>
      <c r="V160">
        <f>IF($B160=0,0,+VLOOKUP($B160,'1v -beneficirani'!$A$15:$AV$372,V$3,FALSE))</f>
        <v>0</v>
      </c>
      <c r="W160">
        <f>IF($B160=0,0,+VLOOKUP($B160,'1v -beneficirani'!$A$15:$AV$372,W$3,FALSE))</f>
        <v>0</v>
      </c>
      <c r="X160">
        <f>IF($B160=0,0,+VLOOKUP($B160,'1v -beneficirani'!$A$15:$AV$372,X$3,FALSE))</f>
        <v>0</v>
      </c>
      <c r="Y160">
        <f>IF($B160=0,0,+VLOOKUP($B160,'1v -beneficirani'!$A$15:$AV$372,Y$3,FALSE))</f>
        <v>0</v>
      </c>
      <c r="Z160">
        <f>IF($B160=0,0,+VLOOKUP($B160,'1v -beneficirani'!$A$15:$AV$372,Z$3,FALSE))</f>
        <v>0</v>
      </c>
      <c r="AA160">
        <f>IF($B160=0,0,+VLOOKUP($B160,'1v -beneficirani'!$A$15:$AV$372,AA$3,FALSE))</f>
        <v>0</v>
      </c>
      <c r="AB160">
        <f>IF($B160=0,0,+VLOOKUP($B160,'1v -beneficirani'!$A$15:$AV$372,AB$3,FALSE))</f>
        <v>0</v>
      </c>
      <c r="AC160">
        <f>IF($B160=0,0,+VLOOKUP($B160,'1v -beneficirani'!$A$15:$AV$372,AC$3,FALSE))</f>
        <v>0</v>
      </c>
      <c r="AD160">
        <f>IF($B160=0,0,+VLOOKUP($B160,'1v -beneficirani'!$A$15:$AV$372,AD$3,FALSE))</f>
        <v>0</v>
      </c>
      <c r="AL160">
        <f>IF($B160=0,0,+VLOOKUP($B160,'1v -beneficirani'!$A$15:$AV$372,AL$3,FALSE))</f>
        <v>0</v>
      </c>
      <c r="AM160">
        <f>IF($B160=0,0,+VLOOKUP($B160,'1v -beneficirani'!$A$15:$AV$372,AM$3,FALSE))</f>
        <v>0</v>
      </c>
      <c r="AN160" s="40">
        <f>IF($B160=0,0,+VLOOKUP($B160,'1v -beneficirani'!$A$15:$AV$372,AN$3,FALSE))</f>
        <v>0</v>
      </c>
      <c r="AO160" s="40">
        <f>IF($B160=0,0,+VLOOKUP($B160,'1v -beneficirani'!$A$15:$AV$372,AO$3,FALSE))</f>
        <v>0</v>
      </c>
      <c r="AP160" s="40">
        <f>IF($B160=0,0,+VLOOKUP($B160,'1v -beneficirani'!$A$15:$AV$372,AP$3,FALSE))</f>
        <v>0</v>
      </c>
      <c r="AQ160" s="40">
        <f>IF($B160=0,0,+VLOOKUP($B160,'1v -beneficirani'!$A$15:$AV$372,AQ$3,FALSE))</f>
        <v>0</v>
      </c>
      <c r="AR160" s="40">
        <f>IF($B160=0,0,+VLOOKUP($B160,'1v -beneficirani'!$A$15:$AV$372,AR$3,FALSE))</f>
        <v>0</v>
      </c>
      <c r="AS160" s="40">
        <f>IF($B160=0,0,+VLOOKUP($B160,'1v -beneficirani'!$A$15:$AV$372,AS$3,FALSE))</f>
        <v>0</v>
      </c>
      <c r="AT160" s="40">
        <f>IF($B160=0,0,+VLOOKUP($B160,'1v -beneficirani'!$A$15:$AV$372,AT$3,FALSE))</f>
        <v>0</v>
      </c>
      <c r="AU160" s="40">
        <f>IF($B160=0,0,+VLOOKUP($B160,'1v -beneficirani'!$A$15:$AV$372,AU$3,FALSE))</f>
        <v>0</v>
      </c>
      <c r="AV160" s="40">
        <f>IF($B160=0,0,+VLOOKUP($B160,'1v -beneficirani'!$A$15:$AV$372,AV$3,FALSE))</f>
        <v>0</v>
      </c>
      <c r="AW160" s="40">
        <f>IF($B160=0,0,+VLOOKUP($B160,'1v -beneficirani'!$A$15:$AV$372,AW$3,FALSE))</f>
        <v>0</v>
      </c>
      <c r="AX160" s="389">
        <f>IF($B160=0,0,+VLOOKUP($B160,'1v -beneficirani'!$A$15:$AV$372,AX$3,FALSE))</f>
        <v>0</v>
      </c>
    </row>
    <row r="161" spans="1:50" x14ac:dyDescent="0.25">
      <c r="A161">
        <f t="shared" si="15"/>
        <v>0</v>
      </c>
      <c r="B161">
        <f>+IF(MAX(B$4:B160)+1&lt;=B$1,B160+1,0)</f>
        <v>0</v>
      </c>
      <c r="C161" s="222">
        <f t="shared" si="18"/>
        <v>0</v>
      </c>
      <c r="D161">
        <f t="shared" si="18"/>
        <v>0</v>
      </c>
      <c r="E161" s="368">
        <f t="shared" si="18"/>
        <v>0</v>
      </c>
      <c r="F161" s="222">
        <f t="shared" si="17"/>
        <v>0</v>
      </c>
      <c r="G161">
        <f>IF($B161=0,0,+VLOOKUP($B161,'1v -beneficirani'!A$15:C$351,G$3,FALSE))</f>
        <v>0</v>
      </c>
      <c r="I161">
        <f>IF($B161=0,0,+VLOOKUP($B161,'1v -beneficirani'!$A$15:$AV$372,I$3,FALSE))</f>
        <v>0</v>
      </c>
      <c r="J161">
        <f>IF($B161=0,0,+VLOOKUP($B161,'1v -beneficirani'!$A$15:$AV$372,J$3,FALSE))</f>
        <v>0</v>
      </c>
      <c r="K161">
        <f>IF($B161=0,0,+VLOOKUP($B161,'1v -beneficirani'!$A$15:$AV$372,K$3,FALSE))</f>
        <v>0</v>
      </c>
      <c r="L161">
        <f>IF($B161=0,0,+VLOOKUP($B161,'1v -beneficirani'!$A$15:$AV$372,L$3,FALSE))</f>
        <v>0</v>
      </c>
      <c r="M161">
        <f>IF($B161=0,0,+VLOOKUP($B161,'1v -beneficirani'!$A$15:$AV$372,M$3,FALSE))</f>
        <v>0</v>
      </c>
      <c r="N161">
        <f>IF($B161=0,0,+VLOOKUP($B161,'1v -beneficirani'!$A$15:$AV$372,N$3,FALSE))</f>
        <v>0</v>
      </c>
      <c r="O161">
        <f>IF($B161=0,0,+VLOOKUP($B161,'1v -beneficirani'!$A$15:$AV$372,O$3,FALSE))</f>
        <v>0</v>
      </c>
      <c r="P161">
        <f>IF($B161=0,0,+VLOOKUP($B161,'1v -beneficirani'!$A$15:$AV$372,P$3,FALSE))</f>
        <v>0</v>
      </c>
      <c r="Q161">
        <f>IF($B161=0,0,+VLOOKUP($B161,'1v -beneficirani'!$A$15:$AV$372,Q$3,FALSE))</f>
        <v>0</v>
      </c>
      <c r="R161">
        <f>IF($B161=0,0,+VLOOKUP($B161,'1v -beneficirani'!$A$15:$AV$372,R$3,FALSE))</f>
        <v>0</v>
      </c>
      <c r="S161">
        <f>IF($B161=0,0,+VLOOKUP($B161,'1v -beneficirani'!$A$15:$AV$372,S$3,FALSE))</f>
        <v>0</v>
      </c>
      <c r="T161">
        <f>IF($B161=0,0,+VLOOKUP($B161,'1v -beneficirani'!$A$15:$AV$372,T$3,FALSE))</f>
        <v>0</v>
      </c>
      <c r="U161">
        <f>IF($B161=0,0,+VLOOKUP($B161,'1v -beneficirani'!$A$15:$AV$372,U$3,FALSE))</f>
        <v>0</v>
      </c>
      <c r="V161">
        <f>IF($B161=0,0,+VLOOKUP($B161,'1v -beneficirani'!$A$15:$AV$372,V$3,FALSE))</f>
        <v>0</v>
      </c>
      <c r="W161">
        <f>IF($B161=0,0,+VLOOKUP($B161,'1v -beneficirani'!$A$15:$AV$372,W$3,FALSE))</f>
        <v>0</v>
      </c>
      <c r="X161">
        <f>IF($B161=0,0,+VLOOKUP($B161,'1v -beneficirani'!$A$15:$AV$372,X$3,FALSE))</f>
        <v>0</v>
      </c>
      <c r="Y161">
        <f>IF($B161=0,0,+VLOOKUP($B161,'1v -beneficirani'!$A$15:$AV$372,Y$3,FALSE))</f>
        <v>0</v>
      </c>
      <c r="Z161">
        <f>IF($B161=0,0,+VLOOKUP($B161,'1v -beneficirani'!$A$15:$AV$372,Z$3,FALSE))</f>
        <v>0</v>
      </c>
      <c r="AA161">
        <f>IF($B161=0,0,+VLOOKUP($B161,'1v -beneficirani'!$A$15:$AV$372,AA$3,FALSE))</f>
        <v>0</v>
      </c>
      <c r="AB161">
        <f>IF($B161=0,0,+VLOOKUP($B161,'1v -beneficirani'!$A$15:$AV$372,AB$3,FALSE))</f>
        <v>0</v>
      </c>
      <c r="AC161">
        <f>IF($B161=0,0,+VLOOKUP($B161,'1v -beneficirani'!$A$15:$AV$372,AC$3,FALSE))</f>
        <v>0</v>
      </c>
      <c r="AD161">
        <f>IF($B161=0,0,+VLOOKUP($B161,'1v -beneficirani'!$A$15:$AV$372,AD$3,FALSE))</f>
        <v>0</v>
      </c>
      <c r="AL161">
        <f>IF($B161=0,0,+VLOOKUP($B161,'1v -beneficirani'!$A$15:$AV$372,AL$3,FALSE))</f>
        <v>0</v>
      </c>
      <c r="AM161">
        <f>IF($B161=0,0,+VLOOKUP($B161,'1v -beneficirani'!$A$15:$AV$372,AM$3,FALSE))</f>
        <v>0</v>
      </c>
      <c r="AN161" s="40">
        <f>IF($B161=0,0,+VLOOKUP($B161,'1v -beneficirani'!$A$15:$AV$372,AN$3,FALSE))</f>
        <v>0</v>
      </c>
      <c r="AO161" s="40">
        <f>IF($B161=0,0,+VLOOKUP($B161,'1v -beneficirani'!$A$15:$AV$372,AO$3,FALSE))</f>
        <v>0</v>
      </c>
      <c r="AP161" s="40">
        <f>IF($B161=0,0,+VLOOKUP($B161,'1v -beneficirani'!$A$15:$AV$372,AP$3,FALSE))</f>
        <v>0</v>
      </c>
      <c r="AQ161" s="40">
        <f>IF($B161=0,0,+VLOOKUP($B161,'1v -beneficirani'!$A$15:$AV$372,AQ$3,FALSE))</f>
        <v>0</v>
      </c>
      <c r="AR161" s="40">
        <f>IF($B161=0,0,+VLOOKUP($B161,'1v -beneficirani'!$A$15:$AV$372,AR$3,FALSE))</f>
        <v>0</v>
      </c>
      <c r="AS161" s="40">
        <f>IF($B161=0,0,+VLOOKUP($B161,'1v -beneficirani'!$A$15:$AV$372,AS$3,FALSE))</f>
        <v>0</v>
      </c>
      <c r="AT161" s="40">
        <f>IF($B161=0,0,+VLOOKUP($B161,'1v -beneficirani'!$A$15:$AV$372,AT$3,FALSE))</f>
        <v>0</v>
      </c>
      <c r="AU161" s="40">
        <f>IF($B161=0,0,+VLOOKUP($B161,'1v -beneficirani'!$A$15:$AV$372,AU$3,FALSE))</f>
        <v>0</v>
      </c>
      <c r="AV161" s="40">
        <f>IF($B161=0,0,+VLOOKUP($B161,'1v -beneficirani'!$A$15:$AV$372,AV$3,FALSE))</f>
        <v>0</v>
      </c>
      <c r="AW161" s="40">
        <f>IF($B161=0,0,+VLOOKUP($B161,'1v -beneficirani'!$A$15:$AV$372,AW$3,FALSE))</f>
        <v>0</v>
      </c>
      <c r="AX161" s="389">
        <f>IF($B161=0,0,+VLOOKUP($B161,'1v -beneficirani'!$A$15:$AV$372,AX$3,FALSE))</f>
        <v>0</v>
      </c>
    </row>
    <row r="162" spans="1:50" x14ac:dyDescent="0.25">
      <c r="A162">
        <f t="shared" si="15"/>
        <v>0</v>
      </c>
      <c r="B162">
        <f>+IF(MAX(B$4:B161)+1&lt;=B$1,B161+1,0)</f>
        <v>0</v>
      </c>
      <c r="C162" s="222">
        <f t="shared" si="18"/>
        <v>0</v>
      </c>
      <c r="D162">
        <f t="shared" si="18"/>
        <v>0</v>
      </c>
      <c r="E162" s="368">
        <f t="shared" si="18"/>
        <v>0</v>
      </c>
      <c r="F162" s="222">
        <f t="shared" si="17"/>
        <v>0</v>
      </c>
      <c r="G162">
        <f>IF($B162=0,0,+VLOOKUP($B162,'1v -beneficirani'!A$15:C$351,G$3,FALSE))</f>
        <v>0</v>
      </c>
      <c r="I162">
        <f>IF($B162=0,0,+VLOOKUP($B162,'1v -beneficirani'!$A$15:$AV$372,I$3,FALSE))</f>
        <v>0</v>
      </c>
      <c r="J162">
        <f>IF($B162=0,0,+VLOOKUP($B162,'1v -beneficirani'!$A$15:$AV$372,J$3,FALSE))</f>
        <v>0</v>
      </c>
      <c r="K162">
        <f>IF($B162=0,0,+VLOOKUP($B162,'1v -beneficirani'!$A$15:$AV$372,K$3,FALSE))</f>
        <v>0</v>
      </c>
      <c r="L162">
        <f>IF($B162=0,0,+VLOOKUP($B162,'1v -beneficirani'!$A$15:$AV$372,L$3,FALSE))</f>
        <v>0</v>
      </c>
      <c r="M162">
        <f>IF($B162=0,0,+VLOOKUP($B162,'1v -beneficirani'!$A$15:$AV$372,M$3,FALSE))</f>
        <v>0</v>
      </c>
      <c r="N162">
        <f>IF($B162=0,0,+VLOOKUP($B162,'1v -beneficirani'!$A$15:$AV$372,N$3,FALSE))</f>
        <v>0</v>
      </c>
      <c r="O162">
        <f>IF($B162=0,0,+VLOOKUP($B162,'1v -beneficirani'!$A$15:$AV$372,O$3,FALSE))</f>
        <v>0</v>
      </c>
      <c r="P162">
        <f>IF($B162=0,0,+VLOOKUP($B162,'1v -beneficirani'!$A$15:$AV$372,P$3,FALSE))</f>
        <v>0</v>
      </c>
      <c r="Q162">
        <f>IF($B162=0,0,+VLOOKUP($B162,'1v -beneficirani'!$A$15:$AV$372,Q$3,FALSE))</f>
        <v>0</v>
      </c>
      <c r="R162">
        <f>IF($B162=0,0,+VLOOKUP($B162,'1v -beneficirani'!$A$15:$AV$372,R$3,FALSE))</f>
        <v>0</v>
      </c>
      <c r="S162">
        <f>IF($B162=0,0,+VLOOKUP($B162,'1v -beneficirani'!$A$15:$AV$372,S$3,FALSE))</f>
        <v>0</v>
      </c>
      <c r="T162">
        <f>IF($B162=0,0,+VLOOKUP($B162,'1v -beneficirani'!$A$15:$AV$372,T$3,FALSE))</f>
        <v>0</v>
      </c>
      <c r="U162">
        <f>IF($B162=0,0,+VLOOKUP($B162,'1v -beneficirani'!$A$15:$AV$372,U$3,FALSE))</f>
        <v>0</v>
      </c>
      <c r="V162">
        <f>IF($B162=0,0,+VLOOKUP($B162,'1v -beneficirani'!$A$15:$AV$372,V$3,FALSE))</f>
        <v>0</v>
      </c>
      <c r="W162">
        <f>IF($B162=0,0,+VLOOKUP($B162,'1v -beneficirani'!$A$15:$AV$372,W$3,FALSE))</f>
        <v>0</v>
      </c>
      <c r="X162">
        <f>IF($B162=0,0,+VLOOKUP($B162,'1v -beneficirani'!$A$15:$AV$372,X$3,FALSE))</f>
        <v>0</v>
      </c>
      <c r="Y162">
        <f>IF($B162=0,0,+VLOOKUP($B162,'1v -beneficirani'!$A$15:$AV$372,Y$3,FALSE))</f>
        <v>0</v>
      </c>
      <c r="Z162">
        <f>IF($B162=0,0,+VLOOKUP($B162,'1v -beneficirani'!$A$15:$AV$372,Z$3,FALSE))</f>
        <v>0</v>
      </c>
      <c r="AA162">
        <f>IF($B162=0,0,+VLOOKUP($B162,'1v -beneficirani'!$A$15:$AV$372,AA$3,FALSE))</f>
        <v>0</v>
      </c>
      <c r="AB162">
        <f>IF($B162=0,0,+VLOOKUP($B162,'1v -beneficirani'!$A$15:$AV$372,AB$3,FALSE))</f>
        <v>0</v>
      </c>
      <c r="AC162">
        <f>IF($B162=0,0,+VLOOKUP($B162,'1v -beneficirani'!$A$15:$AV$372,AC$3,FALSE))</f>
        <v>0</v>
      </c>
      <c r="AD162">
        <f>IF($B162=0,0,+VLOOKUP($B162,'1v -beneficirani'!$A$15:$AV$372,AD$3,FALSE))</f>
        <v>0</v>
      </c>
      <c r="AL162">
        <f>IF($B162=0,0,+VLOOKUP($B162,'1v -beneficirani'!$A$15:$AV$372,AL$3,FALSE))</f>
        <v>0</v>
      </c>
      <c r="AM162">
        <f>IF($B162=0,0,+VLOOKUP($B162,'1v -beneficirani'!$A$15:$AV$372,AM$3,FALSE))</f>
        <v>0</v>
      </c>
      <c r="AN162" s="40">
        <f>IF($B162=0,0,+VLOOKUP($B162,'1v -beneficirani'!$A$15:$AV$372,AN$3,FALSE))</f>
        <v>0</v>
      </c>
      <c r="AO162" s="40">
        <f>IF($B162=0,0,+VLOOKUP($B162,'1v -beneficirani'!$A$15:$AV$372,AO$3,FALSE))</f>
        <v>0</v>
      </c>
      <c r="AP162" s="40">
        <f>IF($B162=0,0,+VLOOKUP($B162,'1v -beneficirani'!$A$15:$AV$372,AP$3,FALSE))</f>
        <v>0</v>
      </c>
      <c r="AQ162" s="40">
        <f>IF($B162=0,0,+VLOOKUP($B162,'1v -beneficirani'!$A$15:$AV$372,AQ$3,FALSE))</f>
        <v>0</v>
      </c>
      <c r="AR162" s="40">
        <f>IF($B162=0,0,+VLOOKUP($B162,'1v -beneficirani'!$A$15:$AV$372,AR$3,FALSE))</f>
        <v>0</v>
      </c>
      <c r="AS162" s="40">
        <f>IF($B162=0,0,+VLOOKUP($B162,'1v -beneficirani'!$A$15:$AV$372,AS$3,FALSE))</f>
        <v>0</v>
      </c>
      <c r="AT162" s="40">
        <f>IF($B162=0,0,+VLOOKUP($B162,'1v -beneficirani'!$A$15:$AV$372,AT$3,FALSE))</f>
        <v>0</v>
      </c>
      <c r="AU162" s="40">
        <f>IF($B162=0,0,+VLOOKUP($B162,'1v -beneficirani'!$A$15:$AV$372,AU$3,FALSE))</f>
        <v>0</v>
      </c>
      <c r="AV162" s="40">
        <f>IF($B162=0,0,+VLOOKUP($B162,'1v -beneficirani'!$A$15:$AV$372,AV$3,FALSE))</f>
        <v>0</v>
      </c>
      <c r="AW162" s="40">
        <f>IF($B162=0,0,+VLOOKUP($B162,'1v -beneficirani'!$A$15:$AV$372,AW$3,FALSE))</f>
        <v>0</v>
      </c>
      <c r="AX162" s="389">
        <f>IF($B162=0,0,+VLOOKUP($B162,'1v -beneficirani'!$A$15:$AV$372,AX$3,FALSE))</f>
        <v>0</v>
      </c>
    </row>
    <row r="163" spans="1:50" x14ac:dyDescent="0.25">
      <c r="A163">
        <f t="shared" si="15"/>
        <v>0</v>
      </c>
      <c r="B163">
        <f>+IF(MAX(B$4:B162)+1&lt;=B$1,B162+1,0)</f>
        <v>0</v>
      </c>
      <c r="C163" s="222">
        <f t="shared" si="18"/>
        <v>0</v>
      </c>
      <c r="D163">
        <f t="shared" si="18"/>
        <v>0</v>
      </c>
      <c r="E163" s="368">
        <f t="shared" si="18"/>
        <v>0</v>
      </c>
      <c r="F163" s="222">
        <f t="shared" si="17"/>
        <v>0</v>
      </c>
      <c r="G163">
        <f>IF($B163=0,0,+VLOOKUP($B163,'1v -beneficirani'!A$15:C$351,G$3,FALSE))</f>
        <v>0</v>
      </c>
      <c r="I163">
        <f>IF($B163=0,0,+VLOOKUP($B163,'1v -beneficirani'!$A$15:$AV$372,I$3,FALSE))</f>
        <v>0</v>
      </c>
      <c r="J163">
        <f>IF($B163=0,0,+VLOOKUP($B163,'1v -beneficirani'!$A$15:$AV$372,J$3,FALSE))</f>
        <v>0</v>
      </c>
      <c r="K163">
        <f>IF($B163=0,0,+VLOOKUP($B163,'1v -beneficirani'!$A$15:$AV$372,K$3,FALSE))</f>
        <v>0</v>
      </c>
      <c r="L163">
        <f>IF($B163=0,0,+VLOOKUP($B163,'1v -beneficirani'!$A$15:$AV$372,L$3,FALSE))</f>
        <v>0</v>
      </c>
      <c r="M163">
        <f>IF($B163=0,0,+VLOOKUP($B163,'1v -beneficirani'!$A$15:$AV$372,M$3,FALSE))</f>
        <v>0</v>
      </c>
      <c r="N163">
        <f>IF($B163=0,0,+VLOOKUP($B163,'1v -beneficirani'!$A$15:$AV$372,N$3,FALSE))</f>
        <v>0</v>
      </c>
      <c r="O163">
        <f>IF($B163=0,0,+VLOOKUP($B163,'1v -beneficirani'!$A$15:$AV$372,O$3,FALSE))</f>
        <v>0</v>
      </c>
      <c r="P163">
        <f>IF($B163=0,0,+VLOOKUP($B163,'1v -beneficirani'!$A$15:$AV$372,P$3,FALSE))</f>
        <v>0</v>
      </c>
      <c r="Q163">
        <f>IF($B163=0,0,+VLOOKUP($B163,'1v -beneficirani'!$A$15:$AV$372,Q$3,FALSE))</f>
        <v>0</v>
      </c>
      <c r="R163">
        <f>IF($B163=0,0,+VLOOKUP($B163,'1v -beneficirani'!$A$15:$AV$372,R$3,FALSE))</f>
        <v>0</v>
      </c>
      <c r="S163">
        <f>IF($B163=0,0,+VLOOKUP($B163,'1v -beneficirani'!$A$15:$AV$372,S$3,FALSE))</f>
        <v>0</v>
      </c>
      <c r="T163">
        <f>IF($B163=0,0,+VLOOKUP($B163,'1v -beneficirani'!$A$15:$AV$372,T$3,FALSE))</f>
        <v>0</v>
      </c>
      <c r="U163">
        <f>IF($B163=0,0,+VLOOKUP($B163,'1v -beneficirani'!$A$15:$AV$372,U$3,FALSE))</f>
        <v>0</v>
      </c>
      <c r="V163">
        <f>IF($B163=0,0,+VLOOKUP($B163,'1v -beneficirani'!$A$15:$AV$372,V$3,FALSE))</f>
        <v>0</v>
      </c>
      <c r="W163">
        <f>IF($B163=0,0,+VLOOKUP($B163,'1v -beneficirani'!$A$15:$AV$372,W$3,FALSE))</f>
        <v>0</v>
      </c>
      <c r="X163">
        <f>IF($B163=0,0,+VLOOKUP($B163,'1v -beneficirani'!$A$15:$AV$372,X$3,FALSE))</f>
        <v>0</v>
      </c>
      <c r="Y163">
        <f>IF($B163=0,0,+VLOOKUP($B163,'1v -beneficirani'!$A$15:$AV$372,Y$3,FALSE))</f>
        <v>0</v>
      </c>
      <c r="Z163">
        <f>IF($B163=0,0,+VLOOKUP($B163,'1v -beneficirani'!$A$15:$AV$372,Z$3,FALSE))</f>
        <v>0</v>
      </c>
      <c r="AA163">
        <f>IF($B163=0,0,+VLOOKUP($B163,'1v -beneficirani'!$A$15:$AV$372,AA$3,FALSE))</f>
        <v>0</v>
      </c>
      <c r="AB163">
        <f>IF($B163=0,0,+VLOOKUP($B163,'1v -beneficirani'!$A$15:$AV$372,AB$3,FALSE))</f>
        <v>0</v>
      </c>
      <c r="AC163">
        <f>IF($B163=0,0,+VLOOKUP($B163,'1v -beneficirani'!$A$15:$AV$372,AC$3,FALSE))</f>
        <v>0</v>
      </c>
      <c r="AD163">
        <f>IF($B163=0,0,+VLOOKUP($B163,'1v -beneficirani'!$A$15:$AV$372,AD$3,FALSE))</f>
        <v>0</v>
      </c>
      <c r="AL163">
        <f>IF($B163=0,0,+VLOOKUP($B163,'1v -beneficirani'!$A$15:$AV$372,AL$3,FALSE))</f>
        <v>0</v>
      </c>
      <c r="AM163">
        <f>IF($B163=0,0,+VLOOKUP($B163,'1v -beneficirani'!$A$15:$AV$372,AM$3,FALSE))</f>
        <v>0</v>
      </c>
      <c r="AN163" s="40">
        <f>IF($B163=0,0,+VLOOKUP($B163,'1v -beneficirani'!$A$15:$AV$372,AN$3,FALSE))</f>
        <v>0</v>
      </c>
      <c r="AO163" s="40">
        <f>IF($B163=0,0,+VLOOKUP($B163,'1v -beneficirani'!$A$15:$AV$372,AO$3,FALSE))</f>
        <v>0</v>
      </c>
      <c r="AP163" s="40">
        <f>IF($B163=0,0,+VLOOKUP($B163,'1v -beneficirani'!$A$15:$AV$372,AP$3,FALSE))</f>
        <v>0</v>
      </c>
      <c r="AQ163" s="40">
        <f>IF($B163=0,0,+VLOOKUP($B163,'1v -beneficirani'!$A$15:$AV$372,AQ$3,FALSE))</f>
        <v>0</v>
      </c>
      <c r="AR163" s="40">
        <f>IF($B163=0,0,+VLOOKUP($B163,'1v -beneficirani'!$A$15:$AV$372,AR$3,FALSE))</f>
        <v>0</v>
      </c>
      <c r="AS163" s="40">
        <f>IF($B163=0,0,+VLOOKUP($B163,'1v -beneficirani'!$A$15:$AV$372,AS$3,FALSE))</f>
        <v>0</v>
      </c>
      <c r="AT163" s="40">
        <f>IF($B163=0,0,+VLOOKUP($B163,'1v -beneficirani'!$A$15:$AV$372,AT$3,FALSE))</f>
        <v>0</v>
      </c>
      <c r="AU163" s="40">
        <f>IF($B163=0,0,+VLOOKUP($B163,'1v -beneficirani'!$A$15:$AV$372,AU$3,FALSE))</f>
        <v>0</v>
      </c>
      <c r="AV163" s="40">
        <f>IF($B163=0,0,+VLOOKUP($B163,'1v -beneficirani'!$A$15:$AV$372,AV$3,FALSE))</f>
        <v>0</v>
      </c>
      <c r="AW163" s="40">
        <f>IF($B163=0,0,+VLOOKUP($B163,'1v -beneficirani'!$A$15:$AV$372,AW$3,FALSE))</f>
        <v>0</v>
      </c>
      <c r="AX163" s="389">
        <f>IF($B163=0,0,+VLOOKUP($B163,'1v -beneficirani'!$A$15:$AV$372,AX$3,FALSE))</f>
        <v>0</v>
      </c>
    </row>
    <row r="164" spans="1:50" x14ac:dyDescent="0.25">
      <c r="A164">
        <f t="shared" si="15"/>
        <v>0</v>
      </c>
      <c r="B164">
        <f>+IF(MAX(B$4:B163)+1&lt;=B$1,B163+1,0)</f>
        <v>0</v>
      </c>
      <c r="C164" s="222">
        <f t="shared" si="18"/>
        <v>0</v>
      </c>
      <c r="D164">
        <f t="shared" si="18"/>
        <v>0</v>
      </c>
      <c r="E164" s="368">
        <f t="shared" si="18"/>
        <v>0</v>
      </c>
      <c r="F164" s="222">
        <f t="shared" si="17"/>
        <v>0</v>
      </c>
      <c r="G164">
        <f>IF($B164=0,0,+VLOOKUP($B164,'1v -beneficirani'!A$15:C$351,G$3,FALSE))</f>
        <v>0</v>
      </c>
      <c r="I164">
        <f>IF($B164=0,0,+VLOOKUP($B164,'1v -beneficirani'!$A$15:$AV$372,I$3,FALSE))</f>
        <v>0</v>
      </c>
      <c r="J164">
        <f>IF($B164=0,0,+VLOOKUP($B164,'1v -beneficirani'!$A$15:$AV$372,J$3,FALSE))</f>
        <v>0</v>
      </c>
      <c r="K164">
        <f>IF($B164=0,0,+VLOOKUP($B164,'1v -beneficirani'!$A$15:$AV$372,K$3,FALSE))</f>
        <v>0</v>
      </c>
      <c r="L164">
        <f>IF($B164=0,0,+VLOOKUP($B164,'1v -beneficirani'!$A$15:$AV$372,L$3,FALSE))</f>
        <v>0</v>
      </c>
      <c r="M164">
        <f>IF($B164=0,0,+VLOOKUP($B164,'1v -beneficirani'!$A$15:$AV$372,M$3,FALSE))</f>
        <v>0</v>
      </c>
      <c r="N164">
        <f>IF($B164=0,0,+VLOOKUP($B164,'1v -beneficirani'!$A$15:$AV$372,N$3,FALSE))</f>
        <v>0</v>
      </c>
      <c r="O164">
        <f>IF($B164=0,0,+VLOOKUP($B164,'1v -beneficirani'!$A$15:$AV$372,O$3,FALSE))</f>
        <v>0</v>
      </c>
      <c r="P164">
        <f>IF($B164=0,0,+VLOOKUP($B164,'1v -beneficirani'!$A$15:$AV$372,P$3,FALSE))</f>
        <v>0</v>
      </c>
      <c r="Q164">
        <f>IF($B164=0,0,+VLOOKUP($B164,'1v -beneficirani'!$A$15:$AV$372,Q$3,FALSE))</f>
        <v>0</v>
      </c>
      <c r="R164">
        <f>IF($B164=0,0,+VLOOKUP($B164,'1v -beneficirani'!$A$15:$AV$372,R$3,FALSE))</f>
        <v>0</v>
      </c>
      <c r="S164">
        <f>IF($B164=0,0,+VLOOKUP($B164,'1v -beneficirani'!$A$15:$AV$372,S$3,FALSE))</f>
        <v>0</v>
      </c>
      <c r="T164">
        <f>IF($B164=0,0,+VLOOKUP($B164,'1v -beneficirani'!$A$15:$AV$372,T$3,FALSE))</f>
        <v>0</v>
      </c>
      <c r="U164">
        <f>IF($B164=0,0,+VLOOKUP($B164,'1v -beneficirani'!$A$15:$AV$372,U$3,FALSE))</f>
        <v>0</v>
      </c>
      <c r="V164">
        <f>IF($B164=0,0,+VLOOKUP($B164,'1v -beneficirani'!$A$15:$AV$372,V$3,FALSE))</f>
        <v>0</v>
      </c>
      <c r="W164">
        <f>IF($B164=0,0,+VLOOKUP($B164,'1v -beneficirani'!$A$15:$AV$372,W$3,FALSE))</f>
        <v>0</v>
      </c>
      <c r="X164">
        <f>IF($B164=0,0,+VLOOKUP($B164,'1v -beneficirani'!$A$15:$AV$372,X$3,FALSE))</f>
        <v>0</v>
      </c>
      <c r="Y164">
        <f>IF($B164=0,0,+VLOOKUP($B164,'1v -beneficirani'!$A$15:$AV$372,Y$3,FALSE))</f>
        <v>0</v>
      </c>
      <c r="Z164">
        <f>IF($B164=0,0,+VLOOKUP($B164,'1v -beneficirani'!$A$15:$AV$372,Z$3,FALSE))</f>
        <v>0</v>
      </c>
      <c r="AA164">
        <f>IF($B164=0,0,+VLOOKUP($B164,'1v -beneficirani'!$A$15:$AV$372,AA$3,FALSE))</f>
        <v>0</v>
      </c>
      <c r="AB164">
        <f>IF($B164=0,0,+VLOOKUP($B164,'1v -beneficirani'!$A$15:$AV$372,AB$3,FALSE))</f>
        <v>0</v>
      </c>
      <c r="AC164">
        <f>IF($B164=0,0,+VLOOKUP($B164,'1v -beneficirani'!$A$15:$AV$372,AC$3,FALSE))</f>
        <v>0</v>
      </c>
      <c r="AD164">
        <f>IF($B164=0,0,+VLOOKUP($B164,'1v -beneficirani'!$A$15:$AV$372,AD$3,FALSE))</f>
        <v>0</v>
      </c>
      <c r="AL164">
        <f>IF($B164=0,0,+VLOOKUP($B164,'1v -beneficirani'!$A$15:$AV$372,AL$3,FALSE))</f>
        <v>0</v>
      </c>
      <c r="AM164">
        <f>IF($B164=0,0,+VLOOKUP($B164,'1v -beneficirani'!$A$15:$AV$372,AM$3,FALSE))</f>
        <v>0</v>
      </c>
      <c r="AN164" s="40">
        <f>IF($B164=0,0,+VLOOKUP($B164,'1v -beneficirani'!$A$15:$AV$372,AN$3,FALSE))</f>
        <v>0</v>
      </c>
      <c r="AO164" s="40">
        <f>IF($B164=0,0,+VLOOKUP($B164,'1v -beneficirani'!$A$15:$AV$372,AO$3,FALSE))</f>
        <v>0</v>
      </c>
      <c r="AP164" s="40">
        <f>IF($B164=0,0,+VLOOKUP($B164,'1v -beneficirani'!$A$15:$AV$372,AP$3,FALSE))</f>
        <v>0</v>
      </c>
      <c r="AQ164" s="40">
        <f>IF($B164=0,0,+VLOOKUP($B164,'1v -beneficirani'!$A$15:$AV$372,AQ$3,FALSE))</f>
        <v>0</v>
      </c>
      <c r="AR164" s="40">
        <f>IF($B164=0,0,+VLOOKUP($B164,'1v -beneficirani'!$A$15:$AV$372,AR$3,FALSE))</f>
        <v>0</v>
      </c>
      <c r="AS164" s="40">
        <f>IF($B164=0,0,+VLOOKUP($B164,'1v -beneficirani'!$A$15:$AV$372,AS$3,FALSE))</f>
        <v>0</v>
      </c>
      <c r="AT164" s="40">
        <f>IF($B164=0,0,+VLOOKUP($B164,'1v -beneficirani'!$A$15:$AV$372,AT$3,FALSE))</f>
        <v>0</v>
      </c>
      <c r="AU164" s="40">
        <f>IF($B164=0,0,+VLOOKUP($B164,'1v -beneficirani'!$A$15:$AV$372,AU$3,FALSE))</f>
        <v>0</v>
      </c>
      <c r="AV164" s="40">
        <f>IF($B164=0,0,+VLOOKUP($B164,'1v -beneficirani'!$A$15:$AV$372,AV$3,FALSE))</f>
        <v>0</v>
      </c>
      <c r="AW164" s="40">
        <f>IF($B164=0,0,+VLOOKUP($B164,'1v -beneficirani'!$A$15:$AV$372,AW$3,FALSE))</f>
        <v>0</v>
      </c>
      <c r="AX164" s="389">
        <f>IF($B164=0,0,+VLOOKUP($B164,'1v -beneficirani'!$A$15:$AV$372,AX$3,FALSE))</f>
        <v>0</v>
      </c>
    </row>
    <row r="165" spans="1:50" x14ac:dyDescent="0.25">
      <c r="A165">
        <f t="shared" si="15"/>
        <v>0</v>
      </c>
      <c r="B165">
        <f>+IF(MAX(B$4:B164)+1&lt;=B$1,B164+1,0)</f>
        <v>0</v>
      </c>
      <c r="C165" s="222">
        <f t="shared" si="18"/>
        <v>0</v>
      </c>
      <c r="D165">
        <f t="shared" si="18"/>
        <v>0</v>
      </c>
      <c r="E165" s="368">
        <f t="shared" si="18"/>
        <v>0</v>
      </c>
      <c r="F165" s="222">
        <f t="shared" si="17"/>
        <v>0</v>
      </c>
      <c r="G165">
        <f>IF($B165=0,0,+VLOOKUP($B165,'1v -beneficirani'!A$15:C$351,G$3,FALSE))</f>
        <v>0</v>
      </c>
      <c r="I165">
        <f>IF($B165=0,0,+VLOOKUP($B165,'1v -beneficirani'!$A$15:$AV$372,I$3,FALSE))</f>
        <v>0</v>
      </c>
      <c r="J165">
        <f>IF($B165=0,0,+VLOOKUP($B165,'1v -beneficirani'!$A$15:$AV$372,J$3,FALSE))</f>
        <v>0</v>
      </c>
      <c r="K165">
        <f>IF($B165=0,0,+VLOOKUP($B165,'1v -beneficirani'!$A$15:$AV$372,K$3,FALSE))</f>
        <v>0</v>
      </c>
      <c r="L165">
        <f>IF($B165=0,0,+VLOOKUP($B165,'1v -beneficirani'!$A$15:$AV$372,L$3,FALSE))</f>
        <v>0</v>
      </c>
      <c r="M165">
        <f>IF($B165=0,0,+VLOOKUP($B165,'1v -beneficirani'!$A$15:$AV$372,M$3,FALSE))</f>
        <v>0</v>
      </c>
      <c r="N165">
        <f>IF($B165=0,0,+VLOOKUP($B165,'1v -beneficirani'!$A$15:$AV$372,N$3,FALSE))</f>
        <v>0</v>
      </c>
      <c r="O165">
        <f>IF($B165=0,0,+VLOOKUP($B165,'1v -beneficirani'!$A$15:$AV$372,O$3,FALSE))</f>
        <v>0</v>
      </c>
      <c r="P165">
        <f>IF($B165=0,0,+VLOOKUP($B165,'1v -beneficirani'!$A$15:$AV$372,P$3,FALSE))</f>
        <v>0</v>
      </c>
      <c r="Q165">
        <f>IF($B165=0,0,+VLOOKUP($B165,'1v -beneficirani'!$A$15:$AV$372,Q$3,FALSE))</f>
        <v>0</v>
      </c>
      <c r="R165">
        <f>IF($B165=0,0,+VLOOKUP($B165,'1v -beneficirani'!$A$15:$AV$372,R$3,FALSE))</f>
        <v>0</v>
      </c>
      <c r="S165">
        <f>IF($B165=0,0,+VLOOKUP($B165,'1v -beneficirani'!$A$15:$AV$372,S$3,FALSE))</f>
        <v>0</v>
      </c>
      <c r="T165">
        <f>IF($B165=0,0,+VLOOKUP($B165,'1v -beneficirani'!$A$15:$AV$372,T$3,FALSE))</f>
        <v>0</v>
      </c>
      <c r="U165">
        <f>IF($B165=0,0,+VLOOKUP($B165,'1v -beneficirani'!$A$15:$AV$372,U$3,FALSE))</f>
        <v>0</v>
      </c>
      <c r="V165">
        <f>IF($B165=0,0,+VLOOKUP($B165,'1v -beneficirani'!$A$15:$AV$372,V$3,FALSE))</f>
        <v>0</v>
      </c>
      <c r="W165">
        <f>IF($B165=0,0,+VLOOKUP($B165,'1v -beneficirani'!$A$15:$AV$372,W$3,FALSE))</f>
        <v>0</v>
      </c>
      <c r="X165">
        <f>IF($B165=0,0,+VLOOKUP($B165,'1v -beneficirani'!$A$15:$AV$372,X$3,FALSE))</f>
        <v>0</v>
      </c>
      <c r="Y165">
        <f>IF($B165=0,0,+VLOOKUP($B165,'1v -beneficirani'!$A$15:$AV$372,Y$3,FALSE))</f>
        <v>0</v>
      </c>
      <c r="Z165">
        <f>IF($B165=0,0,+VLOOKUP($B165,'1v -beneficirani'!$A$15:$AV$372,Z$3,FALSE))</f>
        <v>0</v>
      </c>
      <c r="AA165">
        <f>IF($B165=0,0,+VLOOKUP($B165,'1v -beneficirani'!$A$15:$AV$372,AA$3,FALSE))</f>
        <v>0</v>
      </c>
      <c r="AB165">
        <f>IF($B165=0,0,+VLOOKUP($B165,'1v -beneficirani'!$A$15:$AV$372,AB$3,FALSE))</f>
        <v>0</v>
      </c>
      <c r="AC165">
        <f>IF($B165=0,0,+VLOOKUP($B165,'1v -beneficirani'!$A$15:$AV$372,AC$3,FALSE))</f>
        <v>0</v>
      </c>
      <c r="AD165">
        <f>IF($B165=0,0,+VLOOKUP($B165,'1v -beneficirani'!$A$15:$AV$372,AD$3,FALSE))</f>
        <v>0</v>
      </c>
      <c r="AL165">
        <f>IF($B165=0,0,+VLOOKUP($B165,'1v -beneficirani'!$A$15:$AV$372,AL$3,FALSE))</f>
        <v>0</v>
      </c>
      <c r="AM165">
        <f>IF($B165=0,0,+VLOOKUP($B165,'1v -beneficirani'!$A$15:$AV$372,AM$3,FALSE))</f>
        <v>0</v>
      </c>
      <c r="AN165" s="40">
        <f>IF($B165=0,0,+VLOOKUP($B165,'1v -beneficirani'!$A$15:$AV$372,AN$3,FALSE))</f>
        <v>0</v>
      </c>
      <c r="AO165" s="40">
        <f>IF($B165=0,0,+VLOOKUP($B165,'1v -beneficirani'!$A$15:$AV$372,AO$3,FALSE))</f>
        <v>0</v>
      </c>
      <c r="AP165" s="40">
        <f>IF($B165=0,0,+VLOOKUP($B165,'1v -beneficirani'!$A$15:$AV$372,AP$3,FALSE))</f>
        <v>0</v>
      </c>
      <c r="AQ165" s="40">
        <f>IF($B165=0,0,+VLOOKUP($B165,'1v -beneficirani'!$A$15:$AV$372,AQ$3,FALSE))</f>
        <v>0</v>
      </c>
      <c r="AR165" s="40">
        <f>IF($B165=0,0,+VLOOKUP($B165,'1v -beneficirani'!$A$15:$AV$372,AR$3,FALSE))</f>
        <v>0</v>
      </c>
      <c r="AS165" s="40">
        <f>IF($B165=0,0,+VLOOKUP($B165,'1v -beneficirani'!$A$15:$AV$372,AS$3,FALSE))</f>
        <v>0</v>
      </c>
      <c r="AT165" s="40">
        <f>IF($B165=0,0,+VLOOKUP($B165,'1v -beneficirani'!$A$15:$AV$372,AT$3,FALSE))</f>
        <v>0</v>
      </c>
      <c r="AU165" s="40">
        <f>IF($B165=0,0,+VLOOKUP($B165,'1v -beneficirani'!$A$15:$AV$372,AU$3,FALSE))</f>
        <v>0</v>
      </c>
      <c r="AV165" s="40">
        <f>IF($B165=0,0,+VLOOKUP($B165,'1v -beneficirani'!$A$15:$AV$372,AV$3,FALSE))</f>
        <v>0</v>
      </c>
      <c r="AW165" s="40">
        <f>IF($B165=0,0,+VLOOKUP($B165,'1v -beneficirani'!$A$15:$AV$372,AW$3,FALSE))</f>
        <v>0</v>
      </c>
      <c r="AX165" s="389">
        <f>IF($B165=0,0,+VLOOKUP($B165,'1v -beneficirani'!$A$15:$AV$372,AX$3,FALSE))</f>
        <v>0</v>
      </c>
    </row>
    <row r="166" spans="1:50" x14ac:dyDescent="0.25">
      <c r="A166">
        <f t="shared" ref="A166:A197" si="19">+IF(B166=0,0,A165)</f>
        <v>0</v>
      </c>
      <c r="B166">
        <f>+IF(MAX(B$4:B165)+1&lt;=B$1,B165+1,0)</f>
        <v>0</v>
      </c>
      <c r="C166" s="222">
        <f t="shared" si="18"/>
        <v>0</v>
      </c>
      <c r="D166">
        <f t="shared" si="18"/>
        <v>0</v>
      </c>
      <c r="E166" s="368">
        <f t="shared" si="18"/>
        <v>0</v>
      </c>
      <c r="F166" s="222">
        <f t="shared" si="17"/>
        <v>0</v>
      </c>
      <c r="G166">
        <f>IF($B166=0,0,+VLOOKUP($B166,'1v -beneficirani'!A$15:C$351,G$3,FALSE))</f>
        <v>0</v>
      </c>
      <c r="I166">
        <f>IF($B166=0,0,+VLOOKUP($B166,'1v -beneficirani'!$A$15:$AV$372,I$3,FALSE))</f>
        <v>0</v>
      </c>
      <c r="J166">
        <f>IF($B166=0,0,+VLOOKUP($B166,'1v -beneficirani'!$A$15:$AV$372,J$3,FALSE))</f>
        <v>0</v>
      </c>
      <c r="K166">
        <f>IF($B166=0,0,+VLOOKUP($B166,'1v -beneficirani'!$A$15:$AV$372,K$3,FALSE))</f>
        <v>0</v>
      </c>
      <c r="L166">
        <f>IF($B166=0,0,+VLOOKUP($B166,'1v -beneficirani'!$A$15:$AV$372,L$3,FALSE))</f>
        <v>0</v>
      </c>
      <c r="M166">
        <f>IF($B166=0,0,+VLOOKUP($B166,'1v -beneficirani'!$A$15:$AV$372,M$3,FALSE))</f>
        <v>0</v>
      </c>
      <c r="N166">
        <f>IF($B166=0,0,+VLOOKUP($B166,'1v -beneficirani'!$A$15:$AV$372,N$3,FALSE))</f>
        <v>0</v>
      </c>
      <c r="O166">
        <f>IF($B166=0,0,+VLOOKUP($B166,'1v -beneficirani'!$A$15:$AV$372,O$3,FALSE))</f>
        <v>0</v>
      </c>
      <c r="P166">
        <f>IF($B166=0,0,+VLOOKUP($B166,'1v -beneficirani'!$A$15:$AV$372,P$3,FALSE))</f>
        <v>0</v>
      </c>
      <c r="Q166">
        <f>IF($B166=0,0,+VLOOKUP($B166,'1v -beneficirani'!$A$15:$AV$372,Q$3,FALSE))</f>
        <v>0</v>
      </c>
      <c r="R166">
        <f>IF($B166=0,0,+VLOOKUP($B166,'1v -beneficirani'!$A$15:$AV$372,R$3,FALSE))</f>
        <v>0</v>
      </c>
      <c r="S166">
        <f>IF($B166=0,0,+VLOOKUP($B166,'1v -beneficirani'!$A$15:$AV$372,S$3,FALSE))</f>
        <v>0</v>
      </c>
      <c r="T166">
        <f>IF($B166=0,0,+VLOOKUP($B166,'1v -beneficirani'!$A$15:$AV$372,T$3,FALSE))</f>
        <v>0</v>
      </c>
      <c r="U166">
        <f>IF($B166=0,0,+VLOOKUP($B166,'1v -beneficirani'!$A$15:$AV$372,U$3,FALSE))</f>
        <v>0</v>
      </c>
      <c r="V166">
        <f>IF($B166=0,0,+VLOOKUP($B166,'1v -beneficirani'!$A$15:$AV$372,V$3,FALSE))</f>
        <v>0</v>
      </c>
      <c r="W166">
        <f>IF($B166=0,0,+VLOOKUP($B166,'1v -beneficirani'!$A$15:$AV$372,W$3,FALSE))</f>
        <v>0</v>
      </c>
      <c r="X166">
        <f>IF($B166=0,0,+VLOOKUP($B166,'1v -beneficirani'!$A$15:$AV$372,X$3,FALSE))</f>
        <v>0</v>
      </c>
      <c r="Y166">
        <f>IF($B166=0,0,+VLOOKUP($B166,'1v -beneficirani'!$A$15:$AV$372,Y$3,FALSE))</f>
        <v>0</v>
      </c>
      <c r="Z166">
        <f>IF($B166=0,0,+VLOOKUP($B166,'1v -beneficirani'!$A$15:$AV$372,Z$3,FALSE))</f>
        <v>0</v>
      </c>
      <c r="AA166">
        <f>IF($B166=0,0,+VLOOKUP($B166,'1v -beneficirani'!$A$15:$AV$372,AA$3,FALSE))</f>
        <v>0</v>
      </c>
      <c r="AB166">
        <f>IF($B166=0,0,+VLOOKUP($B166,'1v -beneficirani'!$A$15:$AV$372,AB$3,FALSE))</f>
        <v>0</v>
      </c>
      <c r="AC166">
        <f>IF($B166=0,0,+VLOOKUP($B166,'1v -beneficirani'!$A$15:$AV$372,AC$3,FALSE))</f>
        <v>0</v>
      </c>
      <c r="AD166">
        <f>IF($B166=0,0,+VLOOKUP($B166,'1v -beneficirani'!$A$15:$AV$372,AD$3,FALSE))</f>
        <v>0</v>
      </c>
      <c r="AL166">
        <f>IF($B166=0,0,+VLOOKUP($B166,'1v -beneficirani'!$A$15:$AV$372,AL$3,FALSE))</f>
        <v>0</v>
      </c>
      <c r="AM166">
        <f>IF($B166=0,0,+VLOOKUP($B166,'1v -beneficirani'!$A$15:$AV$372,AM$3,FALSE))</f>
        <v>0</v>
      </c>
      <c r="AN166" s="40">
        <f>IF($B166=0,0,+VLOOKUP($B166,'1v -beneficirani'!$A$15:$AV$372,AN$3,FALSE))</f>
        <v>0</v>
      </c>
      <c r="AO166" s="40">
        <f>IF($B166=0,0,+VLOOKUP($B166,'1v -beneficirani'!$A$15:$AV$372,AO$3,FALSE))</f>
        <v>0</v>
      </c>
      <c r="AP166" s="40">
        <f>IF($B166=0,0,+VLOOKUP($B166,'1v -beneficirani'!$A$15:$AV$372,AP$3,FALSE))</f>
        <v>0</v>
      </c>
      <c r="AQ166" s="40">
        <f>IF($B166=0,0,+VLOOKUP($B166,'1v -beneficirani'!$A$15:$AV$372,AQ$3,FALSE))</f>
        <v>0</v>
      </c>
      <c r="AR166" s="40">
        <f>IF($B166=0,0,+VLOOKUP($B166,'1v -beneficirani'!$A$15:$AV$372,AR$3,FALSE))</f>
        <v>0</v>
      </c>
      <c r="AS166" s="40">
        <f>IF($B166=0,0,+VLOOKUP($B166,'1v -beneficirani'!$A$15:$AV$372,AS$3,FALSE))</f>
        <v>0</v>
      </c>
      <c r="AT166" s="40">
        <f>IF($B166=0,0,+VLOOKUP($B166,'1v -beneficirani'!$A$15:$AV$372,AT$3,FALSE))</f>
        <v>0</v>
      </c>
      <c r="AU166" s="40">
        <f>IF($B166=0,0,+VLOOKUP($B166,'1v -beneficirani'!$A$15:$AV$372,AU$3,FALSE))</f>
        <v>0</v>
      </c>
      <c r="AV166" s="40">
        <f>IF($B166=0,0,+VLOOKUP($B166,'1v -beneficirani'!$A$15:$AV$372,AV$3,FALSE))</f>
        <v>0</v>
      </c>
      <c r="AW166" s="40">
        <f>IF($B166=0,0,+VLOOKUP($B166,'1v -beneficirani'!$A$15:$AV$372,AW$3,FALSE))</f>
        <v>0</v>
      </c>
      <c r="AX166" s="389">
        <f>IF($B166=0,0,+VLOOKUP($B166,'1v -beneficirani'!$A$15:$AV$372,AX$3,FALSE))</f>
        <v>0</v>
      </c>
    </row>
    <row r="167" spans="1:50" x14ac:dyDescent="0.25">
      <c r="A167">
        <f t="shared" si="19"/>
        <v>0</v>
      </c>
      <c r="B167">
        <f>+IF(MAX(B$4:B166)+1&lt;=B$1,B166+1,0)</f>
        <v>0</v>
      </c>
      <c r="C167" s="222">
        <f t="shared" ref="C167:E182" si="20">+IF(B167&gt;0,C166,0)</f>
        <v>0</v>
      </c>
      <c r="D167">
        <f t="shared" si="20"/>
        <v>0</v>
      </c>
      <c r="E167" s="368">
        <f t="shared" si="20"/>
        <v>0</v>
      </c>
      <c r="F167" s="222">
        <f t="shared" si="17"/>
        <v>0</v>
      </c>
      <c r="G167">
        <f>IF($B167=0,0,+VLOOKUP($B167,'1v -beneficirani'!A$15:C$351,G$3,FALSE))</f>
        <v>0</v>
      </c>
      <c r="I167">
        <f>IF($B167=0,0,+VLOOKUP($B167,'1v -beneficirani'!$A$15:$AV$372,I$3,FALSE))</f>
        <v>0</v>
      </c>
      <c r="J167">
        <f>IF($B167=0,0,+VLOOKUP($B167,'1v -beneficirani'!$A$15:$AV$372,J$3,FALSE))</f>
        <v>0</v>
      </c>
      <c r="K167">
        <f>IF($B167=0,0,+VLOOKUP($B167,'1v -beneficirani'!$A$15:$AV$372,K$3,FALSE))</f>
        <v>0</v>
      </c>
      <c r="L167">
        <f>IF($B167=0,0,+VLOOKUP($B167,'1v -beneficirani'!$A$15:$AV$372,L$3,FALSE))</f>
        <v>0</v>
      </c>
      <c r="M167">
        <f>IF($B167=0,0,+VLOOKUP($B167,'1v -beneficirani'!$A$15:$AV$372,M$3,FALSE))</f>
        <v>0</v>
      </c>
      <c r="N167">
        <f>IF($B167=0,0,+VLOOKUP($B167,'1v -beneficirani'!$A$15:$AV$372,N$3,FALSE))</f>
        <v>0</v>
      </c>
      <c r="O167">
        <f>IF($B167=0,0,+VLOOKUP($B167,'1v -beneficirani'!$A$15:$AV$372,O$3,FALSE))</f>
        <v>0</v>
      </c>
      <c r="P167">
        <f>IF($B167=0,0,+VLOOKUP($B167,'1v -beneficirani'!$A$15:$AV$372,P$3,FALSE))</f>
        <v>0</v>
      </c>
      <c r="Q167">
        <f>IF($B167=0,0,+VLOOKUP($B167,'1v -beneficirani'!$A$15:$AV$372,Q$3,FALSE))</f>
        <v>0</v>
      </c>
      <c r="R167">
        <f>IF($B167=0,0,+VLOOKUP($B167,'1v -beneficirani'!$A$15:$AV$372,R$3,FALSE))</f>
        <v>0</v>
      </c>
      <c r="S167">
        <f>IF($B167=0,0,+VLOOKUP($B167,'1v -beneficirani'!$A$15:$AV$372,S$3,FALSE))</f>
        <v>0</v>
      </c>
      <c r="T167">
        <f>IF($B167=0,0,+VLOOKUP($B167,'1v -beneficirani'!$A$15:$AV$372,T$3,FALSE))</f>
        <v>0</v>
      </c>
      <c r="U167">
        <f>IF($B167=0,0,+VLOOKUP($B167,'1v -beneficirani'!$A$15:$AV$372,U$3,FALSE))</f>
        <v>0</v>
      </c>
      <c r="V167">
        <f>IF($B167=0,0,+VLOOKUP($B167,'1v -beneficirani'!$A$15:$AV$372,V$3,FALSE))</f>
        <v>0</v>
      </c>
      <c r="W167">
        <f>IF($B167=0,0,+VLOOKUP($B167,'1v -beneficirani'!$A$15:$AV$372,W$3,FALSE))</f>
        <v>0</v>
      </c>
      <c r="X167">
        <f>IF($B167=0,0,+VLOOKUP($B167,'1v -beneficirani'!$A$15:$AV$372,X$3,FALSE))</f>
        <v>0</v>
      </c>
      <c r="Y167">
        <f>IF($B167=0,0,+VLOOKUP($B167,'1v -beneficirani'!$A$15:$AV$372,Y$3,FALSE))</f>
        <v>0</v>
      </c>
      <c r="Z167">
        <f>IF($B167=0,0,+VLOOKUP($B167,'1v -beneficirani'!$A$15:$AV$372,Z$3,FALSE))</f>
        <v>0</v>
      </c>
      <c r="AA167">
        <f>IF($B167=0,0,+VLOOKUP($B167,'1v -beneficirani'!$A$15:$AV$372,AA$3,FALSE))</f>
        <v>0</v>
      </c>
      <c r="AB167">
        <f>IF($B167=0,0,+VLOOKUP($B167,'1v -beneficirani'!$A$15:$AV$372,AB$3,FALSE))</f>
        <v>0</v>
      </c>
      <c r="AC167">
        <f>IF($B167=0,0,+VLOOKUP($B167,'1v -beneficirani'!$A$15:$AV$372,AC$3,FALSE))</f>
        <v>0</v>
      </c>
      <c r="AD167">
        <f>IF($B167=0,0,+VLOOKUP($B167,'1v -beneficirani'!$A$15:$AV$372,AD$3,FALSE))</f>
        <v>0</v>
      </c>
      <c r="AL167">
        <f>IF($B167=0,0,+VLOOKUP($B167,'1v -beneficirani'!$A$15:$AV$372,AL$3,FALSE))</f>
        <v>0</v>
      </c>
      <c r="AM167">
        <f>IF($B167=0,0,+VLOOKUP($B167,'1v -beneficirani'!$A$15:$AV$372,AM$3,FALSE))</f>
        <v>0</v>
      </c>
      <c r="AN167" s="40">
        <f>IF($B167=0,0,+VLOOKUP($B167,'1v -beneficirani'!$A$15:$AV$372,AN$3,FALSE))</f>
        <v>0</v>
      </c>
      <c r="AO167" s="40">
        <f>IF($B167=0,0,+VLOOKUP($B167,'1v -beneficirani'!$A$15:$AV$372,AO$3,FALSE))</f>
        <v>0</v>
      </c>
      <c r="AP167" s="40">
        <f>IF($B167=0,0,+VLOOKUP($B167,'1v -beneficirani'!$A$15:$AV$372,AP$3,FALSE))</f>
        <v>0</v>
      </c>
      <c r="AQ167" s="40">
        <f>IF($B167=0,0,+VLOOKUP($B167,'1v -beneficirani'!$A$15:$AV$372,AQ$3,FALSE))</f>
        <v>0</v>
      </c>
      <c r="AR167" s="40">
        <f>IF($B167=0,0,+VLOOKUP($B167,'1v -beneficirani'!$A$15:$AV$372,AR$3,FALSE))</f>
        <v>0</v>
      </c>
      <c r="AS167" s="40">
        <f>IF($B167=0,0,+VLOOKUP($B167,'1v -beneficirani'!$A$15:$AV$372,AS$3,FALSE))</f>
        <v>0</v>
      </c>
      <c r="AT167" s="40">
        <f>IF($B167=0,0,+VLOOKUP($B167,'1v -beneficirani'!$A$15:$AV$372,AT$3,FALSE))</f>
        <v>0</v>
      </c>
      <c r="AU167" s="40">
        <f>IF($B167=0,0,+VLOOKUP($B167,'1v -beneficirani'!$A$15:$AV$372,AU$3,FALSE))</f>
        <v>0</v>
      </c>
      <c r="AV167" s="40">
        <f>IF($B167=0,0,+VLOOKUP($B167,'1v -beneficirani'!$A$15:$AV$372,AV$3,FALSE))</f>
        <v>0</v>
      </c>
      <c r="AW167" s="40">
        <f>IF($B167=0,0,+VLOOKUP($B167,'1v -beneficirani'!$A$15:$AV$372,AW$3,FALSE))</f>
        <v>0</v>
      </c>
      <c r="AX167" s="389">
        <f>IF($B167=0,0,+VLOOKUP($B167,'1v -beneficirani'!$A$15:$AV$372,AX$3,FALSE))</f>
        <v>0</v>
      </c>
    </row>
    <row r="168" spans="1:50" x14ac:dyDescent="0.25">
      <c r="A168">
        <f t="shared" si="19"/>
        <v>0</v>
      </c>
      <c r="B168">
        <f>+IF(MAX(B$4:B167)+1&lt;=B$1,B167+1,0)</f>
        <v>0</v>
      </c>
      <c r="C168" s="222">
        <f t="shared" si="20"/>
        <v>0</v>
      </c>
      <c r="D168">
        <f t="shared" si="20"/>
        <v>0</v>
      </c>
      <c r="E168" s="368">
        <f t="shared" si="20"/>
        <v>0</v>
      </c>
      <c r="F168" s="222">
        <f t="shared" si="17"/>
        <v>0</v>
      </c>
      <c r="G168">
        <f>IF($B168=0,0,+VLOOKUP($B168,'1v -beneficirani'!A$15:C$351,G$3,FALSE))</f>
        <v>0</v>
      </c>
      <c r="I168">
        <f>IF($B168=0,0,+VLOOKUP($B168,'1v -beneficirani'!$A$15:$AV$372,I$3,FALSE))</f>
        <v>0</v>
      </c>
      <c r="J168">
        <f>IF($B168=0,0,+VLOOKUP($B168,'1v -beneficirani'!$A$15:$AV$372,J$3,FALSE))</f>
        <v>0</v>
      </c>
      <c r="K168">
        <f>IF($B168=0,0,+VLOOKUP($B168,'1v -beneficirani'!$A$15:$AV$372,K$3,FALSE))</f>
        <v>0</v>
      </c>
      <c r="L168">
        <f>IF($B168=0,0,+VLOOKUP($B168,'1v -beneficirani'!$A$15:$AV$372,L$3,FALSE))</f>
        <v>0</v>
      </c>
      <c r="M168">
        <f>IF($B168=0,0,+VLOOKUP($B168,'1v -beneficirani'!$A$15:$AV$372,M$3,FALSE))</f>
        <v>0</v>
      </c>
      <c r="N168">
        <f>IF($B168=0,0,+VLOOKUP($B168,'1v -beneficirani'!$A$15:$AV$372,N$3,FALSE))</f>
        <v>0</v>
      </c>
      <c r="O168">
        <f>IF($B168=0,0,+VLOOKUP($B168,'1v -beneficirani'!$A$15:$AV$372,O$3,FALSE))</f>
        <v>0</v>
      </c>
      <c r="P168">
        <f>IF($B168=0,0,+VLOOKUP($B168,'1v -beneficirani'!$A$15:$AV$372,P$3,FALSE))</f>
        <v>0</v>
      </c>
      <c r="Q168">
        <f>IF($B168=0,0,+VLOOKUP($B168,'1v -beneficirani'!$A$15:$AV$372,Q$3,FALSE))</f>
        <v>0</v>
      </c>
      <c r="R168">
        <f>IF($B168=0,0,+VLOOKUP($B168,'1v -beneficirani'!$A$15:$AV$372,R$3,FALSE))</f>
        <v>0</v>
      </c>
      <c r="S168">
        <f>IF($B168=0,0,+VLOOKUP($B168,'1v -beneficirani'!$A$15:$AV$372,S$3,FALSE))</f>
        <v>0</v>
      </c>
      <c r="T168">
        <f>IF($B168=0,0,+VLOOKUP($B168,'1v -beneficirani'!$A$15:$AV$372,T$3,FALSE))</f>
        <v>0</v>
      </c>
      <c r="U168">
        <f>IF($B168=0,0,+VLOOKUP($B168,'1v -beneficirani'!$A$15:$AV$372,U$3,FALSE))</f>
        <v>0</v>
      </c>
      <c r="V168">
        <f>IF($B168=0,0,+VLOOKUP($B168,'1v -beneficirani'!$A$15:$AV$372,V$3,FALSE))</f>
        <v>0</v>
      </c>
      <c r="W168">
        <f>IF($B168=0,0,+VLOOKUP($B168,'1v -beneficirani'!$A$15:$AV$372,W$3,FALSE))</f>
        <v>0</v>
      </c>
      <c r="X168">
        <f>IF($B168=0,0,+VLOOKUP($B168,'1v -beneficirani'!$A$15:$AV$372,X$3,FALSE))</f>
        <v>0</v>
      </c>
      <c r="Y168">
        <f>IF($B168=0,0,+VLOOKUP($B168,'1v -beneficirani'!$A$15:$AV$372,Y$3,FALSE))</f>
        <v>0</v>
      </c>
      <c r="Z168">
        <f>IF($B168=0,0,+VLOOKUP($B168,'1v -beneficirani'!$A$15:$AV$372,Z$3,FALSE))</f>
        <v>0</v>
      </c>
      <c r="AA168">
        <f>IF($B168=0,0,+VLOOKUP($B168,'1v -beneficirani'!$A$15:$AV$372,AA$3,FALSE))</f>
        <v>0</v>
      </c>
      <c r="AB168">
        <f>IF($B168=0,0,+VLOOKUP($B168,'1v -beneficirani'!$A$15:$AV$372,AB$3,FALSE))</f>
        <v>0</v>
      </c>
      <c r="AC168">
        <f>IF($B168=0,0,+VLOOKUP($B168,'1v -beneficirani'!$A$15:$AV$372,AC$3,FALSE))</f>
        <v>0</v>
      </c>
      <c r="AD168">
        <f>IF($B168=0,0,+VLOOKUP($B168,'1v -beneficirani'!$A$15:$AV$372,AD$3,FALSE))</f>
        <v>0</v>
      </c>
      <c r="AL168">
        <f>IF($B168=0,0,+VLOOKUP($B168,'1v -beneficirani'!$A$15:$AV$372,AL$3,FALSE))</f>
        <v>0</v>
      </c>
      <c r="AM168">
        <f>IF($B168=0,0,+VLOOKUP($B168,'1v -beneficirani'!$A$15:$AV$372,AM$3,FALSE))</f>
        <v>0</v>
      </c>
      <c r="AN168" s="40">
        <f>IF($B168=0,0,+VLOOKUP($B168,'1v -beneficirani'!$A$15:$AV$372,AN$3,FALSE))</f>
        <v>0</v>
      </c>
      <c r="AO168" s="40">
        <f>IF($B168=0,0,+VLOOKUP($B168,'1v -beneficirani'!$A$15:$AV$372,AO$3,FALSE))</f>
        <v>0</v>
      </c>
      <c r="AP168" s="40">
        <f>IF($B168=0,0,+VLOOKUP($B168,'1v -beneficirani'!$A$15:$AV$372,AP$3,FALSE))</f>
        <v>0</v>
      </c>
      <c r="AQ168" s="40">
        <f>IF($B168=0,0,+VLOOKUP($B168,'1v -beneficirani'!$A$15:$AV$372,AQ$3,FALSE))</f>
        <v>0</v>
      </c>
      <c r="AR168" s="40">
        <f>IF($B168=0,0,+VLOOKUP($B168,'1v -beneficirani'!$A$15:$AV$372,AR$3,FALSE))</f>
        <v>0</v>
      </c>
      <c r="AS168" s="40">
        <f>IF($B168=0,0,+VLOOKUP($B168,'1v -beneficirani'!$A$15:$AV$372,AS$3,FALSE))</f>
        <v>0</v>
      </c>
      <c r="AT168" s="40">
        <f>IF($B168=0,0,+VLOOKUP($B168,'1v -beneficirani'!$A$15:$AV$372,AT$3,FALSE))</f>
        <v>0</v>
      </c>
      <c r="AU168" s="40">
        <f>IF($B168=0,0,+VLOOKUP($B168,'1v -beneficirani'!$A$15:$AV$372,AU$3,FALSE))</f>
        <v>0</v>
      </c>
      <c r="AV168" s="40">
        <f>IF($B168=0,0,+VLOOKUP($B168,'1v -beneficirani'!$A$15:$AV$372,AV$3,FALSE))</f>
        <v>0</v>
      </c>
      <c r="AW168" s="40">
        <f>IF($B168=0,0,+VLOOKUP($B168,'1v -beneficirani'!$A$15:$AV$372,AW$3,FALSE))</f>
        <v>0</v>
      </c>
      <c r="AX168" s="389">
        <f>IF($B168=0,0,+VLOOKUP($B168,'1v -beneficirani'!$A$15:$AV$372,AX$3,FALSE))</f>
        <v>0</v>
      </c>
    </row>
    <row r="169" spans="1:50" x14ac:dyDescent="0.25">
      <c r="A169">
        <f t="shared" si="19"/>
        <v>0</v>
      </c>
      <c r="B169">
        <f>+IF(MAX(B$4:B168)+1&lt;=B$1,B168+1,0)</f>
        <v>0</v>
      </c>
      <c r="C169" s="222">
        <f t="shared" si="20"/>
        <v>0</v>
      </c>
      <c r="D169">
        <f t="shared" si="20"/>
        <v>0</v>
      </c>
      <c r="E169" s="368">
        <f t="shared" si="20"/>
        <v>0</v>
      </c>
      <c r="F169" s="222">
        <f t="shared" si="17"/>
        <v>0</v>
      </c>
      <c r="G169">
        <f>IF($B169=0,0,+VLOOKUP($B169,'1v -beneficirani'!A$15:C$351,G$3,FALSE))</f>
        <v>0</v>
      </c>
      <c r="I169">
        <f>IF($B169=0,0,+VLOOKUP($B169,'1v -beneficirani'!$A$15:$AV$372,I$3,FALSE))</f>
        <v>0</v>
      </c>
      <c r="J169">
        <f>IF($B169=0,0,+VLOOKUP($B169,'1v -beneficirani'!$A$15:$AV$372,J$3,FALSE))</f>
        <v>0</v>
      </c>
      <c r="K169">
        <f>IF($B169=0,0,+VLOOKUP($B169,'1v -beneficirani'!$A$15:$AV$372,K$3,FALSE))</f>
        <v>0</v>
      </c>
      <c r="L169">
        <f>IF($B169=0,0,+VLOOKUP($B169,'1v -beneficirani'!$A$15:$AV$372,L$3,FALSE))</f>
        <v>0</v>
      </c>
      <c r="M169">
        <f>IF($B169=0,0,+VLOOKUP($B169,'1v -beneficirani'!$A$15:$AV$372,M$3,FALSE))</f>
        <v>0</v>
      </c>
      <c r="N169">
        <f>IF($B169=0,0,+VLOOKUP($B169,'1v -beneficirani'!$A$15:$AV$372,N$3,FALSE))</f>
        <v>0</v>
      </c>
      <c r="O169">
        <f>IF($B169=0,0,+VLOOKUP($B169,'1v -beneficirani'!$A$15:$AV$372,O$3,FALSE))</f>
        <v>0</v>
      </c>
      <c r="P169">
        <f>IF($B169=0,0,+VLOOKUP($B169,'1v -beneficirani'!$A$15:$AV$372,P$3,FALSE))</f>
        <v>0</v>
      </c>
      <c r="Q169">
        <f>IF($B169=0,0,+VLOOKUP($B169,'1v -beneficirani'!$A$15:$AV$372,Q$3,FALSE))</f>
        <v>0</v>
      </c>
      <c r="R169">
        <f>IF($B169=0,0,+VLOOKUP($B169,'1v -beneficirani'!$A$15:$AV$372,R$3,FALSE))</f>
        <v>0</v>
      </c>
      <c r="S169">
        <f>IF($B169=0,0,+VLOOKUP($B169,'1v -beneficirani'!$A$15:$AV$372,S$3,FALSE))</f>
        <v>0</v>
      </c>
      <c r="T169">
        <f>IF($B169=0,0,+VLOOKUP($B169,'1v -beneficirani'!$A$15:$AV$372,T$3,FALSE))</f>
        <v>0</v>
      </c>
      <c r="U169">
        <f>IF($B169=0,0,+VLOOKUP($B169,'1v -beneficirani'!$A$15:$AV$372,U$3,FALSE))</f>
        <v>0</v>
      </c>
      <c r="V169">
        <f>IF($B169=0,0,+VLOOKUP($B169,'1v -beneficirani'!$A$15:$AV$372,V$3,FALSE))</f>
        <v>0</v>
      </c>
      <c r="W169">
        <f>IF($B169=0,0,+VLOOKUP($B169,'1v -beneficirani'!$A$15:$AV$372,W$3,FALSE))</f>
        <v>0</v>
      </c>
      <c r="X169">
        <f>IF($B169=0,0,+VLOOKUP($B169,'1v -beneficirani'!$A$15:$AV$372,X$3,FALSE))</f>
        <v>0</v>
      </c>
      <c r="Y169">
        <f>IF($B169=0,0,+VLOOKUP($B169,'1v -beneficirani'!$A$15:$AV$372,Y$3,FALSE))</f>
        <v>0</v>
      </c>
      <c r="Z169">
        <f>IF($B169=0,0,+VLOOKUP($B169,'1v -beneficirani'!$A$15:$AV$372,Z$3,FALSE))</f>
        <v>0</v>
      </c>
      <c r="AA169">
        <f>IF($B169=0,0,+VLOOKUP($B169,'1v -beneficirani'!$A$15:$AV$372,AA$3,FALSE))</f>
        <v>0</v>
      </c>
      <c r="AB169">
        <f>IF($B169=0,0,+VLOOKUP($B169,'1v -beneficirani'!$A$15:$AV$372,AB$3,FALSE))</f>
        <v>0</v>
      </c>
      <c r="AC169">
        <f>IF($B169=0,0,+VLOOKUP($B169,'1v -beneficirani'!$A$15:$AV$372,AC$3,FALSE))</f>
        <v>0</v>
      </c>
      <c r="AD169">
        <f>IF($B169=0,0,+VLOOKUP($B169,'1v -beneficirani'!$A$15:$AV$372,AD$3,FALSE))</f>
        <v>0</v>
      </c>
      <c r="AL169">
        <f>IF($B169=0,0,+VLOOKUP($B169,'1v -beneficirani'!$A$15:$AV$372,AL$3,FALSE))</f>
        <v>0</v>
      </c>
      <c r="AM169">
        <f>IF($B169=0,0,+VLOOKUP($B169,'1v -beneficirani'!$A$15:$AV$372,AM$3,FALSE))</f>
        <v>0</v>
      </c>
      <c r="AN169" s="40">
        <f>IF($B169=0,0,+VLOOKUP($B169,'1v -beneficirani'!$A$15:$AV$372,AN$3,FALSE))</f>
        <v>0</v>
      </c>
      <c r="AO169" s="40">
        <f>IF($B169=0,0,+VLOOKUP($B169,'1v -beneficirani'!$A$15:$AV$372,AO$3,FALSE))</f>
        <v>0</v>
      </c>
      <c r="AP169" s="40">
        <f>IF($B169=0,0,+VLOOKUP($B169,'1v -beneficirani'!$A$15:$AV$372,AP$3,FALSE))</f>
        <v>0</v>
      </c>
      <c r="AQ169" s="40">
        <f>IF($B169=0,0,+VLOOKUP($B169,'1v -beneficirani'!$A$15:$AV$372,AQ$3,FALSE))</f>
        <v>0</v>
      </c>
      <c r="AR169" s="40">
        <f>IF($B169=0,0,+VLOOKUP($B169,'1v -beneficirani'!$A$15:$AV$372,AR$3,FALSE))</f>
        <v>0</v>
      </c>
      <c r="AS169" s="40">
        <f>IF($B169=0,0,+VLOOKUP($B169,'1v -beneficirani'!$A$15:$AV$372,AS$3,FALSE))</f>
        <v>0</v>
      </c>
      <c r="AT169" s="40">
        <f>IF($B169=0,0,+VLOOKUP($B169,'1v -beneficirani'!$A$15:$AV$372,AT$3,FALSE))</f>
        <v>0</v>
      </c>
      <c r="AU169" s="40">
        <f>IF($B169=0,0,+VLOOKUP($B169,'1v -beneficirani'!$A$15:$AV$372,AU$3,FALSE))</f>
        <v>0</v>
      </c>
      <c r="AV169" s="40">
        <f>IF($B169=0,0,+VLOOKUP($B169,'1v -beneficirani'!$A$15:$AV$372,AV$3,FALSE))</f>
        <v>0</v>
      </c>
      <c r="AW169" s="40">
        <f>IF($B169=0,0,+VLOOKUP($B169,'1v -beneficirani'!$A$15:$AV$372,AW$3,FALSE))</f>
        <v>0</v>
      </c>
      <c r="AX169" s="389">
        <f>IF($B169=0,0,+VLOOKUP($B169,'1v -beneficirani'!$A$15:$AV$372,AX$3,FALSE))</f>
        <v>0</v>
      </c>
    </row>
    <row r="170" spans="1:50" x14ac:dyDescent="0.25">
      <c r="A170">
        <f t="shared" si="19"/>
        <v>0</v>
      </c>
      <c r="B170">
        <f>+IF(MAX(B$4:B169)+1&lt;=B$1,B169+1,0)</f>
        <v>0</v>
      </c>
      <c r="C170" s="222">
        <f t="shared" si="20"/>
        <v>0</v>
      </c>
      <c r="D170">
        <f t="shared" si="20"/>
        <v>0</v>
      </c>
      <c r="E170" s="368">
        <f t="shared" si="20"/>
        <v>0</v>
      </c>
      <c r="F170" s="222">
        <f t="shared" si="17"/>
        <v>0</v>
      </c>
      <c r="G170">
        <f>IF($B170=0,0,+VLOOKUP($B170,'1v -beneficirani'!A$15:C$351,G$3,FALSE))</f>
        <v>0</v>
      </c>
      <c r="I170">
        <f>IF($B170=0,0,+VLOOKUP($B170,'1v -beneficirani'!$A$15:$AV$372,I$3,FALSE))</f>
        <v>0</v>
      </c>
      <c r="J170">
        <f>IF($B170=0,0,+VLOOKUP($B170,'1v -beneficirani'!$A$15:$AV$372,J$3,FALSE))</f>
        <v>0</v>
      </c>
      <c r="K170">
        <f>IF($B170=0,0,+VLOOKUP($B170,'1v -beneficirani'!$A$15:$AV$372,K$3,FALSE))</f>
        <v>0</v>
      </c>
      <c r="L170">
        <f>IF($B170=0,0,+VLOOKUP($B170,'1v -beneficirani'!$A$15:$AV$372,L$3,FALSE))</f>
        <v>0</v>
      </c>
      <c r="M170">
        <f>IF($B170=0,0,+VLOOKUP($B170,'1v -beneficirani'!$A$15:$AV$372,M$3,FALSE))</f>
        <v>0</v>
      </c>
      <c r="N170">
        <f>IF($B170=0,0,+VLOOKUP($B170,'1v -beneficirani'!$A$15:$AV$372,N$3,FALSE))</f>
        <v>0</v>
      </c>
      <c r="O170">
        <f>IF($B170=0,0,+VLOOKUP($B170,'1v -beneficirani'!$A$15:$AV$372,O$3,FALSE))</f>
        <v>0</v>
      </c>
      <c r="P170">
        <f>IF($B170=0,0,+VLOOKUP($B170,'1v -beneficirani'!$A$15:$AV$372,P$3,FALSE))</f>
        <v>0</v>
      </c>
      <c r="Q170">
        <f>IF($B170=0,0,+VLOOKUP($B170,'1v -beneficirani'!$A$15:$AV$372,Q$3,FALSE))</f>
        <v>0</v>
      </c>
      <c r="R170">
        <f>IF($B170=0,0,+VLOOKUP($B170,'1v -beneficirani'!$A$15:$AV$372,R$3,FALSE))</f>
        <v>0</v>
      </c>
      <c r="S170">
        <f>IF($B170=0,0,+VLOOKUP($B170,'1v -beneficirani'!$A$15:$AV$372,S$3,FALSE))</f>
        <v>0</v>
      </c>
      <c r="T170">
        <f>IF($B170=0,0,+VLOOKUP($B170,'1v -beneficirani'!$A$15:$AV$372,T$3,FALSE))</f>
        <v>0</v>
      </c>
      <c r="U170">
        <f>IF($B170=0,0,+VLOOKUP($B170,'1v -beneficirani'!$A$15:$AV$372,U$3,FALSE))</f>
        <v>0</v>
      </c>
      <c r="V170">
        <f>IF($B170=0,0,+VLOOKUP($B170,'1v -beneficirani'!$A$15:$AV$372,V$3,FALSE))</f>
        <v>0</v>
      </c>
      <c r="W170">
        <f>IF($B170=0,0,+VLOOKUP($B170,'1v -beneficirani'!$A$15:$AV$372,W$3,FALSE))</f>
        <v>0</v>
      </c>
      <c r="X170">
        <f>IF($B170=0,0,+VLOOKUP($B170,'1v -beneficirani'!$A$15:$AV$372,X$3,FALSE))</f>
        <v>0</v>
      </c>
      <c r="Y170">
        <f>IF($B170=0,0,+VLOOKUP($B170,'1v -beneficirani'!$A$15:$AV$372,Y$3,FALSE))</f>
        <v>0</v>
      </c>
      <c r="Z170">
        <f>IF($B170=0,0,+VLOOKUP($B170,'1v -beneficirani'!$A$15:$AV$372,Z$3,FALSE))</f>
        <v>0</v>
      </c>
      <c r="AA170">
        <f>IF($B170=0,0,+VLOOKUP($B170,'1v -beneficirani'!$A$15:$AV$372,AA$3,FALSE))</f>
        <v>0</v>
      </c>
      <c r="AB170">
        <f>IF($B170=0,0,+VLOOKUP($B170,'1v -beneficirani'!$A$15:$AV$372,AB$3,FALSE))</f>
        <v>0</v>
      </c>
      <c r="AC170">
        <f>IF($B170=0,0,+VLOOKUP($B170,'1v -beneficirani'!$A$15:$AV$372,AC$3,FALSE))</f>
        <v>0</v>
      </c>
      <c r="AD170">
        <f>IF($B170=0,0,+VLOOKUP($B170,'1v -beneficirani'!$A$15:$AV$372,AD$3,FALSE))</f>
        <v>0</v>
      </c>
      <c r="AL170">
        <f>IF($B170=0,0,+VLOOKUP($B170,'1v -beneficirani'!$A$15:$AV$372,AL$3,FALSE))</f>
        <v>0</v>
      </c>
      <c r="AM170">
        <f>IF($B170=0,0,+VLOOKUP($B170,'1v -beneficirani'!$A$15:$AV$372,AM$3,FALSE))</f>
        <v>0</v>
      </c>
      <c r="AN170" s="40">
        <f>IF($B170=0,0,+VLOOKUP($B170,'1v -beneficirani'!$A$15:$AV$372,AN$3,FALSE))</f>
        <v>0</v>
      </c>
      <c r="AO170" s="40">
        <f>IF($B170=0,0,+VLOOKUP($B170,'1v -beneficirani'!$A$15:$AV$372,AO$3,FALSE))</f>
        <v>0</v>
      </c>
      <c r="AP170" s="40">
        <f>IF($B170=0,0,+VLOOKUP($B170,'1v -beneficirani'!$A$15:$AV$372,AP$3,FALSE))</f>
        <v>0</v>
      </c>
      <c r="AQ170" s="40">
        <f>IF($B170=0,0,+VLOOKUP($B170,'1v -beneficirani'!$A$15:$AV$372,AQ$3,FALSE))</f>
        <v>0</v>
      </c>
      <c r="AR170" s="40">
        <f>IF($B170=0,0,+VLOOKUP($B170,'1v -beneficirani'!$A$15:$AV$372,AR$3,FALSE))</f>
        <v>0</v>
      </c>
      <c r="AS170" s="40">
        <f>IF($B170=0,0,+VLOOKUP($B170,'1v -beneficirani'!$A$15:$AV$372,AS$3,FALSE))</f>
        <v>0</v>
      </c>
      <c r="AT170" s="40">
        <f>IF($B170=0,0,+VLOOKUP($B170,'1v -beneficirani'!$A$15:$AV$372,AT$3,FALSE))</f>
        <v>0</v>
      </c>
      <c r="AU170" s="40">
        <f>IF($B170=0,0,+VLOOKUP($B170,'1v -beneficirani'!$A$15:$AV$372,AU$3,FALSE))</f>
        <v>0</v>
      </c>
      <c r="AV170" s="40">
        <f>IF($B170=0,0,+VLOOKUP($B170,'1v -beneficirani'!$A$15:$AV$372,AV$3,FALSE))</f>
        <v>0</v>
      </c>
      <c r="AW170" s="40">
        <f>IF($B170=0,0,+VLOOKUP($B170,'1v -beneficirani'!$A$15:$AV$372,AW$3,FALSE))</f>
        <v>0</v>
      </c>
      <c r="AX170" s="389">
        <f>IF($B170=0,0,+VLOOKUP($B170,'1v -beneficirani'!$A$15:$AV$372,AX$3,FALSE))</f>
        <v>0</v>
      </c>
    </row>
    <row r="171" spans="1:50" x14ac:dyDescent="0.25">
      <c r="A171">
        <f t="shared" si="19"/>
        <v>0</v>
      </c>
      <c r="B171">
        <f>+IF(MAX(B$4:B170)+1&lt;=B$1,B170+1,0)</f>
        <v>0</v>
      </c>
      <c r="C171" s="222">
        <f t="shared" si="20"/>
        <v>0</v>
      </c>
      <c r="D171">
        <f t="shared" si="20"/>
        <v>0</v>
      </c>
      <c r="E171" s="368">
        <f t="shared" si="20"/>
        <v>0</v>
      </c>
      <c r="F171" s="222">
        <f t="shared" si="17"/>
        <v>0</v>
      </c>
      <c r="G171">
        <f>IF($B171=0,0,+VLOOKUP($B171,'1v -beneficirani'!A$15:C$351,G$3,FALSE))</f>
        <v>0</v>
      </c>
      <c r="I171">
        <f>IF($B171=0,0,+VLOOKUP($B171,'1v -beneficirani'!$A$15:$AV$372,I$3,FALSE))</f>
        <v>0</v>
      </c>
      <c r="J171">
        <f>IF($B171=0,0,+VLOOKUP($B171,'1v -beneficirani'!$A$15:$AV$372,J$3,FALSE))</f>
        <v>0</v>
      </c>
      <c r="K171">
        <f>IF($B171=0,0,+VLOOKUP($B171,'1v -beneficirani'!$A$15:$AV$372,K$3,FALSE))</f>
        <v>0</v>
      </c>
      <c r="L171">
        <f>IF($B171=0,0,+VLOOKUP($B171,'1v -beneficirani'!$A$15:$AV$372,L$3,FALSE))</f>
        <v>0</v>
      </c>
      <c r="M171">
        <f>IF($B171=0,0,+VLOOKUP($B171,'1v -beneficirani'!$A$15:$AV$372,M$3,FALSE))</f>
        <v>0</v>
      </c>
      <c r="N171">
        <f>IF($B171=0,0,+VLOOKUP($B171,'1v -beneficirani'!$A$15:$AV$372,N$3,FALSE))</f>
        <v>0</v>
      </c>
      <c r="O171">
        <f>IF($B171=0,0,+VLOOKUP($B171,'1v -beneficirani'!$A$15:$AV$372,O$3,FALSE))</f>
        <v>0</v>
      </c>
      <c r="P171">
        <f>IF($B171=0,0,+VLOOKUP($B171,'1v -beneficirani'!$A$15:$AV$372,P$3,FALSE))</f>
        <v>0</v>
      </c>
      <c r="Q171">
        <f>IF($B171=0,0,+VLOOKUP($B171,'1v -beneficirani'!$A$15:$AV$372,Q$3,FALSE))</f>
        <v>0</v>
      </c>
      <c r="R171">
        <f>IF($B171=0,0,+VLOOKUP($B171,'1v -beneficirani'!$A$15:$AV$372,R$3,FALSE))</f>
        <v>0</v>
      </c>
      <c r="S171">
        <f>IF($B171=0,0,+VLOOKUP($B171,'1v -beneficirani'!$A$15:$AV$372,S$3,FALSE))</f>
        <v>0</v>
      </c>
      <c r="T171">
        <f>IF($B171=0,0,+VLOOKUP($B171,'1v -beneficirani'!$A$15:$AV$372,T$3,FALSE))</f>
        <v>0</v>
      </c>
      <c r="U171">
        <f>IF($B171=0,0,+VLOOKUP($B171,'1v -beneficirani'!$A$15:$AV$372,U$3,FALSE))</f>
        <v>0</v>
      </c>
      <c r="V171">
        <f>IF($B171=0,0,+VLOOKUP($B171,'1v -beneficirani'!$A$15:$AV$372,V$3,FALSE))</f>
        <v>0</v>
      </c>
      <c r="W171">
        <f>IF($B171=0,0,+VLOOKUP($B171,'1v -beneficirani'!$A$15:$AV$372,W$3,FALSE))</f>
        <v>0</v>
      </c>
      <c r="X171">
        <f>IF($B171=0,0,+VLOOKUP($B171,'1v -beneficirani'!$A$15:$AV$372,X$3,FALSE))</f>
        <v>0</v>
      </c>
      <c r="Y171">
        <f>IF($B171=0,0,+VLOOKUP($B171,'1v -beneficirani'!$A$15:$AV$372,Y$3,FALSE))</f>
        <v>0</v>
      </c>
      <c r="Z171">
        <f>IF($B171=0,0,+VLOOKUP($B171,'1v -beneficirani'!$A$15:$AV$372,Z$3,FALSE))</f>
        <v>0</v>
      </c>
      <c r="AA171">
        <f>IF($B171=0,0,+VLOOKUP($B171,'1v -beneficirani'!$A$15:$AV$372,AA$3,FALSE))</f>
        <v>0</v>
      </c>
      <c r="AB171">
        <f>IF($B171=0,0,+VLOOKUP($B171,'1v -beneficirani'!$A$15:$AV$372,AB$3,FALSE))</f>
        <v>0</v>
      </c>
      <c r="AC171">
        <f>IF($B171=0,0,+VLOOKUP($B171,'1v -beneficirani'!$A$15:$AV$372,AC$3,FALSE))</f>
        <v>0</v>
      </c>
      <c r="AD171">
        <f>IF($B171=0,0,+VLOOKUP($B171,'1v -beneficirani'!$A$15:$AV$372,AD$3,FALSE))</f>
        <v>0</v>
      </c>
      <c r="AL171">
        <f>IF($B171=0,0,+VLOOKUP($B171,'1v -beneficirani'!$A$15:$AV$372,AL$3,FALSE))</f>
        <v>0</v>
      </c>
      <c r="AM171">
        <f>IF($B171=0,0,+VLOOKUP($B171,'1v -beneficirani'!$A$15:$AV$372,AM$3,FALSE))</f>
        <v>0</v>
      </c>
      <c r="AN171" s="40">
        <f>IF($B171=0,0,+VLOOKUP($B171,'1v -beneficirani'!$A$15:$AV$372,AN$3,FALSE))</f>
        <v>0</v>
      </c>
      <c r="AO171" s="40">
        <f>IF($B171=0,0,+VLOOKUP($B171,'1v -beneficirani'!$A$15:$AV$372,AO$3,FALSE))</f>
        <v>0</v>
      </c>
      <c r="AP171" s="40">
        <f>IF($B171=0,0,+VLOOKUP($B171,'1v -beneficirani'!$A$15:$AV$372,AP$3,FALSE))</f>
        <v>0</v>
      </c>
      <c r="AQ171" s="40">
        <f>IF($B171=0,0,+VLOOKUP($B171,'1v -beneficirani'!$A$15:$AV$372,AQ$3,FALSE))</f>
        <v>0</v>
      </c>
      <c r="AR171" s="40">
        <f>IF($B171=0,0,+VLOOKUP($B171,'1v -beneficirani'!$A$15:$AV$372,AR$3,FALSE))</f>
        <v>0</v>
      </c>
      <c r="AS171" s="40">
        <f>IF($B171=0,0,+VLOOKUP($B171,'1v -beneficirani'!$A$15:$AV$372,AS$3,FALSE))</f>
        <v>0</v>
      </c>
      <c r="AT171" s="40">
        <f>IF($B171=0,0,+VLOOKUP($B171,'1v -beneficirani'!$A$15:$AV$372,AT$3,FALSE))</f>
        <v>0</v>
      </c>
      <c r="AU171" s="40">
        <f>IF($B171=0,0,+VLOOKUP($B171,'1v -beneficirani'!$A$15:$AV$372,AU$3,FALSE))</f>
        <v>0</v>
      </c>
      <c r="AV171" s="40">
        <f>IF($B171=0,0,+VLOOKUP($B171,'1v -beneficirani'!$A$15:$AV$372,AV$3,FALSE))</f>
        <v>0</v>
      </c>
      <c r="AW171" s="40">
        <f>IF($B171=0,0,+VLOOKUP($B171,'1v -beneficirani'!$A$15:$AV$372,AW$3,FALSE))</f>
        <v>0</v>
      </c>
      <c r="AX171" s="389">
        <f>IF($B171=0,0,+VLOOKUP($B171,'1v -beneficirani'!$A$15:$AV$372,AX$3,FALSE))</f>
        <v>0</v>
      </c>
    </row>
    <row r="172" spans="1:50" x14ac:dyDescent="0.25">
      <c r="A172">
        <f t="shared" si="19"/>
        <v>0</v>
      </c>
      <c r="B172">
        <f>+IF(MAX(B$4:B171)+1&lt;=B$1,B171+1,0)</f>
        <v>0</v>
      </c>
      <c r="C172" s="222">
        <f t="shared" si="20"/>
        <v>0</v>
      </c>
      <c r="D172">
        <f t="shared" si="20"/>
        <v>0</v>
      </c>
      <c r="E172" s="368">
        <f t="shared" si="20"/>
        <v>0</v>
      </c>
      <c r="F172" s="222">
        <f t="shared" si="17"/>
        <v>0</v>
      </c>
      <c r="G172">
        <f>IF($B172=0,0,+VLOOKUP($B172,'1v -beneficirani'!A$15:C$351,G$3,FALSE))</f>
        <v>0</v>
      </c>
      <c r="I172">
        <f>IF($B172=0,0,+VLOOKUP($B172,'1v -beneficirani'!$A$15:$AV$372,I$3,FALSE))</f>
        <v>0</v>
      </c>
      <c r="J172">
        <f>IF($B172=0,0,+VLOOKUP($B172,'1v -beneficirani'!$A$15:$AV$372,J$3,FALSE))</f>
        <v>0</v>
      </c>
      <c r="K172">
        <f>IF($B172=0,0,+VLOOKUP($B172,'1v -beneficirani'!$A$15:$AV$372,K$3,FALSE))</f>
        <v>0</v>
      </c>
      <c r="L172">
        <f>IF($B172=0,0,+VLOOKUP($B172,'1v -beneficirani'!$A$15:$AV$372,L$3,FALSE))</f>
        <v>0</v>
      </c>
      <c r="M172">
        <f>IF($B172=0,0,+VLOOKUP($B172,'1v -beneficirani'!$A$15:$AV$372,M$3,FALSE))</f>
        <v>0</v>
      </c>
      <c r="N172">
        <f>IF($B172=0,0,+VLOOKUP($B172,'1v -beneficirani'!$A$15:$AV$372,N$3,FALSE))</f>
        <v>0</v>
      </c>
      <c r="O172">
        <f>IF($B172=0,0,+VLOOKUP($B172,'1v -beneficirani'!$A$15:$AV$372,O$3,FALSE))</f>
        <v>0</v>
      </c>
      <c r="P172">
        <f>IF($B172=0,0,+VLOOKUP($B172,'1v -beneficirani'!$A$15:$AV$372,P$3,FALSE))</f>
        <v>0</v>
      </c>
      <c r="Q172">
        <f>IF($B172=0,0,+VLOOKUP($B172,'1v -beneficirani'!$A$15:$AV$372,Q$3,FALSE))</f>
        <v>0</v>
      </c>
      <c r="R172">
        <f>IF($B172=0,0,+VLOOKUP($B172,'1v -beneficirani'!$A$15:$AV$372,R$3,FALSE))</f>
        <v>0</v>
      </c>
      <c r="S172">
        <f>IF($B172=0,0,+VLOOKUP($B172,'1v -beneficirani'!$A$15:$AV$372,S$3,FALSE))</f>
        <v>0</v>
      </c>
      <c r="T172">
        <f>IF($B172=0,0,+VLOOKUP($B172,'1v -beneficirani'!$A$15:$AV$372,T$3,FALSE))</f>
        <v>0</v>
      </c>
      <c r="U172">
        <f>IF($B172=0,0,+VLOOKUP($B172,'1v -beneficirani'!$A$15:$AV$372,U$3,FALSE))</f>
        <v>0</v>
      </c>
      <c r="V172">
        <f>IF($B172=0,0,+VLOOKUP($B172,'1v -beneficirani'!$A$15:$AV$372,V$3,FALSE))</f>
        <v>0</v>
      </c>
      <c r="W172">
        <f>IF($B172=0,0,+VLOOKUP($B172,'1v -beneficirani'!$A$15:$AV$372,W$3,FALSE))</f>
        <v>0</v>
      </c>
      <c r="X172">
        <f>IF($B172=0,0,+VLOOKUP($B172,'1v -beneficirani'!$A$15:$AV$372,X$3,FALSE))</f>
        <v>0</v>
      </c>
      <c r="Y172">
        <f>IF($B172=0,0,+VLOOKUP($B172,'1v -beneficirani'!$A$15:$AV$372,Y$3,FALSE))</f>
        <v>0</v>
      </c>
      <c r="Z172">
        <f>IF($B172=0,0,+VLOOKUP($B172,'1v -beneficirani'!$A$15:$AV$372,Z$3,FALSE))</f>
        <v>0</v>
      </c>
      <c r="AA172">
        <f>IF($B172=0,0,+VLOOKUP($B172,'1v -beneficirani'!$A$15:$AV$372,AA$3,FALSE))</f>
        <v>0</v>
      </c>
      <c r="AB172">
        <f>IF($B172=0,0,+VLOOKUP($B172,'1v -beneficirani'!$A$15:$AV$372,AB$3,FALSE))</f>
        <v>0</v>
      </c>
      <c r="AC172">
        <f>IF($B172=0,0,+VLOOKUP($B172,'1v -beneficirani'!$A$15:$AV$372,AC$3,FALSE))</f>
        <v>0</v>
      </c>
      <c r="AD172">
        <f>IF($B172=0,0,+VLOOKUP($B172,'1v -beneficirani'!$A$15:$AV$372,AD$3,FALSE))</f>
        <v>0</v>
      </c>
      <c r="AL172">
        <f>IF($B172=0,0,+VLOOKUP($B172,'1v -beneficirani'!$A$15:$AV$372,AL$3,FALSE))</f>
        <v>0</v>
      </c>
      <c r="AM172">
        <f>IF($B172=0,0,+VLOOKUP($B172,'1v -beneficirani'!$A$15:$AV$372,AM$3,FALSE))</f>
        <v>0</v>
      </c>
      <c r="AN172" s="40">
        <f>IF($B172=0,0,+VLOOKUP($B172,'1v -beneficirani'!$A$15:$AV$372,AN$3,FALSE))</f>
        <v>0</v>
      </c>
      <c r="AO172" s="40">
        <f>IF($B172=0,0,+VLOOKUP($B172,'1v -beneficirani'!$A$15:$AV$372,AO$3,FALSE))</f>
        <v>0</v>
      </c>
      <c r="AP172" s="40">
        <f>IF($B172=0,0,+VLOOKUP($B172,'1v -beneficirani'!$A$15:$AV$372,AP$3,FALSE))</f>
        <v>0</v>
      </c>
      <c r="AQ172" s="40">
        <f>IF($B172=0,0,+VLOOKUP($B172,'1v -beneficirani'!$A$15:$AV$372,AQ$3,FALSE))</f>
        <v>0</v>
      </c>
      <c r="AR172" s="40">
        <f>IF($B172=0,0,+VLOOKUP($B172,'1v -beneficirani'!$A$15:$AV$372,AR$3,FALSE))</f>
        <v>0</v>
      </c>
      <c r="AS172" s="40">
        <f>IF($B172=0,0,+VLOOKUP($B172,'1v -beneficirani'!$A$15:$AV$372,AS$3,FALSE))</f>
        <v>0</v>
      </c>
      <c r="AT172" s="40">
        <f>IF($B172=0,0,+VLOOKUP($B172,'1v -beneficirani'!$A$15:$AV$372,AT$3,FALSE))</f>
        <v>0</v>
      </c>
      <c r="AU172" s="40">
        <f>IF($B172=0,0,+VLOOKUP($B172,'1v -beneficirani'!$A$15:$AV$372,AU$3,FALSE))</f>
        <v>0</v>
      </c>
      <c r="AV172" s="40">
        <f>IF($B172=0,0,+VLOOKUP($B172,'1v -beneficirani'!$A$15:$AV$372,AV$3,FALSE))</f>
        <v>0</v>
      </c>
      <c r="AW172" s="40">
        <f>IF($B172=0,0,+VLOOKUP($B172,'1v -beneficirani'!$A$15:$AV$372,AW$3,FALSE))</f>
        <v>0</v>
      </c>
      <c r="AX172" s="389">
        <f>IF($B172=0,0,+VLOOKUP($B172,'1v -beneficirani'!$A$15:$AV$372,AX$3,FALSE))</f>
        <v>0</v>
      </c>
    </row>
    <row r="173" spans="1:50" x14ac:dyDescent="0.25">
      <c r="A173">
        <f t="shared" si="19"/>
        <v>0</v>
      </c>
      <c r="B173">
        <f>+IF(MAX(B$4:B172)+1&lt;=B$1,B172+1,0)</f>
        <v>0</v>
      </c>
      <c r="C173" s="222">
        <f t="shared" si="20"/>
        <v>0</v>
      </c>
      <c r="D173">
        <f t="shared" si="20"/>
        <v>0</v>
      </c>
      <c r="E173" s="368">
        <f t="shared" si="20"/>
        <v>0</v>
      </c>
      <c r="F173" s="222">
        <f t="shared" si="17"/>
        <v>0</v>
      </c>
      <c r="G173">
        <f>IF($B173=0,0,+VLOOKUP($B173,'1v -beneficirani'!A$15:C$351,G$3,FALSE))</f>
        <v>0</v>
      </c>
      <c r="I173">
        <f>IF($B173=0,0,+VLOOKUP($B173,'1v -beneficirani'!$A$15:$AV$372,I$3,FALSE))</f>
        <v>0</v>
      </c>
      <c r="J173">
        <f>IF($B173=0,0,+VLOOKUP($B173,'1v -beneficirani'!$A$15:$AV$372,J$3,FALSE))</f>
        <v>0</v>
      </c>
      <c r="K173">
        <f>IF($B173=0,0,+VLOOKUP($B173,'1v -beneficirani'!$A$15:$AV$372,K$3,FALSE))</f>
        <v>0</v>
      </c>
      <c r="L173">
        <f>IF($B173=0,0,+VLOOKUP($B173,'1v -beneficirani'!$A$15:$AV$372,L$3,FALSE))</f>
        <v>0</v>
      </c>
      <c r="M173">
        <f>IF($B173=0,0,+VLOOKUP($B173,'1v -beneficirani'!$A$15:$AV$372,M$3,FALSE))</f>
        <v>0</v>
      </c>
      <c r="N173">
        <f>IF($B173=0,0,+VLOOKUP($B173,'1v -beneficirani'!$A$15:$AV$372,N$3,FALSE))</f>
        <v>0</v>
      </c>
      <c r="O173">
        <f>IF($B173=0,0,+VLOOKUP($B173,'1v -beneficirani'!$A$15:$AV$372,O$3,FALSE))</f>
        <v>0</v>
      </c>
      <c r="P173">
        <f>IF($B173=0,0,+VLOOKUP($B173,'1v -beneficirani'!$A$15:$AV$372,P$3,FALSE))</f>
        <v>0</v>
      </c>
      <c r="Q173">
        <f>IF($B173=0,0,+VLOOKUP($B173,'1v -beneficirani'!$A$15:$AV$372,Q$3,FALSE))</f>
        <v>0</v>
      </c>
      <c r="R173">
        <f>IF($B173=0,0,+VLOOKUP($B173,'1v -beneficirani'!$A$15:$AV$372,R$3,FALSE))</f>
        <v>0</v>
      </c>
      <c r="S173">
        <f>IF($B173=0,0,+VLOOKUP($B173,'1v -beneficirani'!$A$15:$AV$372,S$3,FALSE))</f>
        <v>0</v>
      </c>
      <c r="T173">
        <f>IF($B173=0,0,+VLOOKUP($B173,'1v -beneficirani'!$A$15:$AV$372,T$3,FALSE))</f>
        <v>0</v>
      </c>
      <c r="U173">
        <f>IF($B173=0,0,+VLOOKUP($B173,'1v -beneficirani'!$A$15:$AV$372,U$3,FALSE))</f>
        <v>0</v>
      </c>
      <c r="V173">
        <f>IF($B173=0,0,+VLOOKUP($B173,'1v -beneficirani'!$A$15:$AV$372,V$3,FALSE))</f>
        <v>0</v>
      </c>
      <c r="W173">
        <f>IF($B173=0,0,+VLOOKUP($B173,'1v -beneficirani'!$A$15:$AV$372,W$3,FALSE))</f>
        <v>0</v>
      </c>
      <c r="X173">
        <f>IF($B173=0,0,+VLOOKUP($B173,'1v -beneficirani'!$A$15:$AV$372,X$3,FALSE))</f>
        <v>0</v>
      </c>
      <c r="Y173">
        <f>IF($B173=0,0,+VLOOKUP($B173,'1v -beneficirani'!$A$15:$AV$372,Y$3,FALSE))</f>
        <v>0</v>
      </c>
      <c r="Z173">
        <f>IF($B173=0,0,+VLOOKUP($B173,'1v -beneficirani'!$A$15:$AV$372,Z$3,FALSE))</f>
        <v>0</v>
      </c>
      <c r="AA173">
        <f>IF($B173=0,0,+VLOOKUP($B173,'1v -beneficirani'!$A$15:$AV$372,AA$3,FALSE))</f>
        <v>0</v>
      </c>
      <c r="AB173">
        <f>IF($B173=0,0,+VLOOKUP($B173,'1v -beneficirani'!$A$15:$AV$372,AB$3,FALSE))</f>
        <v>0</v>
      </c>
      <c r="AC173">
        <f>IF($B173=0,0,+VLOOKUP($B173,'1v -beneficirani'!$A$15:$AV$372,AC$3,FALSE))</f>
        <v>0</v>
      </c>
      <c r="AD173">
        <f>IF($B173=0,0,+VLOOKUP($B173,'1v -beneficirani'!$A$15:$AV$372,AD$3,FALSE))</f>
        <v>0</v>
      </c>
      <c r="AL173">
        <f>IF($B173=0,0,+VLOOKUP($B173,'1v -beneficirani'!$A$15:$AV$372,AL$3,FALSE))</f>
        <v>0</v>
      </c>
      <c r="AM173">
        <f>IF($B173=0,0,+VLOOKUP($B173,'1v -beneficirani'!$A$15:$AV$372,AM$3,FALSE))</f>
        <v>0</v>
      </c>
      <c r="AN173" s="40">
        <f>IF($B173=0,0,+VLOOKUP($B173,'1v -beneficirani'!$A$15:$AV$372,AN$3,FALSE))</f>
        <v>0</v>
      </c>
      <c r="AO173" s="40">
        <f>IF($B173=0,0,+VLOOKUP($B173,'1v -beneficirani'!$A$15:$AV$372,AO$3,FALSE))</f>
        <v>0</v>
      </c>
      <c r="AP173" s="40">
        <f>IF($B173=0,0,+VLOOKUP($B173,'1v -beneficirani'!$A$15:$AV$372,AP$3,FALSE))</f>
        <v>0</v>
      </c>
      <c r="AQ173" s="40">
        <f>IF($B173=0,0,+VLOOKUP($B173,'1v -beneficirani'!$A$15:$AV$372,AQ$3,FALSE))</f>
        <v>0</v>
      </c>
      <c r="AR173" s="40">
        <f>IF($B173=0,0,+VLOOKUP($B173,'1v -beneficirani'!$A$15:$AV$372,AR$3,FALSE))</f>
        <v>0</v>
      </c>
      <c r="AS173" s="40">
        <f>IF($B173=0,0,+VLOOKUP($B173,'1v -beneficirani'!$A$15:$AV$372,AS$3,FALSE))</f>
        <v>0</v>
      </c>
      <c r="AT173" s="40">
        <f>IF($B173=0,0,+VLOOKUP($B173,'1v -beneficirani'!$A$15:$AV$372,AT$3,FALSE))</f>
        <v>0</v>
      </c>
      <c r="AU173" s="40">
        <f>IF($B173=0,0,+VLOOKUP($B173,'1v -beneficirani'!$A$15:$AV$372,AU$3,FALSE))</f>
        <v>0</v>
      </c>
      <c r="AV173" s="40">
        <f>IF($B173=0,0,+VLOOKUP($B173,'1v -beneficirani'!$A$15:$AV$372,AV$3,FALSE))</f>
        <v>0</v>
      </c>
      <c r="AW173" s="40">
        <f>IF($B173=0,0,+VLOOKUP($B173,'1v -beneficirani'!$A$15:$AV$372,AW$3,FALSE))</f>
        <v>0</v>
      </c>
      <c r="AX173" s="389">
        <f>IF($B173=0,0,+VLOOKUP($B173,'1v -beneficirani'!$A$15:$AV$372,AX$3,FALSE))</f>
        <v>0</v>
      </c>
    </row>
    <row r="174" spans="1:50" x14ac:dyDescent="0.25">
      <c r="A174">
        <f t="shared" si="19"/>
        <v>0</v>
      </c>
      <c r="B174">
        <f>+IF(MAX(B$4:B173)+1&lt;=B$1,B173+1,0)</f>
        <v>0</v>
      </c>
      <c r="C174" s="222">
        <f t="shared" si="20"/>
        <v>0</v>
      </c>
      <c r="D174">
        <f t="shared" si="20"/>
        <v>0</v>
      </c>
      <c r="E174" s="368">
        <f t="shared" si="20"/>
        <v>0</v>
      </c>
      <c r="F174" s="222">
        <f t="shared" si="17"/>
        <v>0</v>
      </c>
      <c r="G174">
        <f>IF($B174=0,0,+VLOOKUP($B174,'1v -beneficirani'!A$15:C$351,G$3,FALSE))</f>
        <v>0</v>
      </c>
      <c r="I174">
        <f>IF($B174=0,0,+VLOOKUP($B174,'1v -beneficirani'!$A$15:$AV$372,I$3,FALSE))</f>
        <v>0</v>
      </c>
      <c r="J174">
        <f>IF($B174=0,0,+VLOOKUP($B174,'1v -beneficirani'!$A$15:$AV$372,J$3,FALSE))</f>
        <v>0</v>
      </c>
      <c r="K174">
        <f>IF($B174=0,0,+VLOOKUP($B174,'1v -beneficirani'!$A$15:$AV$372,K$3,FALSE))</f>
        <v>0</v>
      </c>
      <c r="L174">
        <f>IF($B174=0,0,+VLOOKUP($B174,'1v -beneficirani'!$A$15:$AV$372,L$3,FALSE))</f>
        <v>0</v>
      </c>
      <c r="M174">
        <f>IF($B174=0,0,+VLOOKUP($B174,'1v -beneficirani'!$A$15:$AV$372,M$3,FALSE))</f>
        <v>0</v>
      </c>
      <c r="N174">
        <f>IF($B174=0,0,+VLOOKUP($B174,'1v -beneficirani'!$A$15:$AV$372,N$3,FALSE))</f>
        <v>0</v>
      </c>
      <c r="O174">
        <f>IF($B174=0,0,+VLOOKUP($B174,'1v -beneficirani'!$A$15:$AV$372,O$3,FALSE))</f>
        <v>0</v>
      </c>
      <c r="P174">
        <f>IF($B174=0,0,+VLOOKUP($B174,'1v -beneficirani'!$A$15:$AV$372,P$3,FALSE))</f>
        <v>0</v>
      </c>
      <c r="Q174">
        <f>IF($B174=0,0,+VLOOKUP($B174,'1v -beneficirani'!$A$15:$AV$372,Q$3,FALSE))</f>
        <v>0</v>
      </c>
      <c r="R174">
        <f>IF($B174=0,0,+VLOOKUP($B174,'1v -beneficirani'!$A$15:$AV$372,R$3,FALSE))</f>
        <v>0</v>
      </c>
      <c r="S174">
        <f>IF($B174=0,0,+VLOOKUP($B174,'1v -beneficirani'!$A$15:$AV$372,S$3,FALSE))</f>
        <v>0</v>
      </c>
      <c r="T174">
        <f>IF($B174=0,0,+VLOOKUP($B174,'1v -beneficirani'!$A$15:$AV$372,T$3,FALSE))</f>
        <v>0</v>
      </c>
      <c r="U174">
        <f>IF($B174=0,0,+VLOOKUP($B174,'1v -beneficirani'!$A$15:$AV$372,U$3,FALSE))</f>
        <v>0</v>
      </c>
      <c r="V174">
        <f>IF($B174=0,0,+VLOOKUP($B174,'1v -beneficirani'!$A$15:$AV$372,V$3,FALSE))</f>
        <v>0</v>
      </c>
      <c r="W174">
        <f>IF($B174=0,0,+VLOOKUP($B174,'1v -beneficirani'!$A$15:$AV$372,W$3,FALSE))</f>
        <v>0</v>
      </c>
      <c r="X174">
        <f>IF($B174=0,0,+VLOOKUP($B174,'1v -beneficirani'!$A$15:$AV$372,X$3,FALSE))</f>
        <v>0</v>
      </c>
      <c r="Y174">
        <f>IF($B174=0,0,+VLOOKUP($B174,'1v -beneficirani'!$A$15:$AV$372,Y$3,FALSE))</f>
        <v>0</v>
      </c>
      <c r="Z174">
        <f>IF($B174=0,0,+VLOOKUP($B174,'1v -beneficirani'!$A$15:$AV$372,Z$3,FALSE))</f>
        <v>0</v>
      </c>
      <c r="AA174">
        <f>IF($B174=0,0,+VLOOKUP($B174,'1v -beneficirani'!$A$15:$AV$372,AA$3,FALSE))</f>
        <v>0</v>
      </c>
      <c r="AB174">
        <f>IF($B174=0,0,+VLOOKUP($B174,'1v -beneficirani'!$A$15:$AV$372,AB$3,FALSE))</f>
        <v>0</v>
      </c>
      <c r="AC174">
        <f>IF($B174=0,0,+VLOOKUP($B174,'1v -beneficirani'!$A$15:$AV$372,AC$3,FALSE))</f>
        <v>0</v>
      </c>
      <c r="AD174">
        <f>IF($B174=0,0,+VLOOKUP($B174,'1v -beneficirani'!$A$15:$AV$372,AD$3,FALSE))</f>
        <v>0</v>
      </c>
      <c r="AL174">
        <f>IF($B174=0,0,+VLOOKUP($B174,'1v -beneficirani'!$A$15:$AV$372,AL$3,FALSE))</f>
        <v>0</v>
      </c>
      <c r="AM174">
        <f>IF($B174=0,0,+VLOOKUP($B174,'1v -beneficirani'!$A$15:$AV$372,AM$3,FALSE))</f>
        <v>0</v>
      </c>
      <c r="AN174" s="40">
        <f>IF($B174=0,0,+VLOOKUP($B174,'1v -beneficirani'!$A$15:$AV$372,AN$3,FALSE))</f>
        <v>0</v>
      </c>
      <c r="AO174" s="40">
        <f>IF($B174=0,0,+VLOOKUP($B174,'1v -beneficirani'!$A$15:$AV$372,AO$3,FALSE))</f>
        <v>0</v>
      </c>
      <c r="AP174" s="40">
        <f>IF($B174=0,0,+VLOOKUP($B174,'1v -beneficirani'!$A$15:$AV$372,AP$3,FALSE))</f>
        <v>0</v>
      </c>
      <c r="AQ174" s="40">
        <f>IF($B174=0,0,+VLOOKUP($B174,'1v -beneficirani'!$A$15:$AV$372,AQ$3,FALSE))</f>
        <v>0</v>
      </c>
      <c r="AR174" s="40">
        <f>IF($B174=0,0,+VLOOKUP($B174,'1v -beneficirani'!$A$15:$AV$372,AR$3,FALSE))</f>
        <v>0</v>
      </c>
      <c r="AS174" s="40">
        <f>IF($B174=0,0,+VLOOKUP($B174,'1v -beneficirani'!$A$15:$AV$372,AS$3,FALSE))</f>
        <v>0</v>
      </c>
      <c r="AT174" s="40">
        <f>IF($B174=0,0,+VLOOKUP($B174,'1v -beneficirani'!$A$15:$AV$372,AT$3,FALSE))</f>
        <v>0</v>
      </c>
      <c r="AU174" s="40">
        <f>IF($B174=0,0,+VLOOKUP($B174,'1v -beneficirani'!$A$15:$AV$372,AU$3,FALSE))</f>
        <v>0</v>
      </c>
      <c r="AV174" s="40">
        <f>IF($B174=0,0,+VLOOKUP($B174,'1v -beneficirani'!$A$15:$AV$372,AV$3,FALSE))</f>
        <v>0</v>
      </c>
      <c r="AW174" s="40">
        <f>IF($B174=0,0,+VLOOKUP($B174,'1v -beneficirani'!$A$15:$AV$372,AW$3,FALSE))</f>
        <v>0</v>
      </c>
      <c r="AX174" s="389">
        <f>IF($B174=0,0,+VLOOKUP($B174,'1v -beneficirani'!$A$15:$AV$372,AX$3,FALSE))</f>
        <v>0</v>
      </c>
    </row>
    <row r="175" spans="1:50" x14ac:dyDescent="0.25">
      <c r="A175">
        <f t="shared" si="19"/>
        <v>0</v>
      </c>
      <c r="B175">
        <f>+IF(MAX(B$4:B174)+1&lt;=B$1,B174+1,0)</f>
        <v>0</v>
      </c>
      <c r="C175" s="222">
        <f t="shared" si="20"/>
        <v>0</v>
      </c>
      <c r="D175">
        <f t="shared" si="20"/>
        <v>0</v>
      </c>
      <c r="E175" s="368">
        <f t="shared" si="20"/>
        <v>0</v>
      </c>
      <c r="F175" s="222">
        <f t="shared" si="17"/>
        <v>0</v>
      </c>
      <c r="G175">
        <f>IF($B175=0,0,+VLOOKUP($B175,'1v -beneficirani'!A$15:C$351,G$3,FALSE))</f>
        <v>0</v>
      </c>
      <c r="I175">
        <f>IF($B175=0,0,+VLOOKUP($B175,'1v -beneficirani'!$A$15:$AV$372,I$3,FALSE))</f>
        <v>0</v>
      </c>
      <c r="J175">
        <f>IF($B175=0,0,+VLOOKUP($B175,'1v -beneficirani'!$A$15:$AV$372,J$3,FALSE))</f>
        <v>0</v>
      </c>
      <c r="K175">
        <f>IF($B175=0,0,+VLOOKUP($B175,'1v -beneficirani'!$A$15:$AV$372,K$3,FALSE))</f>
        <v>0</v>
      </c>
      <c r="L175">
        <f>IF($B175=0,0,+VLOOKUP($B175,'1v -beneficirani'!$A$15:$AV$372,L$3,FALSE))</f>
        <v>0</v>
      </c>
      <c r="M175">
        <f>IF($B175=0,0,+VLOOKUP($B175,'1v -beneficirani'!$A$15:$AV$372,M$3,FALSE))</f>
        <v>0</v>
      </c>
      <c r="N175">
        <f>IF($B175=0,0,+VLOOKUP($B175,'1v -beneficirani'!$A$15:$AV$372,N$3,FALSE))</f>
        <v>0</v>
      </c>
      <c r="O175">
        <f>IF($B175=0,0,+VLOOKUP($B175,'1v -beneficirani'!$A$15:$AV$372,O$3,FALSE))</f>
        <v>0</v>
      </c>
      <c r="P175">
        <f>IF($B175=0,0,+VLOOKUP($B175,'1v -beneficirani'!$A$15:$AV$372,P$3,FALSE))</f>
        <v>0</v>
      </c>
      <c r="Q175">
        <f>IF($B175=0,0,+VLOOKUP($B175,'1v -beneficirani'!$A$15:$AV$372,Q$3,FALSE))</f>
        <v>0</v>
      </c>
      <c r="R175">
        <f>IF($B175=0,0,+VLOOKUP($B175,'1v -beneficirani'!$A$15:$AV$372,R$3,FALSE))</f>
        <v>0</v>
      </c>
      <c r="S175">
        <f>IF($B175=0,0,+VLOOKUP($B175,'1v -beneficirani'!$A$15:$AV$372,S$3,FALSE))</f>
        <v>0</v>
      </c>
      <c r="T175">
        <f>IF($B175=0,0,+VLOOKUP($B175,'1v -beneficirani'!$A$15:$AV$372,T$3,FALSE))</f>
        <v>0</v>
      </c>
      <c r="U175">
        <f>IF($B175=0,0,+VLOOKUP($B175,'1v -beneficirani'!$A$15:$AV$372,U$3,FALSE))</f>
        <v>0</v>
      </c>
      <c r="V175">
        <f>IF($B175=0,0,+VLOOKUP($B175,'1v -beneficirani'!$A$15:$AV$372,V$3,FALSE))</f>
        <v>0</v>
      </c>
      <c r="W175">
        <f>IF($B175=0,0,+VLOOKUP($B175,'1v -beneficirani'!$A$15:$AV$372,W$3,FALSE))</f>
        <v>0</v>
      </c>
      <c r="X175">
        <f>IF($B175=0,0,+VLOOKUP($B175,'1v -beneficirani'!$A$15:$AV$372,X$3,FALSE))</f>
        <v>0</v>
      </c>
      <c r="Y175">
        <f>IF($B175=0,0,+VLOOKUP($B175,'1v -beneficirani'!$A$15:$AV$372,Y$3,FALSE))</f>
        <v>0</v>
      </c>
      <c r="Z175">
        <f>IF($B175=0,0,+VLOOKUP($B175,'1v -beneficirani'!$A$15:$AV$372,Z$3,FALSE))</f>
        <v>0</v>
      </c>
      <c r="AA175">
        <f>IF($B175=0,0,+VLOOKUP($B175,'1v -beneficirani'!$A$15:$AV$372,AA$3,FALSE))</f>
        <v>0</v>
      </c>
      <c r="AB175">
        <f>IF($B175=0,0,+VLOOKUP($B175,'1v -beneficirani'!$A$15:$AV$372,AB$3,FALSE))</f>
        <v>0</v>
      </c>
      <c r="AC175">
        <f>IF($B175=0,0,+VLOOKUP($B175,'1v -beneficirani'!$A$15:$AV$372,AC$3,FALSE))</f>
        <v>0</v>
      </c>
      <c r="AD175">
        <f>IF($B175=0,0,+VLOOKUP($B175,'1v -beneficirani'!$A$15:$AV$372,AD$3,FALSE))</f>
        <v>0</v>
      </c>
      <c r="AL175">
        <f>IF($B175=0,0,+VLOOKUP($B175,'1v -beneficirani'!$A$15:$AV$372,AL$3,FALSE))</f>
        <v>0</v>
      </c>
      <c r="AM175">
        <f>IF($B175=0,0,+VLOOKUP($B175,'1v -beneficirani'!$A$15:$AV$372,AM$3,FALSE))</f>
        <v>0</v>
      </c>
      <c r="AN175" s="40">
        <f>IF($B175=0,0,+VLOOKUP($B175,'1v -beneficirani'!$A$15:$AV$372,AN$3,FALSE))</f>
        <v>0</v>
      </c>
      <c r="AO175" s="40">
        <f>IF($B175=0,0,+VLOOKUP($B175,'1v -beneficirani'!$A$15:$AV$372,AO$3,FALSE))</f>
        <v>0</v>
      </c>
      <c r="AP175" s="40">
        <f>IF($B175=0,0,+VLOOKUP($B175,'1v -beneficirani'!$A$15:$AV$372,AP$3,FALSE))</f>
        <v>0</v>
      </c>
      <c r="AQ175" s="40">
        <f>IF($B175=0,0,+VLOOKUP($B175,'1v -beneficirani'!$A$15:$AV$372,AQ$3,FALSE))</f>
        <v>0</v>
      </c>
      <c r="AR175" s="40">
        <f>IF($B175=0,0,+VLOOKUP($B175,'1v -beneficirani'!$A$15:$AV$372,AR$3,FALSE))</f>
        <v>0</v>
      </c>
      <c r="AS175" s="40">
        <f>IF($B175=0,0,+VLOOKUP($B175,'1v -beneficirani'!$A$15:$AV$372,AS$3,FALSE))</f>
        <v>0</v>
      </c>
      <c r="AT175" s="40">
        <f>IF($B175=0,0,+VLOOKUP($B175,'1v -beneficirani'!$A$15:$AV$372,AT$3,FALSE))</f>
        <v>0</v>
      </c>
      <c r="AU175" s="40">
        <f>IF($B175=0,0,+VLOOKUP($B175,'1v -beneficirani'!$A$15:$AV$372,AU$3,FALSE))</f>
        <v>0</v>
      </c>
      <c r="AV175" s="40">
        <f>IF($B175=0,0,+VLOOKUP($B175,'1v -beneficirani'!$A$15:$AV$372,AV$3,FALSE))</f>
        <v>0</v>
      </c>
      <c r="AW175" s="40">
        <f>IF($B175=0,0,+VLOOKUP($B175,'1v -beneficirani'!$A$15:$AV$372,AW$3,FALSE))</f>
        <v>0</v>
      </c>
      <c r="AX175" s="389">
        <f>IF($B175=0,0,+VLOOKUP($B175,'1v -beneficirani'!$A$15:$AV$372,AX$3,FALSE))</f>
        <v>0</v>
      </c>
    </row>
    <row r="176" spans="1:50" x14ac:dyDescent="0.25">
      <c r="A176">
        <f t="shared" si="19"/>
        <v>0</v>
      </c>
      <c r="B176">
        <f>+IF(MAX(B$4:B175)+1&lt;=B$1,B175+1,0)</f>
        <v>0</v>
      </c>
      <c r="C176" s="222">
        <f t="shared" si="20"/>
        <v>0</v>
      </c>
      <c r="D176">
        <f t="shared" si="20"/>
        <v>0</v>
      </c>
      <c r="E176" s="368">
        <f t="shared" si="20"/>
        <v>0</v>
      </c>
      <c r="F176" s="222">
        <f t="shared" si="17"/>
        <v>0</v>
      </c>
      <c r="G176">
        <f>IF($B176=0,0,+VLOOKUP($B176,'1v -beneficirani'!A$15:C$351,G$3,FALSE))</f>
        <v>0</v>
      </c>
      <c r="I176">
        <f>IF($B176=0,0,+VLOOKUP($B176,'1v -beneficirani'!$A$15:$AV$372,I$3,FALSE))</f>
        <v>0</v>
      </c>
      <c r="J176">
        <f>IF($B176=0,0,+VLOOKUP($B176,'1v -beneficirani'!$A$15:$AV$372,J$3,FALSE))</f>
        <v>0</v>
      </c>
      <c r="K176">
        <f>IF($B176=0,0,+VLOOKUP($B176,'1v -beneficirani'!$A$15:$AV$372,K$3,FALSE))</f>
        <v>0</v>
      </c>
      <c r="L176">
        <f>IF($B176=0,0,+VLOOKUP($B176,'1v -beneficirani'!$A$15:$AV$372,L$3,FALSE))</f>
        <v>0</v>
      </c>
      <c r="M176">
        <f>IF($B176=0,0,+VLOOKUP($B176,'1v -beneficirani'!$A$15:$AV$372,M$3,FALSE))</f>
        <v>0</v>
      </c>
      <c r="N176">
        <f>IF($B176=0,0,+VLOOKUP($B176,'1v -beneficirani'!$A$15:$AV$372,N$3,FALSE))</f>
        <v>0</v>
      </c>
      <c r="O176">
        <f>IF($B176=0,0,+VLOOKUP($B176,'1v -beneficirani'!$A$15:$AV$372,O$3,FALSE))</f>
        <v>0</v>
      </c>
      <c r="P176">
        <f>IF($B176=0,0,+VLOOKUP($B176,'1v -beneficirani'!$A$15:$AV$372,P$3,FALSE))</f>
        <v>0</v>
      </c>
      <c r="Q176">
        <f>IF($B176=0,0,+VLOOKUP($B176,'1v -beneficirani'!$A$15:$AV$372,Q$3,FALSE))</f>
        <v>0</v>
      </c>
      <c r="R176">
        <f>IF($B176=0,0,+VLOOKUP($B176,'1v -beneficirani'!$A$15:$AV$372,R$3,FALSE))</f>
        <v>0</v>
      </c>
      <c r="S176">
        <f>IF($B176=0,0,+VLOOKUP($B176,'1v -beneficirani'!$A$15:$AV$372,S$3,FALSE))</f>
        <v>0</v>
      </c>
      <c r="T176">
        <f>IF($B176=0,0,+VLOOKUP($B176,'1v -beneficirani'!$A$15:$AV$372,T$3,FALSE))</f>
        <v>0</v>
      </c>
      <c r="U176">
        <f>IF($B176=0,0,+VLOOKUP($B176,'1v -beneficirani'!$A$15:$AV$372,U$3,FALSE))</f>
        <v>0</v>
      </c>
      <c r="V176">
        <f>IF($B176=0,0,+VLOOKUP($B176,'1v -beneficirani'!$A$15:$AV$372,V$3,FALSE))</f>
        <v>0</v>
      </c>
      <c r="W176">
        <f>IF($B176=0,0,+VLOOKUP($B176,'1v -beneficirani'!$A$15:$AV$372,W$3,FALSE))</f>
        <v>0</v>
      </c>
      <c r="X176">
        <f>IF($B176=0,0,+VLOOKUP($B176,'1v -beneficirani'!$A$15:$AV$372,X$3,FALSE))</f>
        <v>0</v>
      </c>
      <c r="Y176">
        <f>IF($B176=0,0,+VLOOKUP($B176,'1v -beneficirani'!$A$15:$AV$372,Y$3,FALSE))</f>
        <v>0</v>
      </c>
      <c r="Z176">
        <f>IF($B176=0,0,+VLOOKUP($B176,'1v -beneficirani'!$A$15:$AV$372,Z$3,FALSE))</f>
        <v>0</v>
      </c>
      <c r="AA176">
        <f>IF($B176=0,0,+VLOOKUP($B176,'1v -beneficirani'!$A$15:$AV$372,AA$3,FALSE))</f>
        <v>0</v>
      </c>
      <c r="AB176">
        <f>IF($B176=0,0,+VLOOKUP($B176,'1v -beneficirani'!$A$15:$AV$372,AB$3,FALSE))</f>
        <v>0</v>
      </c>
      <c r="AC176">
        <f>IF($B176=0,0,+VLOOKUP($B176,'1v -beneficirani'!$A$15:$AV$372,AC$3,FALSE))</f>
        <v>0</v>
      </c>
      <c r="AD176">
        <f>IF($B176=0,0,+VLOOKUP($B176,'1v -beneficirani'!$A$15:$AV$372,AD$3,FALSE))</f>
        <v>0</v>
      </c>
      <c r="AL176">
        <f>IF($B176=0,0,+VLOOKUP($B176,'1v -beneficirani'!$A$15:$AV$372,AL$3,FALSE))</f>
        <v>0</v>
      </c>
      <c r="AM176">
        <f>IF($B176=0,0,+VLOOKUP($B176,'1v -beneficirani'!$A$15:$AV$372,AM$3,FALSE))</f>
        <v>0</v>
      </c>
      <c r="AN176" s="40">
        <f>IF($B176=0,0,+VLOOKUP($B176,'1v -beneficirani'!$A$15:$AV$372,AN$3,FALSE))</f>
        <v>0</v>
      </c>
      <c r="AO176" s="40">
        <f>IF($B176=0,0,+VLOOKUP($B176,'1v -beneficirani'!$A$15:$AV$372,AO$3,FALSE))</f>
        <v>0</v>
      </c>
      <c r="AP176" s="40">
        <f>IF($B176=0,0,+VLOOKUP($B176,'1v -beneficirani'!$A$15:$AV$372,AP$3,FALSE))</f>
        <v>0</v>
      </c>
      <c r="AQ176" s="40">
        <f>IF($B176=0,0,+VLOOKUP($B176,'1v -beneficirani'!$A$15:$AV$372,AQ$3,FALSE))</f>
        <v>0</v>
      </c>
      <c r="AR176" s="40">
        <f>IF($B176=0,0,+VLOOKUP($B176,'1v -beneficirani'!$A$15:$AV$372,AR$3,FALSE))</f>
        <v>0</v>
      </c>
      <c r="AS176" s="40">
        <f>IF($B176=0,0,+VLOOKUP($B176,'1v -beneficirani'!$A$15:$AV$372,AS$3,FALSE))</f>
        <v>0</v>
      </c>
      <c r="AT176" s="40">
        <f>IF($B176=0,0,+VLOOKUP($B176,'1v -beneficirani'!$A$15:$AV$372,AT$3,FALSE))</f>
        <v>0</v>
      </c>
      <c r="AU176" s="40">
        <f>IF($B176=0,0,+VLOOKUP($B176,'1v -beneficirani'!$A$15:$AV$372,AU$3,FALSE))</f>
        <v>0</v>
      </c>
      <c r="AV176" s="40">
        <f>IF($B176=0,0,+VLOOKUP($B176,'1v -beneficirani'!$A$15:$AV$372,AV$3,FALSE))</f>
        <v>0</v>
      </c>
      <c r="AW176" s="40">
        <f>IF($B176=0,0,+VLOOKUP($B176,'1v -beneficirani'!$A$15:$AV$372,AW$3,FALSE))</f>
        <v>0</v>
      </c>
      <c r="AX176" s="389">
        <f>IF($B176=0,0,+VLOOKUP($B176,'1v -beneficirani'!$A$15:$AV$372,AX$3,FALSE))</f>
        <v>0</v>
      </c>
    </row>
    <row r="177" spans="1:50" x14ac:dyDescent="0.25">
      <c r="A177">
        <f t="shared" si="19"/>
        <v>0</v>
      </c>
      <c r="B177">
        <f>+IF(MAX(B$4:B176)+1&lt;=B$1,B176+1,0)</f>
        <v>0</v>
      </c>
      <c r="C177" s="222">
        <f t="shared" si="20"/>
        <v>0</v>
      </c>
      <c r="D177">
        <f t="shared" si="20"/>
        <v>0</v>
      </c>
      <c r="E177" s="368">
        <f t="shared" si="20"/>
        <v>0</v>
      </c>
      <c r="F177" s="222">
        <f t="shared" si="17"/>
        <v>0</v>
      </c>
      <c r="G177">
        <f>IF($B177=0,0,+VLOOKUP($B177,'1v -beneficirani'!A$15:C$351,G$3,FALSE))</f>
        <v>0</v>
      </c>
      <c r="I177">
        <f>IF($B177=0,0,+VLOOKUP($B177,'1v -beneficirani'!$A$15:$AV$372,I$3,FALSE))</f>
        <v>0</v>
      </c>
      <c r="J177">
        <f>IF($B177=0,0,+VLOOKUP($B177,'1v -beneficirani'!$A$15:$AV$372,J$3,FALSE))</f>
        <v>0</v>
      </c>
      <c r="K177">
        <f>IF($B177=0,0,+VLOOKUP($B177,'1v -beneficirani'!$A$15:$AV$372,K$3,FALSE))</f>
        <v>0</v>
      </c>
      <c r="L177">
        <f>IF($B177=0,0,+VLOOKUP($B177,'1v -beneficirani'!$A$15:$AV$372,L$3,FALSE))</f>
        <v>0</v>
      </c>
      <c r="M177">
        <f>IF($B177=0,0,+VLOOKUP($B177,'1v -beneficirani'!$A$15:$AV$372,M$3,FALSE))</f>
        <v>0</v>
      </c>
      <c r="N177">
        <f>IF($B177=0,0,+VLOOKUP($B177,'1v -beneficirani'!$A$15:$AV$372,N$3,FALSE))</f>
        <v>0</v>
      </c>
      <c r="O177">
        <f>IF($B177=0,0,+VLOOKUP($B177,'1v -beneficirani'!$A$15:$AV$372,O$3,FALSE))</f>
        <v>0</v>
      </c>
      <c r="P177">
        <f>IF($B177=0,0,+VLOOKUP($B177,'1v -beneficirani'!$A$15:$AV$372,P$3,FALSE))</f>
        <v>0</v>
      </c>
      <c r="Q177">
        <f>IF($B177=0,0,+VLOOKUP($B177,'1v -beneficirani'!$A$15:$AV$372,Q$3,FALSE))</f>
        <v>0</v>
      </c>
      <c r="R177">
        <f>IF($B177=0,0,+VLOOKUP($B177,'1v -beneficirani'!$A$15:$AV$372,R$3,FALSE))</f>
        <v>0</v>
      </c>
      <c r="S177">
        <f>IF($B177=0,0,+VLOOKUP($B177,'1v -beneficirani'!$A$15:$AV$372,S$3,FALSE))</f>
        <v>0</v>
      </c>
      <c r="T177">
        <f>IF($B177=0,0,+VLOOKUP($B177,'1v -beneficirani'!$A$15:$AV$372,T$3,FALSE))</f>
        <v>0</v>
      </c>
      <c r="U177">
        <f>IF($B177=0,0,+VLOOKUP($B177,'1v -beneficirani'!$A$15:$AV$372,U$3,FALSE))</f>
        <v>0</v>
      </c>
      <c r="V177">
        <f>IF($B177=0,0,+VLOOKUP($B177,'1v -beneficirani'!$A$15:$AV$372,V$3,FALSE))</f>
        <v>0</v>
      </c>
      <c r="W177">
        <f>IF($B177=0,0,+VLOOKUP($B177,'1v -beneficirani'!$A$15:$AV$372,W$3,FALSE))</f>
        <v>0</v>
      </c>
      <c r="X177">
        <f>IF($B177=0,0,+VLOOKUP($B177,'1v -beneficirani'!$A$15:$AV$372,X$3,FALSE))</f>
        <v>0</v>
      </c>
      <c r="Y177">
        <f>IF($B177=0,0,+VLOOKUP($B177,'1v -beneficirani'!$A$15:$AV$372,Y$3,FALSE))</f>
        <v>0</v>
      </c>
      <c r="Z177">
        <f>IF($B177=0,0,+VLOOKUP($B177,'1v -beneficirani'!$A$15:$AV$372,Z$3,FALSE))</f>
        <v>0</v>
      </c>
      <c r="AA177">
        <f>IF($B177=0,0,+VLOOKUP($B177,'1v -beneficirani'!$A$15:$AV$372,AA$3,FALSE))</f>
        <v>0</v>
      </c>
      <c r="AB177">
        <f>IF($B177=0,0,+VLOOKUP($B177,'1v -beneficirani'!$A$15:$AV$372,AB$3,FALSE))</f>
        <v>0</v>
      </c>
      <c r="AC177">
        <f>IF($B177=0,0,+VLOOKUP($B177,'1v -beneficirani'!$A$15:$AV$372,AC$3,FALSE))</f>
        <v>0</v>
      </c>
      <c r="AD177">
        <f>IF($B177=0,0,+VLOOKUP($B177,'1v -beneficirani'!$A$15:$AV$372,AD$3,FALSE))</f>
        <v>0</v>
      </c>
      <c r="AL177">
        <f>IF($B177=0,0,+VLOOKUP($B177,'1v -beneficirani'!$A$15:$AV$372,AL$3,FALSE))</f>
        <v>0</v>
      </c>
      <c r="AM177">
        <f>IF($B177=0,0,+VLOOKUP($B177,'1v -beneficirani'!$A$15:$AV$372,AM$3,FALSE))</f>
        <v>0</v>
      </c>
      <c r="AN177" s="40">
        <f>IF($B177=0,0,+VLOOKUP($B177,'1v -beneficirani'!$A$15:$AV$372,AN$3,FALSE))</f>
        <v>0</v>
      </c>
      <c r="AO177" s="40">
        <f>IF($B177=0,0,+VLOOKUP($B177,'1v -beneficirani'!$A$15:$AV$372,AO$3,FALSE))</f>
        <v>0</v>
      </c>
      <c r="AP177" s="40">
        <f>IF($B177=0,0,+VLOOKUP($B177,'1v -beneficirani'!$A$15:$AV$372,AP$3,FALSE))</f>
        <v>0</v>
      </c>
      <c r="AQ177" s="40">
        <f>IF($B177=0,0,+VLOOKUP($B177,'1v -beneficirani'!$A$15:$AV$372,AQ$3,FALSE))</f>
        <v>0</v>
      </c>
      <c r="AR177" s="40">
        <f>IF($B177=0,0,+VLOOKUP($B177,'1v -beneficirani'!$A$15:$AV$372,AR$3,FALSE))</f>
        <v>0</v>
      </c>
      <c r="AS177" s="40">
        <f>IF($B177=0,0,+VLOOKUP($B177,'1v -beneficirani'!$A$15:$AV$372,AS$3,FALSE))</f>
        <v>0</v>
      </c>
      <c r="AT177" s="40">
        <f>IF($B177=0,0,+VLOOKUP($B177,'1v -beneficirani'!$A$15:$AV$372,AT$3,FALSE))</f>
        <v>0</v>
      </c>
      <c r="AU177" s="40">
        <f>IF($B177=0,0,+VLOOKUP($B177,'1v -beneficirani'!$A$15:$AV$372,AU$3,FALSE))</f>
        <v>0</v>
      </c>
      <c r="AV177" s="40">
        <f>IF($B177=0,0,+VLOOKUP($B177,'1v -beneficirani'!$A$15:$AV$372,AV$3,FALSE))</f>
        <v>0</v>
      </c>
      <c r="AW177" s="40">
        <f>IF($B177=0,0,+VLOOKUP($B177,'1v -beneficirani'!$A$15:$AV$372,AW$3,FALSE))</f>
        <v>0</v>
      </c>
      <c r="AX177" s="389">
        <f>IF($B177=0,0,+VLOOKUP($B177,'1v -beneficirani'!$A$15:$AV$372,AX$3,FALSE))</f>
        <v>0</v>
      </c>
    </row>
    <row r="178" spans="1:50" x14ac:dyDescent="0.25">
      <c r="A178">
        <f t="shared" si="19"/>
        <v>0</v>
      </c>
      <c r="B178">
        <f>+IF(MAX(B$4:B177)+1&lt;=B$1,B177+1,0)</f>
        <v>0</v>
      </c>
      <c r="C178" s="222">
        <f t="shared" si="20"/>
        <v>0</v>
      </c>
      <c r="D178">
        <f t="shared" si="20"/>
        <v>0</v>
      </c>
      <c r="E178" s="368">
        <f t="shared" si="20"/>
        <v>0</v>
      </c>
      <c r="F178" s="222">
        <f t="shared" si="17"/>
        <v>0</v>
      </c>
      <c r="G178">
        <f>IF($B178=0,0,+VLOOKUP($B178,'1v -beneficirani'!A$15:C$351,G$3,FALSE))</f>
        <v>0</v>
      </c>
      <c r="I178">
        <f>IF($B178=0,0,+VLOOKUP($B178,'1v -beneficirani'!$A$15:$AV$372,I$3,FALSE))</f>
        <v>0</v>
      </c>
      <c r="J178">
        <f>IF($B178=0,0,+VLOOKUP($B178,'1v -beneficirani'!$A$15:$AV$372,J$3,FALSE))</f>
        <v>0</v>
      </c>
      <c r="K178">
        <f>IF($B178=0,0,+VLOOKUP($B178,'1v -beneficirani'!$A$15:$AV$372,K$3,FALSE))</f>
        <v>0</v>
      </c>
      <c r="L178">
        <f>IF($B178=0,0,+VLOOKUP($B178,'1v -beneficirani'!$A$15:$AV$372,L$3,FALSE))</f>
        <v>0</v>
      </c>
      <c r="M178">
        <f>IF($B178=0,0,+VLOOKUP($B178,'1v -beneficirani'!$A$15:$AV$372,M$3,FALSE))</f>
        <v>0</v>
      </c>
      <c r="N178">
        <f>IF($B178=0,0,+VLOOKUP($B178,'1v -beneficirani'!$A$15:$AV$372,N$3,FALSE))</f>
        <v>0</v>
      </c>
      <c r="O178">
        <f>IF($B178=0,0,+VLOOKUP($B178,'1v -beneficirani'!$A$15:$AV$372,O$3,FALSE))</f>
        <v>0</v>
      </c>
      <c r="P178">
        <f>IF($B178=0,0,+VLOOKUP($B178,'1v -beneficirani'!$A$15:$AV$372,P$3,FALSE))</f>
        <v>0</v>
      </c>
      <c r="Q178">
        <f>IF($B178=0,0,+VLOOKUP($B178,'1v -beneficirani'!$A$15:$AV$372,Q$3,FALSE))</f>
        <v>0</v>
      </c>
      <c r="R178">
        <f>IF($B178=0,0,+VLOOKUP($B178,'1v -beneficirani'!$A$15:$AV$372,R$3,FALSE))</f>
        <v>0</v>
      </c>
      <c r="S178">
        <f>IF($B178=0,0,+VLOOKUP($B178,'1v -beneficirani'!$A$15:$AV$372,S$3,FALSE))</f>
        <v>0</v>
      </c>
      <c r="T178">
        <f>IF($B178=0,0,+VLOOKUP($B178,'1v -beneficirani'!$A$15:$AV$372,T$3,FALSE))</f>
        <v>0</v>
      </c>
      <c r="U178">
        <f>IF($B178=0,0,+VLOOKUP($B178,'1v -beneficirani'!$A$15:$AV$372,U$3,FALSE))</f>
        <v>0</v>
      </c>
      <c r="V178">
        <f>IF($B178=0,0,+VLOOKUP($B178,'1v -beneficirani'!$A$15:$AV$372,V$3,FALSE))</f>
        <v>0</v>
      </c>
      <c r="W178">
        <f>IF($B178=0,0,+VLOOKUP($B178,'1v -beneficirani'!$A$15:$AV$372,W$3,FALSE))</f>
        <v>0</v>
      </c>
      <c r="X178">
        <f>IF($B178=0,0,+VLOOKUP($B178,'1v -beneficirani'!$A$15:$AV$372,X$3,FALSE))</f>
        <v>0</v>
      </c>
      <c r="Y178">
        <f>IF($B178=0,0,+VLOOKUP($B178,'1v -beneficirani'!$A$15:$AV$372,Y$3,FALSE))</f>
        <v>0</v>
      </c>
      <c r="Z178">
        <f>IF($B178=0,0,+VLOOKUP($B178,'1v -beneficirani'!$A$15:$AV$372,Z$3,FALSE))</f>
        <v>0</v>
      </c>
      <c r="AA178">
        <f>IF($B178=0,0,+VLOOKUP($B178,'1v -beneficirani'!$A$15:$AV$372,AA$3,FALSE))</f>
        <v>0</v>
      </c>
      <c r="AB178">
        <f>IF($B178=0,0,+VLOOKUP($B178,'1v -beneficirani'!$A$15:$AV$372,AB$3,FALSE))</f>
        <v>0</v>
      </c>
      <c r="AC178">
        <f>IF($B178=0,0,+VLOOKUP($B178,'1v -beneficirani'!$A$15:$AV$372,AC$3,FALSE))</f>
        <v>0</v>
      </c>
      <c r="AD178">
        <f>IF($B178=0,0,+VLOOKUP($B178,'1v -beneficirani'!$A$15:$AV$372,AD$3,FALSE))</f>
        <v>0</v>
      </c>
      <c r="AL178">
        <f>IF($B178=0,0,+VLOOKUP($B178,'1v -beneficirani'!$A$15:$AV$372,AL$3,FALSE))</f>
        <v>0</v>
      </c>
      <c r="AM178">
        <f>IF($B178=0,0,+VLOOKUP($B178,'1v -beneficirani'!$A$15:$AV$372,AM$3,FALSE))</f>
        <v>0</v>
      </c>
      <c r="AN178" s="40">
        <f>IF($B178=0,0,+VLOOKUP($B178,'1v -beneficirani'!$A$15:$AV$372,AN$3,FALSE))</f>
        <v>0</v>
      </c>
      <c r="AO178" s="40">
        <f>IF($B178=0,0,+VLOOKUP($B178,'1v -beneficirani'!$A$15:$AV$372,AO$3,FALSE))</f>
        <v>0</v>
      </c>
      <c r="AP178" s="40">
        <f>IF($B178=0,0,+VLOOKUP($B178,'1v -beneficirani'!$A$15:$AV$372,AP$3,FALSE))</f>
        <v>0</v>
      </c>
      <c r="AQ178" s="40">
        <f>IF($B178=0,0,+VLOOKUP($B178,'1v -beneficirani'!$A$15:$AV$372,AQ$3,FALSE))</f>
        <v>0</v>
      </c>
      <c r="AR178" s="40">
        <f>IF($B178=0,0,+VLOOKUP($B178,'1v -beneficirani'!$A$15:$AV$372,AR$3,FALSE))</f>
        <v>0</v>
      </c>
      <c r="AS178" s="40">
        <f>IF($B178=0,0,+VLOOKUP($B178,'1v -beneficirani'!$A$15:$AV$372,AS$3,FALSE))</f>
        <v>0</v>
      </c>
      <c r="AT178" s="40">
        <f>IF($B178=0,0,+VLOOKUP($B178,'1v -beneficirani'!$A$15:$AV$372,AT$3,FALSE))</f>
        <v>0</v>
      </c>
      <c r="AU178" s="40">
        <f>IF($B178=0,0,+VLOOKUP($B178,'1v -beneficirani'!$A$15:$AV$372,AU$3,FALSE))</f>
        <v>0</v>
      </c>
      <c r="AV178" s="40">
        <f>IF($B178=0,0,+VLOOKUP($B178,'1v -beneficirani'!$A$15:$AV$372,AV$3,FALSE))</f>
        <v>0</v>
      </c>
      <c r="AW178" s="40">
        <f>IF($B178=0,0,+VLOOKUP($B178,'1v -beneficirani'!$A$15:$AV$372,AW$3,FALSE))</f>
        <v>0</v>
      </c>
      <c r="AX178" s="389">
        <f>IF($B178=0,0,+VLOOKUP($B178,'1v -beneficirani'!$A$15:$AV$372,AX$3,FALSE))</f>
        <v>0</v>
      </c>
    </row>
    <row r="179" spans="1:50" x14ac:dyDescent="0.25">
      <c r="A179">
        <f t="shared" si="19"/>
        <v>0</v>
      </c>
      <c r="B179">
        <f>+IF(MAX(B$4:B178)+1&lt;=B$1,B178+1,0)</f>
        <v>0</v>
      </c>
      <c r="C179" s="222">
        <f t="shared" si="20"/>
        <v>0</v>
      </c>
      <c r="D179">
        <f t="shared" si="20"/>
        <v>0</v>
      </c>
      <c r="E179" s="368">
        <f t="shared" si="20"/>
        <v>0</v>
      </c>
      <c r="F179" s="222">
        <f t="shared" si="17"/>
        <v>0</v>
      </c>
      <c r="G179">
        <f>IF($B179=0,0,+VLOOKUP($B179,'1v -beneficirani'!A$15:C$351,G$3,FALSE))</f>
        <v>0</v>
      </c>
      <c r="I179">
        <f>IF($B179=0,0,+VLOOKUP($B179,'1v -beneficirani'!$A$15:$AV$372,I$3,FALSE))</f>
        <v>0</v>
      </c>
      <c r="J179">
        <f>IF($B179=0,0,+VLOOKUP($B179,'1v -beneficirani'!$A$15:$AV$372,J$3,FALSE))</f>
        <v>0</v>
      </c>
      <c r="K179">
        <f>IF($B179=0,0,+VLOOKUP($B179,'1v -beneficirani'!$A$15:$AV$372,K$3,FALSE))</f>
        <v>0</v>
      </c>
      <c r="L179">
        <f>IF($B179=0,0,+VLOOKUP($B179,'1v -beneficirani'!$A$15:$AV$372,L$3,FALSE))</f>
        <v>0</v>
      </c>
      <c r="M179">
        <f>IF($B179=0,0,+VLOOKUP($B179,'1v -beneficirani'!$A$15:$AV$372,M$3,FALSE))</f>
        <v>0</v>
      </c>
      <c r="N179">
        <f>IF($B179=0,0,+VLOOKUP($B179,'1v -beneficirani'!$A$15:$AV$372,N$3,FALSE))</f>
        <v>0</v>
      </c>
      <c r="O179">
        <f>IF($B179=0,0,+VLOOKUP($B179,'1v -beneficirani'!$A$15:$AV$372,O$3,FALSE))</f>
        <v>0</v>
      </c>
      <c r="P179">
        <f>IF($B179=0,0,+VLOOKUP($B179,'1v -beneficirani'!$A$15:$AV$372,P$3,FALSE))</f>
        <v>0</v>
      </c>
      <c r="Q179">
        <f>IF($B179=0,0,+VLOOKUP($B179,'1v -beneficirani'!$A$15:$AV$372,Q$3,FALSE))</f>
        <v>0</v>
      </c>
      <c r="R179">
        <f>IF($B179=0,0,+VLOOKUP($B179,'1v -beneficirani'!$A$15:$AV$372,R$3,FALSE))</f>
        <v>0</v>
      </c>
      <c r="S179">
        <f>IF($B179=0,0,+VLOOKUP($B179,'1v -beneficirani'!$A$15:$AV$372,S$3,FALSE))</f>
        <v>0</v>
      </c>
      <c r="T179">
        <f>IF($B179=0,0,+VLOOKUP($B179,'1v -beneficirani'!$A$15:$AV$372,T$3,FALSE))</f>
        <v>0</v>
      </c>
      <c r="U179">
        <f>IF($B179=0,0,+VLOOKUP($B179,'1v -beneficirani'!$A$15:$AV$372,U$3,FALSE))</f>
        <v>0</v>
      </c>
      <c r="V179">
        <f>IF($B179=0,0,+VLOOKUP($B179,'1v -beneficirani'!$A$15:$AV$372,V$3,FALSE))</f>
        <v>0</v>
      </c>
      <c r="W179">
        <f>IF($B179=0,0,+VLOOKUP($B179,'1v -beneficirani'!$A$15:$AV$372,W$3,FALSE))</f>
        <v>0</v>
      </c>
      <c r="X179">
        <f>IF($B179=0,0,+VLOOKUP($B179,'1v -beneficirani'!$A$15:$AV$372,X$3,FALSE))</f>
        <v>0</v>
      </c>
      <c r="Y179">
        <f>IF($B179=0,0,+VLOOKUP($B179,'1v -beneficirani'!$A$15:$AV$372,Y$3,FALSE))</f>
        <v>0</v>
      </c>
      <c r="Z179">
        <f>IF($B179=0,0,+VLOOKUP($B179,'1v -beneficirani'!$A$15:$AV$372,Z$3,FALSE))</f>
        <v>0</v>
      </c>
      <c r="AA179">
        <f>IF($B179=0,0,+VLOOKUP($B179,'1v -beneficirani'!$A$15:$AV$372,AA$3,FALSE))</f>
        <v>0</v>
      </c>
      <c r="AB179">
        <f>IF($B179=0,0,+VLOOKUP($B179,'1v -beneficirani'!$A$15:$AV$372,AB$3,FALSE))</f>
        <v>0</v>
      </c>
      <c r="AC179">
        <f>IF($B179=0,0,+VLOOKUP($B179,'1v -beneficirani'!$A$15:$AV$372,AC$3,FALSE))</f>
        <v>0</v>
      </c>
      <c r="AD179">
        <f>IF($B179=0,0,+VLOOKUP($B179,'1v -beneficirani'!$A$15:$AV$372,AD$3,FALSE))</f>
        <v>0</v>
      </c>
      <c r="AL179">
        <f>IF($B179=0,0,+VLOOKUP($B179,'1v -beneficirani'!$A$15:$AV$372,AL$3,FALSE))</f>
        <v>0</v>
      </c>
      <c r="AM179">
        <f>IF($B179=0,0,+VLOOKUP($B179,'1v -beneficirani'!$A$15:$AV$372,AM$3,FALSE))</f>
        <v>0</v>
      </c>
      <c r="AN179" s="40">
        <f>IF($B179=0,0,+VLOOKUP($B179,'1v -beneficirani'!$A$15:$AV$372,AN$3,FALSE))</f>
        <v>0</v>
      </c>
      <c r="AO179" s="40">
        <f>IF($B179=0,0,+VLOOKUP($B179,'1v -beneficirani'!$A$15:$AV$372,AO$3,FALSE))</f>
        <v>0</v>
      </c>
      <c r="AP179" s="40">
        <f>IF($B179=0,0,+VLOOKUP($B179,'1v -beneficirani'!$A$15:$AV$372,AP$3,FALSE))</f>
        <v>0</v>
      </c>
      <c r="AQ179" s="40">
        <f>IF($B179=0,0,+VLOOKUP($B179,'1v -beneficirani'!$A$15:$AV$372,AQ$3,FALSE))</f>
        <v>0</v>
      </c>
      <c r="AR179" s="40">
        <f>IF($B179=0,0,+VLOOKUP($B179,'1v -beneficirani'!$A$15:$AV$372,AR$3,FALSE))</f>
        <v>0</v>
      </c>
      <c r="AS179" s="40">
        <f>IF($B179=0,0,+VLOOKUP($B179,'1v -beneficirani'!$A$15:$AV$372,AS$3,FALSE))</f>
        <v>0</v>
      </c>
      <c r="AT179" s="40">
        <f>IF($B179=0,0,+VLOOKUP($B179,'1v -beneficirani'!$A$15:$AV$372,AT$3,FALSE))</f>
        <v>0</v>
      </c>
      <c r="AU179" s="40">
        <f>IF($B179=0,0,+VLOOKUP($B179,'1v -beneficirani'!$A$15:$AV$372,AU$3,FALSE))</f>
        <v>0</v>
      </c>
      <c r="AV179" s="40">
        <f>IF($B179=0,0,+VLOOKUP($B179,'1v -beneficirani'!$A$15:$AV$372,AV$3,FALSE))</f>
        <v>0</v>
      </c>
      <c r="AW179" s="40">
        <f>IF($B179=0,0,+VLOOKUP($B179,'1v -beneficirani'!$A$15:$AV$372,AW$3,FALSE))</f>
        <v>0</v>
      </c>
      <c r="AX179" s="389">
        <f>IF($B179=0,0,+VLOOKUP($B179,'1v -beneficirani'!$A$15:$AV$372,AX$3,FALSE))</f>
        <v>0</v>
      </c>
    </row>
    <row r="180" spans="1:50" x14ac:dyDescent="0.25">
      <c r="A180">
        <f t="shared" si="19"/>
        <v>0</v>
      </c>
      <c r="B180">
        <f>+IF(MAX(B$4:B179)+1&lt;=B$1,B179+1,0)</f>
        <v>0</v>
      </c>
      <c r="C180" s="222">
        <f t="shared" si="20"/>
        <v>0</v>
      </c>
      <c r="D180">
        <f t="shared" si="20"/>
        <v>0</v>
      </c>
      <c r="E180" s="368">
        <f t="shared" si="20"/>
        <v>0</v>
      </c>
      <c r="F180" s="222">
        <f t="shared" si="17"/>
        <v>0</v>
      </c>
      <c r="G180">
        <f>IF($B180=0,0,+VLOOKUP($B180,'1v -beneficirani'!A$15:C$351,G$3,FALSE))</f>
        <v>0</v>
      </c>
      <c r="I180">
        <f>IF($B180=0,0,+VLOOKUP($B180,'1v -beneficirani'!$A$15:$AV$372,I$3,FALSE))</f>
        <v>0</v>
      </c>
      <c r="J180">
        <f>IF($B180=0,0,+VLOOKUP($B180,'1v -beneficirani'!$A$15:$AV$372,J$3,FALSE))</f>
        <v>0</v>
      </c>
      <c r="K180">
        <f>IF($B180=0,0,+VLOOKUP($B180,'1v -beneficirani'!$A$15:$AV$372,K$3,FALSE))</f>
        <v>0</v>
      </c>
      <c r="L180">
        <f>IF($B180=0,0,+VLOOKUP($B180,'1v -beneficirani'!$A$15:$AV$372,L$3,FALSE))</f>
        <v>0</v>
      </c>
      <c r="M180">
        <f>IF($B180=0,0,+VLOOKUP($B180,'1v -beneficirani'!$A$15:$AV$372,M$3,FALSE))</f>
        <v>0</v>
      </c>
      <c r="N180">
        <f>IF($B180=0,0,+VLOOKUP($B180,'1v -beneficirani'!$A$15:$AV$372,N$3,FALSE))</f>
        <v>0</v>
      </c>
      <c r="O180">
        <f>IF($B180=0,0,+VLOOKUP($B180,'1v -beneficirani'!$A$15:$AV$372,O$3,FALSE))</f>
        <v>0</v>
      </c>
      <c r="P180">
        <f>IF($B180=0,0,+VLOOKUP($B180,'1v -beneficirani'!$A$15:$AV$372,P$3,FALSE))</f>
        <v>0</v>
      </c>
      <c r="Q180">
        <f>IF($B180=0,0,+VLOOKUP($B180,'1v -beneficirani'!$A$15:$AV$372,Q$3,FALSE))</f>
        <v>0</v>
      </c>
      <c r="R180">
        <f>IF($B180=0,0,+VLOOKUP($B180,'1v -beneficirani'!$A$15:$AV$372,R$3,FALSE))</f>
        <v>0</v>
      </c>
      <c r="S180">
        <f>IF($B180=0,0,+VLOOKUP($B180,'1v -beneficirani'!$A$15:$AV$372,S$3,FALSE))</f>
        <v>0</v>
      </c>
      <c r="T180">
        <f>IF($B180=0,0,+VLOOKUP($B180,'1v -beneficirani'!$A$15:$AV$372,T$3,FALSE))</f>
        <v>0</v>
      </c>
      <c r="U180">
        <f>IF($B180=0,0,+VLOOKUP($B180,'1v -beneficirani'!$A$15:$AV$372,U$3,FALSE))</f>
        <v>0</v>
      </c>
      <c r="V180">
        <f>IF($B180=0,0,+VLOOKUP($B180,'1v -beneficirani'!$A$15:$AV$372,V$3,FALSE))</f>
        <v>0</v>
      </c>
      <c r="W180">
        <f>IF($B180=0,0,+VLOOKUP($B180,'1v -beneficirani'!$A$15:$AV$372,W$3,FALSE))</f>
        <v>0</v>
      </c>
      <c r="X180">
        <f>IF($B180=0,0,+VLOOKUP($B180,'1v -beneficirani'!$A$15:$AV$372,X$3,FALSE))</f>
        <v>0</v>
      </c>
      <c r="Y180">
        <f>IF($B180=0,0,+VLOOKUP($B180,'1v -beneficirani'!$A$15:$AV$372,Y$3,FALSE))</f>
        <v>0</v>
      </c>
      <c r="Z180">
        <f>IF($B180=0,0,+VLOOKUP($B180,'1v -beneficirani'!$A$15:$AV$372,Z$3,FALSE))</f>
        <v>0</v>
      </c>
      <c r="AA180">
        <f>IF($B180=0,0,+VLOOKUP($B180,'1v -beneficirani'!$A$15:$AV$372,AA$3,FALSE))</f>
        <v>0</v>
      </c>
      <c r="AB180">
        <f>IF($B180=0,0,+VLOOKUP($B180,'1v -beneficirani'!$A$15:$AV$372,AB$3,FALSE))</f>
        <v>0</v>
      </c>
      <c r="AC180">
        <f>IF($B180=0,0,+VLOOKUP($B180,'1v -beneficirani'!$A$15:$AV$372,AC$3,FALSE))</f>
        <v>0</v>
      </c>
      <c r="AD180">
        <f>IF($B180=0,0,+VLOOKUP($B180,'1v -beneficirani'!$A$15:$AV$372,AD$3,FALSE))</f>
        <v>0</v>
      </c>
      <c r="AL180">
        <f>IF($B180=0,0,+VLOOKUP($B180,'1v -beneficirani'!$A$15:$AV$372,AL$3,FALSE))</f>
        <v>0</v>
      </c>
      <c r="AM180">
        <f>IF($B180=0,0,+VLOOKUP($B180,'1v -beneficirani'!$A$15:$AV$372,AM$3,FALSE))</f>
        <v>0</v>
      </c>
      <c r="AN180" s="40">
        <f>IF($B180=0,0,+VLOOKUP($B180,'1v -beneficirani'!$A$15:$AV$372,AN$3,FALSE))</f>
        <v>0</v>
      </c>
      <c r="AO180" s="40">
        <f>IF($B180=0,0,+VLOOKUP($B180,'1v -beneficirani'!$A$15:$AV$372,AO$3,FALSE))</f>
        <v>0</v>
      </c>
      <c r="AP180" s="40">
        <f>IF($B180=0,0,+VLOOKUP($B180,'1v -beneficirani'!$A$15:$AV$372,AP$3,FALSE))</f>
        <v>0</v>
      </c>
      <c r="AQ180" s="40">
        <f>IF($B180=0,0,+VLOOKUP($B180,'1v -beneficirani'!$A$15:$AV$372,AQ$3,FALSE))</f>
        <v>0</v>
      </c>
      <c r="AR180" s="40">
        <f>IF($B180=0,0,+VLOOKUP($B180,'1v -beneficirani'!$A$15:$AV$372,AR$3,FALSE))</f>
        <v>0</v>
      </c>
      <c r="AS180" s="40">
        <f>IF($B180=0,0,+VLOOKUP($B180,'1v -beneficirani'!$A$15:$AV$372,AS$3,FALSE))</f>
        <v>0</v>
      </c>
      <c r="AT180" s="40">
        <f>IF($B180=0,0,+VLOOKUP($B180,'1v -beneficirani'!$A$15:$AV$372,AT$3,FALSE))</f>
        <v>0</v>
      </c>
      <c r="AU180" s="40">
        <f>IF($B180=0,0,+VLOOKUP($B180,'1v -beneficirani'!$A$15:$AV$372,AU$3,FALSE))</f>
        <v>0</v>
      </c>
      <c r="AV180" s="40">
        <f>IF($B180=0,0,+VLOOKUP($B180,'1v -beneficirani'!$A$15:$AV$372,AV$3,FALSE))</f>
        <v>0</v>
      </c>
      <c r="AW180" s="40">
        <f>IF($B180=0,0,+VLOOKUP($B180,'1v -beneficirani'!$A$15:$AV$372,AW$3,FALSE))</f>
        <v>0</v>
      </c>
      <c r="AX180" s="389">
        <f>IF($B180=0,0,+VLOOKUP($B180,'1v -beneficirani'!$A$15:$AV$372,AX$3,FALSE))</f>
        <v>0</v>
      </c>
    </row>
    <row r="181" spans="1:50" x14ac:dyDescent="0.25">
      <c r="A181">
        <f t="shared" si="19"/>
        <v>0</v>
      </c>
      <c r="B181">
        <f>+IF(MAX(B$4:B180)+1&lt;=B$1,B180+1,0)</f>
        <v>0</v>
      </c>
      <c r="C181" s="222">
        <f t="shared" si="20"/>
        <v>0</v>
      </c>
      <c r="D181">
        <f t="shared" si="20"/>
        <v>0</v>
      </c>
      <c r="E181" s="368">
        <f t="shared" si="20"/>
        <v>0</v>
      </c>
      <c r="F181" s="222">
        <f t="shared" si="17"/>
        <v>0</v>
      </c>
      <c r="G181">
        <f>IF($B181=0,0,+VLOOKUP($B181,'1v -beneficirani'!A$15:C$351,G$3,FALSE))</f>
        <v>0</v>
      </c>
      <c r="I181">
        <f>IF($B181=0,0,+VLOOKUP($B181,'1v -beneficirani'!$A$15:$AV$372,I$3,FALSE))</f>
        <v>0</v>
      </c>
      <c r="J181">
        <f>IF($B181=0,0,+VLOOKUP($B181,'1v -beneficirani'!$A$15:$AV$372,J$3,FALSE))</f>
        <v>0</v>
      </c>
      <c r="K181">
        <f>IF($B181=0,0,+VLOOKUP($B181,'1v -beneficirani'!$A$15:$AV$372,K$3,FALSE))</f>
        <v>0</v>
      </c>
      <c r="L181">
        <f>IF($B181=0,0,+VLOOKUP($B181,'1v -beneficirani'!$A$15:$AV$372,L$3,FALSE))</f>
        <v>0</v>
      </c>
      <c r="M181">
        <f>IF($B181=0,0,+VLOOKUP($B181,'1v -beneficirani'!$A$15:$AV$372,M$3,FALSE))</f>
        <v>0</v>
      </c>
      <c r="N181">
        <f>IF($B181=0,0,+VLOOKUP($B181,'1v -beneficirani'!$A$15:$AV$372,N$3,FALSE))</f>
        <v>0</v>
      </c>
      <c r="O181">
        <f>IF($B181=0,0,+VLOOKUP($B181,'1v -beneficirani'!$A$15:$AV$372,O$3,FALSE))</f>
        <v>0</v>
      </c>
      <c r="P181">
        <f>IF($B181=0,0,+VLOOKUP($B181,'1v -beneficirani'!$A$15:$AV$372,P$3,FALSE))</f>
        <v>0</v>
      </c>
      <c r="Q181">
        <f>IF($B181=0,0,+VLOOKUP($B181,'1v -beneficirani'!$A$15:$AV$372,Q$3,FALSE))</f>
        <v>0</v>
      </c>
      <c r="R181">
        <f>IF($B181=0,0,+VLOOKUP($B181,'1v -beneficirani'!$A$15:$AV$372,R$3,FALSE))</f>
        <v>0</v>
      </c>
      <c r="S181">
        <f>IF($B181=0,0,+VLOOKUP($B181,'1v -beneficirani'!$A$15:$AV$372,S$3,FALSE))</f>
        <v>0</v>
      </c>
      <c r="T181">
        <f>IF($B181=0,0,+VLOOKUP($B181,'1v -beneficirani'!$A$15:$AV$372,T$3,FALSE))</f>
        <v>0</v>
      </c>
      <c r="U181">
        <f>IF($B181=0,0,+VLOOKUP($B181,'1v -beneficirani'!$A$15:$AV$372,U$3,FALSE))</f>
        <v>0</v>
      </c>
      <c r="V181">
        <f>IF($B181=0,0,+VLOOKUP($B181,'1v -beneficirani'!$A$15:$AV$372,V$3,FALSE))</f>
        <v>0</v>
      </c>
      <c r="W181">
        <f>IF($B181=0,0,+VLOOKUP($B181,'1v -beneficirani'!$A$15:$AV$372,W$3,FALSE))</f>
        <v>0</v>
      </c>
      <c r="X181">
        <f>IF($B181=0,0,+VLOOKUP($B181,'1v -beneficirani'!$A$15:$AV$372,X$3,FALSE))</f>
        <v>0</v>
      </c>
      <c r="Y181">
        <f>IF($B181=0,0,+VLOOKUP($B181,'1v -beneficirani'!$A$15:$AV$372,Y$3,FALSE))</f>
        <v>0</v>
      </c>
      <c r="Z181">
        <f>IF($B181=0,0,+VLOOKUP($B181,'1v -beneficirani'!$A$15:$AV$372,Z$3,FALSE))</f>
        <v>0</v>
      </c>
      <c r="AA181">
        <f>IF($B181=0,0,+VLOOKUP($B181,'1v -beneficirani'!$A$15:$AV$372,AA$3,FALSE))</f>
        <v>0</v>
      </c>
      <c r="AB181">
        <f>IF($B181=0,0,+VLOOKUP($B181,'1v -beneficirani'!$A$15:$AV$372,AB$3,FALSE))</f>
        <v>0</v>
      </c>
      <c r="AC181">
        <f>IF($B181=0,0,+VLOOKUP($B181,'1v -beneficirani'!$A$15:$AV$372,AC$3,FALSE))</f>
        <v>0</v>
      </c>
      <c r="AD181">
        <f>IF($B181=0,0,+VLOOKUP($B181,'1v -beneficirani'!$A$15:$AV$372,AD$3,FALSE))</f>
        <v>0</v>
      </c>
      <c r="AL181">
        <f>IF($B181=0,0,+VLOOKUP($B181,'1v -beneficirani'!$A$15:$AV$372,AL$3,FALSE))</f>
        <v>0</v>
      </c>
      <c r="AM181">
        <f>IF($B181=0,0,+VLOOKUP($B181,'1v -beneficirani'!$A$15:$AV$372,AM$3,FALSE))</f>
        <v>0</v>
      </c>
      <c r="AN181" s="40">
        <f>IF($B181=0,0,+VLOOKUP($B181,'1v -beneficirani'!$A$15:$AV$372,AN$3,FALSE))</f>
        <v>0</v>
      </c>
      <c r="AO181" s="40">
        <f>IF($B181=0,0,+VLOOKUP($B181,'1v -beneficirani'!$A$15:$AV$372,AO$3,FALSE))</f>
        <v>0</v>
      </c>
      <c r="AP181" s="40">
        <f>IF($B181=0,0,+VLOOKUP($B181,'1v -beneficirani'!$A$15:$AV$372,AP$3,FALSE))</f>
        <v>0</v>
      </c>
      <c r="AQ181" s="40">
        <f>IF($B181=0,0,+VLOOKUP($B181,'1v -beneficirani'!$A$15:$AV$372,AQ$3,FALSE))</f>
        <v>0</v>
      </c>
      <c r="AR181" s="40">
        <f>IF($B181=0,0,+VLOOKUP($B181,'1v -beneficirani'!$A$15:$AV$372,AR$3,FALSE))</f>
        <v>0</v>
      </c>
      <c r="AS181" s="40">
        <f>IF($B181=0,0,+VLOOKUP($B181,'1v -beneficirani'!$A$15:$AV$372,AS$3,FALSE))</f>
        <v>0</v>
      </c>
      <c r="AT181" s="40">
        <f>IF($B181=0,0,+VLOOKUP($B181,'1v -beneficirani'!$A$15:$AV$372,AT$3,FALSE))</f>
        <v>0</v>
      </c>
      <c r="AU181" s="40">
        <f>IF($B181=0,0,+VLOOKUP($B181,'1v -beneficirani'!$A$15:$AV$372,AU$3,FALSE))</f>
        <v>0</v>
      </c>
      <c r="AV181" s="40">
        <f>IF($B181=0,0,+VLOOKUP($B181,'1v -beneficirani'!$A$15:$AV$372,AV$3,FALSE))</f>
        <v>0</v>
      </c>
      <c r="AW181" s="40">
        <f>IF($B181=0,0,+VLOOKUP($B181,'1v -beneficirani'!$A$15:$AV$372,AW$3,FALSE))</f>
        <v>0</v>
      </c>
      <c r="AX181" s="389">
        <f>IF($B181=0,0,+VLOOKUP($B181,'1v -beneficirani'!$A$15:$AV$372,AX$3,FALSE))</f>
        <v>0</v>
      </c>
    </row>
    <row r="182" spans="1:50" x14ac:dyDescent="0.25">
      <c r="A182">
        <f t="shared" si="19"/>
        <v>0</v>
      </c>
      <c r="B182">
        <f>+IF(MAX(B$4:B181)+1&lt;=B$1,B181+1,0)</f>
        <v>0</v>
      </c>
      <c r="C182" s="222">
        <f t="shared" si="20"/>
        <v>0</v>
      </c>
      <c r="D182">
        <f t="shared" si="20"/>
        <v>0</v>
      </c>
      <c r="E182" s="368">
        <f t="shared" si="20"/>
        <v>0</v>
      </c>
      <c r="F182" s="222">
        <f t="shared" si="17"/>
        <v>0</v>
      </c>
      <c r="G182">
        <f>IF($B182=0,0,+VLOOKUP($B182,'1v -beneficirani'!A$15:C$351,G$3,FALSE))</f>
        <v>0</v>
      </c>
      <c r="I182">
        <f>IF($B182=0,0,+VLOOKUP($B182,'1v -beneficirani'!$A$15:$AV$372,I$3,FALSE))</f>
        <v>0</v>
      </c>
      <c r="J182">
        <f>IF($B182=0,0,+VLOOKUP($B182,'1v -beneficirani'!$A$15:$AV$372,J$3,FALSE))</f>
        <v>0</v>
      </c>
      <c r="K182">
        <f>IF($B182=0,0,+VLOOKUP($B182,'1v -beneficirani'!$A$15:$AV$372,K$3,FALSE))</f>
        <v>0</v>
      </c>
      <c r="L182">
        <f>IF($B182=0,0,+VLOOKUP($B182,'1v -beneficirani'!$A$15:$AV$372,L$3,FALSE))</f>
        <v>0</v>
      </c>
      <c r="M182">
        <f>IF($B182=0,0,+VLOOKUP($B182,'1v -beneficirani'!$A$15:$AV$372,M$3,FALSE))</f>
        <v>0</v>
      </c>
      <c r="N182">
        <f>IF($B182=0,0,+VLOOKUP($B182,'1v -beneficirani'!$A$15:$AV$372,N$3,FALSE))</f>
        <v>0</v>
      </c>
      <c r="O182">
        <f>IF($B182=0,0,+VLOOKUP($B182,'1v -beneficirani'!$A$15:$AV$372,O$3,FALSE))</f>
        <v>0</v>
      </c>
      <c r="P182">
        <f>IF($B182=0,0,+VLOOKUP($B182,'1v -beneficirani'!$A$15:$AV$372,P$3,FALSE))</f>
        <v>0</v>
      </c>
      <c r="Q182">
        <f>IF($B182=0,0,+VLOOKUP($B182,'1v -beneficirani'!$A$15:$AV$372,Q$3,FALSE))</f>
        <v>0</v>
      </c>
      <c r="R182">
        <f>IF($B182=0,0,+VLOOKUP($B182,'1v -beneficirani'!$A$15:$AV$372,R$3,FALSE))</f>
        <v>0</v>
      </c>
      <c r="S182">
        <f>IF($B182=0,0,+VLOOKUP($B182,'1v -beneficirani'!$A$15:$AV$372,S$3,FALSE))</f>
        <v>0</v>
      </c>
      <c r="T182">
        <f>IF($B182=0,0,+VLOOKUP($B182,'1v -beneficirani'!$A$15:$AV$372,T$3,FALSE))</f>
        <v>0</v>
      </c>
      <c r="U182">
        <f>IF($B182=0,0,+VLOOKUP($B182,'1v -beneficirani'!$A$15:$AV$372,U$3,FALSE))</f>
        <v>0</v>
      </c>
      <c r="V182">
        <f>IF($B182=0,0,+VLOOKUP($B182,'1v -beneficirani'!$A$15:$AV$372,V$3,FALSE))</f>
        <v>0</v>
      </c>
      <c r="W182">
        <f>IF($B182=0,0,+VLOOKUP($B182,'1v -beneficirani'!$A$15:$AV$372,W$3,FALSE))</f>
        <v>0</v>
      </c>
      <c r="X182">
        <f>IF($B182=0,0,+VLOOKUP($B182,'1v -beneficirani'!$A$15:$AV$372,X$3,FALSE))</f>
        <v>0</v>
      </c>
      <c r="Y182">
        <f>IF($B182=0,0,+VLOOKUP($B182,'1v -beneficirani'!$A$15:$AV$372,Y$3,FALSE))</f>
        <v>0</v>
      </c>
      <c r="Z182">
        <f>IF($B182=0,0,+VLOOKUP($B182,'1v -beneficirani'!$A$15:$AV$372,Z$3,FALSE))</f>
        <v>0</v>
      </c>
      <c r="AA182">
        <f>IF($B182=0,0,+VLOOKUP($B182,'1v -beneficirani'!$A$15:$AV$372,AA$3,FALSE))</f>
        <v>0</v>
      </c>
      <c r="AB182">
        <f>IF($B182=0,0,+VLOOKUP($B182,'1v -beneficirani'!$A$15:$AV$372,AB$3,FALSE))</f>
        <v>0</v>
      </c>
      <c r="AC182">
        <f>IF($B182=0,0,+VLOOKUP($B182,'1v -beneficirani'!$A$15:$AV$372,AC$3,FALSE))</f>
        <v>0</v>
      </c>
      <c r="AD182">
        <f>IF($B182=0,0,+VLOOKUP($B182,'1v -beneficirani'!$A$15:$AV$372,AD$3,FALSE))</f>
        <v>0</v>
      </c>
      <c r="AL182">
        <f>IF($B182=0,0,+VLOOKUP($B182,'1v -beneficirani'!$A$15:$AV$372,AL$3,FALSE))</f>
        <v>0</v>
      </c>
      <c r="AM182">
        <f>IF($B182=0,0,+VLOOKUP($B182,'1v -beneficirani'!$A$15:$AV$372,AM$3,FALSE))</f>
        <v>0</v>
      </c>
      <c r="AN182" s="40">
        <f>IF($B182=0,0,+VLOOKUP($B182,'1v -beneficirani'!$A$15:$AV$372,AN$3,FALSE))</f>
        <v>0</v>
      </c>
      <c r="AO182" s="40">
        <f>IF($B182=0,0,+VLOOKUP($B182,'1v -beneficirani'!$A$15:$AV$372,AO$3,FALSE))</f>
        <v>0</v>
      </c>
      <c r="AP182" s="40">
        <f>IF($B182=0,0,+VLOOKUP($B182,'1v -beneficirani'!$A$15:$AV$372,AP$3,FALSE))</f>
        <v>0</v>
      </c>
      <c r="AQ182" s="40">
        <f>IF($B182=0,0,+VLOOKUP($B182,'1v -beneficirani'!$A$15:$AV$372,AQ$3,FALSE))</f>
        <v>0</v>
      </c>
      <c r="AR182" s="40">
        <f>IF($B182=0,0,+VLOOKUP($B182,'1v -beneficirani'!$A$15:$AV$372,AR$3,FALSE))</f>
        <v>0</v>
      </c>
      <c r="AS182" s="40">
        <f>IF($B182=0,0,+VLOOKUP($B182,'1v -beneficirani'!$A$15:$AV$372,AS$3,FALSE))</f>
        <v>0</v>
      </c>
      <c r="AT182" s="40">
        <f>IF($B182=0,0,+VLOOKUP($B182,'1v -beneficirani'!$A$15:$AV$372,AT$3,FALSE))</f>
        <v>0</v>
      </c>
      <c r="AU182" s="40">
        <f>IF($B182=0,0,+VLOOKUP($B182,'1v -beneficirani'!$A$15:$AV$372,AU$3,FALSE))</f>
        <v>0</v>
      </c>
      <c r="AV182" s="40">
        <f>IF($B182=0,0,+VLOOKUP($B182,'1v -beneficirani'!$A$15:$AV$372,AV$3,FALSE))</f>
        <v>0</v>
      </c>
      <c r="AW182" s="40">
        <f>IF($B182=0,0,+VLOOKUP($B182,'1v -beneficirani'!$A$15:$AV$372,AW$3,FALSE))</f>
        <v>0</v>
      </c>
      <c r="AX182" s="389">
        <f>IF($B182=0,0,+VLOOKUP($B182,'1v -beneficirani'!$A$15:$AV$372,AX$3,FALSE))</f>
        <v>0</v>
      </c>
    </row>
    <row r="183" spans="1:50" x14ac:dyDescent="0.25">
      <c r="A183">
        <f t="shared" si="19"/>
        <v>0</v>
      </c>
      <c r="B183">
        <f>+IF(MAX(B$4:B182)+1&lt;=B$1,B182+1,0)</f>
        <v>0</v>
      </c>
      <c r="C183" s="222">
        <f t="shared" ref="C183:E197" si="21">+IF(B183&gt;0,C182,0)</f>
        <v>0</v>
      </c>
      <c r="D183">
        <f t="shared" si="21"/>
        <v>0</v>
      </c>
      <c r="E183" s="368">
        <f t="shared" si="21"/>
        <v>0</v>
      </c>
      <c r="F183" s="222">
        <f t="shared" si="17"/>
        <v>0</v>
      </c>
      <c r="G183">
        <f>IF($B183=0,0,+VLOOKUP($B183,'1v -beneficirani'!A$15:C$351,G$3,FALSE))</f>
        <v>0</v>
      </c>
      <c r="I183">
        <f>IF($B183=0,0,+VLOOKUP($B183,'1v -beneficirani'!$A$15:$AV$372,I$3,FALSE))</f>
        <v>0</v>
      </c>
      <c r="J183">
        <f>IF($B183=0,0,+VLOOKUP($B183,'1v -beneficirani'!$A$15:$AV$372,J$3,FALSE))</f>
        <v>0</v>
      </c>
      <c r="K183">
        <f>IF($B183=0,0,+VLOOKUP($B183,'1v -beneficirani'!$A$15:$AV$372,K$3,FALSE))</f>
        <v>0</v>
      </c>
      <c r="L183">
        <f>IF($B183=0,0,+VLOOKUP($B183,'1v -beneficirani'!$A$15:$AV$372,L$3,FALSE))</f>
        <v>0</v>
      </c>
      <c r="M183">
        <f>IF($B183=0,0,+VLOOKUP($B183,'1v -beneficirani'!$A$15:$AV$372,M$3,FALSE))</f>
        <v>0</v>
      </c>
      <c r="N183">
        <f>IF($B183=0,0,+VLOOKUP($B183,'1v -beneficirani'!$A$15:$AV$372,N$3,FALSE))</f>
        <v>0</v>
      </c>
      <c r="O183">
        <f>IF($B183=0,0,+VLOOKUP($B183,'1v -beneficirani'!$A$15:$AV$372,O$3,FALSE))</f>
        <v>0</v>
      </c>
      <c r="P183">
        <f>IF($B183=0,0,+VLOOKUP($B183,'1v -beneficirani'!$A$15:$AV$372,P$3,FALSE))</f>
        <v>0</v>
      </c>
      <c r="Q183">
        <f>IF($B183=0,0,+VLOOKUP($B183,'1v -beneficirani'!$A$15:$AV$372,Q$3,FALSE))</f>
        <v>0</v>
      </c>
      <c r="R183">
        <f>IF($B183=0,0,+VLOOKUP($B183,'1v -beneficirani'!$A$15:$AV$372,R$3,FALSE))</f>
        <v>0</v>
      </c>
      <c r="S183">
        <f>IF($B183=0,0,+VLOOKUP($B183,'1v -beneficirani'!$A$15:$AV$372,S$3,FALSE))</f>
        <v>0</v>
      </c>
      <c r="T183">
        <f>IF($B183=0,0,+VLOOKUP($B183,'1v -beneficirani'!$A$15:$AV$372,T$3,FALSE))</f>
        <v>0</v>
      </c>
      <c r="U183">
        <f>IF($B183=0,0,+VLOOKUP($B183,'1v -beneficirani'!$A$15:$AV$372,U$3,FALSE))</f>
        <v>0</v>
      </c>
      <c r="V183">
        <f>IF($B183=0,0,+VLOOKUP($B183,'1v -beneficirani'!$A$15:$AV$372,V$3,FALSE))</f>
        <v>0</v>
      </c>
      <c r="W183">
        <f>IF($B183=0,0,+VLOOKUP($B183,'1v -beneficirani'!$A$15:$AV$372,W$3,FALSE))</f>
        <v>0</v>
      </c>
      <c r="X183">
        <f>IF($B183=0,0,+VLOOKUP($B183,'1v -beneficirani'!$A$15:$AV$372,X$3,FALSE))</f>
        <v>0</v>
      </c>
      <c r="Y183">
        <f>IF($B183=0,0,+VLOOKUP($B183,'1v -beneficirani'!$A$15:$AV$372,Y$3,FALSE))</f>
        <v>0</v>
      </c>
      <c r="Z183">
        <f>IF($B183=0,0,+VLOOKUP($B183,'1v -beneficirani'!$A$15:$AV$372,Z$3,FALSE))</f>
        <v>0</v>
      </c>
      <c r="AA183">
        <f>IF($B183=0,0,+VLOOKUP($B183,'1v -beneficirani'!$A$15:$AV$372,AA$3,FALSE))</f>
        <v>0</v>
      </c>
      <c r="AB183">
        <f>IF($B183=0,0,+VLOOKUP($B183,'1v -beneficirani'!$A$15:$AV$372,AB$3,FALSE))</f>
        <v>0</v>
      </c>
      <c r="AC183">
        <f>IF($B183=0,0,+VLOOKUP($B183,'1v -beneficirani'!$A$15:$AV$372,AC$3,FALSE))</f>
        <v>0</v>
      </c>
      <c r="AD183">
        <f>IF($B183=0,0,+VLOOKUP($B183,'1v -beneficirani'!$A$15:$AV$372,AD$3,FALSE))</f>
        <v>0</v>
      </c>
      <c r="AL183">
        <f>IF($B183=0,0,+VLOOKUP($B183,'1v -beneficirani'!$A$15:$AV$372,AL$3,FALSE))</f>
        <v>0</v>
      </c>
      <c r="AM183">
        <f>IF($B183=0,0,+VLOOKUP($B183,'1v -beneficirani'!$A$15:$AV$372,AM$3,FALSE))</f>
        <v>0</v>
      </c>
      <c r="AN183" s="40">
        <f>IF($B183=0,0,+VLOOKUP($B183,'1v -beneficirani'!$A$15:$AV$372,AN$3,FALSE))</f>
        <v>0</v>
      </c>
      <c r="AO183" s="40">
        <f>IF($B183=0,0,+VLOOKUP($B183,'1v -beneficirani'!$A$15:$AV$372,AO$3,FALSE))</f>
        <v>0</v>
      </c>
      <c r="AP183" s="40">
        <f>IF($B183=0,0,+VLOOKUP($B183,'1v -beneficirani'!$A$15:$AV$372,AP$3,FALSE))</f>
        <v>0</v>
      </c>
      <c r="AQ183" s="40">
        <f>IF($B183=0,0,+VLOOKUP($B183,'1v -beneficirani'!$A$15:$AV$372,AQ$3,FALSE))</f>
        <v>0</v>
      </c>
      <c r="AR183" s="40">
        <f>IF($B183=0,0,+VLOOKUP($B183,'1v -beneficirani'!$A$15:$AV$372,AR$3,FALSE))</f>
        <v>0</v>
      </c>
      <c r="AS183" s="40">
        <f>IF($B183=0,0,+VLOOKUP($B183,'1v -beneficirani'!$A$15:$AV$372,AS$3,FALSE))</f>
        <v>0</v>
      </c>
      <c r="AT183" s="40">
        <f>IF($B183=0,0,+VLOOKUP($B183,'1v -beneficirani'!$A$15:$AV$372,AT$3,FALSE))</f>
        <v>0</v>
      </c>
      <c r="AU183" s="40">
        <f>IF($B183=0,0,+VLOOKUP($B183,'1v -beneficirani'!$A$15:$AV$372,AU$3,FALSE))</f>
        <v>0</v>
      </c>
      <c r="AV183" s="40">
        <f>IF($B183=0,0,+VLOOKUP($B183,'1v -beneficirani'!$A$15:$AV$372,AV$3,FALSE))</f>
        <v>0</v>
      </c>
      <c r="AW183" s="40">
        <f>IF($B183=0,0,+VLOOKUP($B183,'1v -beneficirani'!$A$15:$AV$372,AW$3,FALSE))</f>
        <v>0</v>
      </c>
      <c r="AX183" s="389">
        <f>IF($B183=0,0,+VLOOKUP($B183,'1v -beneficirani'!$A$15:$AV$372,AX$3,FALSE))</f>
        <v>0</v>
      </c>
    </row>
    <row r="184" spans="1:50" x14ac:dyDescent="0.25">
      <c r="A184">
        <f t="shared" si="19"/>
        <v>0</v>
      </c>
      <c r="B184">
        <f>+IF(MAX(B$4:B183)+1&lt;=B$1,B183+1,0)</f>
        <v>0</v>
      </c>
      <c r="C184" s="222">
        <f t="shared" si="21"/>
        <v>0</v>
      </c>
      <c r="D184">
        <f t="shared" si="21"/>
        <v>0</v>
      </c>
      <c r="E184" s="368">
        <f t="shared" si="21"/>
        <v>0</v>
      </c>
      <c r="F184" s="222">
        <f t="shared" si="17"/>
        <v>0</v>
      </c>
      <c r="G184">
        <f>IF($B184=0,0,+VLOOKUP($B184,'1v -beneficirani'!A$15:C$351,G$3,FALSE))</f>
        <v>0</v>
      </c>
      <c r="I184">
        <f>IF($B184=0,0,+VLOOKUP($B184,'1v -beneficirani'!$A$15:$AV$372,I$3,FALSE))</f>
        <v>0</v>
      </c>
      <c r="J184">
        <f>IF($B184=0,0,+VLOOKUP($B184,'1v -beneficirani'!$A$15:$AV$372,J$3,FALSE))</f>
        <v>0</v>
      </c>
      <c r="K184">
        <f>IF($B184=0,0,+VLOOKUP($B184,'1v -beneficirani'!$A$15:$AV$372,K$3,FALSE))</f>
        <v>0</v>
      </c>
      <c r="L184">
        <f>IF($B184=0,0,+VLOOKUP($B184,'1v -beneficirani'!$A$15:$AV$372,L$3,FALSE))</f>
        <v>0</v>
      </c>
      <c r="M184">
        <f>IF($B184=0,0,+VLOOKUP($B184,'1v -beneficirani'!$A$15:$AV$372,M$3,FALSE))</f>
        <v>0</v>
      </c>
      <c r="N184">
        <f>IF($B184=0,0,+VLOOKUP($B184,'1v -beneficirani'!$A$15:$AV$372,N$3,FALSE))</f>
        <v>0</v>
      </c>
      <c r="O184">
        <f>IF($B184=0,0,+VLOOKUP($B184,'1v -beneficirani'!$A$15:$AV$372,O$3,FALSE))</f>
        <v>0</v>
      </c>
      <c r="P184">
        <f>IF($B184=0,0,+VLOOKUP($B184,'1v -beneficirani'!$A$15:$AV$372,P$3,FALSE))</f>
        <v>0</v>
      </c>
      <c r="Q184">
        <f>IF($B184=0,0,+VLOOKUP($B184,'1v -beneficirani'!$A$15:$AV$372,Q$3,FALSE))</f>
        <v>0</v>
      </c>
      <c r="R184">
        <f>IF($B184=0,0,+VLOOKUP($B184,'1v -beneficirani'!$A$15:$AV$372,R$3,FALSE))</f>
        <v>0</v>
      </c>
      <c r="S184">
        <f>IF($B184=0,0,+VLOOKUP($B184,'1v -beneficirani'!$A$15:$AV$372,S$3,FALSE))</f>
        <v>0</v>
      </c>
      <c r="T184">
        <f>IF($B184=0,0,+VLOOKUP($B184,'1v -beneficirani'!$A$15:$AV$372,T$3,FALSE))</f>
        <v>0</v>
      </c>
      <c r="U184">
        <f>IF($B184=0,0,+VLOOKUP($B184,'1v -beneficirani'!$A$15:$AV$372,U$3,FALSE))</f>
        <v>0</v>
      </c>
      <c r="V184">
        <f>IF($B184=0,0,+VLOOKUP($B184,'1v -beneficirani'!$A$15:$AV$372,V$3,FALSE))</f>
        <v>0</v>
      </c>
      <c r="W184">
        <f>IF($B184=0,0,+VLOOKUP($B184,'1v -beneficirani'!$A$15:$AV$372,W$3,FALSE))</f>
        <v>0</v>
      </c>
      <c r="X184">
        <f>IF($B184=0,0,+VLOOKUP($B184,'1v -beneficirani'!$A$15:$AV$372,X$3,FALSE))</f>
        <v>0</v>
      </c>
      <c r="Y184">
        <f>IF($B184=0,0,+VLOOKUP($B184,'1v -beneficirani'!$A$15:$AV$372,Y$3,FALSE))</f>
        <v>0</v>
      </c>
      <c r="Z184">
        <f>IF($B184=0,0,+VLOOKUP($B184,'1v -beneficirani'!$A$15:$AV$372,Z$3,FALSE))</f>
        <v>0</v>
      </c>
      <c r="AA184">
        <f>IF($B184=0,0,+VLOOKUP($B184,'1v -beneficirani'!$A$15:$AV$372,AA$3,FALSE))</f>
        <v>0</v>
      </c>
      <c r="AB184">
        <f>IF($B184=0,0,+VLOOKUP($B184,'1v -beneficirani'!$A$15:$AV$372,AB$3,FALSE))</f>
        <v>0</v>
      </c>
      <c r="AC184">
        <f>IF($B184=0,0,+VLOOKUP($B184,'1v -beneficirani'!$A$15:$AV$372,AC$3,FALSE))</f>
        <v>0</v>
      </c>
      <c r="AD184">
        <f>IF($B184=0,0,+VLOOKUP($B184,'1v -beneficirani'!$A$15:$AV$372,AD$3,FALSE))</f>
        <v>0</v>
      </c>
      <c r="AL184">
        <f>IF($B184=0,0,+VLOOKUP($B184,'1v -beneficirani'!$A$15:$AV$372,AL$3,FALSE))</f>
        <v>0</v>
      </c>
      <c r="AM184">
        <f>IF($B184=0,0,+VLOOKUP($B184,'1v -beneficirani'!$A$15:$AV$372,AM$3,FALSE))</f>
        <v>0</v>
      </c>
      <c r="AN184" s="40">
        <f>IF($B184=0,0,+VLOOKUP($B184,'1v -beneficirani'!$A$15:$AV$372,AN$3,FALSE))</f>
        <v>0</v>
      </c>
      <c r="AO184" s="40">
        <f>IF($B184=0,0,+VLOOKUP($B184,'1v -beneficirani'!$A$15:$AV$372,AO$3,FALSE))</f>
        <v>0</v>
      </c>
      <c r="AP184" s="40">
        <f>IF($B184=0,0,+VLOOKUP($B184,'1v -beneficirani'!$A$15:$AV$372,AP$3,FALSE))</f>
        <v>0</v>
      </c>
      <c r="AQ184" s="40">
        <f>IF($B184=0,0,+VLOOKUP($B184,'1v -beneficirani'!$A$15:$AV$372,AQ$3,FALSE))</f>
        <v>0</v>
      </c>
      <c r="AR184" s="40">
        <f>IF($B184=0,0,+VLOOKUP($B184,'1v -beneficirani'!$A$15:$AV$372,AR$3,FALSE))</f>
        <v>0</v>
      </c>
      <c r="AS184" s="40">
        <f>IF($B184=0,0,+VLOOKUP($B184,'1v -beneficirani'!$A$15:$AV$372,AS$3,FALSE))</f>
        <v>0</v>
      </c>
      <c r="AT184" s="40">
        <f>IF($B184=0,0,+VLOOKUP($B184,'1v -beneficirani'!$A$15:$AV$372,AT$3,FALSE))</f>
        <v>0</v>
      </c>
      <c r="AU184" s="40">
        <f>IF($B184=0,0,+VLOOKUP($B184,'1v -beneficirani'!$A$15:$AV$372,AU$3,FALSE))</f>
        <v>0</v>
      </c>
      <c r="AV184" s="40">
        <f>IF($B184=0,0,+VLOOKUP($B184,'1v -beneficirani'!$A$15:$AV$372,AV$3,FALSE))</f>
        <v>0</v>
      </c>
      <c r="AW184" s="40">
        <f>IF($B184=0,0,+VLOOKUP($B184,'1v -beneficirani'!$A$15:$AV$372,AW$3,FALSE))</f>
        <v>0</v>
      </c>
      <c r="AX184" s="389">
        <f>IF($B184=0,0,+VLOOKUP($B184,'1v -beneficirani'!$A$15:$AV$372,AX$3,FALSE))</f>
        <v>0</v>
      </c>
    </row>
    <row r="185" spans="1:50" x14ac:dyDescent="0.25">
      <c r="A185">
        <f t="shared" si="19"/>
        <v>0</v>
      </c>
      <c r="B185">
        <f>+IF(MAX(B$4:B184)+1&lt;=B$1,B184+1,0)</f>
        <v>0</v>
      </c>
      <c r="C185" s="222">
        <f t="shared" si="21"/>
        <v>0</v>
      </c>
      <c r="D185">
        <f t="shared" si="21"/>
        <v>0</v>
      </c>
      <c r="E185" s="368">
        <f t="shared" si="21"/>
        <v>0</v>
      </c>
      <c r="F185" s="222">
        <f t="shared" si="17"/>
        <v>0</v>
      </c>
      <c r="G185">
        <f>IF($B185=0,0,+VLOOKUP($B185,'1v -beneficirani'!A$15:C$351,G$3,FALSE))</f>
        <v>0</v>
      </c>
      <c r="I185">
        <f>IF($B185=0,0,+VLOOKUP($B185,'1v -beneficirani'!$A$15:$AV$372,I$3,FALSE))</f>
        <v>0</v>
      </c>
      <c r="J185">
        <f>IF($B185=0,0,+VLOOKUP($B185,'1v -beneficirani'!$A$15:$AV$372,J$3,FALSE))</f>
        <v>0</v>
      </c>
      <c r="K185">
        <f>IF($B185=0,0,+VLOOKUP($B185,'1v -beneficirani'!$A$15:$AV$372,K$3,FALSE))</f>
        <v>0</v>
      </c>
      <c r="L185">
        <f>IF($B185=0,0,+VLOOKUP($B185,'1v -beneficirani'!$A$15:$AV$372,L$3,FALSE))</f>
        <v>0</v>
      </c>
      <c r="M185">
        <f>IF($B185=0,0,+VLOOKUP($B185,'1v -beneficirani'!$A$15:$AV$372,M$3,FALSE))</f>
        <v>0</v>
      </c>
      <c r="N185">
        <f>IF($B185=0,0,+VLOOKUP($B185,'1v -beneficirani'!$A$15:$AV$372,N$3,FALSE))</f>
        <v>0</v>
      </c>
      <c r="O185">
        <f>IF($B185=0,0,+VLOOKUP($B185,'1v -beneficirani'!$A$15:$AV$372,O$3,FALSE))</f>
        <v>0</v>
      </c>
      <c r="P185">
        <f>IF($B185=0,0,+VLOOKUP($B185,'1v -beneficirani'!$A$15:$AV$372,P$3,FALSE))</f>
        <v>0</v>
      </c>
      <c r="Q185">
        <f>IF($B185=0,0,+VLOOKUP($B185,'1v -beneficirani'!$A$15:$AV$372,Q$3,FALSE))</f>
        <v>0</v>
      </c>
      <c r="R185">
        <f>IF($B185=0,0,+VLOOKUP($B185,'1v -beneficirani'!$A$15:$AV$372,R$3,FALSE))</f>
        <v>0</v>
      </c>
      <c r="S185">
        <f>IF($B185=0,0,+VLOOKUP($B185,'1v -beneficirani'!$A$15:$AV$372,S$3,FALSE))</f>
        <v>0</v>
      </c>
      <c r="T185">
        <f>IF($B185=0,0,+VLOOKUP($B185,'1v -beneficirani'!$A$15:$AV$372,T$3,FALSE))</f>
        <v>0</v>
      </c>
      <c r="U185">
        <f>IF($B185=0,0,+VLOOKUP($B185,'1v -beneficirani'!$A$15:$AV$372,U$3,FALSE))</f>
        <v>0</v>
      </c>
      <c r="V185">
        <f>IF($B185=0,0,+VLOOKUP($B185,'1v -beneficirani'!$A$15:$AV$372,V$3,FALSE))</f>
        <v>0</v>
      </c>
      <c r="W185">
        <f>IF($B185=0,0,+VLOOKUP($B185,'1v -beneficirani'!$A$15:$AV$372,W$3,FALSE))</f>
        <v>0</v>
      </c>
      <c r="X185">
        <f>IF($B185=0,0,+VLOOKUP($B185,'1v -beneficirani'!$A$15:$AV$372,X$3,FALSE))</f>
        <v>0</v>
      </c>
      <c r="Y185">
        <f>IF($B185=0,0,+VLOOKUP($B185,'1v -beneficirani'!$A$15:$AV$372,Y$3,FALSE))</f>
        <v>0</v>
      </c>
      <c r="Z185">
        <f>IF($B185=0,0,+VLOOKUP($B185,'1v -beneficirani'!$A$15:$AV$372,Z$3,FALSE))</f>
        <v>0</v>
      </c>
      <c r="AA185">
        <f>IF($B185=0,0,+VLOOKUP($B185,'1v -beneficirani'!$A$15:$AV$372,AA$3,FALSE))</f>
        <v>0</v>
      </c>
      <c r="AB185">
        <f>IF($B185=0,0,+VLOOKUP($B185,'1v -beneficirani'!$A$15:$AV$372,AB$3,FALSE))</f>
        <v>0</v>
      </c>
      <c r="AC185">
        <f>IF($B185=0,0,+VLOOKUP($B185,'1v -beneficirani'!$A$15:$AV$372,AC$3,FALSE))</f>
        <v>0</v>
      </c>
      <c r="AD185">
        <f>IF($B185=0,0,+VLOOKUP($B185,'1v -beneficirani'!$A$15:$AV$372,AD$3,FALSE))</f>
        <v>0</v>
      </c>
      <c r="AL185">
        <f>IF($B185=0,0,+VLOOKUP($B185,'1v -beneficirani'!$A$15:$AV$372,AL$3,FALSE))</f>
        <v>0</v>
      </c>
      <c r="AM185">
        <f>IF($B185=0,0,+VLOOKUP($B185,'1v -beneficirani'!$A$15:$AV$372,AM$3,FALSE))</f>
        <v>0</v>
      </c>
      <c r="AN185" s="40">
        <f>IF($B185=0,0,+VLOOKUP($B185,'1v -beneficirani'!$A$15:$AV$372,AN$3,FALSE))</f>
        <v>0</v>
      </c>
      <c r="AO185" s="40">
        <f>IF($B185=0,0,+VLOOKUP($B185,'1v -beneficirani'!$A$15:$AV$372,AO$3,FALSE))</f>
        <v>0</v>
      </c>
      <c r="AP185" s="40">
        <f>IF($B185=0,0,+VLOOKUP($B185,'1v -beneficirani'!$A$15:$AV$372,AP$3,FALSE))</f>
        <v>0</v>
      </c>
      <c r="AQ185" s="40">
        <f>IF($B185=0,0,+VLOOKUP($B185,'1v -beneficirani'!$A$15:$AV$372,AQ$3,FALSE))</f>
        <v>0</v>
      </c>
      <c r="AR185" s="40">
        <f>IF($B185=0,0,+VLOOKUP($B185,'1v -beneficirani'!$A$15:$AV$372,AR$3,FALSE))</f>
        <v>0</v>
      </c>
      <c r="AS185" s="40">
        <f>IF($B185=0,0,+VLOOKUP($B185,'1v -beneficirani'!$A$15:$AV$372,AS$3,FALSE))</f>
        <v>0</v>
      </c>
      <c r="AT185" s="40">
        <f>IF($B185=0,0,+VLOOKUP($B185,'1v -beneficirani'!$A$15:$AV$372,AT$3,FALSE))</f>
        <v>0</v>
      </c>
      <c r="AU185" s="40">
        <f>IF($B185=0,0,+VLOOKUP($B185,'1v -beneficirani'!$A$15:$AV$372,AU$3,FALSE))</f>
        <v>0</v>
      </c>
      <c r="AV185" s="40">
        <f>IF($B185=0,0,+VLOOKUP($B185,'1v -beneficirani'!$A$15:$AV$372,AV$3,FALSE))</f>
        <v>0</v>
      </c>
      <c r="AW185" s="40">
        <f>IF($B185=0,0,+VLOOKUP($B185,'1v -beneficirani'!$A$15:$AV$372,AW$3,FALSE))</f>
        <v>0</v>
      </c>
      <c r="AX185" s="389">
        <f>IF($B185=0,0,+VLOOKUP($B185,'1v -beneficirani'!$A$15:$AV$372,AX$3,FALSE))</f>
        <v>0</v>
      </c>
    </row>
    <row r="186" spans="1:50" x14ac:dyDescent="0.25">
      <c r="A186">
        <f t="shared" si="19"/>
        <v>0</v>
      </c>
      <c r="B186">
        <f>+IF(MAX(B$4:B185)+1&lt;=B$1,B185+1,0)</f>
        <v>0</v>
      </c>
      <c r="C186" s="222">
        <f t="shared" si="21"/>
        <v>0</v>
      </c>
      <c r="D186">
        <f t="shared" si="21"/>
        <v>0</v>
      </c>
      <c r="E186" s="368">
        <f t="shared" si="21"/>
        <v>0</v>
      </c>
      <c r="F186" s="222">
        <f t="shared" si="17"/>
        <v>0</v>
      </c>
      <c r="G186">
        <f>IF($B186=0,0,+VLOOKUP($B186,'1v -beneficirani'!A$15:C$351,G$3,FALSE))</f>
        <v>0</v>
      </c>
      <c r="I186">
        <f>IF($B186=0,0,+VLOOKUP($B186,'1v -beneficirani'!$A$15:$AV$372,I$3,FALSE))</f>
        <v>0</v>
      </c>
      <c r="J186">
        <f>IF($B186=0,0,+VLOOKUP($B186,'1v -beneficirani'!$A$15:$AV$372,J$3,FALSE))</f>
        <v>0</v>
      </c>
      <c r="K186">
        <f>IF($B186=0,0,+VLOOKUP($B186,'1v -beneficirani'!$A$15:$AV$372,K$3,FALSE))</f>
        <v>0</v>
      </c>
      <c r="L186">
        <f>IF($B186=0,0,+VLOOKUP($B186,'1v -beneficirani'!$A$15:$AV$372,L$3,FALSE))</f>
        <v>0</v>
      </c>
      <c r="M186">
        <f>IF($B186=0,0,+VLOOKUP($B186,'1v -beneficirani'!$A$15:$AV$372,M$3,FALSE))</f>
        <v>0</v>
      </c>
      <c r="N186">
        <f>IF($B186=0,0,+VLOOKUP($B186,'1v -beneficirani'!$A$15:$AV$372,N$3,FALSE))</f>
        <v>0</v>
      </c>
      <c r="O186">
        <f>IF($B186=0,0,+VLOOKUP($B186,'1v -beneficirani'!$A$15:$AV$372,O$3,FALSE))</f>
        <v>0</v>
      </c>
      <c r="P186">
        <f>IF($B186=0,0,+VLOOKUP($B186,'1v -beneficirani'!$A$15:$AV$372,P$3,FALSE))</f>
        <v>0</v>
      </c>
      <c r="Q186">
        <f>IF($B186=0,0,+VLOOKUP($B186,'1v -beneficirani'!$A$15:$AV$372,Q$3,FALSE))</f>
        <v>0</v>
      </c>
      <c r="R186">
        <f>IF($B186=0,0,+VLOOKUP($B186,'1v -beneficirani'!$A$15:$AV$372,R$3,FALSE))</f>
        <v>0</v>
      </c>
      <c r="S186">
        <f>IF($B186=0,0,+VLOOKUP($B186,'1v -beneficirani'!$A$15:$AV$372,S$3,FALSE))</f>
        <v>0</v>
      </c>
      <c r="T186">
        <f>IF($B186=0,0,+VLOOKUP($B186,'1v -beneficirani'!$A$15:$AV$372,T$3,FALSE))</f>
        <v>0</v>
      </c>
      <c r="U186">
        <f>IF($B186=0,0,+VLOOKUP($B186,'1v -beneficirani'!$A$15:$AV$372,U$3,FALSE))</f>
        <v>0</v>
      </c>
      <c r="V186">
        <f>IF($B186=0,0,+VLOOKUP($B186,'1v -beneficirani'!$A$15:$AV$372,V$3,FALSE))</f>
        <v>0</v>
      </c>
      <c r="W186">
        <f>IF($B186=0,0,+VLOOKUP($B186,'1v -beneficirani'!$A$15:$AV$372,W$3,FALSE))</f>
        <v>0</v>
      </c>
      <c r="X186">
        <f>IF($B186=0,0,+VLOOKUP($B186,'1v -beneficirani'!$A$15:$AV$372,X$3,FALSE))</f>
        <v>0</v>
      </c>
      <c r="Y186">
        <f>IF($B186=0,0,+VLOOKUP($B186,'1v -beneficirani'!$A$15:$AV$372,Y$3,FALSE))</f>
        <v>0</v>
      </c>
      <c r="Z186">
        <f>IF($B186=0,0,+VLOOKUP($B186,'1v -beneficirani'!$A$15:$AV$372,Z$3,FALSE))</f>
        <v>0</v>
      </c>
      <c r="AA186">
        <f>IF($B186=0,0,+VLOOKUP($B186,'1v -beneficirani'!$A$15:$AV$372,AA$3,FALSE))</f>
        <v>0</v>
      </c>
      <c r="AB186">
        <f>IF($B186=0,0,+VLOOKUP($B186,'1v -beneficirani'!$A$15:$AV$372,AB$3,FALSE))</f>
        <v>0</v>
      </c>
      <c r="AC186">
        <f>IF($B186=0,0,+VLOOKUP($B186,'1v -beneficirani'!$A$15:$AV$372,AC$3,FALSE))</f>
        <v>0</v>
      </c>
      <c r="AD186">
        <f>IF($B186=0,0,+VLOOKUP($B186,'1v -beneficirani'!$A$15:$AV$372,AD$3,FALSE))</f>
        <v>0</v>
      </c>
      <c r="AL186">
        <f>IF($B186=0,0,+VLOOKUP($B186,'1v -beneficirani'!$A$15:$AV$372,AL$3,FALSE))</f>
        <v>0</v>
      </c>
      <c r="AM186">
        <f>IF($B186=0,0,+VLOOKUP($B186,'1v -beneficirani'!$A$15:$AV$372,AM$3,FALSE))</f>
        <v>0</v>
      </c>
      <c r="AN186" s="40">
        <f>IF($B186=0,0,+VLOOKUP($B186,'1v -beneficirani'!$A$15:$AV$372,AN$3,FALSE))</f>
        <v>0</v>
      </c>
      <c r="AO186" s="40">
        <f>IF($B186=0,0,+VLOOKUP($B186,'1v -beneficirani'!$A$15:$AV$372,AO$3,FALSE))</f>
        <v>0</v>
      </c>
      <c r="AP186" s="40">
        <f>IF($B186=0,0,+VLOOKUP($B186,'1v -beneficirani'!$A$15:$AV$372,AP$3,FALSE))</f>
        <v>0</v>
      </c>
      <c r="AQ186" s="40">
        <f>IF($B186=0,0,+VLOOKUP($B186,'1v -beneficirani'!$A$15:$AV$372,AQ$3,FALSE))</f>
        <v>0</v>
      </c>
      <c r="AR186" s="40">
        <f>IF($B186=0,0,+VLOOKUP($B186,'1v -beneficirani'!$A$15:$AV$372,AR$3,FALSE))</f>
        <v>0</v>
      </c>
      <c r="AS186" s="40">
        <f>IF($B186=0,0,+VLOOKUP($B186,'1v -beneficirani'!$A$15:$AV$372,AS$3,FALSE))</f>
        <v>0</v>
      </c>
      <c r="AT186" s="40">
        <f>IF($B186=0,0,+VLOOKUP($B186,'1v -beneficirani'!$A$15:$AV$372,AT$3,FALSE))</f>
        <v>0</v>
      </c>
      <c r="AU186" s="40">
        <f>IF($B186=0,0,+VLOOKUP($B186,'1v -beneficirani'!$A$15:$AV$372,AU$3,FALSE))</f>
        <v>0</v>
      </c>
      <c r="AV186" s="40">
        <f>IF($B186=0,0,+VLOOKUP($B186,'1v -beneficirani'!$A$15:$AV$372,AV$3,FALSE))</f>
        <v>0</v>
      </c>
      <c r="AW186" s="40">
        <f>IF($B186=0,0,+VLOOKUP($B186,'1v -beneficirani'!$A$15:$AV$372,AW$3,FALSE))</f>
        <v>0</v>
      </c>
      <c r="AX186" s="389">
        <f>IF($B186=0,0,+VLOOKUP($B186,'1v -beneficirani'!$A$15:$AV$372,AX$3,FALSE))</f>
        <v>0</v>
      </c>
    </row>
    <row r="187" spans="1:50" x14ac:dyDescent="0.25">
      <c r="A187">
        <f t="shared" si="19"/>
        <v>0</v>
      </c>
      <c r="B187">
        <f>+IF(MAX(B$4:B186)+1&lt;=B$1,B186+1,0)</f>
        <v>0</v>
      </c>
      <c r="C187" s="222">
        <f t="shared" si="21"/>
        <v>0</v>
      </c>
      <c r="D187">
        <f t="shared" si="21"/>
        <v>0</v>
      </c>
      <c r="E187" s="368">
        <f t="shared" si="21"/>
        <v>0</v>
      </c>
      <c r="F187" s="222">
        <f t="shared" si="17"/>
        <v>0</v>
      </c>
      <c r="G187">
        <f>IF($B187=0,0,+VLOOKUP($B187,'1v -beneficirani'!A$15:C$351,G$3,FALSE))</f>
        <v>0</v>
      </c>
      <c r="I187">
        <f>IF($B187=0,0,+VLOOKUP($B187,'1v -beneficirani'!$A$15:$AV$372,I$3,FALSE))</f>
        <v>0</v>
      </c>
      <c r="J187">
        <f>IF($B187=0,0,+VLOOKUP($B187,'1v -beneficirani'!$A$15:$AV$372,J$3,FALSE))</f>
        <v>0</v>
      </c>
      <c r="K187">
        <f>IF($B187=0,0,+VLOOKUP($B187,'1v -beneficirani'!$A$15:$AV$372,K$3,FALSE))</f>
        <v>0</v>
      </c>
      <c r="L187">
        <f>IF($B187=0,0,+VLOOKUP($B187,'1v -beneficirani'!$A$15:$AV$372,L$3,FALSE))</f>
        <v>0</v>
      </c>
      <c r="M187">
        <f>IF($B187=0,0,+VLOOKUP($B187,'1v -beneficirani'!$A$15:$AV$372,M$3,FALSE))</f>
        <v>0</v>
      </c>
      <c r="N187">
        <f>IF($B187=0,0,+VLOOKUP($B187,'1v -beneficirani'!$A$15:$AV$372,N$3,FALSE))</f>
        <v>0</v>
      </c>
      <c r="O187">
        <f>IF($B187=0,0,+VLOOKUP($B187,'1v -beneficirani'!$A$15:$AV$372,O$3,FALSE))</f>
        <v>0</v>
      </c>
      <c r="P187">
        <f>IF($B187=0,0,+VLOOKUP($B187,'1v -beneficirani'!$A$15:$AV$372,P$3,FALSE))</f>
        <v>0</v>
      </c>
      <c r="Q187">
        <f>IF($B187=0,0,+VLOOKUP($B187,'1v -beneficirani'!$A$15:$AV$372,Q$3,FALSE))</f>
        <v>0</v>
      </c>
      <c r="R187">
        <f>IF($B187=0,0,+VLOOKUP($B187,'1v -beneficirani'!$A$15:$AV$372,R$3,FALSE))</f>
        <v>0</v>
      </c>
      <c r="S187">
        <f>IF($B187=0,0,+VLOOKUP($B187,'1v -beneficirani'!$A$15:$AV$372,S$3,FALSE))</f>
        <v>0</v>
      </c>
      <c r="T187">
        <f>IF($B187=0,0,+VLOOKUP($B187,'1v -beneficirani'!$A$15:$AV$372,T$3,FALSE))</f>
        <v>0</v>
      </c>
      <c r="U187">
        <f>IF($B187=0,0,+VLOOKUP($B187,'1v -beneficirani'!$A$15:$AV$372,U$3,FALSE))</f>
        <v>0</v>
      </c>
      <c r="V187">
        <f>IF($B187=0,0,+VLOOKUP($B187,'1v -beneficirani'!$A$15:$AV$372,V$3,FALSE))</f>
        <v>0</v>
      </c>
      <c r="W187">
        <f>IF($B187=0,0,+VLOOKUP($B187,'1v -beneficirani'!$A$15:$AV$372,W$3,FALSE))</f>
        <v>0</v>
      </c>
      <c r="X187">
        <f>IF($B187=0,0,+VLOOKUP($B187,'1v -beneficirani'!$A$15:$AV$372,X$3,FALSE))</f>
        <v>0</v>
      </c>
      <c r="Y187">
        <f>IF($B187=0,0,+VLOOKUP($B187,'1v -beneficirani'!$A$15:$AV$372,Y$3,FALSE))</f>
        <v>0</v>
      </c>
      <c r="Z187">
        <f>IF($B187=0,0,+VLOOKUP($B187,'1v -beneficirani'!$A$15:$AV$372,Z$3,FALSE))</f>
        <v>0</v>
      </c>
      <c r="AA187">
        <f>IF($B187=0,0,+VLOOKUP($B187,'1v -beneficirani'!$A$15:$AV$372,AA$3,FALSE))</f>
        <v>0</v>
      </c>
      <c r="AB187">
        <f>IF($B187=0,0,+VLOOKUP($B187,'1v -beneficirani'!$A$15:$AV$372,AB$3,FALSE))</f>
        <v>0</v>
      </c>
      <c r="AC187">
        <f>IF($B187=0,0,+VLOOKUP($B187,'1v -beneficirani'!$A$15:$AV$372,AC$3,FALSE))</f>
        <v>0</v>
      </c>
      <c r="AD187">
        <f>IF($B187=0,0,+VLOOKUP($B187,'1v -beneficirani'!$A$15:$AV$372,AD$3,FALSE))</f>
        <v>0</v>
      </c>
      <c r="AL187">
        <f>IF($B187=0,0,+VLOOKUP($B187,'1v -beneficirani'!$A$15:$AV$372,AL$3,FALSE))</f>
        <v>0</v>
      </c>
      <c r="AM187">
        <f>IF($B187=0,0,+VLOOKUP($B187,'1v -beneficirani'!$A$15:$AV$372,AM$3,FALSE))</f>
        <v>0</v>
      </c>
      <c r="AN187" s="40">
        <f>IF($B187=0,0,+VLOOKUP($B187,'1v -beneficirani'!$A$15:$AV$372,AN$3,FALSE))</f>
        <v>0</v>
      </c>
      <c r="AO187" s="40">
        <f>IF($B187=0,0,+VLOOKUP($B187,'1v -beneficirani'!$A$15:$AV$372,AO$3,FALSE))</f>
        <v>0</v>
      </c>
      <c r="AP187" s="40">
        <f>IF($B187=0,0,+VLOOKUP($B187,'1v -beneficirani'!$A$15:$AV$372,AP$3,FALSE))</f>
        <v>0</v>
      </c>
      <c r="AQ187" s="40">
        <f>IF($B187=0,0,+VLOOKUP($B187,'1v -beneficirani'!$A$15:$AV$372,AQ$3,FALSE))</f>
        <v>0</v>
      </c>
      <c r="AR187" s="40">
        <f>IF($B187=0,0,+VLOOKUP($B187,'1v -beneficirani'!$A$15:$AV$372,AR$3,FALSE))</f>
        <v>0</v>
      </c>
      <c r="AS187" s="40">
        <f>IF($B187=0,0,+VLOOKUP($B187,'1v -beneficirani'!$A$15:$AV$372,AS$3,FALSE))</f>
        <v>0</v>
      </c>
      <c r="AT187" s="40">
        <f>IF($B187=0,0,+VLOOKUP($B187,'1v -beneficirani'!$A$15:$AV$372,AT$3,FALSE))</f>
        <v>0</v>
      </c>
      <c r="AU187" s="40">
        <f>IF($B187=0,0,+VLOOKUP($B187,'1v -beneficirani'!$A$15:$AV$372,AU$3,FALSE))</f>
        <v>0</v>
      </c>
      <c r="AV187" s="40">
        <f>IF($B187=0,0,+VLOOKUP($B187,'1v -beneficirani'!$A$15:$AV$372,AV$3,FALSE))</f>
        <v>0</v>
      </c>
      <c r="AW187" s="40">
        <f>IF($B187=0,0,+VLOOKUP($B187,'1v -beneficirani'!$A$15:$AV$372,AW$3,FALSE))</f>
        <v>0</v>
      </c>
      <c r="AX187" s="389">
        <f>IF($B187=0,0,+VLOOKUP($B187,'1v -beneficirani'!$A$15:$AV$372,AX$3,FALSE))</f>
        <v>0</v>
      </c>
    </row>
    <row r="188" spans="1:50" x14ac:dyDescent="0.25">
      <c r="A188">
        <f t="shared" si="19"/>
        <v>0</v>
      </c>
      <c r="B188">
        <f>+IF(MAX(B$4:B187)+1&lt;=B$1,B187+1,0)</f>
        <v>0</v>
      </c>
      <c r="C188" s="222">
        <f t="shared" si="21"/>
        <v>0</v>
      </c>
      <c r="D188">
        <f t="shared" si="21"/>
        <v>0</v>
      </c>
      <c r="E188" s="368">
        <f t="shared" si="21"/>
        <v>0</v>
      </c>
      <c r="F188" s="222">
        <f t="shared" si="17"/>
        <v>0</v>
      </c>
      <c r="G188">
        <f>IF($B188=0,0,+VLOOKUP($B188,'1v -beneficirani'!A$15:C$351,G$3,FALSE))</f>
        <v>0</v>
      </c>
      <c r="I188">
        <f>IF($B188=0,0,+VLOOKUP($B188,'1v -beneficirani'!$A$15:$AV$372,I$3,FALSE))</f>
        <v>0</v>
      </c>
      <c r="J188">
        <f>IF($B188=0,0,+VLOOKUP($B188,'1v -beneficirani'!$A$15:$AV$372,J$3,FALSE))</f>
        <v>0</v>
      </c>
      <c r="K188">
        <f>IF($B188=0,0,+VLOOKUP($B188,'1v -beneficirani'!$A$15:$AV$372,K$3,FALSE))</f>
        <v>0</v>
      </c>
      <c r="L188">
        <f>IF($B188=0,0,+VLOOKUP($B188,'1v -beneficirani'!$A$15:$AV$372,L$3,FALSE))</f>
        <v>0</v>
      </c>
      <c r="M188">
        <f>IF($B188=0,0,+VLOOKUP($B188,'1v -beneficirani'!$A$15:$AV$372,M$3,FALSE))</f>
        <v>0</v>
      </c>
      <c r="N188">
        <f>IF($B188=0,0,+VLOOKUP($B188,'1v -beneficirani'!$A$15:$AV$372,N$3,FALSE))</f>
        <v>0</v>
      </c>
      <c r="O188">
        <f>IF($B188=0,0,+VLOOKUP($B188,'1v -beneficirani'!$A$15:$AV$372,O$3,FALSE))</f>
        <v>0</v>
      </c>
      <c r="P188">
        <f>IF($B188=0,0,+VLOOKUP($B188,'1v -beneficirani'!$A$15:$AV$372,P$3,FALSE))</f>
        <v>0</v>
      </c>
      <c r="Q188">
        <f>IF($B188=0,0,+VLOOKUP($B188,'1v -beneficirani'!$A$15:$AV$372,Q$3,FALSE))</f>
        <v>0</v>
      </c>
      <c r="R188">
        <f>IF($B188=0,0,+VLOOKUP($B188,'1v -beneficirani'!$A$15:$AV$372,R$3,FALSE))</f>
        <v>0</v>
      </c>
      <c r="S188">
        <f>IF($B188=0,0,+VLOOKUP($B188,'1v -beneficirani'!$A$15:$AV$372,S$3,FALSE))</f>
        <v>0</v>
      </c>
      <c r="T188">
        <f>IF($B188=0,0,+VLOOKUP($B188,'1v -beneficirani'!$A$15:$AV$372,T$3,FALSE))</f>
        <v>0</v>
      </c>
      <c r="U188">
        <f>IF($B188=0,0,+VLOOKUP($B188,'1v -beneficirani'!$A$15:$AV$372,U$3,FALSE))</f>
        <v>0</v>
      </c>
      <c r="V188">
        <f>IF($B188=0,0,+VLOOKUP($B188,'1v -beneficirani'!$A$15:$AV$372,V$3,FALSE))</f>
        <v>0</v>
      </c>
      <c r="W188">
        <f>IF($B188=0,0,+VLOOKUP($B188,'1v -beneficirani'!$A$15:$AV$372,W$3,FALSE))</f>
        <v>0</v>
      </c>
      <c r="X188">
        <f>IF($B188=0,0,+VLOOKUP($B188,'1v -beneficirani'!$A$15:$AV$372,X$3,FALSE))</f>
        <v>0</v>
      </c>
      <c r="Y188">
        <f>IF($B188=0,0,+VLOOKUP($B188,'1v -beneficirani'!$A$15:$AV$372,Y$3,FALSE))</f>
        <v>0</v>
      </c>
      <c r="Z188">
        <f>IF($B188=0,0,+VLOOKUP($B188,'1v -beneficirani'!$A$15:$AV$372,Z$3,FALSE))</f>
        <v>0</v>
      </c>
      <c r="AA188">
        <f>IF($B188=0,0,+VLOOKUP($B188,'1v -beneficirani'!$A$15:$AV$372,AA$3,FALSE))</f>
        <v>0</v>
      </c>
      <c r="AB188">
        <f>IF($B188=0,0,+VLOOKUP($B188,'1v -beneficirani'!$A$15:$AV$372,AB$3,FALSE))</f>
        <v>0</v>
      </c>
      <c r="AC188">
        <f>IF($B188=0,0,+VLOOKUP($B188,'1v -beneficirani'!$A$15:$AV$372,AC$3,FALSE))</f>
        <v>0</v>
      </c>
      <c r="AD188">
        <f>IF($B188=0,0,+VLOOKUP($B188,'1v -beneficirani'!$A$15:$AV$372,AD$3,FALSE))</f>
        <v>0</v>
      </c>
      <c r="AL188">
        <f>IF($B188=0,0,+VLOOKUP($B188,'1v -beneficirani'!$A$15:$AV$372,AL$3,FALSE))</f>
        <v>0</v>
      </c>
      <c r="AM188">
        <f>IF($B188=0,0,+VLOOKUP($B188,'1v -beneficirani'!$A$15:$AV$372,AM$3,FALSE))</f>
        <v>0</v>
      </c>
      <c r="AN188" s="40">
        <f>IF($B188=0,0,+VLOOKUP($B188,'1v -beneficirani'!$A$15:$AV$372,AN$3,FALSE))</f>
        <v>0</v>
      </c>
      <c r="AO188" s="40">
        <f>IF($B188=0,0,+VLOOKUP($B188,'1v -beneficirani'!$A$15:$AV$372,AO$3,FALSE))</f>
        <v>0</v>
      </c>
      <c r="AP188" s="40">
        <f>IF($B188=0,0,+VLOOKUP($B188,'1v -beneficirani'!$A$15:$AV$372,AP$3,FALSE))</f>
        <v>0</v>
      </c>
      <c r="AQ188" s="40">
        <f>IF($B188=0,0,+VLOOKUP($B188,'1v -beneficirani'!$A$15:$AV$372,AQ$3,FALSE))</f>
        <v>0</v>
      </c>
      <c r="AR188" s="40">
        <f>IF($B188=0,0,+VLOOKUP($B188,'1v -beneficirani'!$A$15:$AV$372,AR$3,FALSE))</f>
        <v>0</v>
      </c>
      <c r="AS188" s="40">
        <f>IF($B188=0,0,+VLOOKUP($B188,'1v -beneficirani'!$A$15:$AV$372,AS$3,FALSE))</f>
        <v>0</v>
      </c>
      <c r="AT188" s="40">
        <f>IF($B188=0,0,+VLOOKUP($B188,'1v -beneficirani'!$A$15:$AV$372,AT$3,FALSE))</f>
        <v>0</v>
      </c>
      <c r="AU188" s="40">
        <f>IF($B188=0,0,+VLOOKUP($B188,'1v -beneficirani'!$A$15:$AV$372,AU$3,FALSE))</f>
        <v>0</v>
      </c>
      <c r="AV188" s="40">
        <f>IF($B188=0,0,+VLOOKUP($B188,'1v -beneficirani'!$A$15:$AV$372,AV$3,FALSE))</f>
        <v>0</v>
      </c>
      <c r="AW188" s="40">
        <f>IF($B188=0,0,+VLOOKUP($B188,'1v -beneficirani'!$A$15:$AV$372,AW$3,FALSE))</f>
        <v>0</v>
      </c>
      <c r="AX188" s="389">
        <f>IF($B188=0,0,+VLOOKUP($B188,'1v -beneficirani'!$A$15:$AV$372,AX$3,FALSE))</f>
        <v>0</v>
      </c>
    </row>
    <row r="189" spans="1:50" x14ac:dyDescent="0.25">
      <c r="A189">
        <f t="shared" si="19"/>
        <v>0</v>
      </c>
      <c r="B189">
        <f>+IF(MAX(B$4:B188)+1&lt;=B$1,B188+1,0)</f>
        <v>0</v>
      </c>
      <c r="C189" s="222">
        <f t="shared" si="21"/>
        <v>0</v>
      </c>
      <c r="D189">
        <f t="shared" si="21"/>
        <v>0</v>
      </c>
      <c r="E189" s="368">
        <f t="shared" si="21"/>
        <v>0</v>
      </c>
      <c r="F189" s="222">
        <f t="shared" si="17"/>
        <v>0</v>
      </c>
      <c r="G189">
        <f>IF($B189=0,0,+VLOOKUP($B189,'1v -beneficirani'!A$15:C$351,G$3,FALSE))</f>
        <v>0</v>
      </c>
      <c r="I189">
        <f>IF($B189=0,0,+VLOOKUP($B189,'1v -beneficirani'!$A$15:$AV$372,I$3,FALSE))</f>
        <v>0</v>
      </c>
      <c r="J189">
        <f>IF($B189=0,0,+VLOOKUP($B189,'1v -beneficirani'!$A$15:$AV$372,J$3,FALSE))</f>
        <v>0</v>
      </c>
      <c r="K189">
        <f>IF($B189=0,0,+VLOOKUP($B189,'1v -beneficirani'!$A$15:$AV$372,K$3,FALSE))</f>
        <v>0</v>
      </c>
      <c r="L189">
        <f>IF($B189=0,0,+VLOOKUP($B189,'1v -beneficirani'!$A$15:$AV$372,L$3,FALSE))</f>
        <v>0</v>
      </c>
      <c r="M189">
        <f>IF($B189=0,0,+VLOOKUP($B189,'1v -beneficirani'!$A$15:$AV$372,M$3,FALSE))</f>
        <v>0</v>
      </c>
      <c r="N189">
        <f>IF($B189=0,0,+VLOOKUP($B189,'1v -beneficirani'!$A$15:$AV$372,N$3,FALSE))</f>
        <v>0</v>
      </c>
      <c r="O189">
        <f>IF($B189=0,0,+VLOOKUP($B189,'1v -beneficirani'!$A$15:$AV$372,O$3,FALSE))</f>
        <v>0</v>
      </c>
      <c r="P189">
        <f>IF($B189=0,0,+VLOOKUP($B189,'1v -beneficirani'!$A$15:$AV$372,P$3,FALSE))</f>
        <v>0</v>
      </c>
      <c r="Q189">
        <f>IF($B189=0,0,+VLOOKUP($B189,'1v -beneficirani'!$A$15:$AV$372,Q$3,FALSE))</f>
        <v>0</v>
      </c>
      <c r="R189">
        <f>IF($B189=0,0,+VLOOKUP($B189,'1v -beneficirani'!$A$15:$AV$372,R$3,FALSE))</f>
        <v>0</v>
      </c>
      <c r="S189">
        <f>IF($B189=0,0,+VLOOKUP($B189,'1v -beneficirani'!$A$15:$AV$372,S$3,FALSE))</f>
        <v>0</v>
      </c>
      <c r="T189">
        <f>IF($B189=0,0,+VLOOKUP($B189,'1v -beneficirani'!$A$15:$AV$372,T$3,FALSE))</f>
        <v>0</v>
      </c>
      <c r="U189">
        <f>IF($B189=0,0,+VLOOKUP($B189,'1v -beneficirani'!$A$15:$AV$372,U$3,FALSE))</f>
        <v>0</v>
      </c>
      <c r="V189">
        <f>IF($B189=0,0,+VLOOKUP($B189,'1v -beneficirani'!$A$15:$AV$372,V$3,FALSE))</f>
        <v>0</v>
      </c>
      <c r="W189">
        <f>IF($B189=0,0,+VLOOKUP($B189,'1v -beneficirani'!$A$15:$AV$372,W$3,FALSE))</f>
        <v>0</v>
      </c>
      <c r="X189">
        <f>IF($B189=0,0,+VLOOKUP($B189,'1v -beneficirani'!$A$15:$AV$372,X$3,FALSE))</f>
        <v>0</v>
      </c>
      <c r="Y189">
        <f>IF($B189=0,0,+VLOOKUP($B189,'1v -beneficirani'!$A$15:$AV$372,Y$3,FALSE))</f>
        <v>0</v>
      </c>
      <c r="Z189">
        <f>IF($B189=0,0,+VLOOKUP($B189,'1v -beneficirani'!$A$15:$AV$372,Z$3,FALSE))</f>
        <v>0</v>
      </c>
      <c r="AA189">
        <f>IF($B189=0,0,+VLOOKUP($B189,'1v -beneficirani'!$A$15:$AV$372,AA$3,FALSE))</f>
        <v>0</v>
      </c>
      <c r="AB189">
        <f>IF($B189=0,0,+VLOOKUP($B189,'1v -beneficirani'!$A$15:$AV$372,AB$3,FALSE))</f>
        <v>0</v>
      </c>
      <c r="AC189">
        <f>IF($B189=0,0,+VLOOKUP($B189,'1v -beneficirani'!$A$15:$AV$372,AC$3,FALSE))</f>
        <v>0</v>
      </c>
      <c r="AD189">
        <f>IF($B189=0,0,+VLOOKUP($B189,'1v -beneficirani'!$A$15:$AV$372,AD$3,FALSE))</f>
        <v>0</v>
      </c>
      <c r="AL189">
        <f>IF($B189=0,0,+VLOOKUP($B189,'1v -beneficirani'!$A$15:$AV$372,AL$3,FALSE))</f>
        <v>0</v>
      </c>
      <c r="AM189">
        <f>IF($B189=0,0,+VLOOKUP($B189,'1v -beneficirani'!$A$15:$AV$372,AM$3,FALSE))</f>
        <v>0</v>
      </c>
      <c r="AN189" s="40">
        <f>IF($B189=0,0,+VLOOKUP($B189,'1v -beneficirani'!$A$15:$AV$372,AN$3,FALSE))</f>
        <v>0</v>
      </c>
      <c r="AO189" s="40">
        <f>IF($B189=0,0,+VLOOKUP($B189,'1v -beneficirani'!$A$15:$AV$372,AO$3,FALSE))</f>
        <v>0</v>
      </c>
      <c r="AP189" s="40">
        <f>IF($B189=0,0,+VLOOKUP($B189,'1v -beneficirani'!$A$15:$AV$372,AP$3,FALSE))</f>
        <v>0</v>
      </c>
      <c r="AQ189" s="40">
        <f>IF($B189=0,0,+VLOOKUP($B189,'1v -beneficirani'!$A$15:$AV$372,AQ$3,FALSE))</f>
        <v>0</v>
      </c>
      <c r="AR189" s="40">
        <f>IF($B189=0,0,+VLOOKUP($B189,'1v -beneficirani'!$A$15:$AV$372,AR$3,FALSE))</f>
        <v>0</v>
      </c>
      <c r="AS189" s="40">
        <f>IF($B189=0,0,+VLOOKUP($B189,'1v -beneficirani'!$A$15:$AV$372,AS$3,FALSE))</f>
        <v>0</v>
      </c>
      <c r="AT189" s="40">
        <f>IF($B189=0,0,+VLOOKUP($B189,'1v -beneficirani'!$A$15:$AV$372,AT$3,FALSE))</f>
        <v>0</v>
      </c>
      <c r="AU189" s="40">
        <f>IF($B189=0,0,+VLOOKUP($B189,'1v -beneficirani'!$A$15:$AV$372,AU$3,FALSE))</f>
        <v>0</v>
      </c>
      <c r="AV189" s="40">
        <f>IF($B189=0,0,+VLOOKUP($B189,'1v -beneficirani'!$A$15:$AV$372,AV$3,FALSE))</f>
        <v>0</v>
      </c>
      <c r="AW189" s="40">
        <f>IF($B189=0,0,+VLOOKUP($B189,'1v -beneficirani'!$A$15:$AV$372,AW$3,FALSE))</f>
        <v>0</v>
      </c>
      <c r="AX189" s="389">
        <f>IF($B189=0,0,+VLOOKUP($B189,'1v -beneficirani'!$A$15:$AV$372,AX$3,FALSE))</f>
        <v>0</v>
      </c>
    </row>
    <row r="190" spans="1:50" x14ac:dyDescent="0.25">
      <c r="A190">
        <f t="shared" si="19"/>
        <v>0</v>
      </c>
      <c r="B190">
        <f>+IF(MAX(B$4:B189)+1&lt;=B$1,B189+1,0)</f>
        <v>0</v>
      </c>
      <c r="C190" s="222">
        <f t="shared" si="21"/>
        <v>0</v>
      </c>
      <c r="D190">
        <f t="shared" si="21"/>
        <v>0</v>
      </c>
      <c r="E190" s="368">
        <f t="shared" si="21"/>
        <v>0</v>
      </c>
      <c r="F190" s="222">
        <f t="shared" si="17"/>
        <v>0</v>
      </c>
      <c r="G190">
        <f>IF($B190=0,0,+VLOOKUP($B190,'1v -beneficirani'!A$15:C$351,G$3,FALSE))</f>
        <v>0</v>
      </c>
      <c r="I190">
        <f>IF($B190=0,0,+VLOOKUP($B190,'1v -beneficirani'!$A$15:$AV$372,I$3,FALSE))</f>
        <v>0</v>
      </c>
      <c r="J190">
        <f>IF($B190=0,0,+VLOOKUP($B190,'1v -beneficirani'!$A$15:$AV$372,J$3,FALSE))</f>
        <v>0</v>
      </c>
      <c r="K190">
        <f>IF($B190=0,0,+VLOOKUP($B190,'1v -beneficirani'!$A$15:$AV$372,K$3,FALSE))</f>
        <v>0</v>
      </c>
      <c r="L190">
        <f>IF($B190=0,0,+VLOOKUP($B190,'1v -beneficirani'!$A$15:$AV$372,L$3,FALSE))</f>
        <v>0</v>
      </c>
      <c r="M190">
        <f>IF($B190=0,0,+VLOOKUP($B190,'1v -beneficirani'!$A$15:$AV$372,M$3,FALSE))</f>
        <v>0</v>
      </c>
      <c r="N190">
        <f>IF($B190=0,0,+VLOOKUP($B190,'1v -beneficirani'!$A$15:$AV$372,N$3,FALSE))</f>
        <v>0</v>
      </c>
      <c r="O190">
        <f>IF($B190=0,0,+VLOOKUP($B190,'1v -beneficirani'!$A$15:$AV$372,O$3,FALSE))</f>
        <v>0</v>
      </c>
      <c r="P190">
        <f>IF($B190=0,0,+VLOOKUP($B190,'1v -beneficirani'!$A$15:$AV$372,P$3,FALSE))</f>
        <v>0</v>
      </c>
      <c r="Q190">
        <f>IF($B190=0,0,+VLOOKUP($B190,'1v -beneficirani'!$A$15:$AV$372,Q$3,FALSE))</f>
        <v>0</v>
      </c>
      <c r="R190">
        <f>IF($B190=0,0,+VLOOKUP($B190,'1v -beneficirani'!$A$15:$AV$372,R$3,FALSE))</f>
        <v>0</v>
      </c>
      <c r="S190">
        <f>IF($B190=0,0,+VLOOKUP($B190,'1v -beneficirani'!$A$15:$AV$372,S$3,FALSE))</f>
        <v>0</v>
      </c>
      <c r="T190">
        <f>IF($B190=0,0,+VLOOKUP($B190,'1v -beneficirani'!$A$15:$AV$372,T$3,FALSE))</f>
        <v>0</v>
      </c>
      <c r="U190">
        <f>IF($B190=0,0,+VLOOKUP($B190,'1v -beneficirani'!$A$15:$AV$372,U$3,FALSE))</f>
        <v>0</v>
      </c>
      <c r="V190">
        <f>IF($B190=0,0,+VLOOKUP($B190,'1v -beneficirani'!$A$15:$AV$372,V$3,FALSE))</f>
        <v>0</v>
      </c>
      <c r="W190">
        <f>IF($B190=0,0,+VLOOKUP($B190,'1v -beneficirani'!$A$15:$AV$372,W$3,FALSE))</f>
        <v>0</v>
      </c>
      <c r="X190">
        <f>IF($B190=0,0,+VLOOKUP($B190,'1v -beneficirani'!$A$15:$AV$372,X$3,FALSE))</f>
        <v>0</v>
      </c>
      <c r="Y190">
        <f>IF($B190=0,0,+VLOOKUP($B190,'1v -beneficirani'!$A$15:$AV$372,Y$3,FALSE))</f>
        <v>0</v>
      </c>
      <c r="Z190">
        <f>IF($B190=0,0,+VLOOKUP($B190,'1v -beneficirani'!$A$15:$AV$372,Z$3,FALSE))</f>
        <v>0</v>
      </c>
      <c r="AA190">
        <f>IF($B190=0,0,+VLOOKUP($B190,'1v -beneficirani'!$A$15:$AV$372,AA$3,FALSE))</f>
        <v>0</v>
      </c>
      <c r="AB190">
        <f>IF($B190=0,0,+VLOOKUP($B190,'1v -beneficirani'!$A$15:$AV$372,AB$3,FALSE))</f>
        <v>0</v>
      </c>
      <c r="AC190">
        <f>IF($B190=0,0,+VLOOKUP($B190,'1v -beneficirani'!$A$15:$AV$372,AC$3,FALSE))</f>
        <v>0</v>
      </c>
      <c r="AD190">
        <f>IF($B190=0,0,+VLOOKUP($B190,'1v -beneficirani'!$A$15:$AV$372,AD$3,FALSE))</f>
        <v>0</v>
      </c>
      <c r="AL190">
        <f>IF($B190=0,0,+VLOOKUP($B190,'1v -beneficirani'!$A$15:$AV$372,AL$3,FALSE))</f>
        <v>0</v>
      </c>
      <c r="AM190">
        <f>IF($B190=0,0,+VLOOKUP($B190,'1v -beneficirani'!$A$15:$AV$372,AM$3,FALSE))</f>
        <v>0</v>
      </c>
      <c r="AN190" s="40">
        <f>IF($B190=0,0,+VLOOKUP($B190,'1v -beneficirani'!$A$15:$AV$372,AN$3,FALSE))</f>
        <v>0</v>
      </c>
      <c r="AO190" s="40">
        <f>IF($B190=0,0,+VLOOKUP($B190,'1v -beneficirani'!$A$15:$AV$372,AO$3,FALSE))</f>
        <v>0</v>
      </c>
      <c r="AP190" s="40">
        <f>IF($B190=0,0,+VLOOKUP($B190,'1v -beneficirani'!$A$15:$AV$372,AP$3,FALSE))</f>
        <v>0</v>
      </c>
      <c r="AQ190" s="40">
        <f>IF($B190=0,0,+VLOOKUP($B190,'1v -beneficirani'!$A$15:$AV$372,AQ$3,FALSE))</f>
        <v>0</v>
      </c>
      <c r="AR190" s="40">
        <f>IF($B190=0,0,+VLOOKUP($B190,'1v -beneficirani'!$A$15:$AV$372,AR$3,FALSE))</f>
        <v>0</v>
      </c>
      <c r="AS190" s="40">
        <f>IF($B190=0,0,+VLOOKUP($B190,'1v -beneficirani'!$A$15:$AV$372,AS$3,FALSE))</f>
        <v>0</v>
      </c>
      <c r="AT190" s="40">
        <f>IF($B190=0,0,+VLOOKUP($B190,'1v -beneficirani'!$A$15:$AV$372,AT$3,FALSE))</f>
        <v>0</v>
      </c>
      <c r="AU190" s="40">
        <f>IF($B190=0,0,+VLOOKUP($B190,'1v -beneficirani'!$A$15:$AV$372,AU$3,FALSE))</f>
        <v>0</v>
      </c>
      <c r="AV190" s="40">
        <f>IF($B190=0,0,+VLOOKUP($B190,'1v -beneficirani'!$A$15:$AV$372,AV$3,FALSE))</f>
        <v>0</v>
      </c>
      <c r="AW190" s="40">
        <f>IF($B190=0,0,+VLOOKUP($B190,'1v -beneficirani'!$A$15:$AV$372,AW$3,FALSE))</f>
        <v>0</v>
      </c>
      <c r="AX190" s="389">
        <f>IF($B190=0,0,+VLOOKUP($B190,'1v -beneficirani'!$A$15:$AV$372,AX$3,FALSE))</f>
        <v>0</v>
      </c>
    </row>
    <row r="191" spans="1:50" x14ac:dyDescent="0.25">
      <c r="A191">
        <f t="shared" si="19"/>
        <v>0</v>
      </c>
      <c r="B191">
        <f>+IF(MAX(B$4:B190)+1&lt;=B$1,B190+1,0)</f>
        <v>0</v>
      </c>
      <c r="C191" s="222">
        <f t="shared" si="21"/>
        <v>0</v>
      </c>
      <c r="D191">
        <f t="shared" si="21"/>
        <v>0</v>
      </c>
      <c r="E191" s="368">
        <f t="shared" si="21"/>
        <v>0</v>
      </c>
      <c r="F191" s="222">
        <f t="shared" si="17"/>
        <v>0</v>
      </c>
      <c r="G191">
        <f>IF($B191=0,0,+VLOOKUP($B191,'1v -beneficirani'!A$15:C$351,G$3,FALSE))</f>
        <v>0</v>
      </c>
      <c r="I191">
        <f>IF($B191=0,0,+VLOOKUP($B191,'1v -beneficirani'!$A$15:$AV$372,I$3,FALSE))</f>
        <v>0</v>
      </c>
      <c r="J191">
        <f>IF($B191=0,0,+VLOOKUP($B191,'1v -beneficirani'!$A$15:$AV$372,J$3,FALSE))</f>
        <v>0</v>
      </c>
      <c r="K191">
        <f>IF($B191=0,0,+VLOOKUP($B191,'1v -beneficirani'!$A$15:$AV$372,K$3,FALSE))</f>
        <v>0</v>
      </c>
      <c r="L191">
        <f>IF($B191=0,0,+VLOOKUP($B191,'1v -beneficirani'!$A$15:$AV$372,L$3,FALSE))</f>
        <v>0</v>
      </c>
      <c r="M191">
        <f>IF($B191=0,0,+VLOOKUP($B191,'1v -beneficirani'!$A$15:$AV$372,M$3,FALSE))</f>
        <v>0</v>
      </c>
      <c r="N191">
        <f>IF($B191=0,0,+VLOOKUP($B191,'1v -beneficirani'!$A$15:$AV$372,N$3,FALSE))</f>
        <v>0</v>
      </c>
      <c r="O191">
        <f>IF($B191=0,0,+VLOOKUP($B191,'1v -beneficirani'!$A$15:$AV$372,O$3,FALSE))</f>
        <v>0</v>
      </c>
      <c r="P191">
        <f>IF($B191=0,0,+VLOOKUP($B191,'1v -beneficirani'!$A$15:$AV$372,P$3,FALSE))</f>
        <v>0</v>
      </c>
      <c r="Q191">
        <f>IF($B191=0,0,+VLOOKUP($B191,'1v -beneficirani'!$A$15:$AV$372,Q$3,FALSE))</f>
        <v>0</v>
      </c>
      <c r="R191">
        <f>IF($B191=0,0,+VLOOKUP($B191,'1v -beneficirani'!$A$15:$AV$372,R$3,FALSE))</f>
        <v>0</v>
      </c>
      <c r="S191">
        <f>IF($B191=0,0,+VLOOKUP($B191,'1v -beneficirani'!$A$15:$AV$372,S$3,FALSE))</f>
        <v>0</v>
      </c>
      <c r="T191">
        <f>IF($B191=0,0,+VLOOKUP($B191,'1v -beneficirani'!$A$15:$AV$372,T$3,FALSE))</f>
        <v>0</v>
      </c>
      <c r="U191">
        <f>IF($B191=0,0,+VLOOKUP($B191,'1v -beneficirani'!$A$15:$AV$372,U$3,FALSE))</f>
        <v>0</v>
      </c>
      <c r="V191">
        <f>IF($B191=0,0,+VLOOKUP($B191,'1v -beneficirani'!$A$15:$AV$372,V$3,FALSE))</f>
        <v>0</v>
      </c>
      <c r="W191">
        <f>IF($B191=0,0,+VLOOKUP($B191,'1v -beneficirani'!$A$15:$AV$372,W$3,FALSE))</f>
        <v>0</v>
      </c>
      <c r="X191">
        <f>IF($B191=0,0,+VLOOKUP($B191,'1v -beneficirani'!$A$15:$AV$372,X$3,FALSE))</f>
        <v>0</v>
      </c>
      <c r="Y191">
        <f>IF($B191=0,0,+VLOOKUP($B191,'1v -beneficirani'!$A$15:$AV$372,Y$3,FALSE))</f>
        <v>0</v>
      </c>
      <c r="Z191">
        <f>IF($B191=0,0,+VLOOKUP($B191,'1v -beneficirani'!$A$15:$AV$372,Z$3,FALSE))</f>
        <v>0</v>
      </c>
      <c r="AA191">
        <f>IF($B191=0,0,+VLOOKUP($B191,'1v -beneficirani'!$A$15:$AV$372,AA$3,FALSE))</f>
        <v>0</v>
      </c>
      <c r="AB191">
        <f>IF($B191=0,0,+VLOOKUP($B191,'1v -beneficirani'!$A$15:$AV$372,AB$3,FALSE))</f>
        <v>0</v>
      </c>
      <c r="AC191">
        <f>IF($B191=0,0,+VLOOKUP($B191,'1v -beneficirani'!$A$15:$AV$372,AC$3,FALSE))</f>
        <v>0</v>
      </c>
      <c r="AD191">
        <f>IF($B191=0,0,+VLOOKUP($B191,'1v -beneficirani'!$A$15:$AV$372,AD$3,FALSE))</f>
        <v>0</v>
      </c>
      <c r="AL191">
        <f>IF($B191=0,0,+VLOOKUP($B191,'1v -beneficirani'!$A$15:$AV$372,AL$3,FALSE))</f>
        <v>0</v>
      </c>
      <c r="AM191">
        <f>IF($B191=0,0,+VLOOKUP($B191,'1v -beneficirani'!$A$15:$AV$372,AM$3,FALSE))</f>
        <v>0</v>
      </c>
      <c r="AN191" s="40">
        <f>IF($B191=0,0,+VLOOKUP($B191,'1v -beneficirani'!$A$15:$AV$372,AN$3,FALSE))</f>
        <v>0</v>
      </c>
      <c r="AO191" s="40">
        <f>IF($B191=0,0,+VLOOKUP($B191,'1v -beneficirani'!$A$15:$AV$372,AO$3,FALSE))</f>
        <v>0</v>
      </c>
      <c r="AP191" s="40">
        <f>IF($B191=0,0,+VLOOKUP($B191,'1v -beneficirani'!$A$15:$AV$372,AP$3,FALSE))</f>
        <v>0</v>
      </c>
      <c r="AQ191" s="40">
        <f>IF($B191=0,0,+VLOOKUP($B191,'1v -beneficirani'!$A$15:$AV$372,AQ$3,FALSE))</f>
        <v>0</v>
      </c>
      <c r="AR191" s="40">
        <f>IF($B191=0,0,+VLOOKUP($B191,'1v -beneficirani'!$A$15:$AV$372,AR$3,FALSE))</f>
        <v>0</v>
      </c>
      <c r="AS191" s="40">
        <f>IF($B191=0,0,+VLOOKUP($B191,'1v -beneficirani'!$A$15:$AV$372,AS$3,FALSE))</f>
        <v>0</v>
      </c>
      <c r="AT191" s="40">
        <f>IF($B191=0,0,+VLOOKUP($B191,'1v -beneficirani'!$A$15:$AV$372,AT$3,FALSE))</f>
        <v>0</v>
      </c>
      <c r="AU191" s="40">
        <f>IF($B191=0,0,+VLOOKUP($B191,'1v -beneficirani'!$A$15:$AV$372,AU$3,FALSE))</f>
        <v>0</v>
      </c>
      <c r="AV191" s="40">
        <f>IF($B191=0,0,+VLOOKUP($B191,'1v -beneficirani'!$A$15:$AV$372,AV$3,FALSE))</f>
        <v>0</v>
      </c>
      <c r="AW191" s="40">
        <f>IF($B191=0,0,+VLOOKUP($B191,'1v -beneficirani'!$A$15:$AV$372,AW$3,FALSE))</f>
        <v>0</v>
      </c>
      <c r="AX191" s="389">
        <f>IF($B191=0,0,+VLOOKUP($B191,'1v -beneficirani'!$A$15:$AV$372,AX$3,FALSE))</f>
        <v>0</v>
      </c>
    </row>
    <row r="192" spans="1:50" x14ac:dyDescent="0.25">
      <c r="A192">
        <f t="shared" si="19"/>
        <v>0</v>
      </c>
      <c r="B192">
        <f>+IF(MAX(B$4:B191)+1&lt;=B$1,B191+1,0)</f>
        <v>0</v>
      </c>
      <c r="C192" s="222">
        <f t="shared" si="21"/>
        <v>0</v>
      </c>
      <c r="D192">
        <f t="shared" si="21"/>
        <v>0</v>
      </c>
      <c r="E192" s="368">
        <f t="shared" si="21"/>
        <v>0</v>
      </c>
      <c r="F192" s="222">
        <f t="shared" si="17"/>
        <v>0</v>
      </c>
      <c r="G192">
        <f>IF($B192=0,0,+VLOOKUP($B192,'1v -beneficirani'!A$15:C$351,G$3,FALSE))</f>
        <v>0</v>
      </c>
      <c r="I192">
        <f>IF($B192=0,0,+VLOOKUP($B192,'1v -beneficirani'!$A$15:$AV$372,I$3,FALSE))</f>
        <v>0</v>
      </c>
      <c r="J192">
        <f>IF($B192=0,0,+VLOOKUP($B192,'1v -beneficirani'!$A$15:$AV$372,J$3,FALSE))</f>
        <v>0</v>
      </c>
      <c r="K192">
        <f>IF($B192=0,0,+VLOOKUP($B192,'1v -beneficirani'!$A$15:$AV$372,K$3,FALSE))</f>
        <v>0</v>
      </c>
      <c r="L192">
        <f>IF($B192=0,0,+VLOOKUP($B192,'1v -beneficirani'!$A$15:$AV$372,L$3,FALSE))</f>
        <v>0</v>
      </c>
      <c r="M192">
        <f>IF($B192=0,0,+VLOOKUP($B192,'1v -beneficirani'!$A$15:$AV$372,M$3,FALSE))</f>
        <v>0</v>
      </c>
      <c r="N192">
        <f>IF($B192=0,0,+VLOOKUP($B192,'1v -beneficirani'!$A$15:$AV$372,N$3,FALSE))</f>
        <v>0</v>
      </c>
      <c r="O192">
        <f>IF($B192=0,0,+VLOOKUP($B192,'1v -beneficirani'!$A$15:$AV$372,O$3,FALSE))</f>
        <v>0</v>
      </c>
      <c r="P192">
        <f>IF($B192=0,0,+VLOOKUP($B192,'1v -beneficirani'!$A$15:$AV$372,P$3,FALSE))</f>
        <v>0</v>
      </c>
      <c r="Q192">
        <f>IF($B192=0,0,+VLOOKUP($B192,'1v -beneficirani'!$A$15:$AV$372,Q$3,FALSE))</f>
        <v>0</v>
      </c>
      <c r="R192">
        <f>IF($B192=0,0,+VLOOKUP($B192,'1v -beneficirani'!$A$15:$AV$372,R$3,FALSE))</f>
        <v>0</v>
      </c>
      <c r="S192">
        <f>IF($B192=0,0,+VLOOKUP($B192,'1v -beneficirani'!$A$15:$AV$372,S$3,FALSE))</f>
        <v>0</v>
      </c>
      <c r="T192">
        <f>IF($B192=0,0,+VLOOKUP($B192,'1v -beneficirani'!$A$15:$AV$372,T$3,FALSE))</f>
        <v>0</v>
      </c>
      <c r="U192">
        <f>IF($B192=0,0,+VLOOKUP($B192,'1v -beneficirani'!$A$15:$AV$372,U$3,FALSE))</f>
        <v>0</v>
      </c>
      <c r="V192">
        <f>IF($B192=0,0,+VLOOKUP($B192,'1v -beneficirani'!$A$15:$AV$372,V$3,FALSE))</f>
        <v>0</v>
      </c>
      <c r="W192">
        <f>IF($B192=0,0,+VLOOKUP($B192,'1v -beneficirani'!$A$15:$AV$372,W$3,FALSE))</f>
        <v>0</v>
      </c>
      <c r="X192">
        <f>IF($B192=0,0,+VLOOKUP($B192,'1v -beneficirani'!$A$15:$AV$372,X$3,FALSE))</f>
        <v>0</v>
      </c>
      <c r="Y192">
        <f>IF($B192=0,0,+VLOOKUP($B192,'1v -beneficirani'!$A$15:$AV$372,Y$3,FALSE))</f>
        <v>0</v>
      </c>
      <c r="Z192">
        <f>IF($B192=0,0,+VLOOKUP($B192,'1v -beneficirani'!$A$15:$AV$372,Z$3,FALSE))</f>
        <v>0</v>
      </c>
      <c r="AA192">
        <f>IF($B192=0,0,+VLOOKUP($B192,'1v -beneficirani'!$A$15:$AV$372,AA$3,FALSE))</f>
        <v>0</v>
      </c>
      <c r="AB192">
        <f>IF($B192=0,0,+VLOOKUP($B192,'1v -beneficirani'!$A$15:$AV$372,AB$3,FALSE))</f>
        <v>0</v>
      </c>
      <c r="AC192">
        <f>IF($B192=0,0,+VLOOKUP($B192,'1v -beneficirani'!$A$15:$AV$372,AC$3,FALSE))</f>
        <v>0</v>
      </c>
      <c r="AD192">
        <f>IF($B192=0,0,+VLOOKUP($B192,'1v -beneficirani'!$A$15:$AV$372,AD$3,FALSE))</f>
        <v>0</v>
      </c>
      <c r="AL192">
        <f>IF($B192=0,0,+VLOOKUP($B192,'1v -beneficirani'!$A$15:$AV$372,AL$3,FALSE))</f>
        <v>0</v>
      </c>
      <c r="AM192">
        <f>IF($B192=0,0,+VLOOKUP($B192,'1v -beneficirani'!$A$15:$AV$372,AM$3,FALSE))</f>
        <v>0</v>
      </c>
      <c r="AN192" s="40">
        <f>IF($B192=0,0,+VLOOKUP($B192,'1v -beneficirani'!$A$15:$AV$372,AN$3,FALSE))</f>
        <v>0</v>
      </c>
      <c r="AO192" s="40">
        <f>IF($B192=0,0,+VLOOKUP($B192,'1v -beneficirani'!$A$15:$AV$372,AO$3,FALSE))</f>
        <v>0</v>
      </c>
      <c r="AP192" s="40">
        <f>IF($B192=0,0,+VLOOKUP($B192,'1v -beneficirani'!$A$15:$AV$372,AP$3,FALSE))</f>
        <v>0</v>
      </c>
      <c r="AQ192" s="40">
        <f>IF($B192=0,0,+VLOOKUP($B192,'1v -beneficirani'!$A$15:$AV$372,AQ$3,FALSE))</f>
        <v>0</v>
      </c>
      <c r="AR192" s="40">
        <f>IF($B192=0,0,+VLOOKUP($B192,'1v -beneficirani'!$A$15:$AV$372,AR$3,FALSE))</f>
        <v>0</v>
      </c>
      <c r="AS192" s="40">
        <f>IF($B192=0,0,+VLOOKUP($B192,'1v -beneficirani'!$A$15:$AV$372,AS$3,FALSE))</f>
        <v>0</v>
      </c>
      <c r="AT192" s="40">
        <f>IF($B192=0,0,+VLOOKUP($B192,'1v -beneficirani'!$A$15:$AV$372,AT$3,FALSE))</f>
        <v>0</v>
      </c>
      <c r="AU192" s="40">
        <f>IF($B192=0,0,+VLOOKUP($B192,'1v -beneficirani'!$A$15:$AV$372,AU$3,FALSE))</f>
        <v>0</v>
      </c>
      <c r="AV192" s="40">
        <f>IF($B192=0,0,+VLOOKUP($B192,'1v -beneficirani'!$A$15:$AV$372,AV$3,FALSE))</f>
        <v>0</v>
      </c>
      <c r="AW192" s="40">
        <f>IF($B192=0,0,+VLOOKUP($B192,'1v -beneficirani'!$A$15:$AV$372,AW$3,FALSE))</f>
        <v>0</v>
      </c>
      <c r="AX192" s="389">
        <f>IF($B192=0,0,+VLOOKUP($B192,'1v -beneficirani'!$A$15:$AV$372,AX$3,FALSE))</f>
        <v>0</v>
      </c>
    </row>
    <row r="193" spans="1:50" x14ac:dyDescent="0.25">
      <c r="A193">
        <f t="shared" si="19"/>
        <v>0</v>
      </c>
      <c r="B193">
        <f>+IF(MAX(B$4:B192)+1&lt;=B$1,B192+1,0)</f>
        <v>0</v>
      </c>
      <c r="C193" s="222">
        <f t="shared" si="21"/>
        <v>0</v>
      </c>
      <c r="D193">
        <f t="shared" si="21"/>
        <v>0</v>
      </c>
      <c r="E193" s="368">
        <f t="shared" si="21"/>
        <v>0</v>
      </c>
      <c r="F193" s="222">
        <f t="shared" si="17"/>
        <v>0</v>
      </c>
      <c r="G193">
        <f>IF($B193=0,0,+VLOOKUP($B193,'1v -beneficirani'!A$15:C$351,G$3,FALSE))</f>
        <v>0</v>
      </c>
      <c r="I193">
        <f>IF($B193=0,0,+VLOOKUP($B193,'1v -beneficirani'!$A$15:$AV$372,I$3,FALSE))</f>
        <v>0</v>
      </c>
      <c r="J193">
        <f>IF($B193=0,0,+VLOOKUP($B193,'1v -beneficirani'!$A$15:$AV$372,J$3,FALSE))</f>
        <v>0</v>
      </c>
      <c r="K193">
        <f>IF($B193=0,0,+VLOOKUP($B193,'1v -beneficirani'!$A$15:$AV$372,K$3,FALSE))</f>
        <v>0</v>
      </c>
      <c r="L193">
        <f>IF($B193=0,0,+VLOOKUP($B193,'1v -beneficirani'!$A$15:$AV$372,L$3,FALSE))</f>
        <v>0</v>
      </c>
      <c r="M193">
        <f>IF($B193=0,0,+VLOOKUP($B193,'1v -beneficirani'!$A$15:$AV$372,M$3,FALSE))</f>
        <v>0</v>
      </c>
      <c r="N193">
        <f>IF($B193=0,0,+VLOOKUP($B193,'1v -beneficirani'!$A$15:$AV$372,N$3,FALSE))</f>
        <v>0</v>
      </c>
      <c r="O193">
        <f>IF($B193=0,0,+VLOOKUP($B193,'1v -beneficirani'!$A$15:$AV$372,O$3,FALSE))</f>
        <v>0</v>
      </c>
      <c r="P193">
        <f>IF($B193=0,0,+VLOOKUP($B193,'1v -beneficirani'!$A$15:$AV$372,P$3,FALSE))</f>
        <v>0</v>
      </c>
      <c r="Q193">
        <f>IF($B193=0,0,+VLOOKUP($B193,'1v -beneficirani'!$A$15:$AV$372,Q$3,FALSE))</f>
        <v>0</v>
      </c>
      <c r="R193">
        <f>IF($B193=0,0,+VLOOKUP($B193,'1v -beneficirani'!$A$15:$AV$372,R$3,FALSE))</f>
        <v>0</v>
      </c>
      <c r="S193">
        <f>IF($B193=0,0,+VLOOKUP($B193,'1v -beneficirani'!$A$15:$AV$372,S$3,FALSE))</f>
        <v>0</v>
      </c>
      <c r="T193">
        <f>IF($B193=0,0,+VLOOKUP($B193,'1v -beneficirani'!$A$15:$AV$372,T$3,FALSE))</f>
        <v>0</v>
      </c>
      <c r="U193">
        <f>IF($B193=0,0,+VLOOKUP($B193,'1v -beneficirani'!$A$15:$AV$372,U$3,FALSE))</f>
        <v>0</v>
      </c>
      <c r="V193">
        <f>IF($B193=0,0,+VLOOKUP($B193,'1v -beneficirani'!$A$15:$AV$372,V$3,FALSE))</f>
        <v>0</v>
      </c>
      <c r="W193">
        <f>IF($B193=0,0,+VLOOKUP($B193,'1v -beneficirani'!$A$15:$AV$372,W$3,FALSE))</f>
        <v>0</v>
      </c>
      <c r="X193">
        <f>IF($B193=0,0,+VLOOKUP($B193,'1v -beneficirani'!$A$15:$AV$372,X$3,FALSE))</f>
        <v>0</v>
      </c>
      <c r="Y193">
        <f>IF($B193=0,0,+VLOOKUP($B193,'1v -beneficirani'!$A$15:$AV$372,Y$3,FALSE))</f>
        <v>0</v>
      </c>
      <c r="Z193">
        <f>IF($B193=0,0,+VLOOKUP($B193,'1v -beneficirani'!$A$15:$AV$372,Z$3,FALSE))</f>
        <v>0</v>
      </c>
      <c r="AA193">
        <f>IF($B193=0,0,+VLOOKUP($B193,'1v -beneficirani'!$A$15:$AV$372,AA$3,FALSE))</f>
        <v>0</v>
      </c>
      <c r="AB193">
        <f>IF($B193=0,0,+VLOOKUP($B193,'1v -beneficirani'!$A$15:$AV$372,AB$3,FALSE))</f>
        <v>0</v>
      </c>
      <c r="AC193">
        <f>IF($B193=0,0,+VLOOKUP($B193,'1v -beneficirani'!$A$15:$AV$372,AC$3,FALSE))</f>
        <v>0</v>
      </c>
      <c r="AD193">
        <f>IF($B193=0,0,+VLOOKUP($B193,'1v -beneficirani'!$A$15:$AV$372,AD$3,FALSE))</f>
        <v>0</v>
      </c>
      <c r="AL193">
        <f>IF($B193=0,0,+VLOOKUP($B193,'1v -beneficirani'!$A$15:$AV$372,AL$3,FALSE))</f>
        <v>0</v>
      </c>
      <c r="AM193">
        <f>IF($B193=0,0,+VLOOKUP($B193,'1v -beneficirani'!$A$15:$AV$372,AM$3,FALSE))</f>
        <v>0</v>
      </c>
      <c r="AN193" s="40">
        <f>IF($B193=0,0,+VLOOKUP($B193,'1v -beneficirani'!$A$15:$AV$372,AN$3,FALSE))</f>
        <v>0</v>
      </c>
      <c r="AO193" s="40">
        <f>IF($B193=0,0,+VLOOKUP($B193,'1v -beneficirani'!$A$15:$AV$372,AO$3,FALSE))</f>
        <v>0</v>
      </c>
      <c r="AP193" s="40">
        <f>IF($B193=0,0,+VLOOKUP($B193,'1v -beneficirani'!$A$15:$AV$372,AP$3,FALSE))</f>
        <v>0</v>
      </c>
      <c r="AQ193" s="40">
        <f>IF($B193=0,0,+VLOOKUP($B193,'1v -beneficirani'!$A$15:$AV$372,AQ$3,FALSE))</f>
        <v>0</v>
      </c>
      <c r="AR193" s="40">
        <f>IF($B193=0,0,+VLOOKUP($B193,'1v -beneficirani'!$A$15:$AV$372,AR$3,FALSE))</f>
        <v>0</v>
      </c>
      <c r="AS193" s="40">
        <f>IF($B193=0,0,+VLOOKUP($B193,'1v -beneficirani'!$A$15:$AV$372,AS$3,FALSE))</f>
        <v>0</v>
      </c>
      <c r="AT193" s="40">
        <f>IF($B193=0,0,+VLOOKUP($B193,'1v -beneficirani'!$A$15:$AV$372,AT$3,FALSE))</f>
        <v>0</v>
      </c>
      <c r="AU193" s="40">
        <f>IF($B193=0,0,+VLOOKUP($B193,'1v -beneficirani'!$A$15:$AV$372,AU$3,FALSE))</f>
        <v>0</v>
      </c>
      <c r="AV193" s="40">
        <f>IF($B193=0,0,+VLOOKUP($B193,'1v -beneficirani'!$A$15:$AV$372,AV$3,FALSE))</f>
        <v>0</v>
      </c>
      <c r="AW193" s="40">
        <f>IF($B193=0,0,+VLOOKUP($B193,'1v -beneficirani'!$A$15:$AV$372,AW$3,FALSE))</f>
        <v>0</v>
      </c>
      <c r="AX193" s="389">
        <f>IF($B193=0,0,+VLOOKUP($B193,'1v -beneficirani'!$A$15:$AV$372,AX$3,FALSE))</f>
        <v>0</v>
      </c>
    </row>
    <row r="194" spans="1:50" x14ac:dyDescent="0.25">
      <c r="A194">
        <f t="shared" si="19"/>
        <v>0</v>
      </c>
      <c r="B194">
        <f>+IF(MAX(B$4:B193)+1&lt;=B$1,B193+1,0)</f>
        <v>0</v>
      </c>
      <c r="C194" s="222">
        <f t="shared" si="21"/>
        <v>0</v>
      </c>
      <c r="D194">
        <f t="shared" si="21"/>
        <v>0</v>
      </c>
      <c r="E194" s="368">
        <f t="shared" si="21"/>
        <v>0</v>
      </c>
      <c r="F194" s="222">
        <f t="shared" si="17"/>
        <v>0</v>
      </c>
      <c r="G194">
        <f>IF($B194=0,0,+VLOOKUP($B194,'1v -beneficirani'!A$15:C$351,G$3,FALSE))</f>
        <v>0</v>
      </c>
      <c r="I194">
        <f>IF($B194=0,0,+VLOOKUP($B194,'1v -beneficirani'!$A$15:$AV$372,I$3,FALSE))</f>
        <v>0</v>
      </c>
      <c r="J194">
        <f>IF($B194=0,0,+VLOOKUP($B194,'1v -beneficirani'!$A$15:$AV$372,J$3,FALSE))</f>
        <v>0</v>
      </c>
      <c r="K194">
        <f>IF($B194=0,0,+VLOOKUP($B194,'1v -beneficirani'!$A$15:$AV$372,K$3,FALSE))</f>
        <v>0</v>
      </c>
      <c r="L194">
        <f>IF($B194=0,0,+VLOOKUP($B194,'1v -beneficirani'!$A$15:$AV$372,L$3,FALSE))</f>
        <v>0</v>
      </c>
      <c r="M194">
        <f>IF($B194=0,0,+VLOOKUP($B194,'1v -beneficirani'!$A$15:$AV$372,M$3,FALSE))</f>
        <v>0</v>
      </c>
      <c r="N194">
        <f>IF($B194=0,0,+VLOOKUP($B194,'1v -beneficirani'!$A$15:$AV$372,N$3,FALSE))</f>
        <v>0</v>
      </c>
      <c r="O194">
        <f>IF($B194=0,0,+VLOOKUP($B194,'1v -beneficirani'!$A$15:$AV$372,O$3,FALSE))</f>
        <v>0</v>
      </c>
      <c r="P194">
        <f>IF($B194=0,0,+VLOOKUP($B194,'1v -beneficirani'!$A$15:$AV$372,P$3,FALSE))</f>
        <v>0</v>
      </c>
      <c r="Q194">
        <f>IF($B194=0,0,+VLOOKUP($B194,'1v -beneficirani'!$A$15:$AV$372,Q$3,FALSE))</f>
        <v>0</v>
      </c>
      <c r="R194">
        <f>IF($B194=0,0,+VLOOKUP($B194,'1v -beneficirani'!$A$15:$AV$372,R$3,FALSE))</f>
        <v>0</v>
      </c>
      <c r="S194">
        <f>IF($B194=0,0,+VLOOKUP($B194,'1v -beneficirani'!$A$15:$AV$372,S$3,FALSE))</f>
        <v>0</v>
      </c>
      <c r="T194">
        <f>IF($B194=0,0,+VLOOKUP($B194,'1v -beneficirani'!$A$15:$AV$372,T$3,FALSE))</f>
        <v>0</v>
      </c>
      <c r="U194">
        <f>IF($B194=0,0,+VLOOKUP($B194,'1v -beneficirani'!$A$15:$AV$372,U$3,FALSE))</f>
        <v>0</v>
      </c>
      <c r="V194">
        <f>IF($B194=0,0,+VLOOKUP($B194,'1v -beneficirani'!$A$15:$AV$372,V$3,FALSE))</f>
        <v>0</v>
      </c>
      <c r="W194">
        <f>IF($B194=0,0,+VLOOKUP($B194,'1v -beneficirani'!$A$15:$AV$372,W$3,FALSE))</f>
        <v>0</v>
      </c>
      <c r="X194">
        <f>IF($B194=0,0,+VLOOKUP($B194,'1v -beneficirani'!$A$15:$AV$372,X$3,FALSE))</f>
        <v>0</v>
      </c>
      <c r="Y194">
        <f>IF($B194=0,0,+VLOOKUP($B194,'1v -beneficirani'!$A$15:$AV$372,Y$3,FALSE))</f>
        <v>0</v>
      </c>
      <c r="Z194">
        <f>IF($B194=0,0,+VLOOKUP($B194,'1v -beneficirani'!$A$15:$AV$372,Z$3,FALSE))</f>
        <v>0</v>
      </c>
      <c r="AA194">
        <f>IF($B194=0,0,+VLOOKUP($B194,'1v -beneficirani'!$A$15:$AV$372,AA$3,FALSE))</f>
        <v>0</v>
      </c>
      <c r="AB194">
        <f>IF($B194=0,0,+VLOOKUP($B194,'1v -beneficirani'!$A$15:$AV$372,AB$3,FALSE))</f>
        <v>0</v>
      </c>
      <c r="AC194">
        <f>IF($B194=0,0,+VLOOKUP($B194,'1v -beneficirani'!$A$15:$AV$372,AC$3,FALSE))</f>
        <v>0</v>
      </c>
      <c r="AD194">
        <f>IF($B194=0,0,+VLOOKUP($B194,'1v -beneficirani'!$A$15:$AV$372,AD$3,FALSE))</f>
        <v>0</v>
      </c>
      <c r="AL194">
        <f>IF($B194=0,0,+VLOOKUP($B194,'1v -beneficirani'!$A$15:$AV$372,AL$3,FALSE))</f>
        <v>0</v>
      </c>
      <c r="AM194">
        <f>IF($B194=0,0,+VLOOKUP($B194,'1v -beneficirani'!$A$15:$AV$372,AM$3,FALSE))</f>
        <v>0</v>
      </c>
      <c r="AN194" s="40">
        <f>IF($B194=0,0,+VLOOKUP($B194,'1v -beneficirani'!$A$15:$AV$372,AN$3,FALSE))</f>
        <v>0</v>
      </c>
      <c r="AO194" s="40">
        <f>IF($B194=0,0,+VLOOKUP($B194,'1v -beneficirani'!$A$15:$AV$372,AO$3,FALSE))</f>
        <v>0</v>
      </c>
      <c r="AP194" s="40">
        <f>IF($B194=0,0,+VLOOKUP($B194,'1v -beneficirani'!$A$15:$AV$372,AP$3,FALSE))</f>
        <v>0</v>
      </c>
      <c r="AQ194" s="40">
        <f>IF($B194=0,0,+VLOOKUP($B194,'1v -beneficirani'!$A$15:$AV$372,AQ$3,FALSE))</f>
        <v>0</v>
      </c>
      <c r="AR194" s="40">
        <f>IF($B194=0,0,+VLOOKUP($B194,'1v -beneficirani'!$A$15:$AV$372,AR$3,FALSE))</f>
        <v>0</v>
      </c>
      <c r="AS194" s="40">
        <f>IF($B194=0,0,+VLOOKUP($B194,'1v -beneficirani'!$A$15:$AV$372,AS$3,FALSE))</f>
        <v>0</v>
      </c>
      <c r="AT194" s="40">
        <f>IF($B194=0,0,+VLOOKUP($B194,'1v -beneficirani'!$A$15:$AV$372,AT$3,FALSE))</f>
        <v>0</v>
      </c>
      <c r="AU194" s="40">
        <f>IF($B194=0,0,+VLOOKUP($B194,'1v -beneficirani'!$A$15:$AV$372,AU$3,FALSE))</f>
        <v>0</v>
      </c>
      <c r="AV194" s="40">
        <f>IF($B194=0,0,+VLOOKUP($B194,'1v -beneficirani'!$A$15:$AV$372,AV$3,FALSE))</f>
        <v>0</v>
      </c>
      <c r="AW194" s="40">
        <f>IF($B194=0,0,+VLOOKUP($B194,'1v -beneficirani'!$A$15:$AV$372,AW$3,FALSE))</f>
        <v>0</v>
      </c>
      <c r="AX194" s="389">
        <f>IF($B194=0,0,+VLOOKUP($B194,'1v -beneficirani'!$A$15:$AV$372,AX$3,FALSE))</f>
        <v>0</v>
      </c>
    </row>
    <row r="195" spans="1:50" x14ac:dyDescent="0.25">
      <c r="A195">
        <f t="shared" si="19"/>
        <v>0</v>
      </c>
      <c r="B195">
        <f>+IF(MAX(B$4:B194)+1&lt;=B$1,B194+1,0)</f>
        <v>0</v>
      </c>
      <c r="C195" s="222">
        <f t="shared" si="21"/>
        <v>0</v>
      </c>
      <c r="D195">
        <f t="shared" si="21"/>
        <v>0</v>
      </c>
      <c r="E195" s="368">
        <f t="shared" si="21"/>
        <v>0</v>
      </c>
      <c r="F195" s="222">
        <f t="shared" si="17"/>
        <v>0</v>
      </c>
      <c r="G195">
        <f>IF($B195=0,0,+VLOOKUP($B195,'1v -beneficirani'!A$15:C$351,G$3,FALSE))</f>
        <v>0</v>
      </c>
      <c r="I195">
        <f>IF($B195=0,0,+VLOOKUP($B195,'1v -beneficirani'!$A$15:$AV$372,I$3,FALSE))</f>
        <v>0</v>
      </c>
      <c r="J195">
        <f>IF($B195=0,0,+VLOOKUP($B195,'1v -beneficirani'!$A$15:$AV$372,J$3,FALSE))</f>
        <v>0</v>
      </c>
      <c r="K195">
        <f>IF($B195=0,0,+VLOOKUP($B195,'1v -beneficirani'!$A$15:$AV$372,K$3,FALSE))</f>
        <v>0</v>
      </c>
      <c r="L195">
        <f>IF($B195=0,0,+VLOOKUP($B195,'1v -beneficirani'!$A$15:$AV$372,L$3,FALSE))</f>
        <v>0</v>
      </c>
      <c r="M195">
        <f>IF($B195=0,0,+VLOOKUP($B195,'1v -beneficirani'!$A$15:$AV$372,M$3,FALSE))</f>
        <v>0</v>
      </c>
      <c r="N195">
        <f>IF($B195=0,0,+VLOOKUP($B195,'1v -beneficirani'!$A$15:$AV$372,N$3,FALSE))</f>
        <v>0</v>
      </c>
      <c r="O195">
        <f>IF($B195=0,0,+VLOOKUP($B195,'1v -beneficirani'!$A$15:$AV$372,O$3,FALSE))</f>
        <v>0</v>
      </c>
      <c r="P195">
        <f>IF($B195=0,0,+VLOOKUP($B195,'1v -beneficirani'!$A$15:$AV$372,P$3,FALSE))</f>
        <v>0</v>
      </c>
      <c r="Q195">
        <f>IF($B195=0,0,+VLOOKUP($B195,'1v -beneficirani'!$A$15:$AV$372,Q$3,FALSE))</f>
        <v>0</v>
      </c>
      <c r="R195">
        <f>IF($B195=0,0,+VLOOKUP($B195,'1v -beneficirani'!$A$15:$AV$372,R$3,FALSE))</f>
        <v>0</v>
      </c>
      <c r="S195">
        <f>IF($B195=0,0,+VLOOKUP($B195,'1v -beneficirani'!$A$15:$AV$372,S$3,FALSE))</f>
        <v>0</v>
      </c>
      <c r="T195">
        <f>IF($B195=0,0,+VLOOKUP($B195,'1v -beneficirani'!$A$15:$AV$372,T$3,FALSE))</f>
        <v>0</v>
      </c>
      <c r="U195">
        <f>IF($B195=0,0,+VLOOKUP($B195,'1v -beneficirani'!$A$15:$AV$372,U$3,FALSE))</f>
        <v>0</v>
      </c>
      <c r="V195">
        <f>IF($B195=0,0,+VLOOKUP($B195,'1v -beneficirani'!$A$15:$AV$372,V$3,FALSE))</f>
        <v>0</v>
      </c>
      <c r="W195">
        <f>IF($B195=0,0,+VLOOKUP($B195,'1v -beneficirani'!$A$15:$AV$372,W$3,FALSE))</f>
        <v>0</v>
      </c>
      <c r="X195">
        <f>IF($B195=0,0,+VLOOKUP($B195,'1v -beneficirani'!$A$15:$AV$372,X$3,FALSE))</f>
        <v>0</v>
      </c>
      <c r="Y195">
        <f>IF($B195=0,0,+VLOOKUP($B195,'1v -beneficirani'!$A$15:$AV$372,Y$3,FALSE))</f>
        <v>0</v>
      </c>
      <c r="Z195">
        <f>IF($B195=0,0,+VLOOKUP($B195,'1v -beneficirani'!$A$15:$AV$372,Z$3,FALSE))</f>
        <v>0</v>
      </c>
      <c r="AA195">
        <f>IF($B195=0,0,+VLOOKUP($B195,'1v -beneficirani'!$A$15:$AV$372,AA$3,FALSE))</f>
        <v>0</v>
      </c>
      <c r="AB195">
        <f>IF($B195=0,0,+VLOOKUP($B195,'1v -beneficirani'!$A$15:$AV$372,AB$3,FALSE))</f>
        <v>0</v>
      </c>
      <c r="AC195">
        <f>IF($B195=0,0,+VLOOKUP($B195,'1v -beneficirani'!$A$15:$AV$372,AC$3,FALSE))</f>
        <v>0</v>
      </c>
      <c r="AD195">
        <f>IF($B195=0,0,+VLOOKUP($B195,'1v -beneficirani'!$A$15:$AV$372,AD$3,FALSE))</f>
        <v>0</v>
      </c>
      <c r="AL195">
        <f>IF($B195=0,0,+VLOOKUP($B195,'1v -beneficirani'!$A$15:$AV$372,AL$3,FALSE))</f>
        <v>0</v>
      </c>
      <c r="AM195">
        <f>IF($B195=0,0,+VLOOKUP($B195,'1v -beneficirani'!$A$15:$AV$372,AM$3,FALSE))</f>
        <v>0</v>
      </c>
      <c r="AN195" s="40">
        <f>IF($B195=0,0,+VLOOKUP($B195,'1v -beneficirani'!$A$15:$AV$372,AN$3,FALSE))</f>
        <v>0</v>
      </c>
      <c r="AO195" s="40">
        <f>IF($B195=0,0,+VLOOKUP($B195,'1v -beneficirani'!$A$15:$AV$372,AO$3,FALSE))</f>
        <v>0</v>
      </c>
      <c r="AP195" s="40">
        <f>IF($B195=0,0,+VLOOKUP($B195,'1v -beneficirani'!$A$15:$AV$372,AP$3,FALSE))</f>
        <v>0</v>
      </c>
      <c r="AQ195" s="40">
        <f>IF($B195=0,0,+VLOOKUP($B195,'1v -beneficirani'!$A$15:$AV$372,AQ$3,FALSE))</f>
        <v>0</v>
      </c>
      <c r="AR195" s="40">
        <f>IF($B195=0,0,+VLOOKUP($B195,'1v -beneficirani'!$A$15:$AV$372,AR$3,FALSE))</f>
        <v>0</v>
      </c>
      <c r="AS195" s="40">
        <f>IF($B195=0,0,+VLOOKUP($B195,'1v -beneficirani'!$A$15:$AV$372,AS$3,FALSE))</f>
        <v>0</v>
      </c>
      <c r="AT195" s="40">
        <f>IF($B195=0,0,+VLOOKUP($B195,'1v -beneficirani'!$A$15:$AV$372,AT$3,FALSE))</f>
        <v>0</v>
      </c>
      <c r="AU195" s="40">
        <f>IF($B195=0,0,+VLOOKUP($B195,'1v -beneficirani'!$A$15:$AV$372,AU$3,FALSE))</f>
        <v>0</v>
      </c>
      <c r="AV195" s="40">
        <f>IF($B195=0,0,+VLOOKUP($B195,'1v -beneficirani'!$A$15:$AV$372,AV$3,FALSE))</f>
        <v>0</v>
      </c>
      <c r="AW195" s="40">
        <f>IF($B195=0,0,+VLOOKUP($B195,'1v -beneficirani'!$A$15:$AV$372,AW$3,FALSE))</f>
        <v>0</v>
      </c>
      <c r="AX195" s="389">
        <f>IF($B195=0,0,+VLOOKUP($B195,'1v -beneficirani'!$A$15:$AV$372,AX$3,FALSE))</f>
        <v>0</v>
      </c>
    </row>
    <row r="196" spans="1:50" x14ac:dyDescent="0.25">
      <c r="A196">
        <f t="shared" si="19"/>
        <v>0</v>
      </c>
      <c r="B196">
        <f>+IF(MAX(B$4:B195)+1&lt;=B$1,B195+1,0)</f>
        <v>0</v>
      </c>
      <c r="C196" s="222">
        <f t="shared" si="21"/>
        <v>0</v>
      </c>
      <c r="D196">
        <f t="shared" si="21"/>
        <v>0</v>
      </c>
      <c r="E196" s="368">
        <f t="shared" si="21"/>
        <v>0</v>
      </c>
      <c r="F196" s="222">
        <f t="shared" si="17"/>
        <v>0</v>
      </c>
      <c r="G196">
        <f>IF($B196=0,0,+VLOOKUP($B196,'1v -beneficirani'!A$15:C$351,G$3,FALSE))</f>
        <v>0</v>
      </c>
      <c r="I196">
        <f>IF($B196=0,0,+VLOOKUP($B196,'1v -beneficirani'!$A$15:$AV$372,I$3,FALSE))</f>
        <v>0</v>
      </c>
      <c r="J196">
        <f>IF($B196=0,0,+VLOOKUP($B196,'1v -beneficirani'!$A$15:$AV$372,J$3,FALSE))</f>
        <v>0</v>
      </c>
      <c r="K196">
        <f>IF($B196=0,0,+VLOOKUP($B196,'1v -beneficirani'!$A$15:$AV$372,K$3,FALSE))</f>
        <v>0</v>
      </c>
      <c r="L196">
        <f>IF($B196=0,0,+VLOOKUP($B196,'1v -beneficirani'!$A$15:$AV$372,L$3,FALSE))</f>
        <v>0</v>
      </c>
      <c r="M196">
        <f>IF($B196=0,0,+VLOOKUP($B196,'1v -beneficirani'!$A$15:$AV$372,M$3,FALSE))</f>
        <v>0</v>
      </c>
      <c r="N196">
        <f>IF($B196=0,0,+VLOOKUP($B196,'1v -beneficirani'!$A$15:$AV$372,N$3,FALSE))</f>
        <v>0</v>
      </c>
      <c r="O196">
        <f>IF($B196=0,0,+VLOOKUP($B196,'1v -beneficirani'!$A$15:$AV$372,O$3,FALSE))</f>
        <v>0</v>
      </c>
      <c r="P196">
        <f>IF($B196=0,0,+VLOOKUP($B196,'1v -beneficirani'!$A$15:$AV$372,P$3,FALSE))</f>
        <v>0</v>
      </c>
      <c r="Q196">
        <f>IF($B196=0,0,+VLOOKUP($B196,'1v -beneficirani'!$A$15:$AV$372,Q$3,FALSE))</f>
        <v>0</v>
      </c>
      <c r="R196">
        <f>IF($B196=0,0,+VLOOKUP($B196,'1v -beneficirani'!$A$15:$AV$372,R$3,FALSE))</f>
        <v>0</v>
      </c>
      <c r="S196">
        <f>IF($B196=0,0,+VLOOKUP($B196,'1v -beneficirani'!$A$15:$AV$372,S$3,FALSE))</f>
        <v>0</v>
      </c>
      <c r="T196">
        <f>IF($B196=0,0,+VLOOKUP($B196,'1v -beneficirani'!$A$15:$AV$372,T$3,FALSE))</f>
        <v>0</v>
      </c>
      <c r="U196">
        <f>IF($B196=0,0,+VLOOKUP($B196,'1v -beneficirani'!$A$15:$AV$372,U$3,FALSE))</f>
        <v>0</v>
      </c>
      <c r="V196">
        <f>IF($B196=0,0,+VLOOKUP($B196,'1v -beneficirani'!$A$15:$AV$372,V$3,FALSE))</f>
        <v>0</v>
      </c>
      <c r="W196">
        <f>IF($B196=0,0,+VLOOKUP($B196,'1v -beneficirani'!$A$15:$AV$372,W$3,FALSE))</f>
        <v>0</v>
      </c>
      <c r="X196">
        <f>IF($B196=0,0,+VLOOKUP($B196,'1v -beneficirani'!$A$15:$AV$372,X$3,FALSE))</f>
        <v>0</v>
      </c>
      <c r="Y196">
        <f>IF($B196=0,0,+VLOOKUP($B196,'1v -beneficirani'!$A$15:$AV$372,Y$3,FALSE))</f>
        <v>0</v>
      </c>
      <c r="Z196">
        <f>IF($B196=0,0,+VLOOKUP($B196,'1v -beneficirani'!$A$15:$AV$372,Z$3,FALSE))</f>
        <v>0</v>
      </c>
      <c r="AA196">
        <f>IF($B196=0,0,+VLOOKUP($B196,'1v -beneficirani'!$A$15:$AV$372,AA$3,FALSE))</f>
        <v>0</v>
      </c>
      <c r="AB196">
        <f>IF($B196=0,0,+VLOOKUP($B196,'1v -beneficirani'!$A$15:$AV$372,AB$3,FALSE))</f>
        <v>0</v>
      </c>
      <c r="AC196">
        <f>IF($B196=0,0,+VLOOKUP($B196,'1v -beneficirani'!$A$15:$AV$372,AC$3,FALSE))</f>
        <v>0</v>
      </c>
      <c r="AD196">
        <f>IF($B196=0,0,+VLOOKUP($B196,'1v -beneficirani'!$A$15:$AV$372,AD$3,FALSE))</f>
        <v>0</v>
      </c>
      <c r="AL196">
        <f>IF($B196=0,0,+VLOOKUP($B196,'1v -beneficirani'!$A$15:$AV$372,AL$3,FALSE))</f>
        <v>0</v>
      </c>
      <c r="AM196">
        <f>IF($B196=0,0,+VLOOKUP($B196,'1v -beneficirani'!$A$15:$AV$372,AM$3,FALSE))</f>
        <v>0</v>
      </c>
      <c r="AN196" s="40">
        <f>IF($B196=0,0,+VLOOKUP($B196,'1v -beneficirani'!$A$15:$AV$372,AN$3,FALSE))</f>
        <v>0</v>
      </c>
      <c r="AO196" s="40">
        <f>IF($B196=0,0,+VLOOKUP($B196,'1v -beneficirani'!$A$15:$AV$372,AO$3,FALSE))</f>
        <v>0</v>
      </c>
      <c r="AP196" s="40">
        <f>IF($B196=0,0,+VLOOKUP($B196,'1v -beneficirani'!$A$15:$AV$372,AP$3,FALSE))</f>
        <v>0</v>
      </c>
      <c r="AQ196" s="40">
        <f>IF($B196=0,0,+VLOOKUP($B196,'1v -beneficirani'!$A$15:$AV$372,AQ$3,FALSE))</f>
        <v>0</v>
      </c>
      <c r="AR196" s="40">
        <f>IF($B196=0,0,+VLOOKUP($B196,'1v -beneficirani'!$A$15:$AV$372,AR$3,FALSE))</f>
        <v>0</v>
      </c>
      <c r="AS196" s="40">
        <f>IF($B196=0,0,+VLOOKUP($B196,'1v -beneficirani'!$A$15:$AV$372,AS$3,FALSE))</f>
        <v>0</v>
      </c>
      <c r="AT196" s="40">
        <f>IF($B196=0,0,+VLOOKUP($B196,'1v -beneficirani'!$A$15:$AV$372,AT$3,FALSE))</f>
        <v>0</v>
      </c>
      <c r="AU196" s="40">
        <f>IF($B196=0,0,+VLOOKUP($B196,'1v -beneficirani'!$A$15:$AV$372,AU$3,FALSE))</f>
        <v>0</v>
      </c>
      <c r="AV196" s="40">
        <f>IF($B196=0,0,+VLOOKUP($B196,'1v -beneficirani'!$A$15:$AV$372,AV$3,FALSE))</f>
        <v>0</v>
      </c>
      <c r="AW196" s="40">
        <f>IF($B196=0,0,+VLOOKUP($B196,'1v -beneficirani'!$A$15:$AV$372,AW$3,FALSE))</f>
        <v>0</v>
      </c>
      <c r="AX196" s="389">
        <f>IF($B196=0,0,+VLOOKUP($B196,'1v -beneficirani'!$A$15:$AV$372,AX$3,FALSE))</f>
        <v>0</v>
      </c>
    </row>
    <row r="197" spans="1:50" x14ac:dyDescent="0.25">
      <c r="A197">
        <f t="shared" si="19"/>
        <v>0</v>
      </c>
      <c r="B197">
        <f>+IF(MAX(B$4:B196)+1&lt;=B$1,B196+1,0)</f>
        <v>0</v>
      </c>
      <c r="C197" s="222">
        <f t="shared" si="21"/>
        <v>0</v>
      </c>
      <c r="D197">
        <f t="shared" si="21"/>
        <v>0</v>
      </c>
      <c r="E197" s="368">
        <f t="shared" si="21"/>
        <v>0</v>
      </c>
      <c r="F197" s="222">
        <f t="shared" si="17"/>
        <v>0</v>
      </c>
      <c r="G197">
        <f>IF($B197=0,0,+VLOOKUP($B197,'1v -beneficirani'!A$15:C$351,G$3,FALSE))</f>
        <v>0</v>
      </c>
      <c r="I197">
        <f>IF($B197=0,0,+VLOOKUP($B197,'1v -beneficirani'!$A$15:$AV$372,I$3,FALSE))</f>
        <v>0</v>
      </c>
      <c r="J197">
        <f>IF($B197=0,0,+VLOOKUP($B197,'1v -beneficirani'!$A$15:$AV$372,J$3,FALSE))</f>
        <v>0</v>
      </c>
      <c r="K197">
        <f>IF($B197=0,0,+VLOOKUP($B197,'1v -beneficirani'!$A$15:$AV$372,K$3,FALSE))</f>
        <v>0</v>
      </c>
      <c r="L197">
        <f>IF($B197=0,0,+VLOOKUP($B197,'1v -beneficirani'!$A$15:$AV$372,L$3,FALSE))</f>
        <v>0</v>
      </c>
      <c r="M197">
        <f>IF($B197=0,0,+VLOOKUP($B197,'1v -beneficirani'!$A$15:$AV$372,M$3,FALSE))</f>
        <v>0</v>
      </c>
      <c r="N197">
        <f>IF($B197=0,0,+VLOOKUP($B197,'1v -beneficirani'!$A$15:$AV$372,N$3,FALSE))</f>
        <v>0</v>
      </c>
      <c r="O197">
        <f>IF($B197=0,0,+VLOOKUP($B197,'1v -beneficirani'!$A$15:$AV$372,O$3,FALSE))</f>
        <v>0</v>
      </c>
      <c r="P197">
        <f>IF($B197=0,0,+VLOOKUP($B197,'1v -beneficirani'!$A$15:$AV$372,P$3,FALSE))</f>
        <v>0</v>
      </c>
      <c r="Q197">
        <f>IF($B197=0,0,+VLOOKUP($B197,'1v -beneficirani'!$A$15:$AV$372,Q$3,FALSE))</f>
        <v>0</v>
      </c>
      <c r="R197">
        <f>IF($B197=0,0,+VLOOKUP($B197,'1v -beneficirani'!$A$15:$AV$372,R$3,FALSE))</f>
        <v>0</v>
      </c>
      <c r="S197">
        <f>IF($B197=0,0,+VLOOKUP($B197,'1v -beneficirani'!$A$15:$AV$372,S$3,FALSE))</f>
        <v>0</v>
      </c>
      <c r="T197">
        <f>IF($B197=0,0,+VLOOKUP($B197,'1v -beneficirani'!$A$15:$AV$372,T$3,FALSE))</f>
        <v>0</v>
      </c>
      <c r="U197">
        <f>IF($B197=0,0,+VLOOKUP($B197,'1v -beneficirani'!$A$15:$AV$372,U$3,FALSE))</f>
        <v>0</v>
      </c>
      <c r="V197">
        <f>IF($B197=0,0,+VLOOKUP($B197,'1v -beneficirani'!$A$15:$AV$372,V$3,FALSE))</f>
        <v>0</v>
      </c>
      <c r="W197">
        <f>IF($B197=0,0,+VLOOKUP($B197,'1v -beneficirani'!$A$15:$AV$372,W$3,FALSE))</f>
        <v>0</v>
      </c>
      <c r="X197">
        <f>IF($B197=0,0,+VLOOKUP($B197,'1v -beneficirani'!$A$15:$AV$372,X$3,FALSE))</f>
        <v>0</v>
      </c>
      <c r="Y197">
        <f>IF($B197=0,0,+VLOOKUP($B197,'1v -beneficirani'!$A$15:$AV$372,Y$3,FALSE))</f>
        <v>0</v>
      </c>
      <c r="Z197">
        <f>IF($B197=0,0,+VLOOKUP($B197,'1v -beneficirani'!$A$15:$AV$372,Z$3,FALSE))</f>
        <v>0</v>
      </c>
      <c r="AA197">
        <f>IF($B197=0,0,+VLOOKUP($B197,'1v -beneficirani'!$A$15:$AV$372,AA$3,FALSE))</f>
        <v>0</v>
      </c>
      <c r="AB197">
        <f>IF($B197=0,0,+VLOOKUP($B197,'1v -beneficirani'!$A$15:$AV$372,AB$3,FALSE))</f>
        <v>0</v>
      </c>
      <c r="AC197">
        <f>IF($B197=0,0,+VLOOKUP($B197,'1v -beneficirani'!$A$15:$AV$372,AC$3,FALSE))</f>
        <v>0</v>
      </c>
      <c r="AD197">
        <f>IF($B197=0,0,+VLOOKUP($B197,'1v -beneficirani'!$A$15:$AV$372,AD$3,FALSE))</f>
        <v>0</v>
      </c>
      <c r="AL197">
        <f>IF($B197=0,0,+VLOOKUP($B197,'1v -beneficirani'!$A$15:$AV$372,AL$3,FALSE))</f>
        <v>0</v>
      </c>
      <c r="AM197">
        <f>IF($B197=0,0,+VLOOKUP($B197,'1v -beneficirani'!$A$15:$AV$372,AM$3,FALSE))</f>
        <v>0</v>
      </c>
      <c r="AN197" s="40">
        <f>IF($B197=0,0,+VLOOKUP($B197,'1v -beneficirani'!$A$15:$AV$372,AN$3,FALSE))</f>
        <v>0</v>
      </c>
      <c r="AO197" s="40">
        <f>IF($B197=0,0,+VLOOKUP($B197,'1v -beneficirani'!$A$15:$AV$372,AO$3,FALSE))</f>
        <v>0</v>
      </c>
      <c r="AP197" s="40">
        <f>IF($B197=0,0,+VLOOKUP($B197,'1v -beneficirani'!$A$15:$AV$372,AP$3,FALSE))</f>
        <v>0</v>
      </c>
      <c r="AQ197" s="40">
        <f>IF($B197=0,0,+VLOOKUP($B197,'1v -beneficirani'!$A$15:$AV$372,AQ$3,FALSE))</f>
        <v>0</v>
      </c>
      <c r="AR197" s="40">
        <f>IF($B197=0,0,+VLOOKUP($B197,'1v -beneficirani'!$A$15:$AV$372,AR$3,FALSE))</f>
        <v>0</v>
      </c>
      <c r="AS197" s="40">
        <f>IF($B197=0,0,+VLOOKUP($B197,'1v -beneficirani'!$A$15:$AV$372,AS$3,FALSE))</f>
        <v>0</v>
      </c>
      <c r="AT197" s="40">
        <f>IF($B197=0,0,+VLOOKUP($B197,'1v -beneficirani'!$A$15:$AV$372,AT$3,FALSE))</f>
        <v>0</v>
      </c>
      <c r="AU197" s="40">
        <f>IF($B197=0,0,+VLOOKUP($B197,'1v -beneficirani'!$A$15:$AV$372,AU$3,FALSE))</f>
        <v>0</v>
      </c>
      <c r="AV197" s="40">
        <f>IF($B197=0,0,+VLOOKUP($B197,'1v -beneficirani'!$A$15:$AV$372,AV$3,FALSE))</f>
        <v>0</v>
      </c>
      <c r="AW197" s="40">
        <f>IF($B197=0,0,+VLOOKUP($B197,'1v -beneficirani'!$A$15:$AV$372,AW$3,FALSE))</f>
        <v>0</v>
      </c>
      <c r="AX197" s="389">
        <f>IF($B197=0,0,+VLOOKUP($B197,'1v -beneficirani'!$A$15:$AV$372,AX$3,FALSE))</f>
        <v>0</v>
      </c>
    </row>
    <row r="198" spans="1:50" x14ac:dyDescent="0.25">
      <c r="D198" s="368"/>
    </row>
  </sheetData>
  <mergeCells count="8">
    <mergeCell ref="AY2:BB2"/>
    <mergeCell ref="AS2:AW2"/>
    <mergeCell ref="J2:P2"/>
    <mergeCell ref="Q2:W2"/>
    <mergeCell ref="X2:AD2"/>
    <mergeCell ref="AE2:AK2"/>
    <mergeCell ref="AL2:AM2"/>
    <mergeCell ref="AN2:AR2"/>
  </mergeCells>
  <conditionalFormatting sqref="AN1:AW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2"/>
  <sheetViews>
    <sheetView showZeros="0" zoomScale="70" zoomScaleNormal="70" workbookViewId="0">
      <pane xSplit="5" ySplit="4" topLeftCell="AE5" activePane="bottomRight" state="frozen"/>
      <selection pane="topRight" activeCell="F1" sqref="F1"/>
      <selection pane="bottomLeft" activeCell="A5" sqref="A5"/>
      <selection pane="bottomRight" activeCell="AN5" sqref="AN5"/>
    </sheetView>
  </sheetViews>
  <sheetFormatPr defaultRowHeight="13.2" x14ac:dyDescent="0.25"/>
  <cols>
    <col min="1" max="1" width="4.88671875" customWidth="1"/>
    <col min="2" max="2" width="8.33203125" style="222" customWidth="1"/>
    <col min="3" max="3" width="6.33203125" customWidth="1"/>
    <col min="4" max="4" width="27" style="222" customWidth="1"/>
    <col min="5" max="5" width="6.109375" customWidth="1"/>
    <col min="6" max="6" width="23" style="222" customWidth="1"/>
    <col min="7" max="7" width="24.44140625" customWidth="1"/>
    <col min="8" max="8" width="5.88671875" customWidth="1"/>
    <col min="9" max="9" width="10.33203125" customWidth="1"/>
    <col min="10" max="10" width="9.6640625" customWidth="1"/>
    <col min="15" max="15" width="10.88671875" customWidth="1"/>
    <col min="16" max="17" width="10.33203125" customWidth="1"/>
    <col min="18" max="18" width="12.88671875" customWidth="1"/>
    <col min="19" max="20" width="12.33203125" customWidth="1"/>
    <col min="21" max="21" width="11.44140625" customWidth="1"/>
    <col min="22" max="22" width="11" customWidth="1"/>
    <col min="23" max="23" width="11.5546875" customWidth="1"/>
    <col min="24" max="25" width="11" customWidth="1"/>
    <col min="26" max="26" width="11.109375" customWidth="1"/>
    <col min="27" max="30" width="11.6640625" customWidth="1"/>
    <col min="31" max="31" width="12" customWidth="1"/>
    <col min="32" max="32" width="11.109375" customWidth="1"/>
    <col min="33" max="33" width="12.88671875" customWidth="1"/>
    <col min="34" max="34" width="11.44140625" customWidth="1"/>
    <col min="48" max="48" width="11" customWidth="1"/>
    <col min="51" max="51" width="10.109375" style="40" bestFit="1" customWidth="1"/>
    <col min="52" max="52" width="9.109375" style="40" bestFit="1" customWidth="1"/>
    <col min="53" max="53" width="10.109375" style="40" bestFit="1" customWidth="1"/>
    <col min="54" max="54" width="9.109375" style="40" bestFit="1" customWidth="1"/>
  </cols>
  <sheetData>
    <row r="1" spans="1:54" ht="20.399999999999999" x14ac:dyDescent="0.35">
      <c r="B1">
        <f>+'1g -izabrana lica u pravosuđu'!A1</f>
        <v>0</v>
      </c>
      <c r="C1" s="222"/>
      <c r="D1"/>
      <c r="E1" s="222"/>
      <c r="Z1">
        <v>12</v>
      </c>
      <c r="AE1">
        <v>12</v>
      </c>
      <c r="AJ1">
        <v>12</v>
      </c>
      <c r="AN1" s="541">
        <f>+COUNTIF(AN5:AN197,"&lt;0")</f>
        <v>0</v>
      </c>
      <c r="AO1" s="541">
        <f>+COUNTIF(AO5:AO197,"&lt;0")</f>
        <v>0</v>
      </c>
      <c r="AP1" s="541">
        <f>+COUNTIF(AP5:AP197,"&lt;0")</f>
        <v>0</v>
      </c>
      <c r="AQ1" s="541">
        <f>+COUNTIF(AQ5:AQ197,"&lt;0")</f>
        <v>0</v>
      </c>
      <c r="AR1" s="541">
        <f t="shared" ref="AR1:AW1" si="0">+COUNTIF(AR5:AR197,"&lt;0")</f>
        <v>0</v>
      </c>
      <c r="AS1" s="541">
        <f t="shared" si="0"/>
        <v>0</v>
      </c>
      <c r="AT1" s="541">
        <f t="shared" si="0"/>
        <v>0</v>
      </c>
      <c r="AU1" s="541">
        <f t="shared" si="0"/>
        <v>0</v>
      </c>
      <c r="AV1" s="541">
        <f t="shared" si="0"/>
        <v>0</v>
      </c>
      <c r="AW1" s="541">
        <f t="shared" si="0"/>
        <v>0</v>
      </c>
    </row>
    <row r="2" spans="1:54" ht="36" customHeight="1" x14ac:dyDescent="0.35">
      <c r="B2"/>
      <c r="C2" s="222"/>
      <c r="D2"/>
      <c r="E2" s="222"/>
      <c r="J2" s="738" t="s">
        <v>588</v>
      </c>
      <c r="K2" s="738"/>
      <c r="L2" s="738"/>
      <c r="M2" s="738"/>
      <c r="N2" s="738"/>
      <c r="O2" s="738"/>
      <c r="P2" s="739"/>
      <c r="Q2" s="747" t="s">
        <v>116</v>
      </c>
      <c r="R2" s="748"/>
      <c r="S2" s="748"/>
      <c r="T2" s="748"/>
      <c r="U2" s="748"/>
      <c r="V2" s="748"/>
      <c r="W2" s="748"/>
      <c r="X2" s="740" t="s">
        <v>589</v>
      </c>
      <c r="Y2" s="740"/>
      <c r="Z2" s="740"/>
      <c r="AA2" s="740"/>
      <c r="AB2" s="740"/>
      <c r="AC2" s="740"/>
      <c r="AD2" s="740"/>
      <c r="AE2" s="741" t="s">
        <v>590</v>
      </c>
      <c r="AF2" s="741"/>
      <c r="AG2" s="741"/>
      <c r="AH2" s="741"/>
      <c r="AI2" s="741">
        <f>-SUM(AJ5:AJ83)</f>
        <v>0</v>
      </c>
      <c r="AJ2" s="741">
        <f>-SUM(AK5:AK83)</f>
        <v>0</v>
      </c>
      <c r="AK2" s="741">
        <f>+SUM(AL5:AL83)</f>
        <v>0</v>
      </c>
      <c r="AL2" s="745" t="s">
        <v>591</v>
      </c>
      <c r="AM2" s="746"/>
      <c r="AN2" s="752" t="s">
        <v>568</v>
      </c>
      <c r="AO2" s="753"/>
      <c r="AP2" s="753"/>
      <c r="AQ2" s="753"/>
      <c r="AR2" s="754"/>
      <c r="AS2" s="749" t="s">
        <v>569</v>
      </c>
      <c r="AT2" s="750"/>
      <c r="AU2" s="750"/>
      <c r="AV2" s="750"/>
      <c r="AW2" s="751"/>
      <c r="AY2" s="742" t="s">
        <v>688</v>
      </c>
      <c r="AZ2" s="743"/>
      <c r="BA2" s="743"/>
      <c r="BB2" s="744"/>
    </row>
    <row r="3" spans="1:54" ht="13.8" thickBot="1" x14ac:dyDescent="0.3">
      <c r="B3"/>
      <c r="C3" s="222"/>
      <c r="D3"/>
      <c r="E3" s="222"/>
      <c r="G3">
        <v>2</v>
      </c>
      <c r="J3">
        <v>24</v>
      </c>
      <c r="K3">
        <v>25</v>
      </c>
      <c r="L3">
        <v>26</v>
      </c>
      <c r="M3">
        <v>27</v>
      </c>
      <c r="N3">
        <v>28</v>
      </c>
      <c r="O3">
        <v>29</v>
      </c>
      <c r="P3">
        <v>30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L3">
        <v>24</v>
      </c>
      <c r="AM3" s="553">
        <v>30</v>
      </c>
      <c r="AN3" s="613">
        <v>33</v>
      </c>
      <c r="AO3" s="613"/>
      <c r="AP3" s="613"/>
      <c r="AQ3" s="613">
        <v>34</v>
      </c>
      <c r="AR3" s="613">
        <v>35</v>
      </c>
      <c r="AS3" s="613">
        <v>36</v>
      </c>
      <c r="AT3" s="613"/>
      <c r="AU3" s="613">
        <v>36</v>
      </c>
      <c r="AV3" s="613">
        <v>37</v>
      </c>
      <c r="AW3" s="613">
        <v>38</v>
      </c>
      <c r="AX3" s="613"/>
    </row>
    <row r="4" spans="1:54" ht="120" customHeight="1" thickBot="1" x14ac:dyDescent="0.3">
      <c r="A4" s="532" t="s">
        <v>587</v>
      </c>
      <c r="B4" s="223" t="s">
        <v>397</v>
      </c>
      <c r="C4" s="367" t="s">
        <v>401</v>
      </c>
      <c r="D4" s="223" t="s">
        <v>402</v>
      </c>
      <c r="E4" s="367" t="s">
        <v>403</v>
      </c>
      <c r="F4" s="552" t="s">
        <v>654</v>
      </c>
      <c r="G4" s="224" t="s">
        <v>398</v>
      </c>
      <c r="H4" s="224" t="s">
        <v>399</v>
      </c>
      <c r="I4" s="224" t="s">
        <v>400</v>
      </c>
      <c r="J4" s="533" t="s">
        <v>592</v>
      </c>
      <c r="K4" s="534" t="s">
        <v>593</v>
      </c>
      <c r="L4" s="534" t="s">
        <v>594</v>
      </c>
      <c r="M4" s="534" t="s">
        <v>595</v>
      </c>
      <c r="N4" s="534" t="s">
        <v>596</v>
      </c>
      <c r="O4" s="534" t="s">
        <v>597</v>
      </c>
      <c r="P4" s="531" t="s">
        <v>598</v>
      </c>
      <c r="Q4" s="533" t="s">
        <v>599</v>
      </c>
      <c r="R4" s="534" t="s">
        <v>600</v>
      </c>
      <c r="S4" s="534" t="s">
        <v>601</v>
      </c>
      <c r="T4" s="534" t="s">
        <v>602</v>
      </c>
      <c r="U4" s="534" t="s">
        <v>603</v>
      </c>
      <c r="V4" s="534" t="s">
        <v>604</v>
      </c>
      <c r="W4" s="531" t="s">
        <v>605</v>
      </c>
      <c r="X4" s="533" t="s">
        <v>606</v>
      </c>
      <c r="Y4" s="534" t="s">
        <v>607</v>
      </c>
      <c r="Z4" s="534" t="s">
        <v>608</v>
      </c>
      <c r="AA4" s="534" t="s">
        <v>609</v>
      </c>
      <c r="AB4" s="534" t="s">
        <v>610</v>
      </c>
      <c r="AC4" s="534" t="s">
        <v>611</v>
      </c>
      <c r="AD4" s="531" t="s">
        <v>612</v>
      </c>
      <c r="AE4" s="533" t="s">
        <v>613</v>
      </c>
      <c r="AF4" s="534" t="s">
        <v>614</v>
      </c>
      <c r="AG4" s="534" t="s">
        <v>615</v>
      </c>
      <c r="AH4" s="534" t="s">
        <v>616</v>
      </c>
      <c r="AI4" s="534" t="s">
        <v>617</v>
      </c>
      <c r="AJ4" s="534" t="s">
        <v>618</v>
      </c>
      <c r="AK4" s="531" t="s">
        <v>619</v>
      </c>
      <c r="AL4" s="533" t="s">
        <v>620</v>
      </c>
      <c r="AM4" s="531" t="s">
        <v>621</v>
      </c>
      <c r="AN4" s="539" t="s">
        <v>623</v>
      </c>
      <c r="AO4" s="539" t="s">
        <v>624</v>
      </c>
      <c r="AP4" s="539" t="s">
        <v>625</v>
      </c>
      <c r="AQ4" s="539" t="s">
        <v>626</v>
      </c>
      <c r="AR4" s="539" t="s">
        <v>627</v>
      </c>
      <c r="AS4" s="539" t="s">
        <v>628</v>
      </c>
      <c r="AT4" s="539" t="s">
        <v>629</v>
      </c>
      <c r="AU4" s="539" t="s">
        <v>630</v>
      </c>
      <c r="AV4" s="539" t="s">
        <v>631</v>
      </c>
      <c r="AW4" s="539" t="s">
        <v>632</v>
      </c>
      <c r="AX4" s="540" t="s">
        <v>622</v>
      </c>
      <c r="AY4" s="608" t="s">
        <v>689</v>
      </c>
      <c r="AZ4" s="608" t="s">
        <v>690</v>
      </c>
      <c r="BA4" s="608" t="s">
        <v>691</v>
      </c>
      <c r="BB4" s="608" t="s">
        <v>692</v>
      </c>
    </row>
    <row r="5" spans="1:54" x14ac:dyDescent="0.25">
      <c r="A5">
        <f>+'1 -sredstva'!D1</f>
        <v>0</v>
      </c>
      <c r="B5">
        <v>1</v>
      </c>
      <c r="C5" s="222">
        <f>+'1 -sredstva'!D2</f>
        <v>0</v>
      </c>
      <c r="D5" t="str">
        <f>+'1 -sredstva'!F2</f>
        <v/>
      </c>
      <c r="E5" s="368">
        <f>+'1 -sredstva'!D3</f>
        <v>0</v>
      </c>
      <c r="F5" s="222" t="e">
        <f>+VLOOKUP(C5,Korisnici!A$2:E$198,5,FALSE)</f>
        <v>#N/A</v>
      </c>
      <c r="G5" t="e">
        <f>IF($B5=0,0,+VLOOKUP($B5,'1g -izabrana lica u pravosuđu'!$A$17:$B$50,G$3,FALSE))</f>
        <v>#N/A</v>
      </c>
      <c r="J5" t="e">
        <f>+VLOOKUP($B5,'1g -izabrana lica u pravosuđu'!$A$17:$AJ$44,+J$3,FALSE)</f>
        <v>#N/A</v>
      </c>
      <c r="K5" t="e">
        <f>+VLOOKUP($B5,'1g -izabrana lica u pravosuđu'!$A$17:$AJ$44,+K$3,FALSE)</f>
        <v>#N/A</v>
      </c>
      <c r="L5" t="e">
        <f>+VLOOKUP($B5,'1g -izabrana lica u pravosuđu'!$A$17:$AJ$44,+L$3,FALSE)</f>
        <v>#N/A</v>
      </c>
      <c r="M5" t="e">
        <f>+VLOOKUP($B5,'1g -izabrana lica u pravosuđu'!$A$17:$AJ$44,+M$3,FALSE)</f>
        <v>#N/A</v>
      </c>
      <c r="N5" t="e">
        <f>+VLOOKUP($B5,'1g -izabrana lica u pravosuđu'!$A$17:$AJ$44,+N$3,FALSE)</f>
        <v>#N/A</v>
      </c>
      <c r="O5" t="e">
        <f>+VLOOKUP($B5,'1g -izabrana lica u pravosuđu'!$A$17:$AJ$44,+O$3,FALSE)</f>
        <v>#N/A</v>
      </c>
      <c r="P5" t="e">
        <f>+VLOOKUP($B5,'1g -izabrana lica u pravosuđu'!$A$17:$AJ$44,+P$3,FALSE)</f>
        <v>#N/A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N5" s="40" t="e">
        <f>+VLOOKUP($B5,'1g -izabrana lica u pravosuđu'!$A$17:$AP$44,+AN$3,FALSE)</f>
        <v>#N/A</v>
      </c>
      <c r="AO5" s="40"/>
      <c r="AP5" s="40" t="e">
        <f>+AN5</f>
        <v>#N/A</v>
      </c>
      <c r="AQ5" s="40" t="e">
        <f>+VLOOKUP($B5,'1g -izabrana lica u pravosuđu'!$A$17:$AP$44,+AQ$3,FALSE)</f>
        <v>#N/A</v>
      </c>
      <c r="AR5" s="40" t="e">
        <f>+VLOOKUP($B5,'1g -izabrana lica u pravosuđu'!$A$17:$AP$44,+AR$3,FALSE)</f>
        <v>#N/A</v>
      </c>
      <c r="AS5" s="40" t="e">
        <f>+VLOOKUP($B5,'1g -izabrana lica u pravosuđu'!$A$17:$AP$44,+AS$3,FALSE)</f>
        <v>#N/A</v>
      </c>
      <c r="AT5" s="40"/>
      <c r="AU5" s="40" t="e">
        <f>+AS5</f>
        <v>#N/A</v>
      </c>
      <c r="AV5" s="40" t="e">
        <f>+VLOOKUP($B5,'1g -izabrana lica u pravosuđu'!$A$17:$AP$44,+AV$3,FALSE)</f>
        <v>#N/A</v>
      </c>
      <c r="AW5" s="40" t="e">
        <f>+VLOOKUP($B5,'1g -izabrana lica u pravosuđu'!$A$17:$AP$44,+AW$3,FALSE)</f>
        <v>#N/A</v>
      </c>
      <c r="AY5" s="40" t="e">
        <f>+(AQ5*'1g -izabrana lica u pravosuđu'!$D$6)/100</f>
        <v>#N/A</v>
      </c>
      <c r="AZ5" s="40" t="e">
        <f>+(AR5*'1g -izabrana lica u pravosuđu'!$D$6)/100</f>
        <v>#N/A</v>
      </c>
      <c r="BA5" s="40" t="e">
        <f>+(AV5*'1g -izabrana lica u pravosuđu'!$D$6)/100</f>
        <v>#N/A</v>
      </c>
      <c r="BB5" s="40" t="e">
        <f>+(AW5*'1g -izabrana lica u pravosuđu'!$D$6)/100</f>
        <v>#N/A</v>
      </c>
    </row>
    <row r="6" spans="1:54" x14ac:dyDescent="0.25">
      <c r="A6">
        <f t="shared" ref="A6:A37" si="1">+IF(B6=0,0,A5)</f>
        <v>0</v>
      </c>
      <c r="B6">
        <f>+IF(MAX(B$4:B5)+1&lt;=B$1,B5+1,0)</f>
        <v>0</v>
      </c>
      <c r="C6" s="222">
        <f t="shared" ref="C6:C37" si="2">+IF(B6&gt;0,C5,0)</f>
        <v>0</v>
      </c>
      <c r="D6">
        <f t="shared" ref="D6:D37" si="3">+IF(C6&gt;0,D5,0)</f>
        <v>0</v>
      </c>
      <c r="E6" s="368">
        <f t="shared" ref="E6:E37" si="4">+IF(D6&gt;0,E5,0)</f>
        <v>0</v>
      </c>
      <c r="F6" s="222">
        <f>+IF(B6=0,0,F5)</f>
        <v>0</v>
      </c>
      <c r="G6">
        <f>IF($B6=0,0,+VLOOKUP($B6,'1g -izabrana lica u pravosuđu'!$A$17:$B$50,G$3,FALSE))</f>
        <v>0</v>
      </c>
      <c r="J6">
        <f>+VLOOKUP($B6,'1g -izabrana lica u pravosuđu'!$A$17:$AJ$44,+J$3,FALSE)</f>
        <v>0</v>
      </c>
      <c r="K6">
        <f>+VLOOKUP($B6,'1g -izabrana lica u pravosuđu'!$A$17:$AJ$44,+K$3,FALSE)</f>
        <v>0</v>
      </c>
      <c r="L6">
        <f>+VLOOKUP($B6,'1g -izabrana lica u pravosuđu'!$A$17:$AJ$44,+L$3,FALSE)</f>
        <v>0</v>
      </c>
      <c r="M6">
        <f>+VLOOKUP($B6,'1g -izabrana lica u pravosuđu'!$A$17:$AJ$44,+M$3,FALSE)</f>
        <v>0</v>
      </c>
      <c r="N6">
        <f>+VLOOKUP($B6,'1g -izabrana lica u pravosuđu'!$A$17:$AJ$44,+N$3,FALSE)</f>
        <v>0</v>
      </c>
      <c r="O6">
        <f>+VLOOKUP($B6,'1g -izabrana lica u pravosuđu'!$A$17:$AJ$44,+O$3,FALSE)</f>
        <v>0</v>
      </c>
      <c r="P6">
        <f>+VLOOKUP($B6,'1g -izabrana lica u pravosuđu'!$A$17:$AJ$44,+P$3,FALSE)</f>
        <v>0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N6" s="40">
        <f>+VLOOKUP($B6,'1g -izabrana lica u pravosuđu'!$A$17:$AP$44,+AN$3,FALSE)</f>
        <v>0</v>
      </c>
      <c r="AO6" s="40"/>
      <c r="AP6" s="40">
        <f t="shared" ref="AP6:AP69" si="5">+AN6</f>
        <v>0</v>
      </c>
      <c r="AQ6" s="40">
        <f>+VLOOKUP($B6,'1g -izabrana lica u pravosuđu'!$A$17:$AP$44,+AQ$3,FALSE)</f>
        <v>0</v>
      </c>
      <c r="AR6" s="40">
        <f>+VLOOKUP($B6,'1g -izabrana lica u pravosuđu'!$A$17:$AP$44,+AR$3,FALSE)</f>
        <v>0</v>
      </c>
      <c r="AS6" s="40">
        <f>+VLOOKUP($B6,'1g -izabrana lica u pravosuđu'!$A$17:$AP$44,+AS$3,FALSE)</f>
        <v>0</v>
      </c>
      <c r="AT6" s="40"/>
      <c r="AU6" s="40">
        <f t="shared" ref="AU6:AU69" si="6">+AS6</f>
        <v>0</v>
      </c>
      <c r="AV6" s="40">
        <f>+VLOOKUP($B6,'1g -izabrana lica u pravosuđu'!$A$17:$AP$44,+AV$3,FALSE)</f>
        <v>0</v>
      </c>
      <c r="AW6" s="40">
        <f>+VLOOKUP($B6,'1g -izabrana lica u pravosuđu'!$A$17:$AP$44,+AW$3,FALSE)</f>
        <v>0</v>
      </c>
      <c r="AY6" s="40">
        <f>+(AQ6*'1g -izabrana lica u pravosuđu'!$D$6)/100</f>
        <v>0</v>
      </c>
      <c r="AZ6" s="40">
        <f>+(AR6*'1g -izabrana lica u pravosuđu'!$D$6)/100</f>
        <v>0</v>
      </c>
      <c r="BA6" s="40">
        <f>+(AV6*'1g -izabrana lica u pravosuđu'!$D$6)/100</f>
        <v>0</v>
      </c>
      <c r="BB6" s="40">
        <f>+(AW6*'1g -izabrana lica u pravosuđu'!$D$6)/100</f>
        <v>0</v>
      </c>
    </row>
    <row r="7" spans="1:54" x14ac:dyDescent="0.25">
      <c r="A7">
        <f t="shared" si="1"/>
        <v>0</v>
      </c>
      <c r="B7">
        <f>+IF(MAX(B$4:B6)+1&lt;=B$1,B6+1,0)</f>
        <v>0</v>
      </c>
      <c r="C7" s="222">
        <f t="shared" si="2"/>
        <v>0</v>
      </c>
      <c r="D7">
        <f t="shared" si="3"/>
        <v>0</v>
      </c>
      <c r="E7" s="368">
        <f t="shared" si="4"/>
        <v>0</v>
      </c>
      <c r="F7" s="222">
        <f t="shared" ref="F7:F70" si="7">+IF(B7=0,0,F6)</f>
        <v>0</v>
      </c>
      <c r="G7">
        <f>IF($B7=0,0,+VLOOKUP($B7,'1g -izabrana lica u pravosuđu'!$A$17:$B$50,G$3,FALSE))</f>
        <v>0</v>
      </c>
      <c r="J7">
        <f>+VLOOKUP($B7,'1g -izabrana lica u pravosuđu'!$A$17:$AJ$44,+J$3,FALSE)</f>
        <v>0</v>
      </c>
      <c r="K7">
        <f>+VLOOKUP($B7,'1g -izabrana lica u pravosuđu'!$A$17:$AJ$44,+K$3,FALSE)</f>
        <v>0</v>
      </c>
      <c r="L7">
        <f>+VLOOKUP($B7,'1g -izabrana lica u pravosuđu'!$A$17:$AJ$44,+L$3,FALSE)</f>
        <v>0</v>
      </c>
      <c r="M7">
        <f>+VLOOKUP($B7,'1g -izabrana lica u pravosuđu'!$A$17:$AJ$44,+M$3,FALSE)</f>
        <v>0</v>
      </c>
      <c r="N7">
        <f>+VLOOKUP($B7,'1g -izabrana lica u pravosuđu'!$A$17:$AJ$44,+N$3,FALSE)</f>
        <v>0</v>
      </c>
      <c r="O7">
        <f>+VLOOKUP($B7,'1g -izabrana lica u pravosuđu'!$A$17:$AJ$44,+O$3,FALSE)</f>
        <v>0</v>
      </c>
      <c r="P7">
        <f>+VLOOKUP($B7,'1g -izabrana lica u pravosuđu'!$A$17:$AJ$44,+P$3,FALSE)</f>
        <v>0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N7" s="40">
        <f>+VLOOKUP($B7,'1g -izabrana lica u pravosuđu'!$A$17:$AP$44,+AN$3,FALSE)</f>
        <v>0</v>
      </c>
      <c r="AO7" s="40"/>
      <c r="AP7" s="40">
        <f t="shared" si="5"/>
        <v>0</v>
      </c>
      <c r="AQ7" s="40">
        <f>+VLOOKUP($B7,'1g -izabrana lica u pravosuđu'!$A$17:$AP$44,+AQ$3,FALSE)</f>
        <v>0</v>
      </c>
      <c r="AR7" s="40">
        <f>+VLOOKUP($B7,'1g -izabrana lica u pravosuđu'!$A$17:$AP$44,+AR$3,FALSE)</f>
        <v>0</v>
      </c>
      <c r="AS7" s="40">
        <f>+VLOOKUP($B7,'1g -izabrana lica u pravosuđu'!$A$17:$AP$44,+AS$3,FALSE)</f>
        <v>0</v>
      </c>
      <c r="AT7" s="40"/>
      <c r="AU7" s="40">
        <f t="shared" si="6"/>
        <v>0</v>
      </c>
      <c r="AV7" s="40">
        <f>+VLOOKUP($B7,'1g -izabrana lica u pravosuđu'!$A$17:$AP$44,+AV$3,FALSE)</f>
        <v>0</v>
      </c>
      <c r="AW7" s="40">
        <f>+VLOOKUP($B7,'1g -izabrana lica u pravosuđu'!$A$17:$AP$44,+AW$3,FALSE)</f>
        <v>0</v>
      </c>
      <c r="AY7" s="40">
        <f>+(AQ7*'1g -izabrana lica u pravosuđu'!$D$6)/100</f>
        <v>0</v>
      </c>
      <c r="AZ7" s="40">
        <f>+(AR7*'1g -izabrana lica u pravosuđu'!$D$6)/100</f>
        <v>0</v>
      </c>
      <c r="BA7" s="40">
        <f>+(AV7*'1g -izabrana lica u pravosuđu'!$D$6)/100</f>
        <v>0</v>
      </c>
      <c r="BB7" s="40">
        <f>+(AW7*'1g -izabrana lica u pravosuđu'!$D$6)/100</f>
        <v>0</v>
      </c>
    </row>
    <row r="8" spans="1:54" x14ac:dyDescent="0.25">
      <c r="A8">
        <f t="shared" si="1"/>
        <v>0</v>
      </c>
      <c r="B8">
        <f>+IF(MAX(B$4:B7)+1&lt;=B$1,B7+1,0)</f>
        <v>0</v>
      </c>
      <c r="C8" s="222">
        <f t="shared" si="2"/>
        <v>0</v>
      </c>
      <c r="D8">
        <f t="shared" si="3"/>
        <v>0</v>
      </c>
      <c r="E8" s="368">
        <f t="shared" si="4"/>
        <v>0</v>
      </c>
      <c r="F8" s="222">
        <f t="shared" si="7"/>
        <v>0</v>
      </c>
      <c r="G8">
        <f>IF($B8=0,0,+VLOOKUP($B8,'1g -izabrana lica u pravosuđu'!$A$17:$B$50,G$3,FALSE))</f>
        <v>0</v>
      </c>
      <c r="J8">
        <f>+VLOOKUP($B8,'1g -izabrana lica u pravosuđu'!$A$17:$AJ$44,+J$3,FALSE)</f>
        <v>0</v>
      </c>
      <c r="K8">
        <f>+VLOOKUP($B8,'1g -izabrana lica u pravosuđu'!$A$17:$AJ$44,+K$3,FALSE)</f>
        <v>0</v>
      </c>
      <c r="L8">
        <f>+VLOOKUP($B8,'1g -izabrana lica u pravosuđu'!$A$17:$AJ$44,+L$3,FALSE)</f>
        <v>0</v>
      </c>
      <c r="M8">
        <f>+VLOOKUP($B8,'1g -izabrana lica u pravosuđu'!$A$17:$AJ$44,+M$3,FALSE)</f>
        <v>0</v>
      </c>
      <c r="N8">
        <f>+VLOOKUP($B8,'1g -izabrana lica u pravosuđu'!$A$17:$AJ$44,+N$3,FALSE)</f>
        <v>0</v>
      </c>
      <c r="O8">
        <f>+VLOOKUP($B8,'1g -izabrana lica u pravosuđu'!$A$17:$AJ$44,+O$3,FALSE)</f>
        <v>0</v>
      </c>
      <c r="P8">
        <f>+VLOOKUP($B8,'1g -izabrana lica u pravosuđu'!$A$17:$AJ$44,+P$3,FALSE)</f>
        <v>0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N8" s="40">
        <f>+VLOOKUP($B8,'1g -izabrana lica u pravosuđu'!$A$17:$AP$44,+AN$3,FALSE)</f>
        <v>0</v>
      </c>
      <c r="AO8" s="40"/>
      <c r="AP8" s="40">
        <f t="shared" si="5"/>
        <v>0</v>
      </c>
      <c r="AQ8" s="40">
        <f>+VLOOKUP($B8,'1g -izabrana lica u pravosuđu'!$A$17:$AP$44,+AQ$3,FALSE)</f>
        <v>0</v>
      </c>
      <c r="AR8" s="40">
        <f>+VLOOKUP($B8,'1g -izabrana lica u pravosuđu'!$A$17:$AP$44,+AR$3,FALSE)</f>
        <v>0</v>
      </c>
      <c r="AS8" s="40">
        <f>+VLOOKUP($B8,'1g -izabrana lica u pravosuđu'!$A$17:$AP$44,+AS$3,FALSE)</f>
        <v>0</v>
      </c>
      <c r="AT8" s="40"/>
      <c r="AU8" s="40">
        <f t="shared" si="6"/>
        <v>0</v>
      </c>
      <c r="AV8" s="40">
        <f>+VLOOKUP($B8,'1g -izabrana lica u pravosuđu'!$A$17:$AP$44,+AV$3,FALSE)</f>
        <v>0</v>
      </c>
      <c r="AW8" s="40">
        <f>+VLOOKUP($B8,'1g -izabrana lica u pravosuđu'!$A$17:$AP$44,+AW$3,FALSE)</f>
        <v>0</v>
      </c>
      <c r="AY8" s="40">
        <f>+(AQ8*'1g -izabrana lica u pravosuđu'!$D$6)/100</f>
        <v>0</v>
      </c>
      <c r="AZ8" s="40">
        <f>+(AR8*'1g -izabrana lica u pravosuđu'!$D$6)/100</f>
        <v>0</v>
      </c>
      <c r="BA8" s="40">
        <f>+(AV8*'1g -izabrana lica u pravosuđu'!$D$6)/100</f>
        <v>0</v>
      </c>
      <c r="BB8" s="40">
        <f>+(AW8*'1g -izabrana lica u pravosuđu'!$D$6)/100</f>
        <v>0</v>
      </c>
    </row>
    <row r="9" spans="1:54" x14ac:dyDescent="0.25">
      <c r="A9">
        <f t="shared" si="1"/>
        <v>0</v>
      </c>
      <c r="B9">
        <f>+IF(MAX(B$4:B8)+1&lt;=B$1,B8+1,0)</f>
        <v>0</v>
      </c>
      <c r="C9" s="222">
        <f t="shared" si="2"/>
        <v>0</v>
      </c>
      <c r="D9">
        <f t="shared" si="3"/>
        <v>0</v>
      </c>
      <c r="E9" s="368">
        <f t="shared" si="4"/>
        <v>0</v>
      </c>
      <c r="F9" s="222">
        <f t="shared" si="7"/>
        <v>0</v>
      </c>
      <c r="G9">
        <f>IF($B9=0,0,+VLOOKUP($B9,'1g -izabrana lica u pravosuđu'!$A$17:$B$50,G$3,FALSE))</f>
        <v>0</v>
      </c>
      <c r="J9">
        <f>+VLOOKUP($B9,'1g -izabrana lica u pravosuđu'!$A$17:$AJ$44,+J$3,FALSE)</f>
        <v>0</v>
      </c>
      <c r="K9">
        <f>+VLOOKUP($B9,'1g -izabrana lica u pravosuđu'!$A$17:$AJ$44,+K$3,FALSE)</f>
        <v>0</v>
      </c>
      <c r="L9">
        <f>+VLOOKUP($B9,'1g -izabrana lica u pravosuđu'!$A$17:$AJ$44,+L$3,FALSE)</f>
        <v>0</v>
      </c>
      <c r="M9">
        <f>+VLOOKUP($B9,'1g -izabrana lica u pravosuđu'!$A$17:$AJ$44,+M$3,FALSE)</f>
        <v>0</v>
      </c>
      <c r="N9">
        <f>+VLOOKUP($B9,'1g -izabrana lica u pravosuđu'!$A$17:$AJ$44,+N$3,FALSE)</f>
        <v>0</v>
      </c>
      <c r="O9">
        <f>+VLOOKUP($B9,'1g -izabrana lica u pravosuđu'!$A$17:$AJ$44,+O$3,FALSE)</f>
        <v>0</v>
      </c>
      <c r="P9">
        <f>+VLOOKUP($B9,'1g -izabrana lica u pravosuđu'!$A$17:$AJ$44,+P$3,FALSE)</f>
        <v>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N9" s="40">
        <f>+VLOOKUP($B9,'1g -izabrana lica u pravosuđu'!$A$17:$AP$44,+AN$3,FALSE)</f>
        <v>0</v>
      </c>
      <c r="AO9" s="40"/>
      <c r="AP9" s="40">
        <f t="shared" si="5"/>
        <v>0</v>
      </c>
      <c r="AQ9" s="40">
        <f>+VLOOKUP($B9,'1g -izabrana lica u pravosuđu'!$A$17:$AP$44,+AQ$3,FALSE)</f>
        <v>0</v>
      </c>
      <c r="AR9" s="40">
        <f>+VLOOKUP($B9,'1g -izabrana lica u pravosuđu'!$A$17:$AP$44,+AR$3,FALSE)</f>
        <v>0</v>
      </c>
      <c r="AS9" s="40">
        <f>+VLOOKUP($B9,'1g -izabrana lica u pravosuđu'!$A$17:$AP$44,+AS$3,FALSE)</f>
        <v>0</v>
      </c>
      <c r="AT9" s="40"/>
      <c r="AU9" s="40">
        <f t="shared" si="6"/>
        <v>0</v>
      </c>
      <c r="AV9" s="40">
        <f>+VLOOKUP($B9,'1g -izabrana lica u pravosuđu'!$A$17:$AP$44,+AV$3,FALSE)</f>
        <v>0</v>
      </c>
      <c r="AW9" s="40">
        <f>+VLOOKUP($B9,'1g -izabrana lica u pravosuđu'!$A$17:$AP$44,+AW$3,FALSE)</f>
        <v>0</v>
      </c>
      <c r="AY9" s="40">
        <f>+(AQ9*'1g -izabrana lica u pravosuđu'!$D$6)/100</f>
        <v>0</v>
      </c>
      <c r="AZ9" s="40">
        <f>+(AR9*'1g -izabrana lica u pravosuđu'!$D$6)/100</f>
        <v>0</v>
      </c>
      <c r="BA9" s="40">
        <f>+(AV9*'1g -izabrana lica u pravosuđu'!$D$6)/100</f>
        <v>0</v>
      </c>
      <c r="BB9" s="40">
        <f>+(AW9*'1g -izabrana lica u pravosuđu'!$D$6)/100</f>
        <v>0</v>
      </c>
    </row>
    <row r="10" spans="1:54" x14ac:dyDescent="0.25">
      <c r="A10">
        <f t="shared" si="1"/>
        <v>0</v>
      </c>
      <c r="B10">
        <f>+IF(MAX(B$4:B9)+1&lt;=B$1,B9+1,0)</f>
        <v>0</v>
      </c>
      <c r="C10" s="222">
        <f t="shared" si="2"/>
        <v>0</v>
      </c>
      <c r="D10">
        <f t="shared" si="3"/>
        <v>0</v>
      </c>
      <c r="E10" s="368">
        <f t="shared" si="4"/>
        <v>0</v>
      </c>
      <c r="F10" s="222">
        <f t="shared" si="7"/>
        <v>0</v>
      </c>
      <c r="G10">
        <f>IF($B10=0,0,+VLOOKUP($B10,'1g -izabrana lica u pravosuđu'!$A$17:$B$50,G$3,FALSE))</f>
        <v>0</v>
      </c>
      <c r="J10">
        <f>+VLOOKUP($B10,'1g -izabrana lica u pravosuđu'!$A$17:$AJ$44,+J$3,FALSE)</f>
        <v>0</v>
      </c>
      <c r="K10">
        <f>+VLOOKUP($B10,'1g -izabrana lica u pravosuđu'!$A$17:$AJ$44,+K$3,FALSE)</f>
        <v>0</v>
      </c>
      <c r="L10">
        <f>+VLOOKUP($B10,'1g -izabrana lica u pravosuđu'!$A$17:$AJ$44,+L$3,FALSE)</f>
        <v>0</v>
      </c>
      <c r="M10">
        <f>+VLOOKUP($B10,'1g -izabrana lica u pravosuđu'!$A$17:$AJ$44,+M$3,FALSE)</f>
        <v>0</v>
      </c>
      <c r="N10">
        <f>+VLOOKUP($B10,'1g -izabrana lica u pravosuđu'!$A$17:$AJ$44,+N$3,FALSE)</f>
        <v>0</v>
      </c>
      <c r="O10">
        <f>+VLOOKUP($B10,'1g -izabrana lica u pravosuđu'!$A$17:$AJ$44,+O$3,FALSE)</f>
        <v>0</v>
      </c>
      <c r="P10">
        <f>+VLOOKUP($B10,'1g -izabrana lica u pravosuđu'!$A$17:$AJ$44,+P$3,FALSE)</f>
        <v>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N10" s="40">
        <f>+VLOOKUP($B10,'1g -izabrana lica u pravosuđu'!$A$17:$AP$44,+AN$3,FALSE)</f>
        <v>0</v>
      </c>
      <c r="AO10" s="40"/>
      <c r="AP10" s="40">
        <f t="shared" si="5"/>
        <v>0</v>
      </c>
      <c r="AQ10" s="40">
        <f>+VLOOKUP($B10,'1g -izabrana lica u pravosuđu'!$A$17:$AP$44,+AQ$3,FALSE)</f>
        <v>0</v>
      </c>
      <c r="AR10" s="40">
        <f>+VLOOKUP($B10,'1g -izabrana lica u pravosuđu'!$A$17:$AP$44,+AR$3,FALSE)</f>
        <v>0</v>
      </c>
      <c r="AS10" s="40">
        <f>+VLOOKUP($B10,'1g -izabrana lica u pravosuđu'!$A$17:$AP$44,+AS$3,FALSE)</f>
        <v>0</v>
      </c>
      <c r="AT10" s="40"/>
      <c r="AU10" s="40">
        <f t="shared" si="6"/>
        <v>0</v>
      </c>
      <c r="AV10" s="40">
        <f>+VLOOKUP($B10,'1g -izabrana lica u pravosuđu'!$A$17:$AP$44,+AV$3,FALSE)</f>
        <v>0</v>
      </c>
      <c r="AW10" s="40">
        <f>+VLOOKUP($B10,'1g -izabrana lica u pravosuđu'!$A$17:$AP$44,+AW$3,FALSE)</f>
        <v>0</v>
      </c>
      <c r="AY10" s="40">
        <f>+(AQ10*'1g -izabrana lica u pravosuđu'!$D$6)/100</f>
        <v>0</v>
      </c>
      <c r="AZ10" s="40">
        <f>+(AR10*'1g -izabrana lica u pravosuđu'!$D$6)/100</f>
        <v>0</v>
      </c>
      <c r="BA10" s="40">
        <f>+(AV10*'1g -izabrana lica u pravosuđu'!$D$6)/100</f>
        <v>0</v>
      </c>
      <c r="BB10" s="40">
        <f>+(AW10*'1g -izabrana lica u pravosuđu'!$D$6)/100</f>
        <v>0</v>
      </c>
    </row>
    <row r="11" spans="1:54" x14ac:dyDescent="0.25">
      <c r="A11">
        <f t="shared" si="1"/>
        <v>0</v>
      </c>
      <c r="B11">
        <f>+IF(MAX(B$4:B10)+1&lt;=B$1,B10+1,0)</f>
        <v>0</v>
      </c>
      <c r="C11" s="222">
        <f t="shared" si="2"/>
        <v>0</v>
      </c>
      <c r="D11">
        <f t="shared" si="3"/>
        <v>0</v>
      </c>
      <c r="E11" s="368">
        <f t="shared" si="4"/>
        <v>0</v>
      </c>
      <c r="F11" s="222">
        <f t="shared" si="7"/>
        <v>0</v>
      </c>
      <c r="G11">
        <f>IF($B11=0,0,+VLOOKUP($B11,'1g -izabrana lica u pravosuđu'!$A$17:$B$50,G$3,FALSE))</f>
        <v>0</v>
      </c>
      <c r="J11">
        <f>+VLOOKUP($B11,'1g -izabrana lica u pravosuđu'!$A$17:$AJ$44,+J$3,FALSE)</f>
        <v>0</v>
      </c>
      <c r="K11">
        <f>+VLOOKUP($B11,'1g -izabrana lica u pravosuđu'!$A$17:$AJ$44,+K$3,FALSE)</f>
        <v>0</v>
      </c>
      <c r="L11">
        <f>+VLOOKUP($B11,'1g -izabrana lica u pravosuđu'!$A$17:$AJ$44,+L$3,FALSE)</f>
        <v>0</v>
      </c>
      <c r="M11">
        <f>+VLOOKUP($B11,'1g -izabrana lica u pravosuđu'!$A$17:$AJ$44,+M$3,FALSE)</f>
        <v>0</v>
      </c>
      <c r="N11">
        <f>+VLOOKUP($B11,'1g -izabrana lica u pravosuđu'!$A$17:$AJ$44,+N$3,FALSE)</f>
        <v>0</v>
      </c>
      <c r="O11">
        <f>+VLOOKUP($B11,'1g -izabrana lica u pravosuđu'!$A$17:$AJ$44,+O$3,FALSE)</f>
        <v>0</v>
      </c>
      <c r="P11">
        <f>+VLOOKUP($B11,'1g -izabrana lica u pravosuđu'!$A$17:$AJ$44,+P$3,FALSE)</f>
        <v>0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N11" s="40">
        <f>+VLOOKUP($B11,'1g -izabrana lica u pravosuđu'!$A$17:$AP$44,+AN$3,FALSE)</f>
        <v>0</v>
      </c>
      <c r="AO11" s="40"/>
      <c r="AP11" s="40">
        <f t="shared" si="5"/>
        <v>0</v>
      </c>
      <c r="AQ11" s="40">
        <f>+VLOOKUP($B11,'1g -izabrana lica u pravosuđu'!$A$17:$AP$44,+AQ$3,FALSE)</f>
        <v>0</v>
      </c>
      <c r="AR11" s="40">
        <f>+VLOOKUP($B11,'1g -izabrana lica u pravosuđu'!$A$17:$AP$44,+AR$3,FALSE)</f>
        <v>0</v>
      </c>
      <c r="AS11" s="40">
        <f>+VLOOKUP($B11,'1g -izabrana lica u pravosuđu'!$A$17:$AP$44,+AS$3,FALSE)</f>
        <v>0</v>
      </c>
      <c r="AT11" s="40"/>
      <c r="AU11" s="40">
        <f t="shared" si="6"/>
        <v>0</v>
      </c>
      <c r="AV11" s="40">
        <f>+VLOOKUP($B11,'1g -izabrana lica u pravosuđu'!$A$17:$AP$44,+AV$3,FALSE)</f>
        <v>0</v>
      </c>
      <c r="AW11" s="40">
        <f>+VLOOKUP($B11,'1g -izabrana lica u pravosuđu'!$A$17:$AP$44,+AW$3,FALSE)</f>
        <v>0</v>
      </c>
      <c r="AY11" s="40">
        <f>+(AQ11*'1g -izabrana lica u pravosuđu'!$D$6)/100</f>
        <v>0</v>
      </c>
      <c r="AZ11" s="40">
        <f>+(AR11*'1g -izabrana lica u pravosuđu'!$D$6)/100</f>
        <v>0</v>
      </c>
      <c r="BA11" s="40">
        <f>+(AV11*'1g -izabrana lica u pravosuđu'!$D$6)/100</f>
        <v>0</v>
      </c>
      <c r="BB11" s="40">
        <f>+(AW11*'1g -izabrana lica u pravosuđu'!$D$6)/100</f>
        <v>0</v>
      </c>
    </row>
    <row r="12" spans="1:54" x14ac:dyDescent="0.25">
      <c r="A12">
        <f t="shared" si="1"/>
        <v>0</v>
      </c>
      <c r="B12">
        <f>+IF(MAX(B$4:B11)+1&lt;=B$1,B11+1,0)</f>
        <v>0</v>
      </c>
      <c r="C12" s="222">
        <f t="shared" si="2"/>
        <v>0</v>
      </c>
      <c r="D12">
        <f t="shared" si="3"/>
        <v>0</v>
      </c>
      <c r="E12" s="368">
        <f t="shared" si="4"/>
        <v>0</v>
      </c>
      <c r="F12" s="222">
        <f t="shared" si="7"/>
        <v>0</v>
      </c>
      <c r="G12">
        <f>IF($B12=0,0,+VLOOKUP($B12,'1g -izabrana lica u pravosuđu'!$A$17:$B$50,G$3,FALSE))</f>
        <v>0</v>
      </c>
      <c r="J12">
        <f>+VLOOKUP($B12,'1g -izabrana lica u pravosuđu'!$A$17:$AJ$44,+J$3,FALSE)</f>
        <v>0</v>
      </c>
      <c r="K12">
        <f>+VLOOKUP($B12,'1g -izabrana lica u pravosuđu'!$A$17:$AJ$44,+K$3,FALSE)</f>
        <v>0</v>
      </c>
      <c r="L12">
        <f>+VLOOKUP($B12,'1g -izabrana lica u pravosuđu'!$A$17:$AJ$44,+L$3,FALSE)</f>
        <v>0</v>
      </c>
      <c r="M12">
        <f>+VLOOKUP($B12,'1g -izabrana lica u pravosuđu'!$A$17:$AJ$44,+M$3,FALSE)</f>
        <v>0</v>
      </c>
      <c r="N12">
        <f>+VLOOKUP($B12,'1g -izabrana lica u pravosuđu'!$A$17:$AJ$44,+N$3,FALSE)</f>
        <v>0</v>
      </c>
      <c r="O12">
        <f>+VLOOKUP($B12,'1g -izabrana lica u pravosuđu'!$A$17:$AJ$44,+O$3,FALSE)</f>
        <v>0</v>
      </c>
      <c r="P12">
        <f>+VLOOKUP($B12,'1g -izabrana lica u pravosuđu'!$A$17:$AJ$44,+P$3,FALSE)</f>
        <v>0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N12" s="40">
        <f>+VLOOKUP($B12,'1g -izabrana lica u pravosuđu'!$A$17:$AP$44,+AN$3,FALSE)</f>
        <v>0</v>
      </c>
      <c r="AO12" s="40"/>
      <c r="AP12" s="40">
        <f t="shared" si="5"/>
        <v>0</v>
      </c>
      <c r="AQ12" s="40">
        <f>+VLOOKUP($B12,'1g -izabrana lica u pravosuđu'!$A$17:$AP$44,+AQ$3,FALSE)</f>
        <v>0</v>
      </c>
      <c r="AR12" s="40">
        <f>+VLOOKUP($B12,'1g -izabrana lica u pravosuđu'!$A$17:$AP$44,+AR$3,FALSE)</f>
        <v>0</v>
      </c>
      <c r="AS12" s="40">
        <f>+VLOOKUP($B12,'1g -izabrana lica u pravosuđu'!$A$17:$AP$44,+AS$3,FALSE)</f>
        <v>0</v>
      </c>
      <c r="AT12" s="40"/>
      <c r="AU12" s="40">
        <f t="shared" si="6"/>
        <v>0</v>
      </c>
      <c r="AV12" s="40">
        <f>+VLOOKUP($B12,'1g -izabrana lica u pravosuđu'!$A$17:$AP$44,+AV$3,FALSE)</f>
        <v>0</v>
      </c>
      <c r="AW12" s="40">
        <f>+VLOOKUP($B12,'1g -izabrana lica u pravosuđu'!$A$17:$AP$44,+AW$3,FALSE)</f>
        <v>0</v>
      </c>
      <c r="AY12" s="40">
        <f>+(AQ12*'1g -izabrana lica u pravosuđu'!$D$6)/100</f>
        <v>0</v>
      </c>
      <c r="AZ12" s="40">
        <f>+(AR12*'1g -izabrana lica u pravosuđu'!$D$6)/100</f>
        <v>0</v>
      </c>
      <c r="BA12" s="40">
        <f>+(AV12*'1g -izabrana lica u pravosuđu'!$D$6)/100</f>
        <v>0</v>
      </c>
      <c r="BB12" s="40">
        <f>+(AW12*'1g -izabrana lica u pravosuđu'!$D$6)/100</f>
        <v>0</v>
      </c>
    </row>
    <row r="13" spans="1:54" x14ac:dyDescent="0.25">
      <c r="A13">
        <f t="shared" si="1"/>
        <v>0</v>
      </c>
      <c r="B13">
        <f>+IF(MAX(B$4:B12)+1&lt;=B$1,B12+1,0)</f>
        <v>0</v>
      </c>
      <c r="C13" s="222">
        <f t="shared" si="2"/>
        <v>0</v>
      </c>
      <c r="D13">
        <f t="shared" si="3"/>
        <v>0</v>
      </c>
      <c r="E13" s="368">
        <f t="shared" si="4"/>
        <v>0</v>
      </c>
      <c r="F13" s="222">
        <f t="shared" si="7"/>
        <v>0</v>
      </c>
      <c r="G13">
        <f>IF($B13=0,0,+VLOOKUP($B13,'1g -izabrana lica u pravosuđu'!$A$17:$B$50,G$3,FALSE))</f>
        <v>0</v>
      </c>
      <c r="J13">
        <f>+VLOOKUP($B13,'1g -izabrana lica u pravosuđu'!$A$17:$AJ$44,+J$3,FALSE)</f>
        <v>0</v>
      </c>
      <c r="K13">
        <f>+VLOOKUP($B13,'1g -izabrana lica u pravosuđu'!$A$17:$AJ$44,+K$3,FALSE)</f>
        <v>0</v>
      </c>
      <c r="L13">
        <f>+VLOOKUP($B13,'1g -izabrana lica u pravosuđu'!$A$17:$AJ$44,+L$3,FALSE)</f>
        <v>0</v>
      </c>
      <c r="M13">
        <f>+VLOOKUP($B13,'1g -izabrana lica u pravosuđu'!$A$17:$AJ$44,+M$3,FALSE)</f>
        <v>0</v>
      </c>
      <c r="N13">
        <f>+VLOOKUP($B13,'1g -izabrana lica u pravosuđu'!$A$17:$AJ$44,+N$3,FALSE)</f>
        <v>0</v>
      </c>
      <c r="O13">
        <f>+VLOOKUP($B13,'1g -izabrana lica u pravosuđu'!$A$17:$AJ$44,+O$3,FALSE)</f>
        <v>0</v>
      </c>
      <c r="P13">
        <f>+VLOOKUP($B13,'1g -izabrana lica u pravosuđu'!$A$17:$AJ$44,+P$3,FALSE)</f>
        <v>0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N13" s="40">
        <f>+VLOOKUP($B13,'1g -izabrana lica u pravosuđu'!$A$17:$AP$44,+AN$3,FALSE)</f>
        <v>0</v>
      </c>
      <c r="AO13" s="40"/>
      <c r="AP13" s="40">
        <f t="shared" si="5"/>
        <v>0</v>
      </c>
      <c r="AQ13" s="40">
        <f>+VLOOKUP($B13,'1g -izabrana lica u pravosuđu'!$A$17:$AP$44,+AQ$3,FALSE)</f>
        <v>0</v>
      </c>
      <c r="AR13" s="40">
        <f>+VLOOKUP($B13,'1g -izabrana lica u pravosuđu'!$A$17:$AP$44,+AR$3,FALSE)</f>
        <v>0</v>
      </c>
      <c r="AS13" s="40">
        <f>+VLOOKUP($B13,'1g -izabrana lica u pravosuđu'!$A$17:$AP$44,+AS$3,FALSE)</f>
        <v>0</v>
      </c>
      <c r="AT13" s="40"/>
      <c r="AU13" s="40">
        <f t="shared" si="6"/>
        <v>0</v>
      </c>
      <c r="AV13" s="40">
        <f>+VLOOKUP($B13,'1g -izabrana lica u pravosuđu'!$A$17:$AP$44,+AV$3,FALSE)</f>
        <v>0</v>
      </c>
      <c r="AW13" s="40">
        <f>+VLOOKUP($B13,'1g -izabrana lica u pravosuđu'!$A$17:$AP$44,+AW$3,FALSE)</f>
        <v>0</v>
      </c>
      <c r="AY13" s="40">
        <f>+(AQ13*'1g -izabrana lica u pravosuđu'!$D$6)/100</f>
        <v>0</v>
      </c>
      <c r="AZ13" s="40">
        <f>+(AR13*'1g -izabrana lica u pravosuđu'!$D$6)/100</f>
        <v>0</v>
      </c>
      <c r="BA13" s="40">
        <f>+(AV13*'1g -izabrana lica u pravosuđu'!$D$6)/100</f>
        <v>0</v>
      </c>
      <c r="BB13" s="40">
        <f>+(AW13*'1g -izabrana lica u pravosuđu'!$D$6)/100</f>
        <v>0</v>
      </c>
    </row>
    <row r="14" spans="1:54" x14ac:dyDescent="0.25">
      <c r="A14">
        <f t="shared" si="1"/>
        <v>0</v>
      </c>
      <c r="B14">
        <f>+IF(MAX(B$4:B13)+1&lt;=B$1,B13+1,0)</f>
        <v>0</v>
      </c>
      <c r="C14" s="222">
        <f t="shared" si="2"/>
        <v>0</v>
      </c>
      <c r="D14">
        <f t="shared" si="3"/>
        <v>0</v>
      </c>
      <c r="E14" s="368">
        <f t="shared" si="4"/>
        <v>0</v>
      </c>
      <c r="F14" s="222">
        <f t="shared" si="7"/>
        <v>0</v>
      </c>
      <c r="G14">
        <f>IF($B14=0,0,+VLOOKUP($B14,'1g -izabrana lica u pravosuđu'!$A$17:$B$50,G$3,FALSE))</f>
        <v>0</v>
      </c>
      <c r="J14">
        <f>+VLOOKUP($B14,'1g -izabrana lica u pravosuđu'!$A$17:$AJ$44,+J$3,FALSE)</f>
        <v>0</v>
      </c>
      <c r="K14">
        <f>+VLOOKUP($B14,'1g -izabrana lica u pravosuđu'!$A$17:$AJ$44,+K$3,FALSE)</f>
        <v>0</v>
      </c>
      <c r="L14">
        <f>+VLOOKUP($B14,'1g -izabrana lica u pravosuđu'!$A$17:$AJ$44,+L$3,FALSE)</f>
        <v>0</v>
      </c>
      <c r="M14">
        <f>+VLOOKUP($B14,'1g -izabrana lica u pravosuđu'!$A$17:$AJ$44,+M$3,FALSE)</f>
        <v>0</v>
      </c>
      <c r="N14">
        <f>+VLOOKUP($B14,'1g -izabrana lica u pravosuđu'!$A$17:$AJ$44,+N$3,FALSE)</f>
        <v>0</v>
      </c>
      <c r="O14">
        <f>+VLOOKUP($B14,'1g -izabrana lica u pravosuđu'!$A$17:$AJ$44,+O$3,FALSE)</f>
        <v>0</v>
      </c>
      <c r="P14">
        <f>+VLOOKUP($B14,'1g -izabrana lica u pravosuđu'!$A$17:$AJ$44,+P$3,FALSE)</f>
        <v>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N14" s="40">
        <f>+VLOOKUP($B14,'1g -izabrana lica u pravosuđu'!$A$17:$AP$44,+AN$3,FALSE)</f>
        <v>0</v>
      </c>
      <c r="AO14" s="40"/>
      <c r="AP14" s="40">
        <f t="shared" si="5"/>
        <v>0</v>
      </c>
      <c r="AQ14" s="40">
        <f>+VLOOKUP($B14,'1g -izabrana lica u pravosuđu'!$A$17:$AP$44,+AQ$3,FALSE)</f>
        <v>0</v>
      </c>
      <c r="AR14" s="40">
        <f>+VLOOKUP($B14,'1g -izabrana lica u pravosuđu'!$A$17:$AP$44,+AR$3,FALSE)</f>
        <v>0</v>
      </c>
      <c r="AS14" s="40">
        <f>+VLOOKUP($B14,'1g -izabrana lica u pravosuđu'!$A$17:$AP$44,+AS$3,FALSE)</f>
        <v>0</v>
      </c>
      <c r="AT14" s="40"/>
      <c r="AU14" s="40">
        <f t="shared" si="6"/>
        <v>0</v>
      </c>
      <c r="AV14" s="40">
        <f>+VLOOKUP($B14,'1g -izabrana lica u pravosuđu'!$A$17:$AP$44,+AV$3,FALSE)</f>
        <v>0</v>
      </c>
      <c r="AW14" s="40">
        <f>+VLOOKUP($B14,'1g -izabrana lica u pravosuđu'!$A$17:$AP$44,+AW$3,FALSE)</f>
        <v>0</v>
      </c>
      <c r="AY14" s="40">
        <f>+(AQ14*'1g -izabrana lica u pravosuđu'!$D$6)/100</f>
        <v>0</v>
      </c>
      <c r="AZ14" s="40">
        <f>+(AR14*'1g -izabrana lica u pravosuđu'!$D$6)/100</f>
        <v>0</v>
      </c>
      <c r="BA14" s="40">
        <f>+(AV14*'1g -izabrana lica u pravosuđu'!$D$6)/100</f>
        <v>0</v>
      </c>
      <c r="BB14" s="40">
        <f>+(AW14*'1g -izabrana lica u pravosuđu'!$D$6)/100</f>
        <v>0</v>
      </c>
    </row>
    <row r="15" spans="1:54" x14ac:dyDescent="0.25">
      <c r="A15">
        <f t="shared" si="1"/>
        <v>0</v>
      </c>
      <c r="B15">
        <f>+IF(MAX(B$4:B14)+1&lt;=B$1,B14+1,0)</f>
        <v>0</v>
      </c>
      <c r="C15" s="222">
        <f t="shared" si="2"/>
        <v>0</v>
      </c>
      <c r="D15">
        <f t="shared" si="3"/>
        <v>0</v>
      </c>
      <c r="E15" s="368">
        <f t="shared" si="4"/>
        <v>0</v>
      </c>
      <c r="F15" s="222">
        <f t="shared" si="7"/>
        <v>0</v>
      </c>
      <c r="G15">
        <f>IF($B15=0,0,+VLOOKUP($B15,'1g -izabrana lica u pravosuđu'!$A$17:$B$50,G$3,FALSE))</f>
        <v>0</v>
      </c>
      <c r="J15">
        <f>+VLOOKUP($B15,'1g -izabrana lica u pravosuđu'!$A$17:$AJ$44,+J$3,FALSE)</f>
        <v>0</v>
      </c>
      <c r="K15">
        <f>+VLOOKUP($B15,'1g -izabrana lica u pravosuđu'!$A$17:$AJ$44,+K$3,FALSE)</f>
        <v>0</v>
      </c>
      <c r="L15">
        <f>+VLOOKUP($B15,'1g -izabrana lica u pravosuđu'!$A$17:$AJ$44,+L$3,FALSE)</f>
        <v>0</v>
      </c>
      <c r="M15">
        <f>+VLOOKUP($B15,'1g -izabrana lica u pravosuđu'!$A$17:$AJ$44,+M$3,FALSE)</f>
        <v>0</v>
      </c>
      <c r="N15">
        <f>+VLOOKUP($B15,'1g -izabrana lica u pravosuđu'!$A$17:$AJ$44,+N$3,FALSE)</f>
        <v>0</v>
      </c>
      <c r="O15">
        <f>+VLOOKUP($B15,'1g -izabrana lica u pravosuđu'!$A$17:$AJ$44,+O$3,FALSE)</f>
        <v>0</v>
      </c>
      <c r="P15">
        <f>+VLOOKUP($B15,'1g -izabrana lica u pravosuđu'!$A$17:$AJ$44,+P$3,FALSE)</f>
        <v>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N15" s="40">
        <f>+VLOOKUP($B15,'1g -izabrana lica u pravosuđu'!$A$17:$AP$44,+AN$3,FALSE)</f>
        <v>0</v>
      </c>
      <c r="AO15" s="40"/>
      <c r="AP15" s="40">
        <f t="shared" si="5"/>
        <v>0</v>
      </c>
      <c r="AQ15" s="40">
        <f>+VLOOKUP($B15,'1g -izabrana lica u pravosuđu'!$A$17:$AP$44,+AQ$3,FALSE)</f>
        <v>0</v>
      </c>
      <c r="AR15" s="40">
        <f>+VLOOKUP($B15,'1g -izabrana lica u pravosuđu'!$A$17:$AP$44,+AR$3,FALSE)</f>
        <v>0</v>
      </c>
      <c r="AS15" s="40">
        <f>+VLOOKUP($B15,'1g -izabrana lica u pravosuđu'!$A$17:$AP$44,+AS$3,FALSE)</f>
        <v>0</v>
      </c>
      <c r="AT15" s="40"/>
      <c r="AU15" s="40">
        <f t="shared" si="6"/>
        <v>0</v>
      </c>
      <c r="AV15" s="40">
        <f>+VLOOKUP($B15,'1g -izabrana lica u pravosuđu'!$A$17:$AP$44,+AV$3,FALSE)</f>
        <v>0</v>
      </c>
      <c r="AW15" s="40">
        <f>+VLOOKUP($B15,'1g -izabrana lica u pravosuđu'!$A$17:$AP$44,+AW$3,FALSE)</f>
        <v>0</v>
      </c>
      <c r="AY15" s="40">
        <f>+(AQ15*'1g -izabrana lica u pravosuđu'!$D$6)/100</f>
        <v>0</v>
      </c>
      <c r="AZ15" s="40">
        <f>+(AR15*'1g -izabrana lica u pravosuđu'!$D$6)/100</f>
        <v>0</v>
      </c>
      <c r="BA15" s="40">
        <f>+(AV15*'1g -izabrana lica u pravosuđu'!$D$6)/100</f>
        <v>0</v>
      </c>
      <c r="BB15" s="40">
        <f>+(AW15*'1g -izabrana lica u pravosuđu'!$D$6)/100</f>
        <v>0</v>
      </c>
    </row>
    <row r="16" spans="1:54" x14ac:dyDescent="0.25">
      <c r="A16">
        <f t="shared" si="1"/>
        <v>0</v>
      </c>
      <c r="B16">
        <f>+IF(MAX(B$4:B15)+1&lt;=B$1,B15+1,0)</f>
        <v>0</v>
      </c>
      <c r="C16" s="222">
        <f t="shared" si="2"/>
        <v>0</v>
      </c>
      <c r="D16">
        <f t="shared" si="3"/>
        <v>0</v>
      </c>
      <c r="E16" s="368">
        <f t="shared" si="4"/>
        <v>0</v>
      </c>
      <c r="F16" s="222">
        <f t="shared" si="7"/>
        <v>0</v>
      </c>
      <c r="G16">
        <f>IF($B16=0,0,+VLOOKUP($B16,'1g -izabrana lica u pravosuđu'!$A$17:$B$50,G$3,FALSE))</f>
        <v>0</v>
      </c>
      <c r="J16">
        <f>+VLOOKUP($B16,'1g -izabrana lica u pravosuđu'!$A$17:$AJ$44,+J$3,FALSE)</f>
        <v>0</v>
      </c>
      <c r="K16">
        <f>+VLOOKUP($B16,'1g -izabrana lica u pravosuđu'!$A$17:$AJ$44,+K$3,FALSE)</f>
        <v>0</v>
      </c>
      <c r="L16">
        <f>+VLOOKUP($B16,'1g -izabrana lica u pravosuđu'!$A$17:$AJ$44,+L$3,FALSE)</f>
        <v>0</v>
      </c>
      <c r="M16">
        <f>+VLOOKUP($B16,'1g -izabrana lica u pravosuđu'!$A$17:$AJ$44,+M$3,FALSE)</f>
        <v>0</v>
      </c>
      <c r="N16">
        <f>+VLOOKUP($B16,'1g -izabrana lica u pravosuđu'!$A$17:$AJ$44,+N$3,FALSE)</f>
        <v>0</v>
      </c>
      <c r="O16">
        <f>+VLOOKUP($B16,'1g -izabrana lica u pravosuđu'!$A$17:$AJ$44,+O$3,FALSE)</f>
        <v>0</v>
      </c>
      <c r="P16">
        <f>+VLOOKUP($B16,'1g -izabrana lica u pravosuđu'!$A$17:$AJ$44,+P$3,FALSE)</f>
        <v>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N16" s="40">
        <f>+VLOOKUP($B16,'1g -izabrana lica u pravosuđu'!$A$17:$AP$44,+AN$3,FALSE)</f>
        <v>0</v>
      </c>
      <c r="AO16" s="40"/>
      <c r="AP16" s="40">
        <f t="shared" si="5"/>
        <v>0</v>
      </c>
      <c r="AQ16" s="40">
        <f>+VLOOKUP($B16,'1g -izabrana lica u pravosuđu'!$A$17:$AP$44,+AQ$3,FALSE)</f>
        <v>0</v>
      </c>
      <c r="AR16" s="40">
        <f>+VLOOKUP($B16,'1g -izabrana lica u pravosuđu'!$A$17:$AP$44,+AR$3,FALSE)</f>
        <v>0</v>
      </c>
      <c r="AS16" s="40">
        <f>+VLOOKUP($B16,'1g -izabrana lica u pravosuđu'!$A$17:$AP$44,+AS$3,FALSE)</f>
        <v>0</v>
      </c>
      <c r="AT16" s="40"/>
      <c r="AU16" s="40">
        <f t="shared" si="6"/>
        <v>0</v>
      </c>
      <c r="AV16" s="40">
        <f>+VLOOKUP($B16,'1g -izabrana lica u pravosuđu'!$A$17:$AP$44,+AV$3,FALSE)</f>
        <v>0</v>
      </c>
      <c r="AW16" s="40">
        <f>+VLOOKUP($B16,'1g -izabrana lica u pravosuđu'!$A$17:$AP$44,+AW$3,FALSE)</f>
        <v>0</v>
      </c>
      <c r="AY16" s="40">
        <f>+(AQ16*'1g -izabrana lica u pravosuđu'!$D$6)/100</f>
        <v>0</v>
      </c>
      <c r="AZ16" s="40">
        <f>+(AR16*'1g -izabrana lica u pravosuđu'!$D$6)/100</f>
        <v>0</v>
      </c>
      <c r="BA16" s="40">
        <f>+(AV16*'1g -izabrana lica u pravosuđu'!$D$6)/100</f>
        <v>0</v>
      </c>
      <c r="BB16" s="40">
        <f>+(AW16*'1g -izabrana lica u pravosuđu'!$D$6)/100</f>
        <v>0</v>
      </c>
    </row>
    <row r="17" spans="1:54" x14ac:dyDescent="0.25">
      <c r="A17">
        <f t="shared" si="1"/>
        <v>0</v>
      </c>
      <c r="B17">
        <f>+IF(MAX(B$4:B16)+1&lt;=B$1,B16+1,0)</f>
        <v>0</v>
      </c>
      <c r="C17" s="222">
        <f t="shared" si="2"/>
        <v>0</v>
      </c>
      <c r="D17">
        <f t="shared" si="3"/>
        <v>0</v>
      </c>
      <c r="E17" s="368">
        <f t="shared" si="4"/>
        <v>0</v>
      </c>
      <c r="F17" s="222">
        <f t="shared" si="7"/>
        <v>0</v>
      </c>
      <c r="G17">
        <f>IF($B17=0,0,+VLOOKUP($B17,'1g -izabrana lica u pravosuđu'!$A$17:$B$50,G$3,FALSE))</f>
        <v>0</v>
      </c>
      <c r="J17">
        <f>+VLOOKUP($B17,'1g -izabrana lica u pravosuđu'!$A$17:$AJ$44,+J$3,FALSE)</f>
        <v>0</v>
      </c>
      <c r="K17">
        <f>+VLOOKUP($B17,'1g -izabrana lica u pravosuđu'!$A$17:$AJ$44,+K$3,FALSE)</f>
        <v>0</v>
      </c>
      <c r="L17">
        <f>+VLOOKUP($B17,'1g -izabrana lica u pravosuđu'!$A$17:$AJ$44,+L$3,FALSE)</f>
        <v>0</v>
      </c>
      <c r="M17">
        <f>+VLOOKUP($B17,'1g -izabrana lica u pravosuđu'!$A$17:$AJ$44,+M$3,FALSE)</f>
        <v>0</v>
      </c>
      <c r="N17">
        <f>+VLOOKUP($B17,'1g -izabrana lica u pravosuđu'!$A$17:$AJ$44,+N$3,FALSE)</f>
        <v>0</v>
      </c>
      <c r="O17">
        <f>+VLOOKUP($B17,'1g -izabrana lica u pravosuđu'!$A$17:$AJ$44,+O$3,FALSE)</f>
        <v>0</v>
      </c>
      <c r="P17">
        <f>+VLOOKUP($B17,'1g -izabrana lica u pravosuđu'!$A$17:$AJ$44,+P$3,FALSE)</f>
        <v>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N17" s="40">
        <f>+VLOOKUP($B17,'1g -izabrana lica u pravosuđu'!$A$17:$AP$44,+AN$3,FALSE)</f>
        <v>0</v>
      </c>
      <c r="AO17" s="40"/>
      <c r="AP17" s="40">
        <f t="shared" si="5"/>
        <v>0</v>
      </c>
      <c r="AQ17" s="40">
        <f>+VLOOKUP($B17,'1g -izabrana lica u pravosuđu'!$A$17:$AP$44,+AQ$3,FALSE)</f>
        <v>0</v>
      </c>
      <c r="AR17" s="40">
        <f>+VLOOKUP($B17,'1g -izabrana lica u pravosuđu'!$A$17:$AP$44,+AR$3,FALSE)</f>
        <v>0</v>
      </c>
      <c r="AS17" s="40">
        <f>+VLOOKUP($B17,'1g -izabrana lica u pravosuđu'!$A$17:$AP$44,+AS$3,FALSE)</f>
        <v>0</v>
      </c>
      <c r="AT17" s="40"/>
      <c r="AU17" s="40">
        <f t="shared" si="6"/>
        <v>0</v>
      </c>
      <c r="AV17" s="40">
        <f>+VLOOKUP($B17,'1g -izabrana lica u pravosuđu'!$A$17:$AP$44,+AV$3,FALSE)</f>
        <v>0</v>
      </c>
      <c r="AW17" s="40">
        <f>+VLOOKUP($B17,'1g -izabrana lica u pravosuđu'!$A$17:$AP$44,+AW$3,FALSE)</f>
        <v>0</v>
      </c>
      <c r="AY17" s="40">
        <f>+(AQ17*'1g -izabrana lica u pravosuđu'!$D$6)/100</f>
        <v>0</v>
      </c>
      <c r="AZ17" s="40">
        <f>+(AR17*'1g -izabrana lica u pravosuđu'!$D$6)/100</f>
        <v>0</v>
      </c>
      <c r="BA17" s="40">
        <f>+(AV17*'1g -izabrana lica u pravosuđu'!$D$6)/100</f>
        <v>0</v>
      </c>
      <c r="BB17" s="40">
        <f>+(AW17*'1g -izabrana lica u pravosuđu'!$D$6)/100</f>
        <v>0</v>
      </c>
    </row>
    <row r="18" spans="1:54" x14ac:dyDescent="0.25">
      <c r="A18">
        <f t="shared" si="1"/>
        <v>0</v>
      </c>
      <c r="B18">
        <f>+IF(MAX(B$4:B17)+1&lt;=B$1,B17+1,0)</f>
        <v>0</v>
      </c>
      <c r="C18" s="222">
        <f t="shared" si="2"/>
        <v>0</v>
      </c>
      <c r="D18">
        <f t="shared" si="3"/>
        <v>0</v>
      </c>
      <c r="E18" s="368">
        <f t="shared" si="4"/>
        <v>0</v>
      </c>
      <c r="F18" s="222">
        <f t="shared" si="7"/>
        <v>0</v>
      </c>
      <c r="G18">
        <f>IF($B18=0,0,+VLOOKUP($B18,'1g -izabrana lica u pravosuđu'!$A$17:$B$50,G$3,FALSE))</f>
        <v>0</v>
      </c>
      <c r="J18">
        <f>+VLOOKUP($B18,'1g -izabrana lica u pravosuđu'!$A$17:$AJ$44,+J$3,FALSE)</f>
        <v>0</v>
      </c>
      <c r="K18">
        <f>+VLOOKUP($B18,'1g -izabrana lica u pravosuđu'!$A$17:$AJ$44,+K$3,FALSE)</f>
        <v>0</v>
      </c>
      <c r="L18">
        <f>+VLOOKUP($B18,'1g -izabrana lica u pravosuđu'!$A$17:$AJ$44,+L$3,FALSE)</f>
        <v>0</v>
      </c>
      <c r="M18">
        <f>+VLOOKUP($B18,'1g -izabrana lica u pravosuđu'!$A$17:$AJ$44,+M$3,FALSE)</f>
        <v>0</v>
      </c>
      <c r="N18">
        <f>+VLOOKUP($B18,'1g -izabrana lica u pravosuđu'!$A$17:$AJ$44,+N$3,FALSE)</f>
        <v>0</v>
      </c>
      <c r="O18">
        <f>+VLOOKUP($B18,'1g -izabrana lica u pravosuđu'!$A$17:$AJ$44,+O$3,FALSE)</f>
        <v>0</v>
      </c>
      <c r="P18">
        <f>+VLOOKUP($B18,'1g -izabrana lica u pravosuđu'!$A$17:$AJ$44,+P$3,FALSE)</f>
        <v>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N18" s="40">
        <f>+VLOOKUP($B18,'1g -izabrana lica u pravosuđu'!$A$17:$AP$44,+AN$3,FALSE)</f>
        <v>0</v>
      </c>
      <c r="AO18" s="40"/>
      <c r="AP18" s="40">
        <f t="shared" si="5"/>
        <v>0</v>
      </c>
      <c r="AQ18" s="40">
        <f>+VLOOKUP($B18,'1g -izabrana lica u pravosuđu'!$A$17:$AP$44,+AQ$3,FALSE)</f>
        <v>0</v>
      </c>
      <c r="AR18" s="40">
        <f>+VLOOKUP($B18,'1g -izabrana lica u pravosuđu'!$A$17:$AP$44,+AR$3,FALSE)</f>
        <v>0</v>
      </c>
      <c r="AS18" s="40">
        <f>+VLOOKUP($B18,'1g -izabrana lica u pravosuđu'!$A$17:$AP$44,+AS$3,FALSE)</f>
        <v>0</v>
      </c>
      <c r="AT18" s="40"/>
      <c r="AU18" s="40">
        <f t="shared" si="6"/>
        <v>0</v>
      </c>
      <c r="AV18" s="40">
        <f>+VLOOKUP($B18,'1g -izabrana lica u pravosuđu'!$A$17:$AP$44,+AV$3,FALSE)</f>
        <v>0</v>
      </c>
      <c r="AW18" s="40">
        <f>+VLOOKUP($B18,'1g -izabrana lica u pravosuđu'!$A$17:$AP$44,+AW$3,FALSE)</f>
        <v>0</v>
      </c>
      <c r="AY18" s="40">
        <f>+(AQ18*'1g -izabrana lica u pravosuđu'!$D$6)/100</f>
        <v>0</v>
      </c>
      <c r="AZ18" s="40">
        <f>+(AR18*'1g -izabrana lica u pravosuđu'!$D$6)/100</f>
        <v>0</v>
      </c>
      <c r="BA18" s="40">
        <f>+(AV18*'1g -izabrana lica u pravosuđu'!$D$6)/100</f>
        <v>0</v>
      </c>
      <c r="BB18" s="40">
        <f>+(AW18*'1g -izabrana lica u pravosuđu'!$D$6)/100</f>
        <v>0</v>
      </c>
    </row>
    <row r="19" spans="1:54" x14ac:dyDescent="0.25">
      <c r="A19">
        <f t="shared" si="1"/>
        <v>0</v>
      </c>
      <c r="B19">
        <f>+IF(MAX(B$4:B18)+1&lt;=B$1,B18+1,0)</f>
        <v>0</v>
      </c>
      <c r="C19" s="222">
        <f t="shared" si="2"/>
        <v>0</v>
      </c>
      <c r="D19">
        <f t="shared" si="3"/>
        <v>0</v>
      </c>
      <c r="E19" s="368">
        <f t="shared" si="4"/>
        <v>0</v>
      </c>
      <c r="F19" s="222">
        <f t="shared" si="7"/>
        <v>0</v>
      </c>
      <c r="G19">
        <f>IF($B19=0,0,+VLOOKUP($B19,'1g -izabrana lica u pravosuđu'!$A$17:$B$50,G$3,FALSE))</f>
        <v>0</v>
      </c>
      <c r="J19">
        <f>+VLOOKUP($B19,'1g -izabrana lica u pravosuđu'!$A$17:$AJ$44,+J$3,FALSE)</f>
        <v>0</v>
      </c>
      <c r="K19">
        <f>+VLOOKUP($B19,'1g -izabrana lica u pravosuđu'!$A$17:$AJ$44,+K$3,FALSE)</f>
        <v>0</v>
      </c>
      <c r="L19">
        <f>+VLOOKUP($B19,'1g -izabrana lica u pravosuđu'!$A$17:$AJ$44,+L$3,FALSE)</f>
        <v>0</v>
      </c>
      <c r="M19">
        <f>+VLOOKUP($B19,'1g -izabrana lica u pravosuđu'!$A$17:$AJ$44,+M$3,FALSE)</f>
        <v>0</v>
      </c>
      <c r="N19">
        <f>+VLOOKUP($B19,'1g -izabrana lica u pravosuđu'!$A$17:$AJ$44,+N$3,FALSE)</f>
        <v>0</v>
      </c>
      <c r="O19">
        <f>+VLOOKUP($B19,'1g -izabrana lica u pravosuđu'!$A$17:$AJ$44,+O$3,FALSE)</f>
        <v>0</v>
      </c>
      <c r="P19">
        <f>+VLOOKUP($B19,'1g -izabrana lica u pravosuđu'!$A$17:$AJ$44,+P$3,FALSE)</f>
        <v>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N19" s="40">
        <f>+VLOOKUP($B19,'1g -izabrana lica u pravosuđu'!$A$17:$AP$44,+AN$3,FALSE)</f>
        <v>0</v>
      </c>
      <c r="AO19" s="40"/>
      <c r="AP19" s="40">
        <f t="shared" si="5"/>
        <v>0</v>
      </c>
      <c r="AQ19" s="40">
        <f>+VLOOKUP($B19,'1g -izabrana lica u pravosuđu'!$A$17:$AP$44,+AQ$3,FALSE)</f>
        <v>0</v>
      </c>
      <c r="AR19" s="40">
        <f>+VLOOKUP($B19,'1g -izabrana lica u pravosuđu'!$A$17:$AP$44,+AR$3,FALSE)</f>
        <v>0</v>
      </c>
      <c r="AS19" s="40">
        <f>+VLOOKUP($B19,'1g -izabrana lica u pravosuđu'!$A$17:$AP$44,+AS$3,FALSE)</f>
        <v>0</v>
      </c>
      <c r="AT19" s="40"/>
      <c r="AU19" s="40">
        <f t="shared" si="6"/>
        <v>0</v>
      </c>
      <c r="AV19" s="40">
        <f>+VLOOKUP($B19,'1g -izabrana lica u pravosuđu'!$A$17:$AP$44,+AV$3,FALSE)</f>
        <v>0</v>
      </c>
      <c r="AW19" s="40">
        <f>+VLOOKUP($B19,'1g -izabrana lica u pravosuđu'!$A$17:$AP$44,+AW$3,FALSE)</f>
        <v>0</v>
      </c>
      <c r="AY19" s="40">
        <f>+(AQ19*'1g -izabrana lica u pravosuđu'!$D$6)/100</f>
        <v>0</v>
      </c>
      <c r="AZ19" s="40">
        <f>+(AR19*'1g -izabrana lica u pravosuđu'!$D$6)/100</f>
        <v>0</v>
      </c>
      <c r="BA19" s="40">
        <f>+(AV19*'1g -izabrana lica u pravosuđu'!$D$6)/100</f>
        <v>0</v>
      </c>
      <c r="BB19" s="40">
        <f>+(AW19*'1g -izabrana lica u pravosuđu'!$D$6)/100</f>
        <v>0</v>
      </c>
    </row>
    <row r="20" spans="1:54" x14ac:dyDescent="0.25">
      <c r="A20">
        <f t="shared" si="1"/>
        <v>0</v>
      </c>
      <c r="B20">
        <f>+IF(MAX(B$4:B19)+1&lt;=B$1,B19+1,0)</f>
        <v>0</v>
      </c>
      <c r="C20" s="222">
        <f t="shared" si="2"/>
        <v>0</v>
      </c>
      <c r="D20">
        <f t="shared" si="3"/>
        <v>0</v>
      </c>
      <c r="E20" s="368">
        <f t="shared" si="4"/>
        <v>0</v>
      </c>
      <c r="F20" s="222">
        <f t="shared" si="7"/>
        <v>0</v>
      </c>
      <c r="G20">
        <f>IF($B20=0,0,+VLOOKUP($B20,'1g -izabrana lica u pravosuđu'!$A$17:$B$50,G$3,FALSE))</f>
        <v>0</v>
      </c>
      <c r="J20">
        <f>+VLOOKUP($B20,'1g -izabrana lica u pravosuđu'!$A$17:$AJ$44,+J$3,FALSE)</f>
        <v>0</v>
      </c>
      <c r="K20">
        <f>+VLOOKUP($B20,'1g -izabrana lica u pravosuđu'!$A$17:$AJ$44,+K$3,FALSE)</f>
        <v>0</v>
      </c>
      <c r="L20">
        <f>+VLOOKUP($B20,'1g -izabrana lica u pravosuđu'!$A$17:$AJ$44,+L$3,FALSE)</f>
        <v>0</v>
      </c>
      <c r="M20">
        <f>+VLOOKUP($B20,'1g -izabrana lica u pravosuđu'!$A$17:$AJ$44,+M$3,FALSE)</f>
        <v>0</v>
      </c>
      <c r="N20">
        <f>+VLOOKUP($B20,'1g -izabrana lica u pravosuđu'!$A$17:$AJ$44,+N$3,FALSE)</f>
        <v>0</v>
      </c>
      <c r="O20">
        <f>+VLOOKUP($B20,'1g -izabrana lica u pravosuđu'!$A$17:$AJ$44,+O$3,FALSE)</f>
        <v>0</v>
      </c>
      <c r="P20">
        <f>+VLOOKUP($B20,'1g -izabrana lica u pravosuđu'!$A$17:$AJ$44,+P$3,FALSE)</f>
        <v>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N20" s="40">
        <f>+VLOOKUP($B20,'1g -izabrana lica u pravosuđu'!$A$17:$AP$44,+AN$3,FALSE)</f>
        <v>0</v>
      </c>
      <c r="AO20" s="40"/>
      <c r="AP20" s="40">
        <f t="shared" si="5"/>
        <v>0</v>
      </c>
      <c r="AQ20" s="40">
        <f>+VLOOKUP($B20,'1g -izabrana lica u pravosuđu'!$A$17:$AP$44,+AQ$3,FALSE)</f>
        <v>0</v>
      </c>
      <c r="AR20" s="40">
        <f>+VLOOKUP($B20,'1g -izabrana lica u pravosuđu'!$A$17:$AP$44,+AR$3,FALSE)</f>
        <v>0</v>
      </c>
      <c r="AS20" s="40">
        <f>+VLOOKUP($B20,'1g -izabrana lica u pravosuđu'!$A$17:$AP$44,+AS$3,FALSE)</f>
        <v>0</v>
      </c>
      <c r="AT20" s="40"/>
      <c r="AU20" s="40">
        <f t="shared" si="6"/>
        <v>0</v>
      </c>
      <c r="AV20" s="40">
        <f>+VLOOKUP($B20,'1g -izabrana lica u pravosuđu'!$A$17:$AP$44,+AV$3,FALSE)</f>
        <v>0</v>
      </c>
      <c r="AW20" s="40">
        <f>+VLOOKUP($B20,'1g -izabrana lica u pravosuđu'!$A$17:$AP$44,+AW$3,FALSE)</f>
        <v>0</v>
      </c>
      <c r="AY20" s="40">
        <f>+(AQ20*'1g -izabrana lica u pravosuđu'!$D$6)/100</f>
        <v>0</v>
      </c>
      <c r="AZ20" s="40">
        <f>+(AR20*'1g -izabrana lica u pravosuđu'!$D$6)/100</f>
        <v>0</v>
      </c>
      <c r="BA20" s="40">
        <f>+(AV20*'1g -izabrana lica u pravosuđu'!$D$6)/100</f>
        <v>0</v>
      </c>
      <c r="BB20" s="40">
        <f>+(AW20*'1g -izabrana lica u pravosuđu'!$D$6)/100</f>
        <v>0</v>
      </c>
    </row>
    <row r="21" spans="1:54" x14ac:dyDescent="0.25">
      <c r="A21">
        <f t="shared" si="1"/>
        <v>0</v>
      </c>
      <c r="B21">
        <f>+IF(MAX(B$4:B20)+1&lt;=B$1,B20+1,0)</f>
        <v>0</v>
      </c>
      <c r="C21" s="222">
        <f t="shared" si="2"/>
        <v>0</v>
      </c>
      <c r="D21">
        <f t="shared" si="3"/>
        <v>0</v>
      </c>
      <c r="E21" s="368">
        <f t="shared" si="4"/>
        <v>0</v>
      </c>
      <c r="F21" s="222">
        <f t="shared" si="7"/>
        <v>0</v>
      </c>
      <c r="G21">
        <f>IF($B21=0,0,+VLOOKUP($B21,'1g -izabrana lica u pravosuđu'!$A$17:$B$50,G$3,FALSE))</f>
        <v>0</v>
      </c>
      <c r="J21">
        <f>+VLOOKUP($B21,'1g -izabrana lica u pravosuđu'!$A$17:$AJ$44,+J$3,FALSE)</f>
        <v>0</v>
      </c>
      <c r="K21">
        <f>+VLOOKUP($B21,'1g -izabrana lica u pravosuđu'!$A$17:$AJ$44,+K$3,FALSE)</f>
        <v>0</v>
      </c>
      <c r="L21">
        <f>+VLOOKUP($B21,'1g -izabrana lica u pravosuđu'!$A$17:$AJ$44,+L$3,FALSE)</f>
        <v>0</v>
      </c>
      <c r="M21">
        <f>+VLOOKUP($B21,'1g -izabrana lica u pravosuđu'!$A$17:$AJ$44,+M$3,FALSE)</f>
        <v>0</v>
      </c>
      <c r="N21">
        <f>+VLOOKUP($B21,'1g -izabrana lica u pravosuđu'!$A$17:$AJ$44,+N$3,FALSE)</f>
        <v>0</v>
      </c>
      <c r="O21">
        <f>+VLOOKUP($B21,'1g -izabrana lica u pravosuđu'!$A$17:$AJ$44,+O$3,FALSE)</f>
        <v>0</v>
      </c>
      <c r="P21">
        <f>+VLOOKUP($B21,'1g -izabrana lica u pravosuđu'!$A$17:$AJ$44,+P$3,FALSE)</f>
        <v>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N21" s="40">
        <f>+VLOOKUP($B21,'1g -izabrana lica u pravosuđu'!$A$17:$AP$44,+AN$3,FALSE)</f>
        <v>0</v>
      </c>
      <c r="AO21" s="40"/>
      <c r="AP21" s="40">
        <f t="shared" si="5"/>
        <v>0</v>
      </c>
      <c r="AQ21" s="40">
        <f>+VLOOKUP($B21,'1g -izabrana lica u pravosuđu'!$A$17:$AP$44,+AQ$3,FALSE)</f>
        <v>0</v>
      </c>
      <c r="AR21" s="40">
        <f>+VLOOKUP($B21,'1g -izabrana lica u pravosuđu'!$A$17:$AP$44,+AR$3,FALSE)</f>
        <v>0</v>
      </c>
      <c r="AS21" s="40">
        <f>+VLOOKUP($B21,'1g -izabrana lica u pravosuđu'!$A$17:$AP$44,+AS$3,FALSE)</f>
        <v>0</v>
      </c>
      <c r="AT21" s="40"/>
      <c r="AU21" s="40">
        <f t="shared" si="6"/>
        <v>0</v>
      </c>
      <c r="AV21" s="40">
        <f>+VLOOKUP($B21,'1g -izabrana lica u pravosuđu'!$A$17:$AP$44,+AV$3,FALSE)</f>
        <v>0</v>
      </c>
      <c r="AW21" s="40">
        <f>+VLOOKUP($B21,'1g -izabrana lica u pravosuđu'!$A$17:$AP$44,+AW$3,FALSE)</f>
        <v>0</v>
      </c>
      <c r="AY21" s="40">
        <f>+(AQ21*'1g -izabrana lica u pravosuđu'!$D$6)/100</f>
        <v>0</v>
      </c>
      <c r="AZ21" s="40">
        <f>+(AR21*'1g -izabrana lica u pravosuđu'!$D$6)/100</f>
        <v>0</v>
      </c>
      <c r="BA21" s="40">
        <f>+(AV21*'1g -izabrana lica u pravosuđu'!$D$6)/100</f>
        <v>0</v>
      </c>
      <c r="BB21" s="40">
        <f>+(AW21*'1g -izabrana lica u pravosuđu'!$D$6)/100</f>
        <v>0</v>
      </c>
    </row>
    <row r="22" spans="1:54" x14ac:dyDescent="0.25">
      <c r="A22">
        <f t="shared" si="1"/>
        <v>0</v>
      </c>
      <c r="B22">
        <f>+IF(MAX(B$4:B21)+1&lt;=B$1,B21+1,0)</f>
        <v>0</v>
      </c>
      <c r="C22" s="222">
        <f t="shared" si="2"/>
        <v>0</v>
      </c>
      <c r="D22">
        <f t="shared" si="3"/>
        <v>0</v>
      </c>
      <c r="E22" s="368">
        <f t="shared" si="4"/>
        <v>0</v>
      </c>
      <c r="F22" s="222">
        <f t="shared" si="7"/>
        <v>0</v>
      </c>
      <c r="G22">
        <f>IF($B22=0,0,+VLOOKUP($B22,'1g -izabrana lica u pravosuđu'!$A$17:$B$50,G$3,FALSE))</f>
        <v>0</v>
      </c>
      <c r="J22">
        <f>+VLOOKUP($B22,'1g -izabrana lica u pravosuđu'!$A$17:$AJ$44,+J$3,FALSE)</f>
        <v>0</v>
      </c>
      <c r="K22">
        <f>+VLOOKUP($B22,'1g -izabrana lica u pravosuđu'!$A$17:$AJ$44,+K$3,FALSE)</f>
        <v>0</v>
      </c>
      <c r="L22">
        <f>+VLOOKUP($B22,'1g -izabrana lica u pravosuđu'!$A$17:$AJ$44,+L$3,FALSE)</f>
        <v>0</v>
      </c>
      <c r="M22">
        <f>+VLOOKUP($B22,'1g -izabrana lica u pravosuđu'!$A$17:$AJ$44,+M$3,FALSE)</f>
        <v>0</v>
      </c>
      <c r="N22">
        <f>+VLOOKUP($B22,'1g -izabrana lica u pravosuđu'!$A$17:$AJ$44,+N$3,FALSE)</f>
        <v>0</v>
      </c>
      <c r="O22">
        <f>+VLOOKUP($B22,'1g -izabrana lica u pravosuđu'!$A$17:$AJ$44,+O$3,FALSE)</f>
        <v>0</v>
      </c>
      <c r="P22">
        <f>+VLOOKUP($B22,'1g -izabrana lica u pravosuđu'!$A$17:$AJ$44,+P$3,FALSE)</f>
        <v>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N22" s="40">
        <f>+VLOOKUP($B22,'1g -izabrana lica u pravosuđu'!$A$17:$AP$44,+AN$3,FALSE)</f>
        <v>0</v>
      </c>
      <c r="AO22" s="40"/>
      <c r="AP22" s="40">
        <f t="shared" si="5"/>
        <v>0</v>
      </c>
      <c r="AQ22" s="40">
        <f>+VLOOKUP($B22,'1g -izabrana lica u pravosuđu'!$A$17:$AP$44,+AQ$3,FALSE)</f>
        <v>0</v>
      </c>
      <c r="AR22" s="40">
        <f>+VLOOKUP($B22,'1g -izabrana lica u pravosuđu'!$A$17:$AP$44,+AR$3,FALSE)</f>
        <v>0</v>
      </c>
      <c r="AS22" s="40">
        <f>+VLOOKUP($B22,'1g -izabrana lica u pravosuđu'!$A$17:$AP$44,+AS$3,FALSE)</f>
        <v>0</v>
      </c>
      <c r="AT22" s="40"/>
      <c r="AU22" s="40">
        <f t="shared" si="6"/>
        <v>0</v>
      </c>
      <c r="AV22" s="40">
        <f>+VLOOKUP($B22,'1g -izabrana lica u pravosuđu'!$A$17:$AP$44,+AV$3,FALSE)</f>
        <v>0</v>
      </c>
      <c r="AW22" s="40">
        <f>+VLOOKUP($B22,'1g -izabrana lica u pravosuđu'!$A$17:$AP$44,+AW$3,FALSE)</f>
        <v>0</v>
      </c>
      <c r="AY22" s="40">
        <f>+(AQ22*'1g -izabrana lica u pravosuđu'!$D$6)/100</f>
        <v>0</v>
      </c>
      <c r="AZ22" s="40">
        <f>+(AR22*'1g -izabrana lica u pravosuđu'!$D$6)/100</f>
        <v>0</v>
      </c>
      <c r="BA22" s="40">
        <f>+(AV22*'1g -izabrana lica u pravosuđu'!$D$6)/100</f>
        <v>0</v>
      </c>
      <c r="BB22" s="40">
        <f>+(AW22*'1g -izabrana lica u pravosuđu'!$D$6)/100</f>
        <v>0</v>
      </c>
    </row>
    <row r="23" spans="1:54" x14ac:dyDescent="0.25">
      <c r="A23">
        <f t="shared" si="1"/>
        <v>0</v>
      </c>
      <c r="B23">
        <f>+IF(MAX(B$4:B22)+1&lt;=B$1,B22+1,0)</f>
        <v>0</v>
      </c>
      <c r="C23" s="222">
        <f t="shared" si="2"/>
        <v>0</v>
      </c>
      <c r="D23">
        <f t="shared" si="3"/>
        <v>0</v>
      </c>
      <c r="E23" s="368">
        <f t="shared" si="4"/>
        <v>0</v>
      </c>
      <c r="F23" s="222">
        <f t="shared" si="7"/>
        <v>0</v>
      </c>
      <c r="G23">
        <f>IF($B23=0,0,+VLOOKUP($B23,'1g -izabrana lica u pravosuđu'!$A$17:$B$50,G$3,FALSE))</f>
        <v>0</v>
      </c>
      <c r="J23">
        <f>+VLOOKUP($B23,'1g -izabrana lica u pravosuđu'!$A$17:$AJ$44,+J$3,FALSE)</f>
        <v>0</v>
      </c>
      <c r="K23">
        <f>+VLOOKUP($B23,'1g -izabrana lica u pravosuđu'!$A$17:$AJ$44,+K$3,FALSE)</f>
        <v>0</v>
      </c>
      <c r="L23">
        <f>+VLOOKUP($B23,'1g -izabrana lica u pravosuđu'!$A$17:$AJ$44,+L$3,FALSE)</f>
        <v>0</v>
      </c>
      <c r="M23">
        <f>+VLOOKUP($B23,'1g -izabrana lica u pravosuđu'!$A$17:$AJ$44,+M$3,FALSE)</f>
        <v>0</v>
      </c>
      <c r="N23">
        <f>+VLOOKUP($B23,'1g -izabrana lica u pravosuđu'!$A$17:$AJ$44,+N$3,FALSE)</f>
        <v>0</v>
      </c>
      <c r="O23">
        <f>+VLOOKUP($B23,'1g -izabrana lica u pravosuđu'!$A$17:$AJ$44,+O$3,FALSE)</f>
        <v>0</v>
      </c>
      <c r="P23">
        <f>+VLOOKUP($B23,'1g -izabrana lica u pravosuđu'!$A$17:$AJ$44,+P$3,FALSE)</f>
        <v>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N23" s="40">
        <f>+VLOOKUP($B23,'1g -izabrana lica u pravosuđu'!$A$17:$AP$44,+AN$3,FALSE)</f>
        <v>0</v>
      </c>
      <c r="AO23" s="40"/>
      <c r="AP23" s="40">
        <f t="shared" si="5"/>
        <v>0</v>
      </c>
      <c r="AQ23" s="40">
        <f>+VLOOKUP($B23,'1g -izabrana lica u pravosuđu'!$A$17:$AP$44,+AQ$3,FALSE)</f>
        <v>0</v>
      </c>
      <c r="AR23" s="40">
        <f>+VLOOKUP($B23,'1g -izabrana lica u pravosuđu'!$A$17:$AP$44,+AR$3,FALSE)</f>
        <v>0</v>
      </c>
      <c r="AS23" s="40">
        <f>+VLOOKUP($B23,'1g -izabrana lica u pravosuđu'!$A$17:$AP$44,+AS$3,FALSE)</f>
        <v>0</v>
      </c>
      <c r="AT23" s="40"/>
      <c r="AU23" s="40">
        <f t="shared" si="6"/>
        <v>0</v>
      </c>
      <c r="AV23" s="40">
        <f>+VLOOKUP($B23,'1g -izabrana lica u pravosuđu'!$A$17:$AP$44,+AV$3,FALSE)</f>
        <v>0</v>
      </c>
      <c r="AW23" s="40">
        <f>+VLOOKUP($B23,'1g -izabrana lica u pravosuđu'!$A$17:$AP$44,+AW$3,FALSE)</f>
        <v>0</v>
      </c>
      <c r="AY23" s="40">
        <f>+(AQ23*'1g -izabrana lica u pravosuđu'!$D$6)/100</f>
        <v>0</v>
      </c>
      <c r="AZ23" s="40">
        <f>+(AR23*'1g -izabrana lica u pravosuđu'!$D$6)/100</f>
        <v>0</v>
      </c>
      <c r="BA23" s="40">
        <f>+(AV23*'1g -izabrana lica u pravosuđu'!$D$6)/100</f>
        <v>0</v>
      </c>
      <c r="BB23" s="40">
        <f>+(AW23*'1g -izabrana lica u pravosuđu'!$D$6)/100</f>
        <v>0</v>
      </c>
    </row>
    <row r="24" spans="1:54" x14ac:dyDescent="0.25">
      <c r="A24">
        <f t="shared" si="1"/>
        <v>0</v>
      </c>
      <c r="B24">
        <f>+IF(MAX(B$4:B23)+1&lt;=B$1,B23+1,0)</f>
        <v>0</v>
      </c>
      <c r="C24" s="222">
        <f t="shared" si="2"/>
        <v>0</v>
      </c>
      <c r="D24">
        <f t="shared" si="3"/>
        <v>0</v>
      </c>
      <c r="E24" s="368">
        <f t="shared" si="4"/>
        <v>0</v>
      </c>
      <c r="F24" s="222">
        <f t="shared" si="7"/>
        <v>0</v>
      </c>
      <c r="G24">
        <f>IF($B24=0,0,+VLOOKUP($B24,'1g -izabrana lica u pravosuđu'!$A$17:$B$50,G$3,FALSE))</f>
        <v>0</v>
      </c>
      <c r="J24">
        <f>+VLOOKUP($B24,'1g -izabrana lica u pravosuđu'!$A$17:$AJ$44,+J$3,FALSE)</f>
        <v>0</v>
      </c>
      <c r="K24">
        <f>+VLOOKUP($B24,'1g -izabrana lica u pravosuđu'!$A$17:$AJ$44,+K$3,FALSE)</f>
        <v>0</v>
      </c>
      <c r="L24">
        <f>+VLOOKUP($B24,'1g -izabrana lica u pravosuđu'!$A$17:$AJ$44,+L$3,FALSE)</f>
        <v>0</v>
      </c>
      <c r="M24">
        <f>+VLOOKUP($B24,'1g -izabrana lica u pravosuđu'!$A$17:$AJ$44,+M$3,FALSE)</f>
        <v>0</v>
      </c>
      <c r="N24">
        <f>+VLOOKUP($B24,'1g -izabrana lica u pravosuđu'!$A$17:$AJ$44,+N$3,FALSE)</f>
        <v>0</v>
      </c>
      <c r="O24">
        <f>+VLOOKUP($B24,'1g -izabrana lica u pravosuđu'!$A$17:$AJ$44,+O$3,FALSE)</f>
        <v>0</v>
      </c>
      <c r="P24">
        <f>+VLOOKUP($B24,'1g -izabrana lica u pravosuđu'!$A$17:$AJ$44,+P$3,FALSE)</f>
        <v>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N24" s="40">
        <f>+VLOOKUP($B24,'1g -izabrana lica u pravosuđu'!$A$17:$AP$44,+AN$3,FALSE)</f>
        <v>0</v>
      </c>
      <c r="AO24" s="40"/>
      <c r="AP24" s="40">
        <f t="shared" si="5"/>
        <v>0</v>
      </c>
      <c r="AQ24" s="40">
        <f>+VLOOKUP($B24,'1g -izabrana lica u pravosuđu'!$A$17:$AP$44,+AQ$3,FALSE)</f>
        <v>0</v>
      </c>
      <c r="AR24" s="40">
        <f>+VLOOKUP($B24,'1g -izabrana lica u pravosuđu'!$A$17:$AP$44,+AR$3,FALSE)</f>
        <v>0</v>
      </c>
      <c r="AS24" s="40">
        <f>+VLOOKUP($B24,'1g -izabrana lica u pravosuđu'!$A$17:$AP$44,+AS$3,FALSE)</f>
        <v>0</v>
      </c>
      <c r="AT24" s="40"/>
      <c r="AU24" s="40">
        <f t="shared" si="6"/>
        <v>0</v>
      </c>
      <c r="AV24" s="40">
        <f>+VLOOKUP($B24,'1g -izabrana lica u pravosuđu'!$A$17:$AP$44,+AV$3,FALSE)</f>
        <v>0</v>
      </c>
      <c r="AW24" s="40">
        <f>+VLOOKUP($B24,'1g -izabrana lica u pravosuđu'!$A$17:$AP$44,+AW$3,FALSE)</f>
        <v>0</v>
      </c>
      <c r="AY24" s="40">
        <f>+(AQ24*'1g -izabrana lica u pravosuđu'!$D$6)/100</f>
        <v>0</v>
      </c>
      <c r="AZ24" s="40">
        <f>+(AR24*'1g -izabrana lica u pravosuđu'!$D$6)/100</f>
        <v>0</v>
      </c>
      <c r="BA24" s="40">
        <f>+(AV24*'1g -izabrana lica u pravosuđu'!$D$6)/100</f>
        <v>0</v>
      </c>
      <c r="BB24" s="40">
        <f>+(AW24*'1g -izabrana lica u pravosuđu'!$D$6)/100</f>
        <v>0</v>
      </c>
    </row>
    <row r="25" spans="1:54" x14ac:dyDescent="0.25">
      <c r="A25">
        <f t="shared" si="1"/>
        <v>0</v>
      </c>
      <c r="B25">
        <f>+IF(MAX(B$4:B24)+1&lt;=B$1,B24+1,0)</f>
        <v>0</v>
      </c>
      <c r="C25" s="222">
        <f t="shared" si="2"/>
        <v>0</v>
      </c>
      <c r="D25">
        <f t="shared" si="3"/>
        <v>0</v>
      </c>
      <c r="E25" s="368">
        <f t="shared" si="4"/>
        <v>0</v>
      </c>
      <c r="F25" s="222">
        <f t="shared" si="7"/>
        <v>0</v>
      </c>
      <c r="G25">
        <f>IF($B25=0,0,+VLOOKUP($B25,'1g -izabrana lica u pravosuđu'!$A$17:$B$50,G$3,FALSE))</f>
        <v>0</v>
      </c>
      <c r="J25">
        <f>+VLOOKUP($B25,'1g -izabrana lica u pravosuđu'!$A$17:$AJ$44,+J$3,FALSE)</f>
        <v>0</v>
      </c>
      <c r="K25">
        <f>+VLOOKUP($B25,'1g -izabrana lica u pravosuđu'!$A$17:$AJ$44,+K$3,FALSE)</f>
        <v>0</v>
      </c>
      <c r="L25">
        <f>+VLOOKUP($B25,'1g -izabrana lica u pravosuđu'!$A$17:$AJ$44,+L$3,FALSE)</f>
        <v>0</v>
      </c>
      <c r="M25">
        <f>+VLOOKUP($B25,'1g -izabrana lica u pravosuđu'!$A$17:$AJ$44,+M$3,FALSE)</f>
        <v>0</v>
      </c>
      <c r="N25">
        <f>+VLOOKUP($B25,'1g -izabrana lica u pravosuđu'!$A$17:$AJ$44,+N$3,FALSE)</f>
        <v>0</v>
      </c>
      <c r="O25">
        <f>+VLOOKUP($B25,'1g -izabrana lica u pravosuđu'!$A$17:$AJ$44,+O$3,FALSE)</f>
        <v>0</v>
      </c>
      <c r="P25">
        <f>+VLOOKUP($B25,'1g -izabrana lica u pravosuđu'!$A$17:$AJ$44,+P$3,FALSE)</f>
        <v>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N25" s="40">
        <f>+VLOOKUP($B25,'1g -izabrana lica u pravosuđu'!$A$17:$AP$44,+AN$3,FALSE)</f>
        <v>0</v>
      </c>
      <c r="AO25" s="40"/>
      <c r="AP25" s="40">
        <f t="shared" si="5"/>
        <v>0</v>
      </c>
      <c r="AQ25" s="40">
        <f>+VLOOKUP($B25,'1g -izabrana lica u pravosuđu'!$A$17:$AP$44,+AQ$3,FALSE)</f>
        <v>0</v>
      </c>
      <c r="AR25" s="40">
        <f>+VLOOKUP($B25,'1g -izabrana lica u pravosuđu'!$A$17:$AP$44,+AR$3,FALSE)</f>
        <v>0</v>
      </c>
      <c r="AS25" s="40">
        <f>+VLOOKUP($B25,'1g -izabrana lica u pravosuđu'!$A$17:$AP$44,+AS$3,FALSE)</f>
        <v>0</v>
      </c>
      <c r="AT25" s="40"/>
      <c r="AU25" s="40">
        <f t="shared" si="6"/>
        <v>0</v>
      </c>
      <c r="AV25" s="40">
        <f>+VLOOKUP($B25,'1g -izabrana lica u pravosuđu'!$A$17:$AP$44,+AV$3,FALSE)</f>
        <v>0</v>
      </c>
      <c r="AW25" s="40">
        <f>+VLOOKUP($B25,'1g -izabrana lica u pravosuđu'!$A$17:$AP$44,+AW$3,FALSE)</f>
        <v>0</v>
      </c>
      <c r="AY25" s="40">
        <f>+(AQ25*'1g -izabrana lica u pravosuđu'!$D$6)/100</f>
        <v>0</v>
      </c>
      <c r="AZ25" s="40">
        <f>+(AR25*'1g -izabrana lica u pravosuđu'!$D$6)/100</f>
        <v>0</v>
      </c>
      <c r="BA25" s="40">
        <f>+(AV25*'1g -izabrana lica u pravosuđu'!$D$6)/100</f>
        <v>0</v>
      </c>
      <c r="BB25" s="40">
        <f>+(AW25*'1g -izabrana lica u pravosuđu'!$D$6)/100</f>
        <v>0</v>
      </c>
    </row>
    <row r="26" spans="1:54" x14ac:dyDescent="0.25">
      <c r="A26">
        <f t="shared" si="1"/>
        <v>0</v>
      </c>
      <c r="B26">
        <f>+IF(MAX(B$4:B25)+1&lt;=B$1,B25+1,0)</f>
        <v>0</v>
      </c>
      <c r="C26" s="222">
        <f t="shared" si="2"/>
        <v>0</v>
      </c>
      <c r="D26">
        <f t="shared" si="3"/>
        <v>0</v>
      </c>
      <c r="E26" s="368">
        <f t="shared" si="4"/>
        <v>0</v>
      </c>
      <c r="F26" s="222">
        <f t="shared" si="7"/>
        <v>0</v>
      </c>
      <c r="G26">
        <f>IF($B26=0,0,+VLOOKUP($B26,'1g -izabrana lica u pravosuđu'!$A$17:$B$50,G$3,FALSE))</f>
        <v>0</v>
      </c>
      <c r="J26">
        <f>+VLOOKUP($B26,'1g -izabrana lica u pravosuđu'!$A$17:$AJ$44,+J$3,FALSE)</f>
        <v>0</v>
      </c>
      <c r="K26">
        <f>+VLOOKUP($B26,'1g -izabrana lica u pravosuđu'!$A$17:$AJ$44,+K$3,FALSE)</f>
        <v>0</v>
      </c>
      <c r="L26">
        <f>+VLOOKUP($B26,'1g -izabrana lica u pravosuđu'!$A$17:$AJ$44,+L$3,FALSE)</f>
        <v>0</v>
      </c>
      <c r="M26">
        <f>+VLOOKUP($B26,'1g -izabrana lica u pravosuđu'!$A$17:$AJ$44,+M$3,FALSE)</f>
        <v>0</v>
      </c>
      <c r="N26">
        <f>+VLOOKUP($B26,'1g -izabrana lica u pravosuđu'!$A$17:$AJ$44,+N$3,FALSE)</f>
        <v>0</v>
      </c>
      <c r="O26">
        <f>+VLOOKUP($B26,'1g -izabrana lica u pravosuđu'!$A$17:$AJ$44,+O$3,FALSE)</f>
        <v>0</v>
      </c>
      <c r="P26">
        <f>+VLOOKUP($B26,'1g -izabrana lica u pravosuđu'!$A$17:$AJ$44,+P$3,FALSE)</f>
        <v>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N26" s="40">
        <f>+VLOOKUP($B26,'1g -izabrana lica u pravosuđu'!$A$17:$AP$44,+AN$3,FALSE)</f>
        <v>0</v>
      </c>
      <c r="AO26" s="40"/>
      <c r="AP26" s="40">
        <f t="shared" si="5"/>
        <v>0</v>
      </c>
      <c r="AQ26" s="40">
        <f>+VLOOKUP($B26,'1g -izabrana lica u pravosuđu'!$A$17:$AP$44,+AQ$3,FALSE)</f>
        <v>0</v>
      </c>
      <c r="AR26" s="40">
        <f>+VLOOKUP($B26,'1g -izabrana lica u pravosuđu'!$A$17:$AP$44,+AR$3,FALSE)</f>
        <v>0</v>
      </c>
      <c r="AS26" s="40">
        <f>+VLOOKUP($B26,'1g -izabrana lica u pravosuđu'!$A$17:$AP$44,+AS$3,FALSE)</f>
        <v>0</v>
      </c>
      <c r="AT26" s="40"/>
      <c r="AU26" s="40">
        <f t="shared" si="6"/>
        <v>0</v>
      </c>
      <c r="AV26" s="40">
        <f>+VLOOKUP($B26,'1g -izabrana lica u pravosuđu'!$A$17:$AP$44,+AV$3,FALSE)</f>
        <v>0</v>
      </c>
      <c r="AW26" s="40">
        <f>+VLOOKUP($B26,'1g -izabrana lica u pravosuđu'!$A$17:$AP$44,+AW$3,FALSE)</f>
        <v>0</v>
      </c>
      <c r="AY26" s="40">
        <f>+(AQ26*'1g -izabrana lica u pravosuđu'!$D$6)/100</f>
        <v>0</v>
      </c>
      <c r="AZ26" s="40">
        <f>+(AR26*'1g -izabrana lica u pravosuđu'!$D$6)/100</f>
        <v>0</v>
      </c>
      <c r="BA26" s="40">
        <f>+(AV26*'1g -izabrana lica u pravosuđu'!$D$6)/100</f>
        <v>0</v>
      </c>
      <c r="BB26" s="40">
        <f>+(AW26*'1g -izabrana lica u pravosuđu'!$D$6)/100</f>
        <v>0</v>
      </c>
    </row>
    <row r="27" spans="1:54" x14ac:dyDescent="0.25">
      <c r="A27">
        <f t="shared" si="1"/>
        <v>0</v>
      </c>
      <c r="B27">
        <f>+IF(MAX(B$4:B26)+1&lt;=B$1,B26+1,0)</f>
        <v>0</v>
      </c>
      <c r="C27" s="222">
        <f t="shared" si="2"/>
        <v>0</v>
      </c>
      <c r="D27">
        <f t="shared" si="3"/>
        <v>0</v>
      </c>
      <c r="E27" s="368">
        <f t="shared" si="4"/>
        <v>0</v>
      </c>
      <c r="F27" s="222">
        <f t="shared" si="7"/>
        <v>0</v>
      </c>
      <c r="G27">
        <f>IF($B27=0,0,+VLOOKUP($B27,'1g -izabrana lica u pravosuđu'!$A$17:$B$50,G$3,FALSE))</f>
        <v>0</v>
      </c>
      <c r="J27">
        <f>+VLOOKUP($B27,'1g -izabrana lica u pravosuđu'!$A$17:$AJ$44,+J$3,FALSE)</f>
        <v>0</v>
      </c>
      <c r="K27">
        <f>+VLOOKUP($B27,'1g -izabrana lica u pravosuđu'!$A$17:$AJ$44,+K$3,FALSE)</f>
        <v>0</v>
      </c>
      <c r="L27">
        <f>+VLOOKUP($B27,'1g -izabrana lica u pravosuđu'!$A$17:$AJ$44,+L$3,FALSE)</f>
        <v>0</v>
      </c>
      <c r="M27">
        <f>+VLOOKUP($B27,'1g -izabrana lica u pravosuđu'!$A$17:$AJ$44,+M$3,FALSE)</f>
        <v>0</v>
      </c>
      <c r="N27">
        <f>+VLOOKUP($B27,'1g -izabrana lica u pravosuđu'!$A$17:$AJ$44,+N$3,FALSE)</f>
        <v>0</v>
      </c>
      <c r="O27">
        <f>+VLOOKUP($B27,'1g -izabrana lica u pravosuđu'!$A$17:$AJ$44,+O$3,FALSE)</f>
        <v>0</v>
      </c>
      <c r="P27">
        <f>+VLOOKUP($B27,'1g -izabrana lica u pravosuđu'!$A$17:$AJ$44,+P$3,FALSE)</f>
        <v>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N27" s="40">
        <f>+VLOOKUP($B27,'1g -izabrana lica u pravosuđu'!$A$17:$AP$44,+AN$3,FALSE)</f>
        <v>0</v>
      </c>
      <c r="AO27" s="40"/>
      <c r="AP27" s="40">
        <f t="shared" si="5"/>
        <v>0</v>
      </c>
      <c r="AQ27" s="40">
        <f>+VLOOKUP($B27,'1g -izabrana lica u pravosuđu'!$A$17:$AP$44,+AQ$3,FALSE)</f>
        <v>0</v>
      </c>
      <c r="AR27" s="40">
        <f>+VLOOKUP($B27,'1g -izabrana lica u pravosuđu'!$A$17:$AP$44,+AR$3,FALSE)</f>
        <v>0</v>
      </c>
      <c r="AS27" s="40">
        <f>+VLOOKUP($B27,'1g -izabrana lica u pravosuđu'!$A$17:$AP$44,+AS$3,FALSE)</f>
        <v>0</v>
      </c>
      <c r="AT27" s="40"/>
      <c r="AU27" s="40">
        <f t="shared" si="6"/>
        <v>0</v>
      </c>
      <c r="AV27" s="40">
        <f>+VLOOKUP($B27,'1g -izabrana lica u pravosuđu'!$A$17:$AP$44,+AV$3,FALSE)</f>
        <v>0</v>
      </c>
      <c r="AW27" s="40">
        <f>+VLOOKUP($B27,'1g -izabrana lica u pravosuđu'!$A$17:$AP$44,+AW$3,FALSE)</f>
        <v>0</v>
      </c>
      <c r="AY27" s="40">
        <f>+(AQ27*'1g -izabrana lica u pravosuđu'!$D$6)/100</f>
        <v>0</v>
      </c>
      <c r="AZ27" s="40">
        <f>+(AR27*'1g -izabrana lica u pravosuđu'!$D$6)/100</f>
        <v>0</v>
      </c>
      <c r="BA27" s="40">
        <f>+(AV27*'1g -izabrana lica u pravosuđu'!$D$6)/100</f>
        <v>0</v>
      </c>
      <c r="BB27" s="40">
        <f>+(AW27*'1g -izabrana lica u pravosuđu'!$D$6)/100</f>
        <v>0</v>
      </c>
    </row>
    <row r="28" spans="1:54" x14ac:dyDescent="0.25">
      <c r="A28">
        <f t="shared" si="1"/>
        <v>0</v>
      </c>
      <c r="B28">
        <f>+IF(MAX(B$4:B27)+1&lt;=B$1,B27+1,0)</f>
        <v>0</v>
      </c>
      <c r="C28" s="222">
        <f t="shared" si="2"/>
        <v>0</v>
      </c>
      <c r="D28">
        <f t="shared" si="3"/>
        <v>0</v>
      </c>
      <c r="E28" s="368">
        <f t="shared" si="4"/>
        <v>0</v>
      </c>
      <c r="F28" s="222">
        <f t="shared" si="7"/>
        <v>0</v>
      </c>
      <c r="G28">
        <f>IF($B28=0,0,+VLOOKUP($B28,'1g -izabrana lica u pravosuđu'!$A$17:$B$50,G$3,FALSE))</f>
        <v>0</v>
      </c>
      <c r="J28">
        <f>+VLOOKUP($B28,'1g -izabrana lica u pravosuđu'!$A$17:$AJ$44,+J$3,FALSE)</f>
        <v>0</v>
      </c>
      <c r="K28">
        <f>+VLOOKUP($B28,'1g -izabrana lica u pravosuđu'!$A$17:$AJ$44,+K$3,FALSE)</f>
        <v>0</v>
      </c>
      <c r="L28">
        <f>+VLOOKUP($B28,'1g -izabrana lica u pravosuđu'!$A$17:$AJ$44,+L$3,FALSE)</f>
        <v>0</v>
      </c>
      <c r="M28">
        <f>+VLOOKUP($B28,'1g -izabrana lica u pravosuđu'!$A$17:$AJ$44,+M$3,FALSE)</f>
        <v>0</v>
      </c>
      <c r="N28">
        <f>+VLOOKUP($B28,'1g -izabrana lica u pravosuđu'!$A$17:$AJ$44,+N$3,FALSE)</f>
        <v>0</v>
      </c>
      <c r="O28">
        <f>+VLOOKUP($B28,'1g -izabrana lica u pravosuđu'!$A$17:$AJ$44,+O$3,FALSE)</f>
        <v>0</v>
      </c>
      <c r="P28">
        <f>+VLOOKUP($B28,'1g -izabrana lica u pravosuđu'!$A$17:$AJ$44,+P$3,FALSE)</f>
        <v>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N28" s="40">
        <f>+VLOOKUP($B28,'1g -izabrana lica u pravosuđu'!$A$17:$AP$44,+AN$3,FALSE)</f>
        <v>0</v>
      </c>
      <c r="AO28" s="40"/>
      <c r="AP28" s="40">
        <f t="shared" si="5"/>
        <v>0</v>
      </c>
      <c r="AQ28" s="40">
        <f>+VLOOKUP($B28,'1g -izabrana lica u pravosuđu'!$A$17:$AP$44,+AQ$3,FALSE)</f>
        <v>0</v>
      </c>
      <c r="AR28" s="40">
        <f>+VLOOKUP($B28,'1g -izabrana lica u pravosuđu'!$A$17:$AP$44,+AR$3,FALSE)</f>
        <v>0</v>
      </c>
      <c r="AS28" s="40">
        <f>+VLOOKUP($B28,'1g -izabrana lica u pravosuđu'!$A$17:$AP$44,+AS$3,FALSE)</f>
        <v>0</v>
      </c>
      <c r="AT28" s="40"/>
      <c r="AU28" s="40">
        <f t="shared" si="6"/>
        <v>0</v>
      </c>
      <c r="AV28" s="40">
        <f>+VLOOKUP($B28,'1g -izabrana lica u pravosuđu'!$A$17:$AP$44,+AV$3,FALSE)</f>
        <v>0</v>
      </c>
      <c r="AW28" s="40">
        <f>+VLOOKUP($B28,'1g -izabrana lica u pravosuđu'!$A$17:$AP$44,+AW$3,FALSE)</f>
        <v>0</v>
      </c>
      <c r="AY28" s="40">
        <f>+(AQ28*'1g -izabrana lica u pravosuđu'!$D$6)/100</f>
        <v>0</v>
      </c>
      <c r="AZ28" s="40">
        <f>+(AR28*'1g -izabrana lica u pravosuđu'!$D$6)/100</f>
        <v>0</v>
      </c>
      <c r="BA28" s="40">
        <f>+(AV28*'1g -izabrana lica u pravosuđu'!$D$6)/100</f>
        <v>0</v>
      </c>
      <c r="BB28" s="40">
        <f>+(AW28*'1g -izabrana lica u pravosuđu'!$D$6)/100</f>
        <v>0</v>
      </c>
    </row>
    <row r="29" spans="1:54" x14ac:dyDescent="0.25">
      <c r="A29">
        <f t="shared" si="1"/>
        <v>0</v>
      </c>
      <c r="B29">
        <f>+IF(MAX(B$4:B28)+1&lt;=B$1,B28+1,0)</f>
        <v>0</v>
      </c>
      <c r="C29" s="222">
        <f t="shared" si="2"/>
        <v>0</v>
      </c>
      <c r="D29">
        <f t="shared" si="3"/>
        <v>0</v>
      </c>
      <c r="E29" s="368">
        <f t="shared" si="4"/>
        <v>0</v>
      </c>
      <c r="F29" s="222">
        <f t="shared" si="7"/>
        <v>0</v>
      </c>
      <c r="G29">
        <f>IF($B29=0,0,+VLOOKUP($B29,'1g -izabrana lica u pravosuđu'!$A$17:$B$50,G$3,FALSE))</f>
        <v>0</v>
      </c>
      <c r="J29">
        <f>+VLOOKUP($B29,'1g -izabrana lica u pravosuđu'!$A$17:$AJ$44,+J$3,FALSE)</f>
        <v>0</v>
      </c>
      <c r="K29">
        <f>+VLOOKUP($B29,'1g -izabrana lica u pravosuđu'!$A$17:$AJ$44,+K$3,FALSE)</f>
        <v>0</v>
      </c>
      <c r="L29">
        <f>+VLOOKUP($B29,'1g -izabrana lica u pravosuđu'!$A$17:$AJ$44,+L$3,FALSE)</f>
        <v>0</v>
      </c>
      <c r="M29">
        <f>+VLOOKUP($B29,'1g -izabrana lica u pravosuđu'!$A$17:$AJ$44,+M$3,FALSE)</f>
        <v>0</v>
      </c>
      <c r="N29">
        <f>+VLOOKUP($B29,'1g -izabrana lica u pravosuđu'!$A$17:$AJ$44,+N$3,FALSE)</f>
        <v>0</v>
      </c>
      <c r="O29">
        <f>+VLOOKUP($B29,'1g -izabrana lica u pravosuđu'!$A$17:$AJ$44,+O$3,FALSE)</f>
        <v>0</v>
      </c>
      <c r="P29">
        <f>+VLOOKUP($B29,'1g -izabrana lica u pravosuđu'!$A$17:$AJ$44,+P$3,FALSE)</f>
        <v>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N29" s="40">
        <f>+VLOOKUP($B29,'1g -izabrana lica u pravosuđu'!$A$17:$AP$44,+AN$3,FALSE)</f>
        <v>0</v>
      </c>
      <c r="AO29" s="40"/>
      <c r="AP29" s="40">
        <f t="shared" si="5"/>
        <v>0</v>
      </c>
      <c r="AQ29" s="40">
        <f>+VLOOKUP($B29,'1g -izabrana lica u pravosuđu'!$A$17:$AP$44,+AQ$3,FALSE)</f>
        <v>0</v>
      </c>
      <c r="AR29" s="40">
        <f>+VLOOKUP($B29,'1g -izabrana lica u pravosuđu'!$A$17:$AP$44,+AR$3,FALSE)</f>
        <v>0</v>
      </c>
      <c r="AS29" s="40">
        <f>+VLOOKUP($B29,'1g -izabrana lica u pravosuđu'!$A$17:$AP$44,+AS$3,FALSE)</f>
        <v>0</v>
      </c>
      <c r="AT29" s="40"/>
      <c r="AU29" s="40">
        <f t="shared" si="6"/>
        <v>0</v>
      </c>
      <c r="AV29" s="40">
        <f>+VLOOKUP($B29,'1g -izabrana lica u pravosuđu'!$A$17:$AP$44,+AV$3,FALSE)</f>
        <v>0</v>
      </c>
      <c r="AW29" s="40">
        <f>+VLOOKUP($B29,'1g -izabrana lica u pravosuđu'!$A$17:$AP$44,+AW$3,FALSE)</f>
        <v>0</v>
      </c>
      <c r="AY29" s="40">
        <f>+(AQ29*'1g -izabrana lica u pravosuđu'!$D$6)/100</f>
        <v>0</v>
      </c>
      <c r="AZ29" s="40">
        <f>+(AR29*'1g -izabrana lica u pravosuđu'!$D$6)/100</f>
        <v>0</v>
      </c>
      <c r="BA29" s="40">
        <f>+(AV29*'1g -izabrana lica u pravosuđu'!$D$6)/100</f>
        <v>0</v>
      </c>
      <c r="BB29" s="40">
        <f>+(AW29*'1g -izabrana lica u pravosuđu'!$D$6)/100</f>
        <v>0</v>
      </c>
    </row>
    <row r="30" spans="1:54" x14ac:dyDescent="0.25">
      <c r="A30">
        <f t="shared" si="1"/>
        <v>0</v>
      </c>
      <c r="B30">
        <f>+IF(MAX(B$4:B29)+1&lt;=B$1,B29+1,0)</f>
        <v>0</v>
      </c>
      <c r="C30" s="222">
        <f t="shared" si="2"/>
        <v>0</v>
      </c>
      <c r="D30">
        <f t="shared" si="3"/>
        <v>0</v>
      </c>
      <c r="E30" s="368">
        <f t="shared" si="4"/>
        <v>0</v>
      </c>
      <c r="F30" s="222">
        <f t="shared" si="7"/>
        <v>0</v>
      </c>
      <c r="G30">
        <f>IF($B30=0,0,+VLOOKUP($B30,'1g -izabrana lica u pravosuđu'!$A$17:$B$50,G$3,FALSE))</f>
        <v>0</v>
      </c>
      <c r="J30">
        <f>+VLOOKUP($B30,'1g -izabrana lica u pravosuđu'!$A$17:$AJ$44,+J$3,FALSE)</f>
        <v>0</v>
      </c>
      <c r="K30">
        <f>+VLOOKUP($B30,'1g -izabrana lica u pravosuđu'!$A$17:$AJ$44,+K$3,FALSE)</f>
        <v>0</v>
      </c>
      <c r="L30">
        <f>+VLOOKUP($B30,'1g -izabrana lica u pravosuđu'!$A$17:$AJ$44,+L$3,FALSE)</f>
        <v>0</v>
      </c>
      <c r="M30">
        <f>+VLOOKUP($B30,'1g -izabrana lica u pravosuđu'!$A$17:$AJ$44,+M$3,FALSE)</f>
        <v>0</v>
      </c>
      <c r="N30">
        <f>+VLOOKUP($B30,'1g -izabrana lica u pravosuđu'!$A$17:$AJ$44,+N$3,FALSE)</f>
        <v>0</v>
      </c>
      <c r="O30">
        <f>+VLOOKUP($B30,'1g -izabrana lica u pravosuđu'!$A$17:$AJ$44,+O$3,FALSE)</f>
        <v>0</v>
      </c>
      <c r="P30">
        <f>+VLOOKUP($B30,'1g -izabrana lica u pravosuđu'!$A$17:$AJ$44,+P$3,FALSE)</f>
        <v>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N30" s="40">
        <f>+VLOOKUP($B30,'1g -izabrana lica u pravosuđu'!$A$17:$AP$44,+AN$3,FALSE)</f>
        <v>0</v>
      </c>
      <c r="AO30" s="40"/>
      <c r="AP30" s="40">
        <f t="shared" si="5"/>
        <v>0</v>
      </c>
      <c r="AQ30" s="40">
        <f>+VLOOKUP($B30,'1g -izabrana lica u pravosuđu'!$A$17:$AP$44,+AQ$3,FALSE)</f>
        <v>0</v>
      </c>
      <c r="AR30" s="40">
        <f>+VLOOKUP($B30,'1g -izabrana lica u pravosuđu'!$A$17:$AP$44,+AR$3,FALSE)</f>
        <v>0</v>
      </c>
      <c r="AS30" s="40">
        <f>+VLOOKUP($B30,'1g -izabrana lica u pravosuđu'!$A$17:$AP$44,+AS$3,FALSE)</f>
        <v>0</v>
      </c>
      <c r="AT30" s="40"/>
      <c r="AU30" s="40">
        <f t="shared" si="6"/>
        <v>0</v>
      </c>
      <c r="AV30" s="40">
        <f>+VLOOKUP($B30,'1g -izabrana lica u pravosuđu'!$A$17:$AP$44,+AV$3,FALSE)</f>
        <v>0</v>
      </c>
      <c r="AW30" s="40">
        <f>+VLOOKUP($B30,'1g -izabrana lica u pravosuđu'!$A$17:$AP$44,+AW$3,FALSE)</f>
        <v>0</v>
      </c>
      <c r="AY30" s="40">
        <f>+(AQ30*'1g -izabrana lica u pravosuđu'!$D$6)/100</f>
        <v>0</v>
      </c>
      <c r="AZ30" s="40">
        <f>+(AR30*'1g -izabrana lica u pravosuđu'!$D$6)/100</f>
        <v>0</v>
      </c>
      <c r="BA30" s="40">
        <f>+(AV30*'1g -izabrana lica u pravosuđu'!$D$6)/100</f>
        <v>0</v>
      </c>
      <c r="BB30" s="40">
        <f>+(AW30*'1g -izabrana lica u pravosuđu'!$D$6)/100</f>
        <v>0</v>
      </c>
    </row>
    <row r="31" spans="1:54" x14ac:dyDescent="0.25">
      <c r="A31">
        <f t="shared" si="1"/>
        <v>0</v>
      </c>
      <c r="B31">
        <f>+IF(MAX(B$4:B30)+1&lt;=B$1,B30+1,0)</f>
        <v>0</v>
      </c>
      <c r="C31" s="222">
        <f t="shared" si="2"/>
        <v>0</v>
      </c>
      <c r="D31">
        <f t="shared" si="3"/>
        <v>0</v>
      </c>
      <c r="E31" s="368">
        <f t="shared" si="4"/>
        <v>0</v>
      </c>
      <c r="F31" s="222">
        <f t="shared" si="7"/>
        <v>0</v>
      </c>
      <c r="G31">
        <f>IF($B31=0,0,+VLOOKUP($B31,'1g -izabrana lica u pravosuđu'!$A$17:$B$50,G$3,FALSE))</f>
        <v>0</v>
      </c>
      <c r="J31">
        <f>+VLOOKUP($B31,'1g -izabrana lica u pravosuđu'!$A$17:$AJ$44,+J$3,FALSE)</f>
        <v>0</v>
      </c>
      <c r="K31">
        <f>+VLOOKUP($B31,'1g -izabrana lica u pravosuđu'!$A$17:$AJ$44,+K$3,FALSE)</f>
        <v>0</v>
      </c>
      <c r="L31">
        <f>+VLOOKUP($B31,'1g -izabrana lica u pravosuđu'!$A$17:$AJ$44,+L$3,FALSE)</f>
        <v>0</v>
      </c>
      <c r="M31">
        <f>+VLOOKUP($B31,'1g -izabrana lica u pravosuđu'!$A$17:$AJ$44,+M$3,FALSE)</f>
        <v>0</v>
      </c>
      <c r="N31">
        <f>+VLOOKUP($B31,'1g -izabrana lica u pravosuđu'!$A$17:$AJ$44,+N$3,FALSE)</f>
        <v>0</v>
      </c>
      <c r="O31">
        <f>+VLOOKUP($B31,'1g -izabrana lica u pravosuđu'!$A$17:$AJ$44,+O$3,FALSE)</f>
        <v>0</v>
      </c>
      <c r="P31">
        <f>+VLOOKUP($B31,'1g -izabrana lica u pravosuđu'!$A$17:$AJ$44,+P$3,FALSE)</f>
        <v>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N31" s="40">
        <f>+VLOOKUP($B31,'1g -izabrana lica u pravosuđu'!$A$17:$AP$44,+AN$3,FALSE)</f>
        <v>0</v>
      </c>
      <c r="AO31" s="40"/>
      <c r="AP31" s="40">
        <f t="shared" si="5"/>
        <v>0</v>
      </c>
      <c r="AQ31" s="40">
        <f>+VLOOKUP($B31,'1g -izabrana lica u pravosuđu'!$A$17:$AP$44,+AQ$3,FALSE)</f>
        <v>0</v>
      </c>
      <c r="AR31" s="40">
        <f>+VLOOKUP($B31,'1g -izabrana lica u pravosuđu'!$A$17:$AP$44,+AR$3,FALSE)</f>
        <v>0</v>
      </c>
      <c r="AS31" s="40">
        <f>+VLOOKUP($B31,'1g -izabrana lica u pravosuđu'!$A$17:$AP$44,+AS$3,FALSE)</f>
        <v>0</v>
      </c>
      <c r="AT31" s="40"/>
      <c r="AU31" s="40">
        <f t="shared" si="6"/>
        <v>0</v>
      </c>
      <c r="AV31" s="40">
        <f>+VLOOKUP($B31,'1g -izabrana lica u pravosuđu'!$A$17:$AP$44,+AV$3,FALSE)</f>
        <v>0</v>
      </c>
      <c r="AW31" s="40">
        <f>+VLOOKUP($B31,'1g -izabrana lica u pravosuđu'!$A$17:$AP$44,+AW$3,FALSE)</f>
        <v>0</v>
      </c>
      <c r="AY31" s="40">
        <f>+(AQ31*'1g -izabrana lica u pravosuđu'!$D$6)/100</f>
        <v>0</v>
      </c>
      <c r="AZ31" s="40">
        <f>+(AR31*'1g -izabrana lica u pravosuđu'!$D$6)/100</f>
        <v>0</v>
      </c>
      <c r="BA31" s="40">
        <f>+(AV31*'1g -izabrana lica u pravosuđu'!$D$6)/100</f>
        <v>0</v>
      </c>
      <c r="BB31" s="40">
        <f>+(AW31*'1g -izabrana lica u pravosuđu'!$D$6)/100</f>
        <v>0</v>
      </c>
    </row>
    <row r="32" spans="1:54" x14ac:dyDescent="0.25">
      <c r="A32">
        <f t="shared" si="1"/>
        <v>0</v>
      </c>
      <c r="B32">
        <f>+IF(MAX(B$4:B31)+1&lt;=B$1,B31+1,0)</f>
        <v>0</v>
      </c>
      <c r="C32" s="222">
        <f t="shared" si="2"/>
        <v>0</v>
      </c>
      <c r="D32">
        <f t="shared" si="3"/>
        <v>0</v>
      </c>
      <c r="E32" s="368">
        <f t="shared" si="4"/>
        <v>0</v>
      </c>
      <c r="F32" s="222">
        <f t="shared" si="7"/>
        <v>0</v>
      </c>
      <c r="G32">
        <f>IF($B32=0,0,+VLOOKUP($B32,'1g -izabrana lica u pravosuđu'!$A$17:$B$50,G$3,FALSE))</f>
        <v>0</v>
      </c>
      <c r="J32">
        <f>+VLOOKUP($B32,'1g -izabrana lica u pravosuđu'!$A$17:$AJ$44,+J$3,FALSE)</f>
        <v>0</v>
      </c>
      <c r="K32">
        <f>+VLOOKUP($B32,'1g -izabrana lica u pravosuđu'!$A$17:$AJ$44,+K$3,FALSE)</f>
        <v>0</v>
      </c>
      <c r="L32">
        <f>+VLOOKUP($B32,'1g -izabrana lica u pravosuđu'!$A$17:$AJ$44,+L$3,FALSE)</f>
        <v>0</v>
      </c>
      <c r="M32">
        <f>+VLOOKUP($B32,'1g -izabrana lica u pravosuđu'!$A$17:$AJ$44,+M$3,FALSE)</f>
        <v>0</v>
      </c>
      <c r="N32">
        <f>+VLOOKUP($B32,'1g -izabrana lica u pravosuđu'!$A$17:$AJ$44,+N$3,FALSE)</f>
        <v>0</v>
      </c>
      <c r="O32">
        <f>+VLOOKUP($B32,'1g -izabrana lica u pravosuđu'!$A$17:$AJ$44,+O$3,FALSE)</f>
        <v>0</v>
      </c>
      <c r="P32">
        <f>+VLOOKUP($B32,'1g -izabrana lica u pravosuđu'!$A$17:$AJ$44,+P$3,FALSE)</f>
        <v>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N32" s="40">
        <f>+VLOOKUP($B32,'1g -izabrana lica u pravosuđu'!$A$17:$AP$44,+AN$3,FALSE)</f>
        <v>0</v>
      </c>
      <c r="AO32" s="40"/>
      <c r="AP32" s="40">
        <f t="shared" si="5"/>
        <v>0</v>
      </c>
      <c r="AQ32" s="40">
        <f>+VLOOKUP($B32,'1g -izabrana lica u pravosuđu'!$A$17:$AP$44,+AQ$3,FALSE)</f>
        <v>0</v>
      </c>
      <c r="AR32" s="40">
        <f>+VLOOKUP($B32,'1g -izabrana lica u pravosuđu'!$A$17:$AP$44,+AR$3,FALSE)</f>
        <v>0</v>
      </c>
      <c r="AS32" s="40">
        <f>+VLOOKUP($B32,'1g -izabrana lica u pravosuđu'!$A$17:$AP$44,+AS$3,FALSE)</f>
        <v>0</v>
      </c>
      <c r="AT32" s="40"/>
      <c r="AU32" s="40">
        <f t="shared" si="6"/>
        <v>0</v>
      </c>
      <c r="AV32" s="40">
        <f>+VLOOKUP($B32,'1g -izabrana lica u pravosuđu'!$A$17:$AP$44,+AV$3,FALSE)</f>
        <v>0</v>
      </c>
      <c r="AW32" s="40">
        <f>+VLOOKUP($B32,'1g -izabrana lica u pravosuđu'!$A$17:$AP$44,+AW$3,FALSE)</f>
        <v>0</v>
      </c>
      <c r="AY32" s="40">
        <f>+(AQ32*'1g -izabrana lica u pravosuđu'!$D$6)/100</f>
        <v>0</v>
      </c>
      <c r="AZ32" s="40">
        <f>+(AR32*'1g -izabrana lica u pravosuđu'!$D$6)/100</f>
        <v>0</v>
      </c>
      <c r="BA32" s="40">
        <f>+(AV32*'1g -izabrana lica u pravosuđu'!$D$6)/100</f>
        <v>0</v>
      </c>
      <c r="BB32" s="40">
        <f>+(AW32*'1g -izabrana lica u pravosuđu'!$D$6)/100</f>
        <v>0</v>
      </c>
    </row>
    <row r="33" spans="1:54" x14ac:dyDescent="0.25">
      <c r="A33">
        <f t="shared" si="1"/>
        <v>0</v>
      </c>
      <c r="B33">
        <f>+IF(MAX(B$4:B32)+1&lt;=B$1,B32+1,0)</f>
        <v>0</v>
      </c>
      <c r="C33" s="222">
        <f t="shared" si="2"/>
        <v>0</v>
      </c>
      <c r="D33">
        <f t="shared" si="3"/>
        <v>0</v>
      </c>
      <c r="E33" s="368">
        <f t="shared" si="4"/>
        <v>0</v>
      </c>
      <c r="F33" s="222">
        <f t="shared" si="7"/>
        <v>0</v>
      </c>
      <c r="G33">
        <f>IF($B33=0,0,+VLOOKUP($B33,'1g -izabrana lica u pravosuđu'!$A$17:$B$50,G$3,FALSE))</f>
        <v>0</v>
      </c>
      <c r="J33">
        <f>+VLOOKUP($B33,'1g -izabrana lica u pravosuđu'!$A$17:$AJ$44,+J$3,FALSE)</f>
        <v>0</v>
      </c>
      <c r="K33">
        <f>+VLOOKUP($B33,'1g -izabrana lica u pravosuđu'!$A$17:$AJ$44,+K$3,FALSE)</f>
        <v>0</v>
      </c>
      <c r="L33">
        <f>+VLOOKUP($B33,'1g -izabrana lica u pravosuđu'!$A$17:$AJ$44,+L$3,FALSE)</f>
        <v>0</v>
      </c>
      <c r="M33">
        <f>+VLOOKUP($B33,'1g -izabrana lica u pravosuđu'!$A$17:$AJ$44,+M$3,FALSE)</f>
        <v>0</v>
      </c>
      <c r="N33">
        <f>+VLOOKUP($B33,'1g -izabrana lica u pravosuđu'!$A$17:$AJ$44,+N$3,FALSE)</f>
        <v>0</v>
      </c>
      <c r="O33">
        <f>+VLOOKUP($B33,'1g -izabrana lica u pravosuđu'!$A$17:$AJ$44,+O$3,FALSE)</f>
        <v>0</v>
      </c>
      <c r="P33">
        <f>+VLOOKUP($B33,'1g -izabrana lica u pravosuđu'!$A$17:$AJ$44,+P$3,FALSE)</f>
        <v>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N33" s="40">
        <f>+VLOOKUP($B33,'1g -izabrana lica u pravosuđu'!$A$17:$AP$44,+AN$3,FALSE)</f>
        <v>0</v>
      </c>
      <c r="AO33" s="40"/>
      <c r="AP33" s="40">
        <f t="shared" si="5"/>
        <v>0</v>
      </c>
      <c r="AQ33" s="40">
        <f>+VLOOKUP($B33,'1g -izabrana lica u pravosuđu'!$A$17:$AP$44,+AQ$3,FALSE)</f>
        <v>0</v>
      </c>
      <c r="AR33" s="40">
        <f>+VLOOKUP($B33,'1g -izabrana lica u pravosuđu'!$A$17:$AP$44,+AR$3,FALSE)</f>
        <v>0</v>
      </c>
      <c r="AS33" s="40">
        <f>+VLOOKUP($B33,'1g -izabrana lica u pravosuđu'!$A$17:$AP$44,+AS$3,FALSE)</f>
        <v>0</v>
      </c>
      <c r="AT33" s="40"/>
      <c r="AU33" s="40">
        <f t="shared" si="6"/>
        <v>0</v>
      </c>
      <c r="AV33" s="40">
        <f>+VLOOKUP($B33,'1g -izabrana lica u pravosuđu'!$A$17:$AP$44,+AV$3,FALSE)</f>
        <v>0</v>
      </c>
      <c r="AW33" s="40">
        <f>+VLOOKUP($B33,'1g -izabrana lica u pravosuđu'!$A$17:$AP$44,+AW$3,FALSE)</f>
        <v>0</v>
      </c>
      <c r="AY33" s="40">
        <f>+(AQ33*'1g -izabrana lica u pravosuđu'!$D$6)/100</f>
        <v>0</v>
      </c>
      <c r="AZ33" s="40">
        <f>+(AR33*'1g -izabrana lica u pravosuđu'!$D$6)/100</f>
        <v>0</v>
      </c>
      <c r="BA33" s="40">
        <f>+(AV33*'1g -izabrana lica u pravosuđu'!$D$6)/100</f>
        <v>0</v>
      </c>
      <c r="BB33" s="40">
        <f>+(AW33*'1g -izabrana lica u pravosuđu'!$D$6)/100</f>
        <v>0</v>
      </c>
    </row>
    <row r="34" spans="1:54" x14ac:dyDescent="0.25">
      <c r="A34">
        <f t="shared" si="1"/>
        <v>0</v>
      </c>
      <c r="B34">
        <f>+IF(MAX(B$4:B33)+1&lt;=B$1,B33+1,0)</f>
        <v>0</v>
      </c>
      <c r="C34" s="222">
        <f t="shared" si="2"/>
        <v>0</v>
      </c>
      <c r="D34">
        <f t="shared" si="3"/>
        <v>0</v>
      </c>
      <c r="E34" s="368">
        <f t="shared" si="4"/>
        <v>0</v>
      </c>
      <c r="F34" s="222">
        <f t="shared" si="7"/>
        <v>0</v>
      </c>
      <c r="G34">
        <f>IF($B34=0,0,+VLOOKUP($B34,'1g -izabrana lica u pravosuđu'!$A$17:$B$50,G$3,FALSE))</f>
        <v>0</v>
      </c>
      <c r="J34">
        <f>+VLOOKUP($B34,'1g -izabrana lica u pravosuđu'!$A$17:$AJ$44,+J$3,FALSE)</f>
        <v>0</v>
      </c>
      <c r="K34">
        <f>+VLOOKUP($B34,'1g -izabrana lica u pravosuđu'!$A$17:$AJ$44,+K$3,FALSE)</f>
        <v>0</v>
      </c>
      <c r="L34">
        <f>+VLOOKUP($B34,'1g -izabrana lica u pravosuđu'!$A$17:$AJ$44,+L$3,FALSE)</f>
        <v>0</v>
      </c>
      <c r="M34">
        <f>+VLOOKUP($B34,'1g -izabrana lica u pravosuđu'!$A$17:$AJ$44,+M$3,FALSE)</f>
        <v>0</v>
      </c>
      <c r="N34">
        <f>+VLOOKUP($B34,'1g -izabrana lica u pravosuđu'!$A$17:$AJ$44,+N$3,FALSE)</f>
        <v>0</v>
      </c>
      <c r="O34">
        <f>+VLOOKUP($B34,'1g -izabrana lica u pravosuđu'!$A$17:$AJ$44,+O$3,FALSE)</f>
        <v>0</v>
      </c>
      <c r="P34">
        <f>+VLOOKUP($B34,'1g -izabrana lica u pravosuđu'!$A$17:$AJ$44,+P$3,FALSE)</f>
        <v>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N34" s="40">
        <f>+VLOOKUP($B34,'1g -izabrana lica u pravosuđu'!$A$17:$AP$44,+AN$3,FALSE)</f>
        <v>0</v>
      </c>
      <c r="AO34" s="40"/>
      <c r="AP34" s="40">
        <f t="shared" si="5"/>
        <v>0</v>
      </c>
      <c r="AQ34" s="40">
        <f>+VLOOKUP($B34,'1g -izabrana lica u pravosuđu'!$A$17:$AP$44,+AQ$3,FALSE)</f>
        <v>0</v>
      </c>
      <c r="AR34" s="40">
        <f>+VLOOKUP($B34,'1g -izabrana lica u pravosuđu'!$A$17:$AP$44,+AR$3,FALSE)</f>
        <v>0</v>
      </c>
      <c r="AS34" s="40">
        <f>+VLOOKUP($B34,'1g -izabrana lica u pravosuđu'!$A$17:$AP$44,+AS$3,FALSE)</f>
        <v>0</v>
      </c>
      <c r="AT34" s="40"/>
      <c r="AU34" s="40">
        <f t="shared" si="6"/>
        <v>0</v>
      </c>
      <c r="AV34" s="40">
        <f>+VLOOKUP($B34,'1g -izabrana lica u pravosuđu'!$A$17:$AP$44,+AV$3,FALSE)</f>
        <v>0</v>
      </c>
      <c r="AW34" s="40">
        <f>+VLOOKUP($B34,'1g -izabrana lica u pravosuđu'!$A$17:$AP$44,+AW$3,FALSE)</f>
        <v>0</v>
      </c>
      <c r="AY34" s="40">
        <f>+(AQ34*'1g -izabrana lica u pravosuđu'!$D$6)/100</f>
        <v>0</v>
      </c>
      <c r="AZ34" s="40">
        <f>+(AR34*'1g -izabrana lica u pravosuđu'!$D$6)/100</f>
        <v>0</v>
      </c>
      <c r="BA34" s="40">
        <f>+(AV34*'1g -izabrana lica u pravosuđu'!$D$6)/100</f>
        <v>0</v>
      </c>
      <c r="BB34" s="40">
        <f>+(AW34*'1g -izabrana lica u pravosuđu'!$D$6)/100</f>
        <v>0</v>
      </c>
    </row>
    <row r="35" spans="1:54" x14ac:dyDescent="0.25">
      <c r="A35">
        <f t="shared" si="1"/>
        <v>0</v>
      </c>
      <c r="B35">
        <f>+IF(MAX(B$4:B34)+1&lt;=B$1,B34+1,0)</f>
        <v>0</v>
      </c>
      <c r="C35" s="222">
        <f t="shared" si="2"/>
        <v>0</v>
      </c>
      <c r="D35">
        <f t="shared" si="3"/>
        <v>0</v>
      </c>
      <c r="E35" s="368">
        <f t="shared" si="4"/>
        <v>0</v>
      </c>
      <c r="F35" s="222">
        <f t="shared" si="7"/>
        <v>0</v>
      </c>
      <c r="G35">
        <f>IF($B35=0,0,+VLOOKUP($B35,'1g -izabrana lica u pravosuđu'!$A$17:$B$50,G$3,FALSE))</f>
        <v>0</v>
      </c>
      <c r="J35">
        <f>+VLOOKUP($B35,'1g -izabrana lica u pravosuđu'!$A$17:$AJ$44,+J$3,FALSE)</f>
        <v>0</v>
      </c>
      <c r="K35">
        <f>+VLOOKUP($B35,'1g -izabrana lica u pravosuđu'!$A$17:$AJ$44,+K$3,FALSE)</f>
        <v>0</v>
      </c>
      <c r="L35">
        <f>+VLOOKUP($B35,'1g -izabrana lica u pravosuđu'!$A$17:$AJ$44,+L$3,FALSE)</f>
        <v>0</v>
      </c>
      <c r="M35">
        <f>+VLOOKUP($B35,'1g -izabrana lica u pravosuđu'!$A$17:$AJ$44,+M$3,FALSE)</f>
        <v>0</v>
      </c>
      <c r="N35">
        <f>+VLOOKUP($B35,'1g -izabrana lica u pravosuđu'!$A$17:$AJ$44,+N$3,FALSE)</f>
        <v>0</v>
      </c>
      <c r="O35">
        <f>+VLOOKUP($B35,'1g -izabrana lica u pravosuđu'!$A$17:$AJ$44,+O$3,FALSE)</f>
        <v>0</v>
      </c>
      <c r="P35">
        <f>+VLOOKUP($B35,'1g -izabrana lica u pravosuđu'!$A$17:$AJ$44,+P$3,FALSE)</f>
        <v>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N35" s="40">
        <f>+VLOOKUP($B35,'1g -izabrana lica u pravosuđu'!$A$17:$AP$44,+AN$3,FALSE)</f>
        <v>0</v>
      </c>
      <c r="AO35" s="40"/>
      <c r="AP35" s="40">
        <f t="shared" si="5"/>
        <v>0</v>
      </c>
      <c r="AQ35" s="40">
        <f>+VLOOKUP($B35,'1g -izabrana lica u pravosuđu'!$A$17:$AP$44,+AQ$3,FALSE)</f>
        <v>0</v>
      </c>
      <c r="AR35" s="40">
        <f>+VLOOKUP($B35,'1g -izabrana lica u pravosuđu'!$A$17:$AP$44,+AR$3,FALSE)</f>
        <v>0</v>
      </c>
      <c r="AS35" s="40">
        <f>+VLOOKUP($B35,'1g -izabrana lica u pravosuđu'!$A$17:$AP$44,+AS$3,FALSE)</f>
        <v>0</v>
      </c>
      <c r="AT35" s="40"/>
      <c r="AU35" s="40">
        <f t="shared" si="6"/>
        <v>0</v>
      </c>
      <c r="AV35" s="40">
        <f>+VLOOKUP($B35,'1g -izabrana lica u pravosuđu'!$A$17:$AP$44,+AV$3,FALSE)</f>
        <v>0</v>
      </c>
      <c r="AW35" s="40">
        <f>+VLOOKUP($B35,'1g -izabrana lica u pravosuđu'!$A$17:$AP$44,+AW$3,FALSE)</f>
        <v>0</v>
      </c>
      <c r="AY35" s="40">
        <f>+(AQ35*'1g -izabrana lica u pravosuđu'!$D$6)/100</f>
        <v>0</v>
      </c>
      <c r="AZ35" s="40">
        <f>+(AR35*'1g -izabrana lica u pravosuđu'!$D$6)/100</f>
        <v>0</v>
      </c>
      <c r="BA35" s="40">
        <f>+(AV35*'1g -izabrana lica u pravosuđu'!$D$6)/100</f>
        <v>0</v>
      </c>
      <c r="BB35" s="40">
        <f>+(AW35*'1g -izabrana lica u pravosuđu'!$D$6)/100</f>
        <v>0</v>
      </c>
    </row>
    <row r="36" spans="1:54" x14ac:dyDescent="0.25">
      <c r="A36">
        <f t="shared" si="1"/>
        <v>0</v>
      </c>
      <c r="B36">
        <f>+IF(MAX(B$4:B35)+1&lt;=B$1,B35+1,0)</f>
        <v>0</v>
      </c>
      <c r="C36" s="222">
        <f t="shared" si="2"/>
        <v>0</v>
      </c>
      <c r="D36">
        <f t="shared" si="3"/>
        <v>0</v>
      </c>
      <c r="E36" s="368">
        <f t="shared" si="4"/>
        <v>0</v>
      </c>
      <c r="F36" s="222">
        <f t="shared" si="7"/>
        <v>0</v>
      </c>
      <c r="G36">
        <f>IF($B36=0,0,+VLOOKUP($B36,'1g -izabrana lica u pravosuđu'!$A$17:$B$50,G$3,FALSE))</f>
        <v>0</v>
      </c>
      <c r="J36">
        <f>+VLOOKUP($B36,'1g -izabrana lica u pravosuđu'!$A$17:$AJ$44,+J$3,FALSE)</f>
        <v>0</v>
      </c>
      <c r="K36">
        <f>+VLOOKUP($B36,'1g -izabrana lica u pravosuđu'!$A$17:$AJ$44,+K$3,FALSE)</f>
        <v>0</v>
      </c>
      <c r="L36">
        <f>+VLOOKUP($B36,'1g -izabrana lica u pravosuđu'!$A$17:$AJ$44,+L$3,FALSE)</f>
        <v>0</v>
      </c>
      <c r="M36">
        <f>+VLOOKUP($B36,'1g -izabrana lica u pravosuđu'!$A$17:$AJ$44,+M$3,FALSE)</f>
        <v>0</v>
      </c>
      <c r="N36">
        <f>+VLOOKUP($B36,'1g -izabrana lica u pravosuđu'!$A$17:$AJ$44,+N$3,FALSE)</f>
        <v>0</v>
      </c>
      <c r="O36">
        <f>+VLOOKUP($B36,'1g -izabrana lica u pravosuđu'!$A$17:$AJ$44,+O$3,FALSE)</f>
        <v>0</v>
      </c>
      <c r="P36">
        <f>+VLOOKUP($B36,'1g -izabrana lica u pravosuđu'!$A$17:$AJ$44,+P$3,FALSE)</f>
        <v>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N36" s="40">
        <f>+VLOOKUP($B36,'1g -izabrana lica u pravosuđu'!$A$17:$AP$44,+AN$3,FALSE)</f>
        <v>0</v>
      </c>
      <c r="AO36" s="40"/>
      <c r="AP36" s="40">
        <f t="shared" si="5"/>
        <v>0</v>
      </c>
      <c r="AQ36" s="40">
        <f>+VLOOKUP($B36,'1g -izabrana lica u pravosuđu'!$A$17:$AP$44,+AQ$3,FALSE)</f>
        <v>0</v>
      </c>
      <c r="AR36" s="40">
        <f>+VLOOKUP($B36,'1g -izabrana lica u pravosuđu'!$A$17:$AP$44,+AR$3,FALSE)</f>
        <v>0</v>
      </c>
      <c r="AS36" s="40">
        <f>+VLOOKUP($B36,'1g -izabrana lica u pravosuđu'!$A$17:$AP$44,+AS$3,FALSE)</f>
        <v>0</v>
      </c>
      <c r="AT36" s="40"/>
      <c r="AU36" s="40">
        <f t="shared" si="6"/>
        <v>0</v>
      </c>
      <c r="AV36" s="40">
        <f>+VLOOKUP($B36,'1g -izabrana lica u pravosuđu'!$A$17:$AP$44,+AV$3,FALSE)</f>
        <v>0</v>
      </c>
      <c r="AW36" s="40">
        <f>+VLOOKUP($B36,'1g -izabrana lica u pravosuđu'!$A$17:$AP$44,+AW$3,FALSE)</f>
        <v>0</v>
      </c>
      <c r="AY36" s="40">
        <f>+(AQ36*'1g -izabrana lica u pravosuđu'!$D$6)/100</f>
        <v>0</v>
      </c>
      <c r="AZ36" s="40">
        <f>+(AR36*'1g -izabrana lica u pravosuđu'!$D$6)/100</f>
        <v>0</v>
      </c>
      <c r="BA36" s="40">
        <f>+(AV36*'1g -izabrana lica u pravosuđu'!$D$6)/100</f>
        <v>0</v>
      </c>
      <c r="BB36" s="40">
        <f>+(AW36*'1g -izabrana lica u pravosuđu'!$D$6)/100</f>
        <v>0</v>
      </c>
    </row>
    <row r="37" spans="1:54" x14ac:dyDescent="0.25">
      <c r="A37">
        <f t="shared" si="1"/>
        <v>0</v>
      </c>
      <c r="B37">
        <f>+IF(MAX(B$4:B36)+1&lt;=B$1,B36+1,0)</f>
        <v>0</v>
      </c>
      <c r="C37" s="222">
        <f t="shared" si="2"/>
        <v>0</v>
      </c>
      <c r="D37">
        <f t="shared" si="3"/>
        <v>0</v>
      </c>
      <c r="E37" s="368">
        <f t="shared" si="4"/>
        <v>0</v>
      </c>
      <c r="F37" s="222">
        <f t="shared" si="7"/>
        <v>0</v>
      </c>
      <c r="G37">
        <f>IF($B37=0,0,+VLOOKUP($B37,'1g -izabrana lica u pravosuđu'!$A$17:$B$50,G$3,FALSE))</f>
        <v>0</v>
      </c>
      <c r="J37">
        <f>+VLOOKUP($B37,'1g -izabrana lica u pravosuđu'!$A$17:$AJ$44,+J$3,FALSE)</f>
        <v>0</v>
      </c>
      <c r="K37">
        <f>+VLOOKUP($B37,'1g -izabrana lica u pravosuđu'!$A$17:$AJ$44,+K$3,FALSE)</f>
        <v>0</v>
      </c>
      <c r="L37">
        <f>+VLOOKUP($B37,'1g -izabrana lica u pravosuđu'!$A$17:$AJ$44,+L$3,FALSE)</f>
        <v>0</v>
      </c>
      <c r="M37">
        <f>+VLOOKUP($B37,'1g -izabrana lica u pravosuđu'!$A$17:$AJ$44,+M$3,FALSE)</f>
        <v>0</v>
      </c>
      <c r="N37">
        <f>+VLOOKUP($B37,'1g -izabrana lica u pravosuđu'!$A$17:$AJ$44,+N$3,FALSE)</f>
        <v>0</v>
      </c>
      <c r="O37">
        <f>+VLOOKUP($B37,'1g -izabrana lica u pravosuđu'!$A$17:$AJ$44,+O$3,FALSE)</f>
        <v>0</v>
      </c>
      <c r="P37">
        <f>+VLOOKUP($B37,'1g -izabrana lica u pravosuđu'!$A$17:$AJ$44,+P$3,FALSE)</f>
        <v>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N37" s="40">
        <f>+VLOOKUP($B37,'1g -izabrana lica u pravosuđu'!$A$17:$AP$44,+AN$3,FALSE)</f>
        <v>0</v>
      </c>
      <c r="AO37" s="40"/>
      <c r="AP37" s="40">
        <f t="shared" si="5"/>
        <v>0</v>
      </c>
      <c r="AQ37" s="40">
        <f>+VLOOKUP($B37,'1g -izabrana lica u pravosuđu'!$A$17:$AP$44,+AQ$3,FALSE)</f>
        <v>0</v>
      </c>
      <c r="AR37" s="40">
        <f>+VLOOKUP($B37,'1g -izabrana lica u pravosuđu'!$A$17:$AP$44,+AR$3,FALSE)</f>
        <v>0</v>
      </c>
      <c r="AS37" s="40">
        <f>+VLOOKUP($B37,'1g -izabrana lica u pravosuđu'!$A$17:$AP$44,+AS$3,FALSE)</f>
        <v>0</v>
      </c>
      <c r="AT37" s="40"/>
      <c r="AU37" s="40">
        <f t="shared" si="6"/>
        <v>0</v>
      </c>
      <c r="AV37" s="40">
        <f>+VLOOKUP($B37,'1g -izabrana lica u pravosuđu'!$A$17:$AP$44,+AV$3,FALSE)</f>
        <v>0</v>
      </c>
      <c r="AW37" s="40">
        <f>+VLOOKUP($B37,'1g -izabrana lica u pravosuđu'!$A$17:$AP$44,+AW$3,FALSE)</f>
        <v>0</v>
      </c>
      <c r="AY37" s="40">
        <f>+(AQ37*'1g -izabrana lica u pravosuđu'!$D$6)/100</f>
        <v>0</v>
      </c>
      <c r="AZ37" s="40">
        <f>+(AR37*'1g -izabrana lica u pravosuđu'!$D$6)/100</f>
        <v>0</v>
      </c>
      <c r="BA37" s="40">
        <f>+(AV37*'1g -izabrana lica u pravosuđu'!$D$6)/100</f>
        <v>0</v>
      </c>
      <c r="BB37" s="40">
        <f>+(AW37*'1g -izabrana lica u pravosuđu'!$D$6)/100</f>
        <v>0</v>
      </c>
    </row>
    <row r="38" spans="1:54" x14ac:dyDescent="0.25">
      <c r="A38">
        <f t="shared" ref="A38:A69" si="8">+IF(B38=0,0,A37)</f>
        <v>0</v>
      </c>
      <c r="B38">
        <f>+IF(MAX(B$4:B37)+1&lt;=B$1,B37+1,0)</f>
        <v>0</v>
      </c>
      <c r="C38" s="222">
        <f t="shared" ref="C38:C69" si="9">+IF(B38&gt;0,C37,0)</f>
        <v>0</v>
      </c>
      <c r="D38">
        <f t="shared" ref="D38:D69" si="10">+IF(C38&gt;0,D37,0)</f>
        <v>0</v>
      </c>
      <c r="E38" s="368">
        <f t="shared" ref="E38:E69" si="11">+IF(D38&gt;0,E37,0)</f>
        <v>0</v>
      </c>
      <c r="F38" s="222">
        <f t="shared" si="7"/>
        <v>0</v>
      </c>
      <c r="G38">
        <f>IF($B38=0,0,+VLOOKUP($B38,'1g -izabrana lica u pravosuđu'!$A$17:$B$50,G$3,FALSE))</f>
        <v>0</v>
      </c>
      <c r="J38">
        <f>+VLOOKUP($B38,'1g -izabrana lica u pravosuđu'!$A$17:$AJ$44,+J$3,FALSE)</f>
        <v>0</v>
      </c>
      <c r="K38">
        <f>+VLOOKUP($B38,'1g -izabrana lica u pravosuđu'!$A$17:$AJ$44,+K$3,FALSE)</f>
        <v>0</v>
      </c>
      <c r="L38">
        <f>+VLOOKUP($B38,'1g -izabrana lica u pravosuđu'!$A$17:$AJ$44,+L$3,FALSE)</f>
        <v>0</v>
      </c>
      <c r="M38">
        <f>+VLOOKUP($B38,'1g -izabrana lica u pravosuđu'!$A$17:$AJ$44,+M$3,FALSE)</f>
        <v>0</v>
      </c>
      <c r="N38">
        <f>+VLOOKUP($B38,'1g -izabrana lica u pravosuđu'!$A$17:$AJ$44,+N$3,FALSE)</f>
        <v>0</v>
      </c>
      <c r="O38">
        <f>+VLOOKUP($B38,'1g -izabrana lica u pravosuđu'!$A$17:$AJ$44,+O$3,FALSE)</f>
        <v>0</v>
      </c>
      <c r="P38">
        <f>+VLOOKUP($B38,'1g -izabrana lica u pravosuđu'!$A$17:$AJ$44,+P$3,FALSE)</f>
        <v>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N38" s="40">
        <f>+VLOOKUP($B38,'1g -izabrana lica u pravosuđu'!$A$17:$AP$44,+AN$3,FALSE)</f>
        <v>0</v>
      </c>
      <c r="AO38" s="40"/>
      <c r="AP38" s="40">
        <f t="shared" si="5"/>
        <v>0</v>
      </c>
      <c r="AQ38" s="40">
        <f>+VLOOKUP($B38,'1g -izabrana lica u pravosuđu'!$A$17:$AP$44,+AQ$3,FALSE)</f>
        <v>0</v>
      </c>
      <c r="AR38" s="40">
        <f>+VLOOKUP($B38,'1g -izabrana lica u pravosuđu'!$A$17:$AP$44,+AR$3,FALSE)</f>
        <v>0</v>
      </c>
      <c r="AS38" s="40">
        <f>+VLOOKUP($B38,'1g -izabrana lica u pravosuđu'!$A$17:$AP$44,+AS$3,FALSE)</f>
        <v>0</v>
      </c>
      <c r="AT38" s="40"/>
      <c r="AU38" s="40">
        <f t="shared" si="6"/>
        <v>0</v>
      </c>
      <c r="AV38" s="40">
        <f>+VLOOKUP($B38,'1g -izabrana lica u pravosuđu'!$A$17:$AP$44,+AV$3,FALSE)</f>
        <v>0</v>
      </c>
      <c r="AW38" s="40">
        <f>+VLOOKUP($B38,'1g -izabrana lica u pravosuđu'!$A$17:$AP$44,+AW$3,FALSE)</f>
        <v>0</v>
      </c>
      <c r="AY38" s="40">
        <f>+(AQ38*'1g -izabrana lica u pravosuđu'!$D$6)/100</f>
        <v>0</v>
      </c>
      <c r="AZ38" s="40">
        <f>+(AR38*'1g -izabrana lica u pravosuđu'!$D$6)/100</f>
        <v>0</v>
      </c>
      <c r="BA38" s="40">
        <f>+(AV38*'1g -izabrana lica u pravosuđu'!$D$6)/100</f>
        <v>0</v>
      </c>
      <c r="BB38" s="40">
        <f>+(AW38*'1g -izabrana lica u pravosuđu'!$D$6)/100</f>
        <v>0</v>
      </c>
    </row>
    <row r="39" spans="1:54" x14ac:dyDescent="0.25">
      <c r="A39">
        <f t="shared" si="8"/>
        <v>0</v>
      </c>
      <c r="B39">
        <f>+IF(MAX(B$4:B38)+1&lt;=B$1,B38+1,0)</f>
        <v>0</v>
      </c>
      <c r="C39" s="222">
        <f t="shared" si="9"/>
        <v>0</v>
      </c>
      <c r="D39">
        <f t="shared" si="10"/>
        <v>0</v>
      </c>
      <c r="E39" s="368">
        <f t="shared" si="11"/>
        <v>0</v>
      </c>
      <c r="F39" s="222">
        <f t="shared" si="7"/>
        <v>0</v>
      </c>
      <c r="G39">
        <f>IF($B39=0,0,+VLOOKUP($B39,'1g -izabrana lica u pravosuđu'!$A$17:$B$50,G$3,FALSE))</f>
        <v>0</v>
      </c>
      <c r="J39">
        <f>+VLOOKUP($B39,'1g -izabrana lica u pravosuđu'!$A$17:$AJ$44,+J$3,FALSE)</f>
        <v>0</v>
      </c>
      <c r="K39">
        <f>+VLOOKUP($B39,'1g -izabrana lica u pravosuđu'!$A$17:$AJ$44,+K$3,FALSE)</f>
        <v>0</v>
      </c>
      <c r="L39">
        <f>+VLOOKUP($B39,'1g -izabrana lica u pravosuđu'!$A$17:$AJ$44,+L$3,FALSE)</f>
        <v>0</v>
      </c>
      <c r="M39">
        <f>+VLOOKUP($B39,'1g -izabrana lica u pravosuđu'!$A$17:$AJ$44,+M$3,FALSE)</f>
        <v>0</v>
      </c>
      <c r="N39">
        <f>+VLOOKUP($B39,'1g -izabrana lica u pravosuđu'!$A$17:$AJ$44,+N$3,FALSE)</f>
        <v>0</v>
      </c>
      <c r="O39">
        <f>+VLOOKUP($B39,'1g -izabrana lica u pravosuđu'!$A$17:$AJ$44,+O$3,FALSE)</f>
        <v>0</v>
      </c>
      <c r="P39">
        <f>+VLOOKUP($B39,'1g -izabrana lica u pravosuđu'!$A$17:$AJ$44,+P$3,FALSE)</f>
        <v>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N39" s="40">
        <f>+VLOOKUP($B39,'1g -izabrana lica u pravosuđu'!$A$17:$AP$44,+AN$3,FALSE)</f>
        <v>0</v>
      </c>
      <c r="AO39" s="40"/>
      <c r="AP39" s="40">
        <f t="shared" si="5"/>
        <v>0</v>
      </c>
      <c r="AQ39" s="40">
        <f>+VLOOKUP($B39,'1g -izabrana lica u pravosuđu'!$A$17:$AP$44,+AQ$3,FALSE)</f>
        <v>0</v>
      </c>
      <c r="AR39" s="40">
        <f>+VLOOKUP($B39,'1g -izabrana lica u pravosuđu'!$A$17:$AP$44,+AR$3,FALSE)</f>
        <v>0</v>
      </c>
      <c r="AS39" s="40">
        <f>+VLOOKUP($B39,'1g -izabrana lica u pravosuđu'!$A$17:$AP$44,+AS$3,FALSE)</f>
        <v>0</v>
      </c>
      <c r="AT39" s="40"/>
      <c r="AU39" s="40">
        <f t="shared" si="6"/>
        <v>0</v>
      </c>
      <c r="AV39" s="40">
        <f>+VLOOKUP($B39,'1g -izabrana lica u pravosuđu'!$A$17:$AP$44,+AV$3,FALSE)</f>
        <v>0</v>
      </c>
      <c r="AW39" s="40">
        <f>+VLOOKUP($B39,'1g -izabrana lica u pravosuđu'!$A$17:$AP$44,+AW$3,FALSE)</f>
        <v>0</v>
      </c>
      <c r="AY39" s="40">
        <f>+(AQ39*'1g -izabrana lica u pravosuđu'!$D$6)/100</f>
        <v>0</v>
      </c>
      <c r="AZ39" s="40">
        <f>+(AR39*'1g -izabrana lica u pravosuđu'!$D$6)/100</f>
        <v>0</v>
      </c>
      <c r="BA39" s="40">
        <f>+(AV39*'1g -izabrana lica u pravosuđu'!$D$6)/100</f>
        <v>0</v>
      </c>
      <c r="BB39" s="40">
        <f>+(AW39*'1g -izabrana lica u pravosuđu'!$D$6)/100</f>
        <v>0</v>
      </c>
    </row>
    <row r="40" spans="1:54" x14ac:dyDescent="0.25">
      <c r="A40">
        <f t="shared" si="8"/>
        <v>0</v>
      </c>
      <c r="B40">
        <f>+IF(MAX(B$4:B39)+1&lt;=B$1,B39+1,0)</f>
        <v>0</v>
      </c>
      <c r="C40" s="222">
        <f t="shared" si="9"/>
        <v>0</v>
      </c>
      <c r="D40">
        <f t="shared" si="10"/>
        <v>0</v>
      </c>
      <c r="E40" s="368">
        <f t="shared" si="11"/>
        <v>0</v>
      </c>
      <c r="F40" s="222">
        <f t="shared" si="7"/>
        <v>0</v>
      </c>
      <c r="G40">
        <f>IF($B40=0,0,+VLOOKUP($B40,'1g -izabrana lica u pravosuđu'!$A$17:$B$50,G$3,FALSE))</f>
        <v>0</v>
      </c>
      <c r="J40">
        <f>+VLOOKUP($B40,'1g -izabrana lica u pravosuđu'!$A$17:$AJ$44,+J$3,FALSE)</f>
        <v>0</v>
      </c>
      <c r="K40">
        <f>+VLOOKUP($B40,'1g -izabrana lica u pravosuđu'!$A$17:$AJ$44,+K$3,FALSE)</f>
        <v>0</v>
      </c>
      <c r="L40">
        <f>+VLOOKUP($B40,'1g -izabrana lica u pravosuđu'!$A$17:$AJ$44,+L$3,FALSE)</f>
        <v>0</v>
      </c>
      <c r="M40">
        <f>+VLOOKUP($B40,'1g -izabrana lica u pravosuđu'!$A$17:$AJ$44,+M$3,FALSE)</f>
        <v>0</v>
      </c>
      <c r="N40">
        <f>+VLOOKUP($B40,'1g -izabrana lica u pravosuđu'!$A$17:$AJ$44,+N$3,FALSE)</f>
        <v>0</v>
      </c>
      <c r="O40">
        <f>+VLOOKUP($B40,'1g -izabrana lica u pravosuđu'!$A$17:$AJ$44,+O$3,FALSE)</f>
        <v>0</v>
      </c>
      <c r="P40">
        <f>+VLOOKUP($B40,'1g -izabrana lica u pravosuđu'!$A$17:$AJ$44,+P$3,FALSE)</f>
        <v>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N40" s="40">
        <f>+VLOOKUP($B40,'1g -izabrana lica u pravosuđu'!$A$17:$AP$44,+AN$3,FALSE)</f>
        <v>0</v>
      </c>
      <c r="AO40" s="40"/>
      <c r="AP40" s="40">
        <f t="shared" si="5"/>
        <v>0</v>
      </c>
      <c r="AQ40" s="40">
        <f>+VLOOKUP($B40,'1g -izabrana lica u pravosuđu'!$A$17:$AP$44,+AQ$3,FALSE)</f>
        <v>0</v>
      </c>
      <c r="AR40" s="40">
        <f>+VLOOKUP($B40,'1g -izabrana lica u pravosuđu'!$A$17:$AP$44,+AR$3,FALSE)</f>
        <v>0</v>
      </c>
      <c r="AS40" s="40">
        <f>+VLOOKUP($B40,'1g -izabrana lica u pravosuđu'!$A$17:$AP$44,+AS$3,FALSE)</f>
        <v>0</v>
      </c>
      <c r="AT40" s="40"/>
      <c r="AU40" s="40">
        <f t="shared" si="6"/>
        <v>0</v>
      </c>
      <c r="AV40" s="40">
        <f>+VLOOKUP($B40,'1g -izabrana lica u pravosuđu'!$A$17:$AP$44,+AV$3,FALSE)</f>
        <v>0</v>
      </c>
      <c r="AW40" s="40">
        <f>+VLOOKUP($B40,'1g -izabrana lica u pravosuđu'!$A$17:$AP$44,+AW$3,FALSE)</f>
        <v>0</v>
      </c>
      <c r="AY40" s="40">
        <f>+(AQ40*'1g -izabrana lica u pravosuđu'!$D$6)/100</f>
        <v>0</v>
      </c>
      <c r="AZ40" s="40">
        <f>+(AR40*'1g -izabrana lica u pravosuđu'!$D$6)/100</f>
        <v>0</v>
      </c>
      <c r="BA40" s="40">
        <f>+(AV40*'1g -izabrana lica u pravosuđu'!$D$6)/100</f>
        <v>0</v>
      </c>
      <c r="BB40" s="40">
        <f>+(AW40*'1g -izabrana lica u pravosuđu'!$D$6)/100</f>
        <v>0</v>
      </c>
    </row>
    <row r="41" spans="1:54" x14ac:dyDescent="0.25">
      <c r="A41">
        <f t="shared" si="8"/>
        <v>0</v>
      </c>
      <c r="B41">
        <f>+IF(MAX(B$4:B40)+1&lt;=B$1,B40+1,0)</f>
        <v>0</v>
      </c>
      <c r="C41" s="222">
        <f t="shared" si="9"/>
        <v>0</v>
      </c>
      <c r="D41">
        <f t="shared" si="10"/>
        <v>0</v>
      </c>
      <c r="E41" s="368">
        <f t="shared" si="11"/>
        <v>0</v>
      </c>
      <c r="F41" s="222">
        <f t="shared" si="7"/>
        <v>0</v>
      </c>
      <c r="G41">
        <f>IF($B41=0,0,+VLOOKUP($B41,'1g -izabrana lica u pravosuđu'!$A$17:$B$50,G$3,FALSE))</f>
        <v>0</v>
      </c>
      <c r="J41">
        <f>+VLOOKUP($B41,'1g -izabrana lica u pravosuđu'!$A$17:$AJ$44,+J$3,FALSE)</f>
        <v>0</v>
      </c>
      <c r="K41">
        <f>+VLOOKUP($B41,'1g -izabrana lica u pravosuđu'!$A$17:$AJ$44,+K$3,FALSE)</f>
        <v>0</v>
      </c>
      <c r="L41">
        <f>+VLOOKUP($B41,'1g -izabrana lica u pravosuđu'!$A$17:$AJ$44,+L$3,FALSE)</f>
        <v>0</v>
      </c>
      <c r="M41">
        <f>+VLOOKUP($B41,'1g -izabrana lica u pravosuđu'!$A$17:$AJ$44,+M$3,FALSE)</f>
        <v>0</v>
      </c>
      <c r="N41">
        <f>+VLOOKUP($B41,'1g -izabrana lica u pravosuđu'!$A$17:$AJ$44,+N$3,FALSE)</f>
        <v>0</v>
      </c>
      <c r="O41">
        <f>+VLOOKUP($B41,'1g -izabrana lica u pravosuđu'!$A$17:$AJ$44,+O$3,FALSE)</f>
        <v>0</v>
      </c>
      <c r="P41">
        <f>+VLOOKUP($B41,'1g -izabrana lica u pravosuđu'!$A$17:$AJ$44,+P$3,FALSE)</f>
        <v>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N41" s="40">
        <f>+VLOOKUP($B41,'1g -izabrana lica u pravosuđu'!$A$17:$AP$44,+AN$3,FALSE)</f>
        <v>0</v>
      </c>
      <c r="AO41" s="40"/>
      <c r="AP41" s="40">
        <f t="shared" si="5"/>
        <v>0</v>
      </c>
      <c r="AQ41" s="40">
        <f>+VLOOKUP($B41,'1g -izabrana lica u pravosuđu'!$A$17:$AP$44,+AQ$3,FALSE)</f>
        <v>0</v>
      </c>
      <c r="AR41" s="40">
        <f>+VLOOKUP($B41,'1g -izabrana lica u pravosuđu'!$A$17:$AP$44,+AR$3,FALSE)</f>
        <v>0</v>
      </c>
      <c r="AS41" s="40">
        <f>+VLOOKUP($B41,'1g -izabrana lica u pravosuđu'!$A$17:$AP$44,+AS$3,FALSE)</f>
        <v>0</v>
      </c>
      <c r="AT41" s="40"/>
      <c r="AU41" s="40">
        <f t="shared" si="6"/>
        <v>0</v>
      </c>
      <c r="AV41" s="40">
        <f>+VLOOKUP($B41,'1g -izabrana lica u pravosuđu'!$A$17:$AP$44,+AV$3,FALSE)</f>
        <v>0</v>
      </c>
      <c r="AW41" s="40">
        <f>+VLOOKUP($B41,'1g -izabrana lica u pravosuđu'!$A$17:$AP$44,+AW$3,FALSE)</f>
        <v>0</v>
      </c>
      <c r="AY41" s="40">
        <f>+(AQ41*'1g -izabrana lica u pravosuđu'!$D$6)/100</f>
        <v>0</v>
      </c>
      <c r="AZ41" s="40">
        <f>+(AR41*'1g -izabrana lica u pravosuđu'!$D$6)/100</f>
        <v>0</v>
      </c>
      <c r="BA41" s="40">
        <f>+(AV41*'1g -izabrana lica u pravosuđu'!$D$6)/100</f>
        <v>0</v>
      </c>
      <c r="BB41" s="40">
        <f>+(AW41*'1g -izabrana lica u pravosuđu'!$D$6)/100</f>
        <v>0</v>
      </c>
    </row>
    <row r="42" spans="1:54" x14ac:dyDescent="0.25">
      <c r="A42">
        <f t="shared" si="8"/>
        <v>0</v>
      </c>
      <c r="B42">
        <f>+IF(MAX(B$4:B41)+1&lt;=B$1,B41+1,0)</f>
        <v>0</v>
      </c>
      <c r="C42" s="222">
        <f t="shared" si="9"/>
        <v>0</v>
      </c>
      <c r="D42">
        <f t="shared" si="10"/>
        <v>0</v>
      </c>
      <c r="E42" s="368">
        <f t="shared" si="11"/>
        <v>0</v>
      </c>
      <c r="F42" s="222">
        <f t="shared" si="7"/>
        <v>0</v>
      </c>
      <c r="G42">
        <f>IF($B42=0,0,+VLOOKUP($B42,'1g -izabrana lica u pravosuđu'!$A$17:$B$50,G$3,FALSE))</f>
        <v>0</v>
      </c>
      <c r="J42">
        <f>+VLOOKUP($B42,'1g -izabrana lica u pravosuđu'!$A$17:$AJ$44,+J$3,FALSE)</f>
        <v>0</v>
      </c>
      <c r="K42">
        <f>+VLOOKUP($B42,'1g -izabrana lica u pravosuđu'!$A$17:$AJ$44,+K$3,FALSE)</f>
        <v>0</v>
      </c>
      <c r="L42">
        <f>+VLOOKUP($B42,'1g -izabrana lica u pravosuđu'!$A$17:$AJ$44,+L$3,FALSE)</f>
        <v>0</v>
      </c>
      <c r="M42">
        <f>+VLOOKUP($B42,'1g -izabrana lica u pravosuđu'!$A$17:$AJ$44,+M$3,FALSE)</f>
        <v>0</v>
      </c>
      <c r="N42">
        <f>+VLOOKUP($B42,'1g -izabrana lica u pravosuđu'!$A$17:$AJ$44,+N$3,FALSE)</f>
        <v>0</v>
      </c>
      <c r="O42">
        <f>+VLOOKUP($B42,'1g -izabrana lica u pravosuđu'!$A$17:$AJ$44,+O$3,FALSE)</f>
        <v>0</v>
      </c>
      <c r="P42">
        <f>+VLOOKUP($B42,'1g -izabrana lica u pravosuđu'!$A$17:$AJ$44,+P$3,FALSE)</f>
        <v>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N42" s="40">
        <f>+VLOOKUP($B42,'1g -izabrana lica u pravosuđu'!$A$17:$AP$44,+AN$3,FALSE)</f>
        <v>0</v>
      </c>
      <c r="AO42" s="40"/>
      <c r="AP42" s="40">
        <f t="shared" si="5"/>
        <v>0</v>
      </c>
      <c r="AQ42" s="40">
        <f>+VLOOKUP($B42,'1g -izabrana lica u pravosuđu'!$A$17:$AP$44,+AQ$3,FALSE)</f>
        <v>0</v>
      </c>
      <c r="AR42" s="40">
        <f>+VLOOKUP($B42,'1g -izabrana lica u pravosuđu'!$A$17:$AP$44,+AR$3,FALSE)</f>
        <v>0</v>
      </c>
      <c r="AS42" s="40">
        <f>+VLOOKUP($B42,'1g -izabrana lica u pravosuđu'!$A$17:$AP$44,+AS$3,FALSE)</f>
        <v>0</v>
      </c>
      <c r="AT42" s="40"/>
      <c r="AU42" s="40">
        <f t="shared" si="6"/>
        <v>0</v>
      </c>
      <c r="AV42" s="40">
        <f>+VLOOKUP($B42,'1g -izabrana lica u pravosuđu'!$A$17:$AP$44,+AV$3,FALSE)</f>
        <v>0</v>
      </c>
      <c r="AW42" s="40">
        <f>+VLOOKUP($B42,'1g -izabrana lica u pravosuđu'!$A$17:$AP$44,+AW$3,FALSE)</f>
        <v>0</v>
      </c>
      <c r="AY42" s="40">
        <f>+(AQ42*'1g -izabrana lica u pravosuđu'!$D$6)/100</f>
        <v>0</v>
      </c>
      <c r="AZ42" s="40">
        <f>+(AR42*'1g -izabrana lica u pravosuđu'!$D$6)/100</f>
        <v>0</v>
      </c>
      <c r="BA42" s="40">
        <f>+(AV42*'1g -izabrana lica u pravosuđu'!$D$6)/100</f>
        <v>0</v>
      </c>
      <c r="BB42" s="40">
        <f>+(AW42*'1g -izabrana lica u pravosuđu'!$D$6)/100</f>
        <v>0</v>
      </c>
    </row>
    <row r="43" spans="1:54" x14ac:dyDescent="0.25">
      <c r="A43">
        <f t="shared" si="8"/>
        <v>0</v>
      </c>
      <c r="B43">
        <f>+IF(MAX(B$4:B42)+1&lt;=B$1,B42+1,0)</f>
        <v>0</v>
      </c>
      <c r="C43" s="222">
        <f t="shared" si="9"/>
        <v>0</v>
      </c>
      <c r="D43">
        <f t="shared" si="10"/>
        <v>0</v>
      </c>
      <c r="E43" s="368">
        <f t="shared" si="11"/>
        <v>0</v>
      </c>
      <c r="F43" s="222">
        <f t="shared" si="7"/>
        <v>0</v>
      </c>
      <c r="G43">
        <f>IF($B43=0,0,+VLOOKUP($B43,'1g -izabrana lica u pravosuđu'!$A$17:$B$50,G$3,FALSE))</f>
        <v>0</v>
      </c>
      <c r="J43">
        <f>+VLOOKUP($B43,'1g -izabrana lica u pravosuđu'!$A$17:$AJ$44,+J$3,FALSE)</f>
        <v>0</v>
      </c>
      <c r="K43">
        <f>+VLOOKUP($B43,'1g -izabrana lica u pravosuđu'!$A$17:$AJ$44,+K$3,FALSE)</f>
        <v>0</v>
      </c>
      <c r="L43">
        <f>+VLOOKUP($B43,'1g -izabrana lica u pravosuđu'!$A$17:$AJ$44,+L$3,FALSE)</f>
        <v>0</v>
      </c>
      <c r="M43">
        <f>+VLOOKUP($B43,'1g -izabrana lica u pravosuđu'!$A$17:$AJ$44,+M$3,FALSE)</f>
        <v>0</v>
      </c>
      <c r="N43">
        <f>+VLOOKUP($B43,'1g -izabrana lica u pravosuđu'!$A$17:$AJ$44,+N$3,FALSE)</f>
        <v>0</v>
      </c>
      <c r="O43">
        <f>+VLOOKUP($B43,'1g -izabrana lica u pravosuđu'!$A$17:$AJ$44,+O$3,FALSE)</f>
        <v>0</v>
      </c>
      <c r="P43">
        <f>+VLOOKUP($B43,'1g -izabrana lica u pravosuđu'!$A$17:$AJ$44,+P$3,FALSE)</f>
        <v>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N43" s="40">
        <f>+VLOOKUP($B43,'1g -izabrana lica u pravosuđu'!$A$17:$AP$44,+AN$3,FALSE)</f>
        <v>0</v>
      </c>
      <c r="AO43" s="40"/>
      <c r="AP43" s="40">
        <f t="shared" si="5"/>
        <v>0</v>
      </c>
      <c r="AQ43" s="40">
        <f>+VLOOKUP($B43,'1g -izabrana lica u pravosuđu'!$A$17:$AP$44,+AQ$3,FALSE)</f>
        <v>0</v>
      </c>
      <c r="AR43" s="40">
        <f>+VLOOKUP($B43,'1g -izabrana lica u pravosuđu'!$A$17:$AP$44,+AR$3,FALSE)</f>
        <v>0</v>
      </c>
      <c r="AS43" s="40">
        <f>+VLOOKUP($B43,'1g -izabrana lica u pravosuđu'!$A$17:$AP$44,+AS$3,FALSE)</f>
        <v>0</v>
      </c>
      <c r="AT43" s="40"/>
      <c r="AU43" s="40">
        <f t="shared" si="6"/>
        <v>0</v>
      </c>
      <c r="AV43" s="40">
        <f>+VLOOKUP($B43,'1g -izabrana lica u pravosuđu'!$A$17:$AP$44,+AV$3,FALSE)</f>
        <v>0</v>
      </c>
      <c r="AW43" s="40">
        <f>+VLOOKUP($B43,'1g -izabrana lica u pravosuđu'!$A$17:$AP$44,+AW$3,FALSE)</f>
        <v>0</v>
      </c>
      <c r="AY43" s="40">
        <f>+(AQ43*'1g -izabrana lica u pravosuđu'!$D$6)/100</f>
        <v>0</v>
      </c>
      <c r="AZ43" s="40">
        <f>+(AR43*'1g -izabrana lica u pravosuđu'!$D$6)/100</f>
        <v>0</v>
      </c>
      <c r="BA43" s="40">
        <f>+(AV43*'1g -izabrana lica u pravosuđu'!$D$6)/100</f>
        <v>0</v>
      </c>
      <c r="BB43" s="40">
        <f>+(AW43*'1g -izabrana lica u pravosuđu'!$D$6)/100</f>
        <v>0</v>
      </c>
    </row>
    <row r="44" spans="1:54" x14ac:dyDescent="0.25">
      <c r="A44">
        <f t="shared" si="8"/>
        <v>0</v>
      </c>
      <c r="B44">
        <f>+IF(MAX(B$4:B43)+1&lt;=B$1,B43+1,0)</f>
        <v>0</v>
      </c>
      <c r="C44" s="222">
        <f t="shared" si="9"/>
        <v>0</v>
      </c>
      <c r="D44">
        <f t="shared" si="10"/>
        <v>0</v>
      </c>
      <c r="E44" s="368">
        <f t="shared" si="11"/>
        <v>0</v>
      </c>
      <c r="F44" s="222">
        <f t="shared" si="7"/>
        <v>0</v>
      </c>
      <c r="G44">
        <f>IF($B44=0,0,+VLOOKUP($B44,'1g -izabrana lica u pravosuđu'!$A$17:$B$50,G$3,FALSE))</f>
        <v>0</v>
      </c>
      <c r="J44">
        <f>+VLOOKUP($B44,'1g -izabrana lica u pravosuđu'!$A$17:$AJ$44,+J$3,FALSE)</f>
        <v>0</v>
      </c>
      <c r="K44">
        <f>+VLOOKUP($B44,'1g -izabrana lica u pravosuđu'!$A$17:$AJ$44,+K$3,FALSE)</f>
        <v>0</v>
      </c>
      <c r="L44">
        <f>+VLOOKUP($B44,'1g -izabrana lica u pravosuđu'!$A$17:$AJ$44,+L$3,FALSE)</f>
        <v>0</v>
      </c>
      <c r="M44">
        <f>+VLOOKUP($B44,'1g -izabrana lica u pravosuđu'!$A$17:$AJ$44,+M$3,FALSE)</f>
        <v>0</v>
      </c>
      <c r="N44">
        <f>+VLOOKUP($B44,'1g -izabrana lica u pravosuđu'!$A$17:$AJ$44,+N$3,FALSE)</f>
        <v>0</v>
      </c>
      <c r="O44">
        <f>+VLOOKUP($B44,'1g -izabrana lica u pravosuđu'!$A$17:$AJ$44,+O$3,FALSE)</f>
        <v>0</v>
      </c>
      <c r="P44">
        <f>+VLOOKUP($B44,'1g -izabrana lica u pravosuđu'!$A$17:$AJ$44,+P$3,FALSE)</f>
        <v>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N44" s="40">
        <f>+VLOOKUP($B44,'1g -izabrana lica u pravosuđu'!$A$17:$AP$44,+AN$3,FALSE)</f>
        <v>0</v>
      </c>
      <c r="AO44" s="40"/>
      <c r="AP44" s="40">
        <f t="shared" si="5"/>
        <v>0</v>
      </c>
      <c r="AQ44" s="40">
        <f>+VLOOKUP($B44,'1g -izabrana lica u pravosuđu'!$A$17:$AP$44,+AQ$3,FALSE)</f>
        <v>0</v>
      </c>
      <c r="AR44" s="40">
        <f>+VLOOKUP($B44,'1g -izabrana lica u pravosuđu'!$A$17:$AP$44,+AR$3,FALSE)</f>
        <v>0</v>
      </c>
      <c r="AS44" s="40">
        <f>+VLOOKUP($B44,'1g -izabrana lica u pravosuđu'!$A$17:$AP$44,+AS$3,FALSE)</f>
        <v>0</v>
      </c>
      <c r="AT44" s="40"/>
      <c r="AU44" s="40">
        <f t="shared" si="6"/>
        <v>0</v>
      </c>
      <c r="AV44" s="40">
        <f>+VLOOKUP($B44,'1g -izabrana lica u pravosuđu'!$A$17:$AP$44,+AV$3,FALSE)</f>
        <v>0</v>
      </c>
      <c r="AW44" s="40">
        <f>+VLOOKUP($B44,'1g -izabrana lica u pravosuđu'!$A$17:$AP$44,+AW$3,FALSE)</f>
        <v>0</v>
      </c>
      <c r="AY44" s="40">
        <f>+(AQ44*'1g -izabrana lica u pravosuđu'!$D$6)/100</f>
        <v>0</v>
      </c>
      <c r="AZ44" s="40">
        <f>+(AR44*'1g -izabrana lica u pravosuđu'!$D$6)/100</f>
        <v>0</v>
      </c>
      <c r="BA44" s="40">
        <f>+(AV44*'1g -izabrana lica u pravosuđu'!$D$6)/100</f>
        <v>0</v>
      </c>
      <c r="BB44" s="40">
        <f>+(AW44*'1g -izabrana lica u pravosuđu'!$D$6)/100</f>
        <v>0</v>
      </c>
    </row>
    <row r="45" spans="1:54" x14ac:dyDescent="0.25">
      <c r="A45">
        <f t="shared" si="8"/>
        <v>0</v>
      </c>
      <c r="B45">
        <f>+IF(MAX(B$4:B44)+1&lt;=B$1,B44+1,0)</f>
        <v>0</v>
      </c>
      <c r="C45" s="222">
        <f t="shared" si="9"/>
        <v>0</v>
      </c>
      <c r="D45">
        <f t="shared" si="10"/>
        <v>0</v>
      </c>
      <c r="E45" s="368">
        <f t="shared" si="11"/>
        <v>0</v>
      </c>
      <c r="F45" s="222">
        <f t="shared" si="7"/>
        <v>0</v>
      </c>
      <c r="G45">
        <f>IF($B45=0,0,+VLOOKUP($B45,'1g -izabrana lica u pravosuđu'!$A$17:$B$50,G$3,FALSE))</f>
        <v>0</v>
      </c>
      <c r="J45">
        <f>+VLOOKUP($B45,'1g -izabrana lica u pravosuđu'!$A$17:$AJ$44,+J$3,FALSE)</f>
        <v>0</v>
      </c>
      <c r="K45">
        <f>+VLOOKUP($B45,'1g -izabrana lica u pravosuđu'!$A$17:$AJ$44,+K$3,FALSE)</f>
        <v>0</v>
      </c>
      <c r="L45">
        <f>+VLOOKUP($B45,'1g -izabrana lica u pravosuđu'!$A$17:$AJ$44,+L$3,FALSE)</f>
        <v>0</v>
      </c>
      <c r="M45">
        <f>+VLOOKUP($B45,'1g -izabrana lica u pravosuđu'!$A$17:$AJ$44,+M$3,FALSE)</f>
        <v>0</v>
      </c>
      <c r="N45">
        <f>+VLOOKUP($B45,'1g -izabrana lica u pravosuđu'!$A$17:$AJ$44,+N$3,FALSE)</f>
        <v>0</v>
      </c>
      <c r="O45">
        <f>+VLOOKUP($B45,'1g -izabrana lica u pravosuđu'!$A$17:$AJ$44,+O$3,FALSE)</f>
        <v>0</v>
      </c>
      <c r="P45">
        <f>+VLOOKUP($B45,'1g -izabrana lica u pravosuđu'!$A$17:$AJ$44,+P$3,FALSE)</f>
        <v>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N45" s="40">
        <f>+VLOOKUP($B45,'1g -izabrana lica u pravosuđu'!$A$17:$AP$44,+AN$3,FALSE)</f>
        <v>0</v>
      </c>
      <c r="AO45" s="40"/>
      <c r="AP45" s="40">
        <f t="shared" si="5"/>
        <v>0</v>
      </c>
      <c r="AQ45" s="40">
        <f>+VLOOKUP($B45,'1g -izabrana lica u pravosuđu'!$A$17:$AP$44,+AQ$3,FALSE)</f>
        <v>0</v>
      </c>
      <c r="AR45" s="40">
        <f>+VLOOKUP($B45,'1g -izabrana lica u pravosuđu'!$A$17:$AP$44,+AR$3,FALSE)</f>
        <v>0</v>
      </c>
      <c r="AS45" s="40">
        <f>+VLOOKUP($B45,'1g -izabrana lica u pravosuđu'!$A$17:$AP$44,+AS$3,FALSE)</f>
        <v>0</v>
      </c>
      <c r="AT45" s="40"/>
      <c r="AU45" s="40">
        <f t="shared" si="6"/>
        <v>0</v>
      </c>
      <c r="AV45" s="40">
        <f>+VLOOKUP($B45,'1g -izabrana lica u pravosuđu'!$A$17:$AP$44,+AV$3,FALSE)</f>
        <v>0</v>
      </c>
      <c r="AW45" s="40">
        <f>+VLOOKUP($B45,'1g -izabrana lica u pravosuđu'!$A$17:$AP$44,+AW$3,FALSE)</f>
        <v>0</v>
      </c>
      <c r="AY45" s="40">
        <f>+(AQ45*'1g -izabrana lica u pravosuđu'!$D$6)/100</f>
        <v>0</v>
      </c>
      <c r="AZ45" s="40">
        <f>+(AR45*'1g -izabrana lica u pravosuđu'!$D$6)/100</f>
        <v>0</v>
      </c>
      <c r="BA45" s="40">
        <f>+(AV45*'1g -izabrana lica u pravosuđu'!$D$6)/100</f>
        <v>0</v>
      </c>
      <c r="BB45" s="40">
        <f>+(AW45*'1g -izabrana lica u pravosuđu'!$D$6)/100</f>
        <v>0</v>
      </c>
    </row>
    <row r="46" spans="1:54" x14ac:dyDescent="0.25">
      <c r="A46">
        <f t="shared" si="8"/>
        <v>0</v>
      </c>
      <c r="B46">
        <f>+IF(MAX(B$4:B45)+1&lt;=B$1,B45+1,0)</f>
        <v>0</v>
      </c>
      <c r="C46" s="222">
        <f t="shared" si="9"/>
        <v>0</v>
      </c>
      <c r="D46">
        <f t="shared" si="10"/>
        <v>0</v>
      </c>
      <c r="E46" s="368">
        <f t="shared" si="11"/>
        <v>0</v>
      </c>
      <c r="F46" s="222">
        <f t="shared" si="7"/>
        <v>0</v>
      </c>
      <c r="G46">
        <f>IF($B46=0,0,+VLOOKUP($B46,'1g -izabrana lica u pravosuđu'!$A$17:$B$50,G$3,FALSE))</f>
        <v>0</v>
      </c>
      <c r="J46">
        <f>+VLOOKUP($B46,'1g -izabrana lica u pravosuđu'!$A$17:$AJ$44,+J$3,FALSE)</f>
        <v>0</v>
      </c>
      <c r="K46">
        <f>+VLOOKUP($B46,'1g -izabrana lica u pravosuđu'!$A$17:$AJ$44,+K$3,FALSE)</f>
        <v>0</v>
      </c>
      <c r="L46">
        <f>+VLOOKUP($B46,'1g -izabrana lica u pravosuđu'!$A$17:$AJ$44,+L$3,FALSE)</f>
        <v>0</v>
      </c>
      <c r="M46">
        <f>+VLOOKUP($B46,'1g -izabrana lica u pravosuđu'!$A$17:$AJ$44,+M$3,FALSE)</f>
        <v>0</v>
      </c>
      <c r="N46">
        <f>+VLOOKUP($B46,'1g -izabrana lica u pravosuđu'!$A$17:$AJ$44,+N$3,FALSE)</f>
        <v>0</v>
      </c>
      <c r="O46">
        <f>+VLOOKUP($B46,'1g -izabrana lica u pravosuđu'!$A$17:$AJ$44,+O$3,FALSE)</f>
        <v>0</v>
      </c>
      <c r="P46">
        <f>+VLOOKUP($B46,'1g -izabrana lica u pravosuđu'!$A$17:$AJ$44,+P$3,FALSE)</f>
        <v>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N46" s="40">
        <f>+VLOOKUP($B46,'1g -izabrana lica u pravosuđu'!$A$17:$AP$44,+AN$3,FALSE)</f>
        <v>0</v>
      </c>
      <c r="AO46" s="40"/>
      <c r="AP46" s="40">
        <f t="shared" si="5"/>
        <v>0</v>
      </c>
      <c r="AQ46" s="40">
        <f>+VLOOKUP($B46,'1g -izabrana lica u pravosuđu'!$A$17:$AP$44,+AQ$3,FALSE)</f>
        <v>0</v>
      </c>
      <c r="AR46" s="40">
        <f>+VLOOKUP($B46,'1g -izabrana lica u pravosuđu'!$A$17:$AP$44,+AR$3,FALSE)</f>
        <v>0</v>
      </c>
      <c r="AS46" s="40">
        <f>+VLOOKUP($B46,'1g -izabrana lica u pravosuđu'!$A$17:$AP$44,+AS$3,FALSE)</f>
        <v>0</v>
      </c>
      <c r="AT46" s="40"/>
      <c r="AU46" s="40">
        <f t="shared" si="6"/>
        <v>0</v>
      </c>
      <c r="AV46" s="40">
        <f>+VLOOKUP($B46,'1g -izabrana lica u pravosuđu'!$A$17:$AP$44,+AV$3,FALSE)</f>
        <v>0</v>
      </c>
      <c r="AW46" s="40">
        <f>+VLOOKUP($B46,'1g -izabrana lica u pravosuđu'!$A$17:$AP$44,+AW$3,FALSE)</f>
        <v>0</v>
      </c>
      <c r="AY46" s="40">
        <f>+(AQ46*'1g -izabrana lica u pravosuđu'!$D$6)/100</f>
        <v>0</v>
      </c>
      <c r="AZ46" s="40">
        <f>+(AR46*'1g -izabrana lica u pravosuđu'!$D$6)/100</f>
        <v>0</v>
      </c>
      <c r="BA46" s="40">
        <f>+(AV46*'1g -izabrana lica u pravosuđu'!$D$6)/100</f>
        <v>0</v>
      </c>
      <c r="BB46" s="40">
        <f>+(AW46*'1g -izabrana lica u pravosuđu'!$D$6)/100</f>
        <v>0</v>
      </c>
    </row>
    <row r="47" spans="1:54" x14ac:dyDescent="0.25">
      <c r="A47">
        <f t="shared" si="8"/>
        <v>0</v>
      </c>
      <c r="B47">
        <f>+IF(MAX(B$4:B46)+1&lt;=B$1,B46+1,0)</f>
        <v>0</v>
      </c>
      <c r="C47" s="222">
        <f t="shared" si="9"/>
        <v>0</v>
      </c>
      <c r="D47">
        <f t="shared" si="10"/>
        <v>0</v>
      </c>
      <c r="E47" s="368">
        <f t="shared" si="11"/>
        <v>0</v>
      </c>
      <c r="F47" s="222">
        <f t="shared" si="7"/>
        <v>0</v>
      </c>
      <c r="G47">
        <f>IF($B47=0,0,+VLOOKUP($B47,'1g -izabrana lica u pravosuđu'!$A$17:$B$50,G$3,FALSE))</f>
        <v>0</v>
      </c>
      <c r="J47">
        <f>+VLOOKUP($B47,'1g -izabrana lica u pravosuđu'!$A$17:$AJ$44,+J$3,FALSE)</f>
        <v>0</v>
      </c>
      <c r="K47">
        <f>+VLOOKUP($B47,'1g -izabrana lica u pravosuđu'!$A$17:$AJ$44,+K$3,FALSE)</f>
        <v>0</v>
      </c>
      <c r="L47">
        <f>+VLOOKUP($B47,'1g -izabrana lica u pravosuđu'!$A$17:$AJ$44,+L$3,FALSE)</f>
        <v>0</v>
      </c>
      <c r="M47">
        <f>+VLOOKUP($B47,'1g -izabrana lica u pravosuđu'!$A$17:$AJ$44,+M$3,FALSE)</f>
        <v>0</v>
      </c>
      <c r="N47">
        <f>+VLOOKUP($B47,'1g -izabrana lica u pravosuđu'!$A$17:$AJ$44,+N$3,FALSE)</f>
        <v>0</v>
      </c>
      <c r="O47">
        <f>+VLOOKUP($B47,'1g -izabrana lica u pravosuđu'!$A$17:$AJ$44,+O$3,FALSE)</f>
        <v>0</v>
      </c>
      <c r="P47">
        <f>+VLOOKUP($B47,'1g -izabrana lica u pravosuđu'!$A$17:$AJ$44,+P$3,FALSE)</f>
        <v>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N47" s="40">
        <f>+VLOOKUP($B47,'1g -izabrana lica u pravosuđu'!$A$17:$AP$44,+AN$3,FALSE)</f>
        <v>0</v>
      </c>
      <c r="AO47" s="40"/>
      <c r="AP47" s="40">
        <f t="shared" si="5"/>
        <v>0</v>
      </c>
      <c r="AQ47" s="40">
        <f>+VLOOKUP($B47,'1g -izabrana lica u pravosuđu'!$A$17:$AP$44,+AQ$3,FALSE)</f>
        <v>0</v>
      </c>
      <c r="AR47" s="40">
        <f>+VLOOKUP($B47,'1g -izabrana lica u pravosuđu'!$A$17:$AP$44,+AR$3,FALSE)</f>
        <v>0</v>
      </c>
      <c r="AS47" s="40">
        <f>+VLOOKUP($B47,'1g -izabrana lica u pravosuđu'!$A$17:$AP$44,+AS$3,FALSE)</f>
        <v>0</v>
      </c>
      <c r="AT47" s="40"/>
      <c r="AU47" s="40">
        <f t="shared" si="6"/>
        <v>0</v>
      </c>
      <c r="AV47" s="40">
        <f>+VLOOKUP($B47,'1g -izabrana lica u pravosuđu'!$A$17:$AP$44,+AV$3,FALSE)</f>
        <v>0</v>
      </c>
      <c r="AW47" s="40">
        <f>+VLOOKUP($B47,'1g -izabrana lica u pravosuđu'!$A$17:$AP$44,+AW$3,FALSE)</f>
        <v>0</v>
      </c>
      <c r="AY47" s="40">
        <f>+(AQ47*'1g -izabrana lica u pravosuđu'!$D$6)/100</f>
        <v>0</v>
      </c>
      <c r="AZ47" s="40">
        <f>+(AR47*'1g -izabrana lica u pravosuđu'!$D$6)/100</f>
        <v>0</v>
      </c>
      <c r="BA47" s="40">
        <f>+(AV47*'1g -izabrana lica u pravosuđu'!$D$6)/100</f>
        <v>0</v>
      </c>
      <c r="BB47" s="40">
        <f>+(AW47*'1g -izabrana lica u pravosuđu'!$D$6)/100</f>
        <v>0</v>
      </c>
    </row>
    <row r="48" spans="1:54" x14ac:dyDescent="0.25">
      <c r="A48">
        <f t="shared" si="8"/>
        <v>0</v>
      </c>
      <c r="B48">
        <f>+IF(MAX(B$4:B47)+1&lt;=B$1,B47+1,0)</f>
        <v>0</v>
      </c>
      <c r="C48" s="222">
        <f t="shared" si="9"/>
        <v>0</v>
      </c>
      <c r="D48">
        <f t="shared" si="10"/>
        <v>0</v>
      </c>
      <c r="E48" s="368">
        <f t="shared" si="11"/>
        <v>0</v>
      </c>
      <c r="F48" s="222">
        <f t="shared" si="7"/>
        <v>0</v>
      </c>
      <c r="G48">
        <f>IF($B48=0,0,+VLOOKUP($B48,'1g -izabrana lica u pravosuđu'!$A$17:$B$50,G$3,FALSE))</f>
        <v>0</v>
      </c>
      <c r="J48">
        <f>+VLOOKUP($B48,'1g -izabrana lica u pravosuđu'!$A$17:$AJ$44,+J$3,FALSE)</f>
        <v>0</v>
      </c>
      <c r="K48">
        <f>+VLOOKUP($B48,'1g -izabrana lica u pravosuđu'!$A$17:$AJ$44,+K$3,FALSE)</f>
        <v>0</v>
      </c>
      <c r="L48">
        <f>+VLOOKUP($B48,'1g -izabrana lica u pravosuđu'!$A$17:$AJ$44,+L$3,FALSE)</f>
        <v>0</v>
      </c>
      <c r="M48">
        <f>+VLOOKUP($B48,'1g -izabrana lica u pravosuđu'!$A$17:$AJ$44,+M$3,FALSE)</f>
        <v>0</v>
      </c>
      <c r="N48">
        <f>+VLOOKUP($B48,'1g -izabrana lica u pravosuđu'!$A$17:$AJ$44,+N$3,FALSE)</f>
        <v>0</v>
      </c>
      <c r="O48">
        <f>+VLOOKUP($B48,'1g -izabrana lica u pravosuđu'!$A$17:$AJ$44,+O$3,FALSE)</f>
        <v>0</v>
      </c>
      <c r="P48">
        <f>+VLOOKUP($B48,'1g -izabrana lica u pravosuđu'!$A$17:$AJ$44,+P$3,FALSE)</f>
        <v>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N48" s="40">
        <f>+VLOOKUP($B48,'1g -izabrana lica u pravosuđu'!$A$17:$AP$44,+AN$3,FALSE)</f>
        <v>0</v>
      </c>
      <c r="AO48" s="40"/>
      <c r="AP48" s="40">
        <f t="shared" si="5"/>
        <v>0</v>
      </c>
      <c r="AQ48" s="40">
        <f>+VLOOKUP($B48,'1g -izabrana lica u pravosuđu'!$A$17:$AP$44,+AQ$3,FALSE)</f>
        <v>0</v>
      </c>
      <c r="AR48" s="40">
        <f>+VLOOKUP($B48,'1g -izabrana lica u pravosuđu'!$A$17:$AP$44,+AR$3,FALSE)</f>
        <v>0</v>
      </c>
      <c r="AS48" s="40">
        <f>+VLOOKUP($B48,'1g -izabrana lica u pravosuđu'!$A$17:$AP$44,+AS$3,FALSE)</f>
        <v>0</v>
      </c>
      <c r="AT48" s="40"/>
      <c r="AU48" s="40">
        <f t="shared" si="6"/>
        <v>0</v>
      </c>
      <c r="AV48" s="40">
        <f>+VLOOKUP($B48,'1g -izabrana lica u pravosuđu'!$A$17:$AP$44,+AV$3,FALSE)</f>
        <v>0</v>
      </c>
      <c r="AW48" s="40">
        <f>+VLOOKUP($B48,'1g -izabrana lica u pravosuđu'!$A$17:$AP$44,+AW$3,FALSE)</f>
        <v>0</v>
      </c>
      <c r="AY48" s="40">
        <f>+(AQ48*'1g -izabrana lica u pravosuđu'!$D$6)/100</f>
        <v>0</v>
      </c>
      <c r="AZ48" s="40">
        <f>+(AR48*'1g -izabrana lica u pravosuđu'!$D$6)/100</f>
        <v>0</v>
      </c>
      <c r="BA48" s="40">
        <f>+(AV48*'1g -izabrana lica u pravosuđu'!$D$6)/100</f>
        <v>0</v>
      </c>
      <c r="BB48" s="40">
        <f>+(AW48*'1g -izabrana lica u pravosuđu'!$D$6)/100</f>
        <v>0</v>
      </c>
    </row>
    <row r="49" spans="1:54" x14ac:dyDescent="0.25">
      <c r="A49">
        <f t="shared" si="8"/>
        <v>0</v>
      </c>
      <c r="B49">
        <f>+IF(MAX(B$4:B48)+1&lt;=B$1,B48+1,0)</f>
        <v>0</v>
      </c>
      <c r="C49" s="222">
        <f t="shared" si="9"/>
        <v>0</v>
      </c>
      <c r="D49">
        <f t="shared" si="10"/>
        <v>0</v>
      </c>
      <c r="E49" s="368">
        <f t="shared" si="11"/>
        <v>0</v>
      </c>
      <c r="F49" s="222">
        <f t="shared" si="7"/>
        <v>0</v>
      </c>
      <c r="G49">
        <f>IF($B49=0,0,+VLOOKUP($B49,'1g -izabrana lica u pravosuđu'!$A$17:$B$50,G$3,FALSE))</f>
        <v>0</v>
      </c>
      <c r="J49">
        <f>+VLOOKUP($B49,'1g -izabrana lica u pravosuđu'!$A$17:$AJ$44,+J$3,FALSE)</f>
        <v>0</v>
      </c>
      <c r="K49">
        <f>+VLOOKUP($B49,'1g -izabrana lica u pravosuđu'!$A$17:$AJ$44,+K$3,FALSE)</f>
        <v>0</v>
      </c>
      <c r="L49">
        <f>+VLOOKUP($B49,'1g -izabrana lica u pravosuđu'!$A$17:$AJ$44,+L$3,FALSE)</f>
        <v>0</v>
      </c>
      <c r="M49">
        <f>+VLOOKUP($B49,'1g -izabrana lica u pravosuđu'!$A$17:$AJ$44,+M$3,FALSE)</f>
        <v>0</v>
      </c>
      <c r="N49">
        <f>+VLOOKUP($B49,'1g -izabrana lica u pravosuđu'!$A$17:$AJ$44,+N$3,FALSE)</f>
        <v>0</v>
      </c>
      <c r="O49">
        <f>+VLOOKUP($B49,'1g -izabrana lica u pravosuđu'!$A$17:$AJ$44,+O$3,FALSE)</f>
        <v>0</v>
      </c>
      <c r="P49">
        <f>+VLOOKUP($B49,'1g -izabrana lica u pravosuđu'!$A$17:$AJ$44,+P$3,FALSE)</f>
        <v>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N49" s="40">
        <f>+VLOOKUP($B49,'1g -izabrana lica u pravosuđu'!$A$17:$AP$44,+AN$3,FALSE)</f>
        <v>0</v>
      </c>
      <c r="AO49" s="40"/>
      <c r="AP49" s="40">
        <f t="shared" si="5"/>
        <v>0</v>
      </c>
      <c r="AQ49" s="40">
        <f>+VLOOKUP($B49,'1g -izabrana lica u pravosuđu'!$A$17:$AP$44,+AQ$3,FALSE)</f>
        <v>0</v>
      </c>
      <c r="AR49" s="40">
        <f>+VLOOKUP($B49,'1g -izabrana lica u pravosuđu'!$A$17:$AP$44,+AR$3,FALSE)</f>
        <v>0</v>
      </c>
      <c r="AS49" s="40">
        <f>+VLOOKUP($B49,'1g -izabrana lica u pravosuđu'!$A$17:$AP$44,+AS$3,FALSE)</f>
        <v>0</v>
      </c>
      <c r="AT49" s="40"/>
      <c r="AU49" s="40">
        <f t="shared" si="6"/>
        <v>0</v>
      </c>
      <c r="AV49" s="40">
        <f>+VLOOKUP($B49,'1g -izabrana lica u pravosuđu'!$A$17:$AP$44,+AV$3,FALSE)</f>
        <v>0</v>
      </c>
      <c r="AW49" s="40">
        <f>+VLOOKUP($B49,'1g -izabrana lica u pravosuđu'!$A$17:$AP$44,+AW$3,FALSE)</f>
        <v>0</v>
      </c>
      <c r="AY49" s="40">
        <f>+(AQ49*'1g -izabrana lica u pravosuđu'!$D$6)/100</f>
        <v>0</v>
      </c>
      <c r="AZ49" s="40">
        <f>+(AR49*'1g -izabrana lica u pravosuđu'!$D$6)/100</f>
        <v>0</v>
      </c>
      <c r="BA49" s="40">
        <f>+(AV49*'1g -izabrana lica u pravosuđu'!$D$6)/100</f>
        <v>0</v>
      </c>
      <c r="BB49" s="40">
        <f>+(AW49*'1g -izabrana lica u pravosuđu'!$D$6)/100</f>
        <v>0</v>
      </c>
    </row>
    <row r="50" spans="1:54" x14ac:dyDescent="0.25">
      <c r="A50">
        <f t="shared" si="8"/>
        <v>0</v>
      </c>
      <c r="B50">
        <f>+IF(MAX(B$4:B49)+1&lt;=B$1,B49+1,0)</f>
        <v>0</v>
      </c>
      <c r="C50" s="222">
        <f t="shared" si="9"/>
        <v>0</v>
      </c>
      <c r="D50">
        <f t="shared" si="10"/>
        <v>0</v>
      </c>
      <c r="E50" s="368">
        <f t="shared" si="11"/>
        <v>0</v>
      </c>
      <c r="F50" s="222">
        <f t="shared" si="7"/>
        <v>0</v>
      </c>
      <c r="G50">
        <f>IF($B50=0,0,+VLOOKUP($B50,'1g -izabrana lica u pravosuđu'!$A$17:$B$50,G$3,FALSE))</f>
        <v>0</v>
      </c>
      <c r="J50">
        <f>+VLOOKUP($B50,'1g -izabrana lica u pravosuđu'!$A$17:$AJ$44,+J$3,FALSE)</f>
        <v>0</v>
      </c>
      <c r="K50">
        <f>+VLOOKUP($B50,'1g -izabrana lica u pravosuđu'!$A$17:$AJ$44,+K$3,FALSE)</f>
        <v>0</v>
      </c>
      <c r="L50">
        <f>+VLOOKUP($B50,'1g -izabrana lica u pravosuđu'!$A$17:$AJ$44,+L$3,FALSE)</f>
        <v>0</v>
      </c>
      <c r="M50">
        <f>+VLOOKUP($B50,'1g -izabrana lica u pravosuđu'!$A$17:$AJ$44,+M$3,FALSE)</f>
        <v>0</v>
      </c>
      <c r="N50">
        <f>+VLOOKUP($B50,'1g -izabrana lica u pravosuđu'!$A$17:$AJ$44,+N$3,FALSE)</f>
        <v>0</v>
      </c>
      <c r="O50">
        <f>+VLOOKUP($B50,'1g -izabrana lica u pravosuđu'!$A$17:$AJ$44,+O$3,FALSE)</f>
        <v>0</v>
      </c>
      <c r="P50">
        <f>+VLOOKUP($B50,'1g -izabrana lica u pravosuđu'!$A$17:$AJ$44,+P$3,FALSE)</f>
        <v>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N50" s="40">
        <f>+VLOOKUP($B50,'1g -izabrana lica u pravosuđu'!$A$17:$AP$44,+AN$3,FALSE)</f>
        <v>0</v>
      </c>
      <c r="AO50" s="40"/>
      <c r="AP50" s="40">
        <f t="shared" si="5"/>
        <v>0</v>
      </c>
      <c r="AQ50" s="40">
        <f>+VLOOKUP($B50,'1g -izabrana lica u pravosuđu'!$A$17:$AP$44,+AQ$3,FALSE)</f>
        <v>0</v>
      </c>
      <c r="AR50" s="40">
        <f>+VLOOKUP($B50,'1g -izabrana lica u pravosuđu'!$A$17:$AP$44,+AR$3,FALSE)</f>
        <v>0</v>
      </c>
      <c r="AS50" s="40">
        <f>+VLOOKUP($B50,'1g -izabrana lica u pravosuđu'!$A$17:$AP$44,+AS$3,FALSE)</f>
        <v>0</v>
      </c>
      <c r="AT50" s="40"/>
      <c r="AU50" s="40">
        <f t="shared" si="6"/>
        <v>0</v>
      </c>
      <c r="AV50" s="40">
        <f>+VLOOKUP($B50,'1g -izabrana lica u pravosuđu'!$A$17:$AP$44,+AV$3,FALSE)</f>
        <v>0</v>
      </c>
      <c r="AW50" s="40">
        <f>+VLOOKUP($B50,'1g -izabrana lica u pravosuđu'!$A$17:$AP$44,+AW$3,FALSE)</f>
        <v>0</v>
      </c>
      <c r="AY50" s="40">
        <f>+(AQ50*'1g -izabrana lica u pravosuđu'!$D$6)/100</f>
        <v>0</v>
      </c>
      <c r="AZ50" s="40">
        <f>+(AR50*'1g -izabrana lica u pravosuđu'!$D$6)/100</f>
        <v>0</v>
      </c>
      <c r="BA50" s="40">
        <f>+(AV50*'1g -izabrana lica u pravosuđu'!$D$6)/100</f>
        <v>0</v>
      </c>
      <c r="BB50" s="40">
        <f>+(AW50*'1g -izabrana lica u pravosuđu'!$D$6)/100</f>
        <v>0</v>
      </c>
    </row>
    <row r="51" spans="1:54" x14ac:dyDescent="0.25">
      <c r="A51">
        <f t="shared" si="8"/>
        <v>0</v>
      </c>
      <c r="B51">
        <f>+IF(MAX(B$4:B50)+1&lt;=B$1,B50+1,0)</f>
        <v>0</v>
      </c>
      <c r="C51" s="222">
        <f t="shared" si="9"/>
        <v>0</v>
      </c>
      <c r="D51">
        <f t="shared" si="10"/>
        <v>0</v>
      </c>
      <c r="E51" s="368">
        <f t="shared" si="11"/>
        <v>0</v>
      </c>
      <c r="F51" s="222">
        <f t="shared" si="7"/>
        <v>0</v>
      </c>
      <c r="G51">
        <f>IF($B51=0,0,+VLOOKUP($B51,'1g -izabrana lica u pravosuđu'!$A$17:$B$50,G$3,FALSE))</f>
        <v>0</v>
      </c>
      <c r="J51">
        <f>+VLOOKUP($B51,'1g -izabrana lica u pravosuđu'!$A$17:$AJ$44,+J$3,FALSE)</f>
        <v>0</v>
      </c>
      <c r="K51">
        <f>+VLOOKUP($B51,'1g -izabrana lica u pravosuđu'!$A$17:$AJ$44,+K$3,FALSE)</f>
        <v>0</v>
      </c>
      <c r="L51">
        <f>+VLOOKUP($B51,'1g -izabrana lica u pravosuđu'!$A$17:$AJ$44,+L$3,FALSE)</f>
        <v>0</v>
      </c>
      <c r="M51">
        <f>+VLOOKUP($B51,'1g -izabrana lica u pravosuđu'!$A$17:$AJ$44,+M$3,FALSE)</f>
        <v>0</v>
      </c>
      <c r="N51">
        <f>+VLOOKUP($B51,'1g -izabrana lica u pravosuđu'!$A$17:$AJ$44,+N$3,FALSE)</f>
        <v>0</v>
      </c>
      <c r="O51">
        <f>+VLOOKUP($B51,'1g -izabrana lica u pravosuđu'!$A$17:$AJ$44,+O$3,FALSE)</f>
        <v>0</v>
      </c>
      <c r="P51">
        <f>+VLOOKUP($B51,'1g -izabrana lica u pravosuđu'!$A$17:$AJ$44,+P$3,FALSE)</f>
        <v>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N51" s="40">
        <f>+VLOOKUP($B51,'1g -izabrana lica u pravosuđu'!$A$17:$AP$44,+AN$3,FALSE)</f>
        <v>0</v>
      </c>
      <c r="AO51" s="40"/>
      <c r="AP51" s="40">
        <f t="shared" si="5"/>
        <v>0</v>
      </c>
      <c r="AQ51" s="40">
        <f>+VLOOKUP($B51,'1g -izabrana lica u pravosuđu'!$A$17:$AP$44,+AQ$3,FALSE)</f>
        <v>0</v>
      </c>
      <c r="AR51" s="40">
        <f>+VLOOKUP($B51,'1g -izabrana lica u pravosuđu'!$A$17:$AP$44,+AR$3,FALSE)</f>
        <v>0</v>
      </c>
      <c r="AS51" s="40">
        <f>+VLOOKUP($B51,'1g -izabrana lica u pravosuđu'!$A$17:$AP$44,+AS$3,FALSE)</f>
        <v>0</v>
      </c>
      <c r="AT51" s="40"/>
      <c r="AU51" s="40">
        <f t="shared" si="6"/>
        <v>0</v>
      </c>
      <c r="AV51" s="40">
        <f>+VLOOKUP($B51,'1g -izabrana lica u pravosuđu'!$A$17:$AP$44,+AV$3,FALSE)</f>
        <v>0</v>
      </c>
      <c r="AW51" s="40">
        <f>+VLOOKUP($B51,'1g -izabrana lica u pravosuđu'!$A$17:$AP$44,+AW$3,FALSE)</f>
        <v>0</v>
      </c>
      <c r="AY51" s="40">
        <f>+(AQ51*'1g -izabrana lica u pravosuđu'!$D$6)/100</f>
        <v>0</v>
      </c>
      <c r="AZ51" s="40">
        <f>+(AR51*'1g -izabrana lica u pravosuđu'!$D$6)/100</f>
        <v>0</v>
      </c>
      <c r="BA51" s="40">
        <f>+(AV51*'1g -izabrana lica u pravosuđu'!$D$6)/100</f>
        <v>0</v>
      </c>
      <c r="BB51" s="40">
        <f>+(AW51*'1g -izabrana lica u pravosuđu'!$D$6)/100</f>
        <v>0</v>
      </c>
    </row>
    <row r="52" spans="1:54" x14ac:dyDescent="0.25">
      <c r="A52">
        <f t="shared" si="8"/>
        <v>0</v>
      </c>
      <c r="B52">
        <f>+IF(MAX(B$4:B51)+1&lt;=B$1,B51+1,0)</f>
        <v>0</v>
      </c>
      <c r="C52" s="222">
        <f t="shared" si="9"/>
        <v>0</v>
      </c>
      <c r="D52">
        <f t="shared" si="10"/>
        <v>0</v>
      </c>
      <c r="E52" s="368">
        <f t="shared" si="11"/>
        <v>0</v>
      </c>
      <c r="F52" s="222">
        <f t="shared" si="7"/>
        <v>0</v>
      </c>
      <c r="G52">
        <f>IF($B52=0,0,+VLOOKUP($B52,'1g -izabrana lica u pravosuđu'!$A$17:$B$50,G$3,FALSE))</f>
        <v>0</v>
      </c>
      <c r="J52">
        <f>+VLOOKUP($B52,'1g -izabrana lica u pravosuđu'!$A$17:$AJ$44,+J$3,FALSE)</f>
        <v>0</v>
      </c>
      <c r="K52">
        <f>+VLOOKUP($B52,'1g -izabrana lica u pravosuđu'!$A$17:$AJ$44,+K$3,FALSE)</f>
        <v>0</v>
      </c>
      <c r="L52">
        <f>+VLOOKUP($B52,'1g -izabrana lica u pravosuđu'!$A$17:$AJ$44,+L$3,FALSE)</f>
        <v>0</v>
      </c>
      <c r="M52">
        <f>+VLOOKUP($B52,'1g -izabrana lica u pravosuđu'!$A$17:$AJ$44,+M$3,FALSE)</f>
        <v>0</v>
      </c>
      <c r="N52">
        <f>+VLOOKUP($B52,'1g -izabrana lica u pravosuđu'!$A$17:$AJ$44,+N$3,FALSE)</f>
        <v>0</v>
      </c>
      <c r="O52">
        <f>+VLOOKUP($B52,'1g -izabrana lica u pravosuđu'!$A$17:$AJ$44,+O$3,FALSE)</f>
        <v>0</v>
      </c>
      <c r="P52">
        <f>+VLOOKUP($B52,'1g -izabrana lica u pravosuđu'!$A$17:$AJ$44,+P$3,FALSE)</f>
        <v>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N52" s="40">
        <f>+VLOOKUP($B52,'1g -izabrana lica u pravosuđu'!$A$17:$AP$44,+AN$3,FALSE)</f>
        <v>0</v>
      </c>
      <c r="AO52" s="40"/>
      <c r="AP52" s="40">
        <f t="shared" si="5"/>
        <v>0</v>
      </c>
      <c r="AQ52" s="40">
        <f>+VLOOKUP($B52,'1g -izabrana lica u pravosuđu'!$A$17:$AP$44,+AQ$3,FALSE)</f>
        <v>0</v>
      </c>
      <c r="AR52" s="40">
        <f>+VLOOKUP($B52,'1g -izabrana lica u pravosuđu'!$A$17:$AP$44,+AR$3,FALSE)</f>
        <v>0</v>
      </c>
      <c r="AS52" s="40">
        <f>+VLOOKUP($B52,'1g -izabrana lica u pravosuđu'!$A$17:$AP$44,+AS$3,FALSE)</f>
        <v>0</v>
      </c>
      <c r="AT52" s="40"/>
      <c r="AU52" s="40">
        <f t="shared" si="6"/>
        <v>0</v>
      </c>
      <c r="AV52" s="40">
        <f>+VLOOKUP($B52,'1g -izabrana lica u pravosuđu'!$A$17:$AP$44,+AV$3,FALSE)</f>
        <v>0</v>
      </c>
      <c r="AW52" s="40">
        <f>+VLOOKUP($B52,'1g -izabrana lica u pravosuđu'!$A$17:$AP$44,+AW$3,FALSE)</f>
        <v>0</v>
      </c>
      <c r="AY52" s="40">
        <f>+(AQ52*'1g -izabrana lica u pravosuđu'!$D$6)/100</f>
        <v>0</v>
      </c>
      <c r="AZ52" s="40">
        <f>+(AR52*'1g -izabrana lica u pravosuđu'!$D$6)/100</f>
        <v>0</v>
      </c>
      <c r="BA52" s="40">
        <f>+(AV52*'1g -izabrana lica u pravosuđu'!$D$6)/100</f>
        <v>0</v>
      </c>
      <c r="BB52" s="40">
        <f>+(AW52*'1g -izabrana lica u pravosuđu'!$D$6)/100</f>
        <v>0</v>
      </c>
    </row>
    <row r="53" spans="1:54" x14ac:dyDescent="0.25">
      <c r="A53">
        <f t="shared" si="8"/>
        <v>0</v>
      </c>
      <c r="B53">
        <f>+IF(MAX(B$4:B52)+1&lt;=B$1,B52+1,0)</f>
        <v>0</v>
      </c>
      <c r="C53" s="222">
        <f t="shared" si="9"/>
        <v>0</v>
      </c>
      <c r="D53">
        <f t="shared" si="10"/>
        <v>0</v>
      </c>
      <c r="E53" s="368">
        <f t="shared" si="11"/>
        <v>0</v>
      </c>
      <c r="F53" s="222">
        <f t="shared" si="7"/>
        <v>0</v>
      </c>
      <c r="G53">
        <f>IF($B53=0,0,+VLOOKUP($B53,'1g -izabrana lica u pravosuđu'!$A$17:$B$50,G$3,FALSE))</f>
        <v>0</v>
      </c>
      <c r="J53">
        <f>+VLOOKUP($B53,'1g -izabrana lica u pravosuđu'!$A$17:$AJ$44,+J$3,FALSE)</f>
        <v>0</v>
      </c>
      <c r="K53">
        <f>+VLOOKUP($B53,'1g -izabrana lica u pravosuđu'!$A$17:$AJ$44,+K$3,FALSE)</f>
        <v>0</v>
      </c>
      <c r="L53">
        <f>+VLOOKUP($B53,'1g -izabrana lica u pravosuđu'!$A$17:$AJ$44,+L$3,FALSE)</f>
        <v>0</v>
      </c>
      <c r="M53">
        <f>+VLOOKUP($B53,'1g -izabrana lica u pravosuđu'!$A$17:$AJ$44,+M$3,FALSE)</f>
        <v>0</v>
      </c>
      <c r="N53">
        <f>+VLOOKUP($B53,'1g -izabrana lica u pravosuđu'!$A$17:$AJ$44,+N$3,FALSE)</f>
        <v>0</v>
      </c>
      <c r="O53">
        <f>+VLOOKUP($B53,'1g -izabrana lica u pravosuđu'!$A$17:$AJ$44,+O$3,FALSE)</f>
        <v>0</v>
      </c>
      <c r="P53">
        <f>+VLOOKUP($B53,'1g -izabrana lica u pravosuđu'!$A$17:$AJ$44,+P$3,FALSE)</f>
        <v>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N53" s="40">
        <f>+VLOOKUP($B53,'1g -izabrana lica u pravosuđu'!$A$17:$AP$44,+AN$3,FALSE)</f>
        <v>0</v>
      </c>
      <c r="AO53" s="40"/>
      <c r="AP53" s="40">
        <f t="shared" si="5"/>
        <v>0</v>
      </c>
      <c r="AQ53" s="40">
        <f>+VLOOKUP($B53,'1g -izabrana lica u pravosuđu'!$A$17:$AP$44,+AQ$3,FALSE)</f>
        <v>0</v>
      </c>
      <c r="AR53" s="40">
        <f>+VLOOKUP($B53,'1g -izabrana lica u pravosuđu'!$A$17:$AP$44,+AR$3,FALSE)</f>
        <v>0</v>
      </c>
      <c r="AS53" s="40">
        <f>+VLOOKUP($B53,'1g -izabrana lica u pravosuđu'!$A$17:$AP$44,+AS$3,FALSE)</f>
        <v>0</v>
      </c>
      <c r="AT53" s="40"/>
      <c r="AU53" s="40">
        <f t="shared" si="6"/>
        <v>0</v>
      </c>
      <c r="AV53" s="40">
        <f>+VLOOKUP($B53,'1g -izabrana lica u pravosuđu'!$A$17:$AP$44,+AV$3,FALSE)</f>
        <v>0</v>
      </c>
      <c r="AW53" s="40">
        <f>+VLOOKUP($B53,'1g -izabrana lica u pravosuđu'!$A$17:$AP$44,+AW$3,FALSE)</f>
        <v>0</v>
      </c>
      <c r="AY53" s="40">
        <f>+(AQ53*'1g -izabrana lica u pravosuđu'!$D$6)/100</f>
        <v>0</v>
      </c>
      <c r="AZ53" s="40">
        <f>+(AR53*'1g -izabrana lica u pravosuđu'!$D$6)/100</f>
        <v>0</v>
      </c>
      <c r="BA53" s="40">
        <f>+(AV53*'1g -izabrana lica u pravosuđu'!$D$6)/100</f>
        <v>0</v>
      </c>
      <c r="BB53" s="40">
        <f>+(AW53*'1g -izabrana lica u pravosuđu'!$D$6)/100</f>
        <v>0</v>
      </c>
    </row>
    <row r="54" spans="1:54" x14ac:dyDescent="0.25">
      <c r="A54">
        <f t="shared" si="8"/>
        <v>0</v>
      </c>
      <c r="B54">
        <f>+IF(MAX(B$4:B53)+1&lt;=B$1,B53+1,0)</f>
        <v>0</v>
      </c>
      <c r="C54" s="222">
        <f t="shared" si="9"/>
        <v>0</v>
      </c>
      <c r="D54">
        <f t="shared" si="10"/>
        <v>0</v>
      </c>
      <c r="E54" s="368">
        <f t="shared" si="11"/>
        <v>0</v>
      </c>
      <c r="F54" s="222">
        <f t="shared" si="7"/>
        <v>0</v>
      </c>
      <c r="G54">
        <f>IF($B54=0,0,+VLOOKUP($B54,'1g -izabrana lica u pravosuđu'!$A$17:$B$50,G$3,FALSE))</f>
        <v>0</v>
      </c>
      <c r="J54">
        <f>+VLOOKUP($B54,'1g -izabrana lica u pravosuđu'!$A$17:$AJ$44,+J$3,FALSE)</f>
        <v>0</v>
      </c>
      <c r="K54">
        <f>+VLOOKUP($B54,'1g -izabrana lica u pravosuđu'!$A$17:$AJ$44,+K$3,FALSE)</f>
        <v>0</v>
      </c>
      <c r="L54">
        <f>+VLOOKUP($B54,'1g -izabrana lica u pravosuđu'!$A$17:$AJ$44,+L$3,FALSE)</f>
        <v>0</v>
      </c>
      <c r="M54">
        <f>+VLOOKUP($B54,'1g -izabrana lica u pravosuđu'!$A$17:$AJ$44,+M$3,FALSE)</f>
        <v>0</v>
      </c>
      <c r="N54">
        <f>+VLOOKUP($B54,'1g -izabrana lica u pravosuđu'!$A$17:$AJ$44,+N$3,FALSE)</f>
        <v>0</v>
      </c>
      <c r="O54">
        <f>+VLOOKUP($B54,'1g -izabrana lica u pravosuđu'!$A$17:$AJ$44,+O$3,FALSE)</f>
        <v>0</v>
      </c>
      <c r="P54">
        <f>+VLOOKUP($B54,'1g -izabrana lica u pravosuđu'!$A$17:$AJ$44,+P$3,FALSE)</f>
        <v>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N54" s="40">
        <f>+VLOOKUP($B54,'1g -izabrana lica u pravosuđu'!$A$17:$AP$44,+AN$3,FALSE)</f>
        <v>0</v>
      </c>
      <c r="AO54" s="40"/>
      <c r="AP54" s="40">
        <f t="shared" si="5"/>
        <v>0</v>
      </c>
      <c r="AQ54" s="40">
        <f>+VLOOKUP($B54,'1g -izabrana lica u pravosuđu'!$A$17:$AP$44,+AQ$3,FALSE)</f>
        <v>0</v>
      </c>
      <c r="AR54" s="40">
        <f>+VLOOKUP($B54,'1g -izabrana lica u pravosuđu'!$A$17:$AP$44,+AR$3,FALSE)</f>
        <v>0</v>
      </c>
      <c r="AS54" s="40">
        <f>+VLOOKUP($B54,'1g -izabrana lica u pravosuđu'!$A$17:$AP$44,+AS$3,FALSE)</f>
        <v>0</v>
      </c>
      <c r="AT54" s="40"/>
      <c r="AU54" s="40">
        <f t="shared" si="6"/>
        <v>0</v>
      </c>
      <c r="AV54" s="40">
        <f>+VLOOKUP($B54,'1g -izabrana lica u pravosuđu'!$A$17:$AP$44,+AV$3,FALSE)</f>
        <v>0</v>
      </c>
      <c r="AW54" s="40">
        <f>+VLOOKUP($B54,'1g -izabrana lica u pravosuđu'!$A$17:$AP$44,+AW$3,FALSE)</f>
        <v>0</v>
      </c>
      <c r="AY54" s="40">
        <f>+(AQ54*'1g -izabrana lica u pravosuđu'!$D$6)/100</f>
        <v>0</v>
      </c>
      <c r="AZ54" s="40">
        <f>+(AR54*'1g -izabrana lica u pravosuđu'!$D$6)/100</f>
        <v>0</v>
      </c>
      <c r="BA54" s="40">
        <f>+(AV54*'1g -izabrana lica u pravosuđu'!$D$6)/100</f>
        <v>0</v>
      </c>
      <c r="BB54" s="40">
        <f>+(AW54*'1g -izabrana lica u pravosuđu'!$D$6)/100</f>
        <v>0</v>
      </c>
    </row>
    <row r="55" spans="1:54" x14ac:dyDescent="0.25">
      <c r="A55">
        <f t="shared" si="8"/>
        <v>0</v>
      </c>
      <c r="B55">
        <f>+IF(MAX(B$4:B54)+1&lt;=B$1,B54+1,0)</f>
        <v>0</v>
      </c>
      <c r="C55" s="222">
        <f t="shared" si="9"/>
        <v>0</v>
      </c>
      <c r="D55">
        <f t="shared" si="10"/>
        <v>0</v>
      </c>
      <c r="E55" s="368">
        <f t="shared" si="11"/>
        <v>0</v>
      </c>
      <c r="F55" s="222">
        <f t="shared" si="7"/>
        <v>0</v>
      </c>
      <c r="G55">
        <f>IF($B55=0,0,+VLOOKUP($B55,'1g -izabrana lica u pravosuđu'!$A$17:$B$50,G$3,FALSE))</f>
        <v>0</v>
      </c>
      <c r="J55">
        <f>+VLOOKUP($B55,'1g -izabrana lica u pravosuđu'!$A$17:$AJ$44,+J$3,FALSE)</f>
        <v>0</v>
      </c>
      <c r="K55">
        <f>+VLOOKUP($B55,'1g -izabrana lica u pravosuđu'!$A$17:$AJ$44,+K$3,FALSE)</f>
        <v>0</v>
      </c>
      <c r="L55">
        <f>+VLOOKUP($B55,'1g -izabrana lica u pravosuđu'!$A$17:$AJ$44,+L$3,FALSE)</f>
        <v>0</v>
      </c>
      <c r="M55">
        <f>+VLOOKUP($B55,'1g -izabrana lica u pravosuđu'!$A$17:$AJ$44,+M$3,FALSE)</f>
        <v>0</v>
      </c>
      <c r="N55">
        <f>+VLOOKUP($B55,'1g -izabrana lica u pravosuđu'!$A$17:$AJ$44,+N$3,FALSE)</f>
        <v>0</v>
      </c>
      <c r="O55">
        <f>+VLOOKUP($B55,'1g -izabrana lica u pravosuđu'!$A$17:$AJ$44,+O$3,FALSE)</f>
        <v>0</v>
      </c>
      <c r="P55">
        <f>+VLOOKUP($B55,'1g -izabrana lica u pravosuđu'!$A$17:$AJ$44,+P$3,FALSE)</f>
        <v>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N55" s="40">
        <f>+VLOOKUP($B55,'1g -izabrana lica u pravosuđu'!$A$17:$AP$44,+AN$3,FALSE)</f>
        <v>0</v>
      </c>
      <c r="AO55" s="40"/>
      <c r="AP55" s="40">
        <f t="shared" si="5"/>
        <v>0</v>
      </c>
      <c r="AQ55" s="40">
        <f>+VLOOKUP($B55,'1g -izabrana lica u pravosuđu'!$A$17:$AP$44,+AQ$3,FALSE)</f>
        <v>0</v>
      </c>
      <c r="AR55" s="40">
        <f>+VLOOKUP($B55,'1g -izabrana lica u pravosuđu'!$A$17:$AP$44,+AR$3,FALSE)</f>
        <v>0</v>
      </c>
      <c r="AS55" s="40">
        <f>+VLOOKUP($B55,'1g -izabrana lica u pravosuđu'!$A$17:$AP$44,+AS$3,FALSE)</f>
        <v>0</v>
      </c>
      <c r="AT55" s="40"/>
      <c r="AU55" s="40">
        <f t="shared" si="6"/>
        <v>0</v>
      </c>
      <c r="AV55" s="40">
        <f>+VLOOKUP($B55,'1g -izabrana lica u pravosuđu'!$A$17:$AP$44,+AV$3,FALSE)</f>
        <v>0</v>
      </c>
      <c r="AW55" s="40">
        <f>+VLOOKUP($B55,'1g -izabrana lica u pravosuđu'!$A$17:$AP$44,+AW$3,FALSE)</f>
        <v>0</v>
      </c>
      <c r="AY55" s="40">
        <f>+(AQ55*'1g -izabrana lica u pravosuđu'!$D$6)/100</f>
        <v>0</v>
      </c>
      <c r="AZ55" s="40">
        <f>+(AR55*'1g -izabrana lica u pravosuđu'!$D$6)/100</f>
        <v>0</v>
      </c>
      <c r="BA55" s="40">
        <f>+(AV55*'1g -izabrana lica u pravosuđu'!$D$6)/100</f>
        <v>0</v>
      </c>
      <c r="BB55" s="40">
        <f>+(AW55*'1g -izabrana lica u pravosuđu'!$D$6)/100</f>
        <v>0</v>
      </c>
    </row>
    <row r="56" spans="1:54" x14ac:dyDescent="0.25">
      <c r="A56">
        <f t="shared" si="8"/>
        <v>0</v>
      </c>
      <c r="B56">
        <f>+IF(MAX(B$4:B55)+1&lt;=B$1,B55+1,0)</f>
        <v>0</v>
      </c>
      <c r="C56" s="222">
        <f t="shared" si="9"/>
        <v>0</v>
      </c>
      <c r="D56">
        <f t="shared" si="10"/>
        <v>0</v>
      </c>
      <c r="E56" s="368">
        <f t="shared" si="11"/>
        <v>0</v>
      </c>
      <c r="F56" s="222">
        <f t="shared" si="7"/>
        <v>0</v>
      </c>
      <c r="G56">
        <f>IF($B56=0,0,+VLOOKUP($B56,'1g -izabrana lica u pravosuđu'!$A$17:$B$50,G$3,FALSE))</f>
        <v>0</v>
      </c>
      <c r="J56">
        <f>+VLOOKUP($B56,'1g -izabrana lica u pravosuđu'!$A$17:$AJ$44,+J$3,FALSE)</f>
        <v>0</v>
      </c>
      <c r="K56">
        <f>+VLOOKUP($B56,'1g -izabrana lica u pravosuđu'!$A$17:$AJ$44,+K$3,FALSE)</f>
        <v>0</v>
      </c>
      <c r="L56">
        <f>+VLOOKUP($B56,'1g -izabrana lica u pravosuđu'!$A$17:$AJ$44,+L$3,FALSE)</f>
        <v>0</v>
      </c>
      <c r="M56">
        <f>+VLOOKUP($B56,'1g -izabrana lica u pravosuđu'!$A$17:$AJ$44,+M$3,FALSE)</f>
        <v>0</v>
      </c>
      <c r="N56">
        <f>+VLOOKUP($B56,'1g -izabrana lica u pravosuđu'!$A$17:$AJ$44,+N$3,FALSE)</f>
        <v>0</v>
      </c>
      <c r="O56">
        <f>+VLOOKUP($B56,'1g -izabrana lica u pravosuđu'!$A$17:$AJ$44,+O$3,FALSE)</f>
        <v>0</v>
      </c>
      <c r="P56">
        <f>+VLOOKUP($B56,'1g -izabrana lica u pravosuđu'!$A$17:$AJ$44,+P$3,FALSE)</f>
        <v>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N56" s="40">
        <f>+VLOOKUP($B56,'1g -izabrana lica u pravosuđu'!$A$17:$AP$44,+AN$3,FALSE)</f>
        <v>0</v>
      </c>
      <c r="AO56" s="40"/>
      <c r="AP56" s="40">
        <f t="shared" si="5"/>
        <v>0</v>
      </c>
      <c r="AQ56" s="40">
        <f>+VLOOKUP($B56,'1g -izabrana lica u pravosuđu'!$A$17:$AP$44,+AQ$3,FALSE)</f>
        <v>0</v>
      </c>
      <c r="AR56" s="40">
        <f>+VLOOKUP($B56,'1g -izabrana lica u pravosuđu'!$A$17:$AP$44,+AR$3,FALSE)</f>
        <v>0</v>
      </c>
      <c r="AS56" s="40">
        <f>+VLOOKUP($B56,'1g -izabrana lica u pravosuđu'!$A$17:$AP$44,+AS$3,FALSE)</f>
        <v>0</v>
      </c>
      <c r="AT56" s="40"/>
      <c r="AU56" s="40">
        <f t="shared" si="6"/>
        <v>0</v>
      </c>
      <c r="AV56" s="40">
        <f>+VLOOKUP($B56,'1g -izabrana lica u pravosuđu'!$A$17:$AP$44,+AV$3,FALSE)</f>
        <v>0</v>
      </c>
      <c r="AW56" s="40">
        <f>+VLOOKUP($B56,'1g -izabrana lica u pravosuđu'!$A$17:$AP$44,+AW$3,FALSE)</f>
        <v>0</v>
      </c>
      <c r="AY56" s="40">
        <f>+(AQ56*'1g -izabrana lica u pravosuđu'!$D$6)/100</f>
        <v>0</v>
      </c>
      <c r="AZ56" s="40">
        <f>+(AR56*'1g -izabrana lica u pravosuđu'!$D$6)/100</f>
        <v>0</v>
      </c>
      <c r="BA56" s="40">
        <f>+(AV56*'1g -izabrana lica u pravosuđu'!$D$6)/100</f>
        <v>0</v>
      </c>
      <c r="BB56" s="40">
        <f>+(AW56*'1g -izabrana lica u pravosuđu'!$D$6)/100</f>
        <v>0</v>
      </c>
    </row>
    <row r="57" spans="1:54" x14ac:dyDescent="0.25">
      <c r="A57">
        <f t="shared" si="8"/>
        <v>0</v>
      </c>
      <c r="B57">
        <f>+IF(MAX(B$4:B56)+1&lt;=B$1,B56+1,0)</f>
        <v>0</v>
      </c>
      <c r="C57" s="222">
        <f t="shared" si="9"/>
        <v>0</v>
      </c>
      <c r="D57">
        <f t="shared" si="10"/>
        <v>0</v>
      </c>
      <c r="E57" s="368">
        <f t="shared" si="11"/>
        <v>0</v>
      </c>
      <c r="F57" s="222">
        <f t="shared" si="7"/>
        <v>0</v>
      </c>
      <c r="G57">
        <f>IF($B57=0,0,+VLOOKUP($B57,'1g -izabrana lica u pravosuđu'!$A$17:$B$50,G$3,FALSE))</f>
        <v>0</v>
      </c>
      <c r="J57">
        <f>+VLOOKUP($B57,'1g -izabrana lica u pravosuđu'!$A$17:$AJ$44,+J$3,FALSE)</f>
        <v>0</v>
      </c>
      <c r="K57">
        <f>+VLOOKUP($B57,'1g -izabrana lica u pravosuđu'!$A$17:$AJ$44,+K$3,FALSE)</f>
        <v>0</v>
      </c>
      <c r="L57">
        <f>+VLOOKUP($B57,'1g -izabrana lica u pravosuđu'!$A$17:$AJ$44,+L$3,FALSE)</f>
        <v>0</v>
      </c>
      <c r="M57">
        <f>+VLOOKUP($B57,'1g -izabrana lica u pravosuđu'!$A$17:$AJ$44,+M$3,FALSE)</f>
        <v>0</v>
      </c>
      <c r="N57">
        <f>+VLOOKUP($B57,'1g -izabrana lica u pravosuđu'!$A$17:$AJ$44,+N$3,FALSE)</f>
        <v>0</v>
      </c>
      <c r="O57">
        <f>+VLOOKUP($B57,'1g -izabrana lica u pravosuđu'!$A$17:$AJ$44,+O$3,FALSE)</f>
        <v>0</v>
      </c>
      <c r="P57">
        <f>+VLOOKUP($B57,'1g -izabrana lica u pravosuđu'!$A$17:$AJ$44,+P$3,FALSE)</f>
        <v>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N57" s="40">
        <f>+VLOOKUP($B57,'1g -izabrana lica u pravosuđu'!$A$17:$AP$44,+AN$3,FALSE)</f>
        <v>0</v>
      </c>
      <c r="AO57" s="40"/>
      <c r="AP57" s="40">
        <f t="shared" si="5"/>
        <v>0</v>
      </c>
      <c r="AQ57" s="40">
        <f>+VLOOKUP($B57,'1g -izabrana lica u pravosuđu'!$A$17:$AP$44,+AQ$3,FALSE)</f>
        <v>0</v>
      </c>
      <c r="AR57" s="40">
        <f>+VLOOKUP($B57,'1g -izabrana lica u pravosuđu'!$A$17:$AP$44,+AR$3,FALSE)</f>
        <v>0</v>
      </c>
      <c r="AS57" s="40">
        <f>+VLOOKUP($B57,'1g -izabrana lica u pravosuđu'!$A$17:$AP$44,+AS$3,FALSE)</f>
        <v>0</v>
      </c>
      <c r="AT57" s="40"/>
      <c r="AU57" s="40">
        <f t="shared" si="6"/>
        <v>0</v>
      </c>
      <c r="AV57" s="40">
        <f>+VLOOKUP($B57,'1g -izabrana lica u pravosuđu'!$A$17:$AP$44,+AV$3,FALSE)</f>
        <v>0</v>
      </c>
      <c r="AW57" s="40">
        <f>+VLOOKUP($B57,'1g -izabrana lica u pravosuđu'!$A$17:$AP$44,+AW$3,FALSE)</f>
        <v>0</v>
      </c>
      <c r="AY57" s="40">
        <f>+(AQ57*'1g -izabrana lica u pravosuđu'!$D$6)/100</f>
        <v>0</v>
      </c>
      <c r="AZ57" s="40">
        <f>+(AR57*'1g -izabrana lica u pravosuđu'!$D$6)/100</f>
        <v>0</v>
      </c>
      <c r="BA57" s="40">
        <f>+(AV57*'1g -izabrana lica u pravosuđu'!$D$6)/100</f>
        <v>0</v>
      </c>
      <c r="BB57" s="40">
        <f>+(AW57*'1g -izabrana lica u pravosuđu'!$D$6)/100</f>
        <v>0</v>
      </c>
    </row>
    <row r="58" spans="1:54" x14ac:dyDescent="0.25">
      <c r="A58">
        <f t="shared" si="8"/>
        <v>0</v>
      </c>
      <c r="B58">
        <f>+IF(MAX(B$4:B57)+1&lt;=B$1,B57+1,0)</f>
        <v>0</v>
      </c>
      <c r="C58" s="222">
        <f t="shared" si="9"/>
        <v>0</v>
      </c>
      <c r="D58">
        <f t="shared" si="10"/>
        <v>0</v>
      </c>
      <c r="E58" s="368">
        <f t="shared" si="11"/>
        <v>0</v>
      </c>
      <c r="F58" s="222">
        <f t="shared" si="7"/>
        <v>0</v>
      </c>
      <c r="G58">
        <f>IF($B58=0,0,+VLOOKUP($B58,'1g -izabrana lica u pravosuđu'!$A$17:$B$50,G$3,FALSE))</f>
        <v>0</v>
      </c>
      <c r="J58">
        <f>+VLOOKUP($B58,'1g -izabrana lica u pravosuđu'!$A$17:$AJ$44,+J$3,FALSE)</f>
        <v>0</v>
      </c>
      <c r="K58">
        <f>+VLOOKUP($B58,'1g -izabrana lica u pravosuđu'!$A$17:$AJ$44,+K$3,FALSE)</f>
        <v>0</v>
      </c>
      <c r="L58">
        <f>+VLOOKUP($B58,'1g -izabrana lica u pravosuđu'!$A$17:$AJ$44,+L$3,FALSE)</f>
        <v>0</v>
      </c>
      <c r="M58">
        <f>+VLOOKUP($B58,'1g -izabrana lica u pravosuđu'!$A$17:$AJ$44,+M$3,FALSE)</f>
        <v>0</v>
      </c>
      <c r="N58">
        <f>+VLOOKUP($B58,'1g -izabrana lica u pravosuđu'!$A$17:$AJ$44,+N$3,FALSE)</f>
        <v>0</v>
      </c>
      <c r="O58">
        <f>+VLOOKUP($B58,'1g -izabrana lica u pravosuđu'!$A$17:$AJ$44,+O$3,FALSE)</f>
        <v>0</v>
      </c>
      <c r="P58">
        <f>+VLOOKUP($B58,'1g -izabrana lica u pravosuđu'!$A$17:$AJ$44,+P$3,FALSE)</f>
        <v>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N58" s="40">
        <f>+VLOOKUP($B58,'1g -izabrana lica u pravosuđu'!$A$17:$AP$44,+AN$3,FALSE)</f>
        <v>0</v>
      </c>
      <c r="AO58" s="40"/>
      <c r="AP58" s="40">
        <f t="shared" si="5"/>
        <v>0</v>
      </c>
      <c r="AQ58" s="40">
        <f>+VLOOKUP($B58,'1g -izabrana lica u pravosuđu'!$A$17:$AP$44,+AQ$3,FALSE)</f>
        <v>0</v>
      </c>
      <c r="AR58" s="40">
        <f>+VLOOKUP($B58,'1g -izabrana lica u pravosuđu'!$A$17:$AP$44,+AR$3,FALSE)</f>
        <v>0</v>
      </c>
      <c r="AS58" s="40">
        <f>+VLOOKUP($B58,'1g -izabrana lica u pravosuđu'!$A$17:$AP$44,+AS$3,FALSE)</f>
        <v>0</v>
      </c>
      <c r="AT58" s="40"/>
      <c r="AU58" s="40">
        <f t="shared" si="6"/>
        <v>0</v>
      </c>
      <c r="AV58" s="40">
        <f>+VLOOKUP($B58,'1g -izabrana lica u pravosuđu'!$A$17:$AP$44,+AV$3,FALSE)</f>
        <v>0</v>
      </c>
      <c r="AW58" s="40">
        <f>+VLOOKUP($B58,'1g -izabrana lica u pravosuđu'!$A$17:$AP$44,+AW$3,FALSE)</f>
        <v>0</v>
      </c>
      <c r="AY58" s="40">
        <f>+(AQ58*'1g -izabrana lica u pravosuđu'!$D$6)/100</f>
        <v>0</v>
      </c>
      <c r="AZ58" s="40">
        <f>+(AR58*'1g -izabrana lica u pravosuđu'!$D$6)/100</f>
        <v>0</v>
      </c>
      <c r="BA58" s="40">
        <f>+(AV58*'1g -izabrana lica u pravosuđu'!$D$6)/100</f>
        <v>0</v>
      </c>
      <c r="BB58" s="40">
        <f>+(AW58*'1g -izabrana lica u pravosuđu'!$D$6)/100</f>
        <v>0</v>
      </c>
    </row>
    <row r="59" spans="1:54" x14ac:dyDescent="0.25">
      <c r="A59">
        <f t="shared" si="8"/>
        <v>0</v>
      </c>
      <c r="B59">
        <f>+IF(MAX(B$4:B58)+1&lt;=B$1,B58+1,0)</f>
        <v>0</v>
      </c>
      <c r="C59" s="222">
        <f t="shared" si="9"/>
        <v>0</v>
      </c>
      <c r="D59">
        <f t="shared" si="10"/>
        <v>0</v>
      </c>
      <c r="E59" s="368">
        <f t="shared" si="11"/>
        <v>0</v>
      </c>
      <c r="F59" s="222">
        <f t="shared" si="7"/>
        <v>0</v>
      </c>
      <c r="G59">
        <f>IF($B59=0,0,+VLOOKUP($B59,'1g -izabrana lica u pravosuđu'!$A$17:$B$50,G$3,FALSE))</f>
        <v>0</v>
      </c>
      <c r="J59">
        <f>+VLOOKUP($B59,'1g -izabrana lica u pravosuđu'!$A$17:$AJ$44,+J$3,FALSE)</f>
        <v>0</v>
      </c>
      <c r="K59">
        <f>+VLOOKUP($B59,'1g -izabrana lica u pravosuđu'!$A$17:$AJ$44,+K$3,FALSE)</f>
        <v>0</v>
      </c>
      <c r="L59">
        <f>+VLOOKUP($B59,'1g -izabrana lica u pravosuđu'!$A$17:$AJ$44,+L$3,FALSE)</f>
        <v>0</v>
      </c>
      <c r="M59">
        <f>+VLOOKUP($B59,'1g -izabrana lica u pravosuđu'!$A$17:$AJ$44,+M$3,FALSE)</f>
        <v>0</v>
      </c>
      <c r="N59">
        <f>+VLOOKUP($B59,'1g -izabrana lica u pravosuđu'!$A$17:$AJ$44,+N$3,FALSE)</f>
        <v>0</v>
      </c>
      <c r="O59">
        <f>+VLOOKUP($B59,'1g -izabrana lica u pravosuđu'!$A$17:$AJ$44,+O$3,FALSE)</f>
        <v>0</v>
      </c>
      <c r="P59">
        <f>+VLOOKUP($B59,'1g -izabrana lica u pravosuđu'!$A$17:$AJ$44,+P$3,FALSE)</f>
        <v>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N59" s="40">
        <f>+VLOOKUP($B59,'1g -izabrana lica u pravosuđu'!$A$17:$AP$44,+AN$3,FALSE)</f>
        <v>0</v>
      </c>
      <c r="AO59" s="40"/>
      <c r="AP59" s="40">
        <f t="shared" si="5"/>
        <v>0</v>
      </c>
      <c r="AQ59" s="40">
        <f>+VLOOKUP($B59,'1g -izabrana lica u pravosuđu'!$A$17:$AP$44,+AQ$3,FALSE)</f>
        <v>0</v>
      </c>
      <c r="AR59" s="40">
        <f>+VLOOKUP($B59,'1g -izabrana lica u pravosuđu'!$A$17:$AP$44,+AR$3,FALSE)</f>
        <v>0</v>
      </c>
      <c r="AS59" s="40">
        <f>+VLOOKUP($B59,'1g -izabrana lica u pravosuđu'!$A$17:$AP$44,+AS$3,FALSE)</f>
        <v>0</v>
      </c>
      <c r="AT59" s="40"/>
      <c r="AU59" s="40">
        <f t="shared" si="6"/>
        <v>0</v>
      </c>
      <c r="AV59" s="40">
        <f>+VLOOKUP($B59,'1g -izabrana lica u pravosuđu'!$A$17:$AP$44,+AV$3,FALSE)</f>
        <v>0</v>
      </c>
      <c r="AW59" s="40">
        <f>+VLOOKUP($B59,'1g -izabrana lica u pravosuđu'!$A$17:$AP$44,+AW$3,FALSE)</f>
        <v>0</v>
      </c>
      <c r="AY59" s="40">
        <f>+(AQ59*'1g -izabrana lica u pravosuđu'!$D$6)/100</f>
        <v>0</v>
      </c>
      <c r="AZ59" s="40">
        <f>+(AR59*'1g -izabrana lica u pravosuđu'!$D$6)/100</f>
        <v>0</v>
      </c>
      <c r="BA59" s="40">
        <f>+(AV59*'1g -izabrana lica u pravosuđu'!$D$6)/100</f>
        <v>0</v>
      </c>
      <c r="BB59" s="40">
        <f>+(AW59*'1g -izabrana lica u pravosuđu'!$D$6)/100</f>
        <v>0</v>
      </c>
    </row>
    <row r="60" spans="1:54" x14ac:dyDescent="0.25">
      <c r="A60">
        <f t="shared" si="8"/>
        <v>0</v>
      </c>
      <c r="B60">
        <f>+IF(MAX(B$4:B59)+1&lt;=B$1,B59+1,0)</f>
        <v>0</v>
      </c>
      <c r="C60" s="222">
        <f t="shared" si="9"/>
        <v>0</v>
      </c>
      <c r="D60">
        <f t="shared" si="10"/>
        <v>0</v>
      </c>
      <c r="E60" s="368">
        <f t="shared" si="11"/>
        <v>0</v>
      </c>
      <c r="F60" s="222">
        <f t="shared" si="7"/>
        <v>0</v>
      </c>
      <c r="G60">
        <f>IF($B60=0,0,+VLOOKUP($B60,'1g -izabrana lica u pravosuđu'!$A$17:$B$50,G$3,FALSE))</f>
        <v>0</v>
      </c>
      <c r="J60">
        <f>+VLOOKUP($B60,'1g -izabrana lica u pravosuđu'!$A$17:$AJ$44,+J$3,FALSE)</f>
        <v>0</v>
      </c>
      <c r="K60">
        <f>+VLOOKUP($B60,'1g -izabrana lica u pravosuđu'!$A$17:$AJ$44,+K$3,FALSE)</f>
        <v>0</v>
      </c>
      <c r="L60">
        <f>+VLOOKUP($B60,'1g -izabrana lica u pravosuđu'!$A$17:$AJ$44,+L$3,FALSE)</f>
        <v>0</v>
      </c>
      <c r="M60">
        <f>+VLOOKUP($B60,'1g -izabrana lica u pravosuđu'!$A$17:$AJ$44,+M$3,FALSE)</f>
        <v>0</v>
      </c>
      <c r="N60">
        <f>+VLOOKUP($B60,'1g -izabrana lica u pravosuđu'!$A$17:$AJ$44,+N$3,FALSE)</f>
        <v>0</v>
      </c>
      <c r="O60">
        <f>+VLOOKUP($B60,'1g -izabrana lica u pravosuđu'!$A$17:$AJ$44,+O$3,FALSE)</f>
        <v>0</v>
      </c>
      <c r="P60">
        <f>+VLOOKUP($B60,'1g -izabrana lica u pravosuđu'!$A$17:$AJ$44,+P$3,FALSE)</f>
        <v>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N60" s="40">
        <f>+VLOOKUP($B60,'1g -izabrana lica u pravosuđu'!$A$17:$AP$44,+AN$3,FALSE)</f>
        <v>0</v>
      </c>
      <c r="AO60" s="40"/>
      <c r="AP60" s="40">
        <f t="shared" si="5"/>
        <v>0</v>
      </c>
      <c r="AQ60" s="40">
        <f>+VLOOKUP($B60,'1g -izabrana lica u pravosuđu'!$A$17:$AP$44,+AQ$3,FALSE)</f>
        <v>0</v>
      </c>
      <c r="AR60" s="40">
        <f>+VLOOKUP($B60,'1g -izabrana lica u pravosuđu'!$A$17:$AP$44,+AR$3,FALSE)</f>
        <v>0</v>
      </c>
      <c r="AS60" s="40">
        <f>+VLOOKUP($B60,'1g -izabrana lica u pravosuđu'!$A$17:$AP$44,+AS$3,FALSE)</f>
        <v>0</v>
      </c>
      <c r="AT60" s="40"/>
      <c r="AU60" s="40">
        <f t="shared" si="6"/>
        <v>0</v>
      </c>
      <c r="AV60" s="40">
        <f>+VLOOKUP($B60,'1g -izabrana lica u pravosuđu'!$A$17:$AP$44,+AV$3,FALSE)</f>
        <v>0</v>
      </c>
      <c r="AW60" s="40">
        <f>+VLOOKUP($B60,'1g -izabrana lica u pravosuđu'!$A$17:$AP$44,+AW$3,FALSE)</f>
        <v>0</v>
      </c>
      <c r="AY60" s="40">
        <f>+(AQ60*'1g -izabrana lica u pravosuđu'!$D$6)/100</f>
        <v>0</v>
      </c>
      <c r="AZ60" s="40">
        <f>+(AR60*'1g -izabrana lica u pravosuđu'!$D$6)/100</f>
        <v>0</v>
      </c>
      <c r="BA60" s="40">
        <f>+(AV60*'1g -izabrana lica u pravosuđu'!$D$6)/100</f>
        <v>0</v>
      </c>
      <c r="BB60" s="40">
        <f>+(AW60*'1g -izabrana lica u pravosuđu'!$D$6)/100</f>
        <v>0</v>
      </c>
    </row>
    <row r="61" spans="1:54" x14ac:dyDescent="0.25">
      <c r="A61">
        <f t="shared" si="8"/>
        <v>0</v>
      </c>
      <c r="B61">
        <f>+IF(MAX(B$4:B60)+1&lt;=B$1,B60+1,0)</f>
        <v>0</v>
      </c>
      <c r="C61" s="222">
        <f t="shared" si="9"/>
        <v>0</v>
      </c>
      <c r="D61">
        <f t="shared" si="10"/>
        <v>0</v>
      </c>
      <c r="E61" s="368">
        <f t="shared" si="11"/>
        <v>0</v>
      </c>
      <c r="F61" s="222">
        <f t="shared" si="7"/>
        <v>0</v>
      </c>
      <c r="G61">
        <f>IF($B61=0,0,+VLOOKUP($B61,'1g -izabrana lica u pravosuđu'!$A$17:$B$50,G$3,FALSE))</f>
        <v>0</v>
      </c>
      <c r="J61">
        <f>+VLOOKUP($B61,'1g -izabrana lica u pravosuđu'!$A$17:$AJ$44,+J$3,FALSE)</f>
        <v>0</v>
      </c>
      <c r="K61">
        <f>+VLOOKUP($B61,'1g -izabrana lica u pravosuđu'!$A$17:$AJ$44,+K$3,FALSE)</f>
        <v>0</v>
      </c>
      <c r="L61">
        <f>+VLOOKUP($B61,'1g -izabrana lica u pravosuđu'!$A$17:$AJ$44,+L$3,FALSE)</f>
        <v>0</v>
      </c>
      <c r="M61">
        <f>+VLOOKUP($B61,'1g -izabrana lica u pravosuđu'!$A$17:$AJ$44,+M$3,FALSE)</f>
        <v>0</v>
      </c>
      <c r="N61">
        <f>+VLOOKUP($B61,'1g -izabrana lica u pravosuđu'!$A$17:$AJ$44,+N$3,FALSE)</f>
        <v>0</v>
      </c>
      <c r="O61">
        <f>+VLOOKUP($B61,'1g -izabrana lica u pravosuđu'!$A$17:$AJ$44,+O$3,FALSE)</f>
        <v>0</v>
      </c>
      <c r="P61">
        <f>+VLOOKUP($B61,'1g -izabrana lica u pravosuđu'!$A$17:$AJ$44,+P$3,FALSE)</f>
        <v>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N61" s="40">
        <f>+VLOOKUP($B61,'1g -izabrana lica u pravosuđu'!$A$17:$AP$44,+AN$3,FALSE)</f>
        <v>0</v>
      </c>
      <c r="AO61" s="40"/>
      <c r="AP61" s="40">
        <f t="shared" si="5"/>
        <v>0</v>
      </c>
      <c r="AQ61" s="40">
        <f>+VLOOKUP($B61,'1g -izabrana lica u pravosuđu'!$A$17:$AP$44,+AQ$3,FALSE)</f>
        <v>0</v>
      </c>
      <c r="AR61" s="40">
        <f>+VLOOKUP($B61,'1g -izabrana lica u pravosuđu'!$A$17:$AP$44,+AR$3,FALSE)</f>
        <v>0</v>
      </c>
      <c r="AS61" s="40">
        <f>+VLOOKUP($B61,'1g -izabrana lica u pravosuđu'!$A$17:$AP$44,+AS$3,FALSE)</f>
        <v>0</v>
      </c>
      <c r="AT61" s="40"/>
      <c r="AU61" s="40">
        <f t="shared" si="6"/>
        <v>0</v>
      </c>
      <c r="AV61" s="40">
        <f>+VLOOKUP($B61,'1g -izabrana lica u pravosuđu'!$A$17:$AP$44,+AV$3,FALSE)</f>
        <v>0</v>
      </c>
      <c r="AW61" s="40">
        <f>+VLOOKUP($B61,'1g -izabrana lica u pravosuđu'!$A$17:$AP$44,+AW$3,FALSE)</f>
        <v>0</v>
      </c>
      <c r="AY61" s="40">
        <f>+(AQ61*'1g -izabrana lica u pravosuđu'!$D$6)/100</f>
        <v>0</v>
      </c>
      <c r="AZ61" s="40">
        <f>+(AR61*'1g -izabrana lica u pravosuđu'!$D$6)/100</f>
        <v>0</v>
      </c>
      <c r="BA61" s="40">
        <f>+(AV61*'1g -izabrana lica u pravosuđu'!$D$6)/100</f>
        <v>0</v>
      </c>
      <c r="BB61" s="40">
        <f>+(AW61*'1g -izabrana lica u pravosuđu'!$D$6)/100</f>
        <v>0</v>
      </c>
    </row>
    <row r="62" spans="1:54" x14ac:dyDescent="0.25">
      <c r="A62">
        <f t="shared" si="8"/>
        <v>0</v>
      </c>
      <c r="B62">
        <f>+IF(MAX(B$4:B61)+1&lt;=B$1,B61+1,0)</f>
        <v>0</v>
      </c>
      <c r="C62" s="222">
        <f t="shared" si="9"/>
        <v>0</v>
      </c>
      <c r="D62">
        <f t="shared" si="10"/>
        <v>0</v>
      </c>
      <c r="E62" s="368">
        <f t="shared" si="11"/>
        <v>0</v>
      </c>
      <c r="F62" s="222">
        <f t="shared" si="7"/>
        <v>0</v>
      </c>
      <c r="G62">
        <f>IF($B62=0,0,+VLOOKUP($B62,'1g -izabrana lica u pravosuđu'!$A$17:$B$50,G$3,FALSE))</f>
        <v>0</v>
      </c>
      <c r="J62">
        <f>+VLOOKUP($B62,'1g -izabrana lica u pravosuđu'!$A$17:$AJ$44,+J$3,FALSE)</f>
        <v>0</v>
      </c>
      <c r="K62">
        <f>+VLOOKUP($B62,'1g -izabrana lica u pravosuđu'!$A$17:$AJ$44,+K$3,FALSE)</f>
        <v>0</v>
      </c>
      <c r="L62">
        <f>+VLOOKUP($B62,'1g -izabrana lica u pravosuđu'!$A$17:$AJ$44,+L$3,FALSE)</f>
        <v>0</v>
      </c>
      <c r="M62">
        <f>+VLOOKUP($B62,'1g -izabrana lica u pravosuđu'!$A$17:$AJ$44,+M$3,FALSE)</f>
        <v>0</v>
      </c>
      <c r="N62">
        <f>+VLOOKUP($B62,'1g -izabrana lica u pravosuđu'!$A$17:$AJ$44,+N$3,FALSE)</f>
        <v>0</v>
      </c>
      <c r="O62">
        <f>+VLOOKUP($B62,'1g -izabrana lica u pravosuđu'!$A$17:$AJ$44,+O$3,FALSE)</f>
        <v>0</v>
      </c>
      <c r="P62">
        <f>+VLOOKUP($B62,'1g -izabrana lica u pravosuđu'!$A$17:$AJ$44,+P$3,FALSE)</f>
        <v>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N62" s="40">
        <f>+VLOOKUP($B62,'1g -izabrana lica u pravosuđu'!$A$17:$AP$44,+AN$3,FALSE)</f>
        <v>0</v>
      </c>
      <c r="AO62" s="40"/>
      <c r="AP62" s="40">
        <f t="shared" si="5"/>
        <v>0</v>
      </c>
      <c r="AQ62" s="40">
        <f>+VLOOKUP($B62,'1g -izabrana lica u pravosuđu'!$A$17:$AP$44,+AQ$3,FALSE)</f>
        <v>0</v>
      </c>
      <c r="AR62" s="40">
        <f>+VLOOKUP($B62,'1g -izabrana lica u pravosuđu'!$A$17:$AP$44,+AR$3,FALSE)</f>
        <v>0</v>
      </c>
      <c r="AS62" s="40">
        <f>+VLOOKUP($B62,'1g -izabrana lica u pravosuđu'!$A$17:$AP$44,+AS$3,FALSE)</f>
        <v>0</v>
      </c>
      <c r="AT62" s="40"/>
      <c r="AU62" s="40">
        <f t="shared" si="6"/>
        <v>0</v>
      </c>
      <c r="AV62" s="40">
        <f>+VLOOKUP($B62,'1g -izabrana lica u pravosuđu'!$A$17:$AP$44,+AV$3,FALSE)</f>
        <v>0</v>
      </c>
      <c r="AW62" s="40">
        <f>+VLOOKUP($B62,'1g -izabrana lica u pravosuđu'!$A$17:$AP$44,+AW$3,FALSE)</f>
        <v>0</v>
      </c>
      <c r="AY62" s="40">
        <f>+(AQ62*'1g -izabrana lica u pravosuđu'!$D$6)/100</f>
        <v>0</v>
      </c>
      <c r="AZ62" s="40">
        <f>+(AR62*'1g -izabrana lica u pravosuđu'!$D$6)/100</f>
        <v>0</v>
      </c>
      <c r="BA62" s="40">
        <f>+(AV62*'1g -izabrana lica u pravosuđu'!$D$6)/100</f>
        <v>0</v>
      </c>
      <c r="BB62" s="40">
        <f>+(AW62*'1g -izabrana lica u pravosuđu'!$D$6)/100</f>
        <v>0</v>
      </c>
    </row>
    <row r="63" spans="1:54" x14ac:dyDescent="0.25">
      <c r="A63">
        <f t="shared" si="8"/>
        <v>0</v>
      </c>
      <c r="B63">
        <f>+IF(MAX(B$4:B62)+1&lt;=B$1,B62+1,0)</f>
        <v>0</v>
      </c>
      <c r="C63" s="222">
        <f t="shared" si="9"/>
        <v>0</v>
      </c>
      <c r="D63">
        <f t="shared" si="10"/>
        <v>0</v>
      </c>
      <c r="E63" s="368">
        <f t="shared" si="11"/>
        <v>0</v>
      </c>
      <c r="F63" s="222">
        <f t="shared" si="7"/>
        <v>0</v>
      </c>
      <c r="G63">
        <f>IF($B63=0,0,+VLOOKUP($B63,'1g -izabrana lica u pravosuđu'!$A$17:$B$50,G$3,FALSE))</f>
        <v>0</v>
      </c>
      <c r="J63">
        <f>+VLOOKUP($B63,'1g -izabrana lica u pravosuđu'!$A$17:$AJ$44,+J$3,FALSE)</f>
        <v>0</v>
      </c>
      <c r="K63">
        <f>+VLOOKUP($B63,'1g -izabrana lica u pravosuđu'!$A$17:$AJ$44,+K$3,FALSE)</f>
        <v>0</v>
      </c>
      <c r="L63">
        <f>+VLOOKUP($B63,'1g -izabrana lica u pravosuđu'!$A$17:$AJ$44,+L$3,FALSE)</f>
        <v>0</v>
      </c>
      <c r="M63">
        <f>+VLOOKUP($B63,'1g -izabrana lica u pravosuđu'!$A$17:$AJ$44,+M$3,FALSE)</f>
        <v>0</v>
      </c>
      <c r="N63">
        <f>+VLOOKUP($B63,'1g -izabrana lica u pravosuđu'!$A$17:$AJ$44,+N$3,FALSE)</f>
        <v>0</v>
      </c>
      <c r="O63">
        <f>+VLOOKUP($B63,'1g -izabrana lica u pravosuđu'!$A$17:$AJ$44,+O$3,FALSE)</f>
        <v>0</v>
      </c>
      <c r="P63">
        <f>+VLOOKUP($B63,'1g -izabrana lica u pravosuđu'!$A$17:$AJ$44,+P$3,FALSE)</f>
        <v>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N63" s="40">
        <f>+VLOOKUP($B63,'1g -izabrana lica u pravosuđu'!$A$17:$AP$44,+AN$3,FALSE)</f>
        <v>0</v>
      </c>
      <c r="AO63" s="40"/>
      <c r="AP63" s="40">
        <f t="shared" si="5"/>
        <v>0</v>
      </c>
      <c r="AQ63" s="40">
        <f>+VLOOKUP($B63,'1g -izabrana lica u pravosuđu'!$A$17:$AP$44,+AQ$3,FALSE)</f>
        <v>0</v>
      </c>
      <c r="AR63" s="40">
        <f>+VLOOKUP($B63,'1g -izabrana lica u pravosuđu'!$A$17:$AP$44,+AR$3,FALSE)</f>
        <v>0</v>
      </c>
      <c r="AS63" s="40">
        <f>+VLOOKUP($B63,'1g -izabrana lica u pravosuđu'!$A$17:$AP$44,+AS$3,FALSE)</f>
        <v>0</v>
      </c>
      <c r="AT63" s="40"/>
      <c r="AU63" s="40">
        <f t="shared" si="6"/>
        <v>0</v>
      </c>
      <c r="AV63" s="40">
        <f>+VLOOKUP($B63,'1g -izabrana lica u pravosuđu'!$A$17:$AP$44,+AV$3,FALSE)</f>
        <v>0</v>
      </c>
      <c r="AW63" s="40">
        <f>+VLOOKUP($B63,'1g -izabrana lica u pravosuđu'!$A$17:$AP$44,+AW$3,FALSE)</f>
        <v>0</v>
      </c>
      <c r="AY63" s="40">
        <f>+(AQ63*'1g -izabrana lica u pravosuđu'!$D$6)/100</f>
        <v>0</v>
      </c>
      <c r="AZ63" s="40">
        <f>+(AR63*'1g -izabrana lica u pravosuđu'!$D$6)/100</f>
        <v>0</v>
      </c>
      <c r="BA63" s="40">
        <f>+(AV63*'1g -izabrana lica u pravosuđu'!$D$6)/100</f>
        <v>0</v>
      </c>
      <c r="BB63" s="40">
        <f>+(AW63*'1g -izabrana lica u pravosuđu'!$D$6)/100</f>
        <v>0</v>
      </c>
    </row>
    <row r="64" spans="1:54" x14ac:dyDescent="0.25">
      <c r="A64">
        <f t="shared" si="8"/>
        <v>0</v>
      </c>
      <c r="B64">
        <f>+IF(MAX(B$4:B63)+1&lt;=B$1,B63+1,0)</f>
        <v>0</v>
      </c>
      <c r="C64" s="222">
        <f t="shared" si="9"/>
        <v>0</v>
      </c>
      <c r="D64">
        <f t="shared" si="10"/>
        <v>0</v>
      </c>
      <c r="E64" s="368">
        <f t="shared" si="11"/>
        <v>0</v>
      </c>
      <c r="F64" s="222">
        <f t="shared" si="7"/>
        <v>0</v>
      </c>
      <c r="G64">
        <f>IF($B64=0,0,+VLOOKUP($B64,'1g -izabrana lica u pravosuđu'!$A$17:$B$50,G$3,FALSE))</f>
        <v>0</v>
      </c>
      <c r="J64">
        <f>+VLOOKUP($B64,'1g -izabrana lica u pravosuđu'!$A$17:$AJ$44,+J$3,FALSE)</f>
        <v>0</v>
      </c>
      <c r="K64">
        <f>+VLOOKUP($B64,'1g -izabrana lica u pravosuđu'!$A$17:$AJ$44,+K$3,FALSE)</f>
        <v>0</v>
      </c>
      <c r="L64">
        <f>+VLOOKUP($B64,'1g -izabrana lica u pravosuđu'!$A$17:$AJ$44,+L$3,FALSE)</f>
        <v>0</v>
      </c>
      <c r="M64">
        <f>+VLOOKUP($B64,'1g -izabrana lica u pravosuđu'!$A$17:$AJ$44,+M$3,FALSE)</f>
        <v>0</v>
      </c>
      <c r="N64">
        <f>+VLOOKUP($B64,'1g -izabrana lica u pravosuđu'!$A$17:$AJ$44,+N$3,FALSE)</f>
        <v>0</v>
      </c>
      <c r="O64">
        <f>+VLOOKUP($B64,'1g -izabrana lica u pravosuđu'!$A$17:$AJ$44,+O$3,FALSE)</f>
        <v>0</v>
      </c>
      <c r="P64">
        <f>+VLOOKUP($B64,'1g -izabrana lica u pravosuđu'!$A$17:$AJ$44,+P$3,FALSE)</f>
        <v>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N64" s="40">
        <f>+VLOOKUP($B64,'1g -izabrana lica u pravosuđu'!$A$17:$AP$44,+AN$3,FALSE)</f>
        <v>0</v>
      </c>
      <c r="AO64" s="40"/>
      <c r="AP64" s="40">
        <f t="shared" si="5"/>
        <v>0</v>
      </c>
      <c r="AQ64" s="40">
        <f>+VLOOKUP($B64,'1g -izabrana lica u pravosuđu'!$A$17:$AP$44,+AQ$3,FALSE)</f>
        <v>0</v>
      </c>
      <c r="AR64" s="40">
        <f>+VLOOKUP($B64,'1g -izabrana lica u pravosuđu'!$A$17:$AP$44,+AR$3,FALSE)</f>
        <v>0</v>
      </c>
      <c r="AS64" s="40">
        <f>+VLOOKUP($B64,'1g -izabrana lica u pravosuđu'!$A$17:$AP$44,+AS$3,FALSE)</f>
        <v>0</v>
      </c>
      <c r="AT64" s="40"/>
      <c r="AU64" s="40">
        <f t="shared" si="6"/>
        <v>0</v>
      </c>
      <c r="AV64" s="40">
        <f>+VLOOKUP($B64,'1g -izabrana lica u pravosuđu'!$A$17:$AP$44,+AV$3,FALSE)</f>
        <v>0</v>
      </c>
      <c r="AW64" s="40">
        <f>+VLOOKUP($B64,'1g -izabrana lica u pravosuđu'!$A$17:$AP$44,+AW$3,FALSE)</f>
        <v>0</v>
      </c>
      <c r="AY64" s="40">
        <f>+(AQ64*'1g -izabrana lica u pravosuđu'!$D$6)/100</f>
        <v>0</v>
      </c>
      <c r="AZ64" s="40">
        <f>+(AR64*'1g -izabrana lica u pravosuđu'!$D$6)/100</f>
        <v>0</v>
      </c>
      <c r="BA64" s="40">
        <f>+(AV64*'1g -izabrana lica u pravosuđu'!$D$6)/100</f>
        <v>0</v>
      </c>
      <c r="BB64" s="40">
        <f>+(AW64*'1g -izabrana lica u pravosuđu'!$D$6)/100</f>
        <v>0</v>
      </c>
    </row>
    <row r="65" spans="1:54" x14ac:dyDescent="0.25">
      <c r="A65">
        <f t="shared" si="8"/>
        <v>0</v>
      </c>
      <c r="B65">
        <f>+IF(MAX(B$4:B64)+1&lt;=B$1,B64+1,0)</f>
        <v>0</v>
      </c>
      <c r="C65" s="222">
        <f t="shared" si="9"/>
        <v>0</v>
      </c>
      <c r="D65">
        <f t="shared" si="10"/>
        <v>0</v>
      </c>
      <c r="E65" s="368">
        <f t="shared" si="11"/>
        <v>0</v>
      </c>
      <c r="F65" s="222">
        <f t="shared" si="7"/>
        <v>0</v>
      </c>
      <c r="G65">
        <f>IF($B65=0,0,+VLOOKUP($B65,'1g -izabrana lica u pravosuđu'!$A$17:$B$50,G$3,FALSE))</f>
        <v>0</v>
      </c>
      <c r="J65">
        <f>+VLOOKUP($B65,'1g -izabrana lica u pravosuđu'!$A$17:$AJ$44,+J$3,FALSE)</f>
        <v>0</v>
      </c>
      <c r="K65">
        <f>+VLOOKUP($B65,'1g -izabrana lica u pravosuđu'!$A$17:$AJ$44,+K$3,FALSE)</f>
        <v>0</v>
      </c>
      <c r="L65">
        <f>+VLOOKUP($B65,'1g -izabrana lica u pravosuđu'!$A$17:$AJ$44,+L$3,FALSE)</f>
        <v>0</v>
      </c>
      <c r="M65">
        <f>+VLOOKUP($B65,'1g -izabrana lica u pravosuđu'!$A$17:$AJ$44,+M$3,FALSE)</f>
        <v>0</v>
      </c>
      <c r="N65">
        <f>+VLOOKUP($B65,'1g -izabrana lica u pravosuđu'!$A$17:$AJ$44,+N$3,FALSE)</f>
        <v>0</v>
      </c>
      <c r="O65">
        <f>+VLOOKUP($B65,'1g -izabrana lica u pravosuđu'!$A$17:$AJ$44,+O$3,FALSE)</f>
        <v>0</v>
      </c>
      <c r="P65">
        <f>+VLOOKUP($B65,'1g -izabrana lica u pravosuđu'!$A$17:$AJ$44,+P$3,FALSE)</f>
        <v>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N65" s="40">
        <f>+VLOOKUP($B65,'1g -izabrana lica u pravosuđu'!$A$17:$AP$44,+AN$3,FALSE)</f>
        <v>0</v>
      </c>
      <c r="AO65" s="40"/>
      <c r="AP65" s="40">
        <f t="shared" si="5"/>
        <v>0</v>
      </c>
      <c r="AQ65" s="40">
        <f>+VLOOKUP($B65,'1g -izabrana lica u pravosuđu'!$A$17:$AP$44,+AQ$3,FALSE)</f>
        <v>0</v>
      </c>
      <c r="AR65" s="40">
        <f>+VLOOKUP($B65,'1g -izabrana lica u pravosuđu'!$A$17:$AP$44,+AR$3,FALSE)</f>
        <v>0</v>
      </c>
      <c r="AS65" s="40">
        <f>+VLOOKUP($B65,'1g -izabrana lica u pravosuđu'!$A$17:$AP$44,+AS$3,FALSE)</f>
        <v>0</v>
      </c>
      <c r="AT65" s="40"/>
      <c r="AU65" s="40">
        <f t="shared" si="6"/>
        <v>0</v>
      </c>
      <c r="AV65" s="40">
        <f>+VLOOKUP($B65,'1g -izabrana lica u pravosuđu'!$A$17:$AP$44,+AV$3,FALSE)</f>
        <v>0</v>
      </c>
      <c r="AW65" s="40">
        <f>+VLOOKUP($B65,'1g -izabrana lica u pravosuđu'!$A$17:$AP$44,+AW$3,FALSE)</f>
        <v>0</v>
      </c>
      <c r="AY65" s="40">
        <f>+(AQ65*'1g -izabrana lica u pravosuđu'!$D$6)/100</f>
        <v>0</v>
      </c>
      <c r="AZ65" s="40">
        <f>+(AR65*'1g -izabrana lica u pravosuđu'!$D$6)/100</f>
        <v>0</v>
      </c>
      <c r="BA65" s="40">
        <f>+(AV65*'1g -izabrana lica u pravosuđu'!$D$6)/100</f>
        <v>0</v>
      </c>
      <c r="BB65" s="40">
        <f>+(AW65*'1g -izabrana lica u pravosuđu'!$D$6)/100</f>
        <v>0</v>
      </c>
    </row>
    <row r="66" spans="1:54" x14ac:dyDescent="0.25">
      <c r="A66">
        <f t="shared" si="8"/>
        <v>0</v>
      </c>
      <c r="B66">
        <f>+IF(MAX(B$4:B65)+1&lt;=B$1,B65+1,0)</f>
        <v>0</v>
      </c>
      <c r="C66" s="222">
        <f t="shared" si="9"/>
        <v>0</v>
      </c>
      <c r="D66">
        <f t="shared" si="10"/>
        <v>0</v>
      </c>
      <c r="E66" s="368">
        <f t="shared" si="11"/>
        <v>0</v>
      </c>
      <c r="F66" s="222">
        <f t="shared" si="7"/>
        <v>0</v>
      </c>
      <c r="G66">
        <f>IF($B66=0,0,+VLOOKUP($B66,'1g -izabrana lica u pravosuđu'!$A$17:$B$50,G$3,FALSE))</f>
        <v>0</v>
      </c>
      <c r="J66">
        <f>+VLOOKUP($B66,'1g -izabrana lica u pravosuđu'!$A$17:$AJ$44,+J$3,FALSE)</f>
        <v>0</v>
      </c>
      <c r="K66">
        <f>+VLOOKUP($B66,'1g -izabrana lica u pravosuđu'!$A$17:$AJ$44,+K$3,FALSE)</f>
        <v>0</v>
      </c>
      <c r="L66">
        <f>+VLOOKUP($B66,'1g -izabrana lica u pravosuđu'!$A$17:$AJ$44,+L$3,FALSE)</f>
        <v>0</v>
      </c>
      <c r="M66">
        <f>+VLOOKUP($B66,'1g -izabrana lica u pravosuđu'!$A$17:$AJ$44,+M$3,FALSE)</f>
        <v>0</v>
      </c>
      <c r="N66">
        <f>+VLOOKUP($B66,'1g -izabrana lica u pravosuđu'!$A$17:$AJ$44,+N$3,FALSE)</f>
        <v>0</v>
      </c>
      <c r="O66">
        <f>+VLOOKUP($B66,'1g -izabrana lica u pravosuđu'!$A$17:$AJ$44,+O$3,FALSE)</f>
        <v>0</v>
      </c>
      <c r="P66">
        <f>+VLOOKUP($B66,'1g -izabrana lica u pravosuđu'!$A$17:$AJ$44,+P$3,FALSE)</f>
        <v>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N66" s="40">
        <f>+VLOOKUP($B66,'1g -izabrana lica u pravosuđu'!$A$17:$AP$44,+AN$3,FALSE)</f>
        <v>0</v>
      </c>
      <c r="AO66" s="40"/>
      <c r="AP66" s="40">
        <f t="shared" si="5"/>
        <v>0</v>
      </c>
      <c r="AQ66" s="40">
        <f>+VLOOKUP($B66,'1g -izabrana lica u pravosuđu'!$A$17:$AP$44,+AQ$3,FALSE)</f>
        <v>0</v>
      </c>
      <c r="AR66" s="40">
        <f>+VLOOKUP($B66,'1g -izabrana lica u pravosuđu'!$A$17:$AP$44,+AR$3,FALSE)</f>
        <v>0</v>
      </c>
      <c r="AS66" s="40">
        <f>+VLOOKUP($B66,'1g -izabrana lica u pravosuđu'!$A$17:$AP$44,+AS$3,FALSE)</f>
        <v>0</v>
      </c>
      <c r="AT66" s="40"/>
      <c r="AU66" s="40">
        <f t="shared" si="6"/>
        <v>0</v>
      </c>
      <c r="AV66" s="40">
        <f>+VLOOKUP($B66,'1g -izabrana lica u pravosuđu'!$A$17:$AP$44,+AV$3,FALSE)</f>
        <v>0</v>
      </c>
      <c r="AW66" s="40">
        <f>+VLOOKUP($B66,'1g -izabrana lica u pravosuđu'!$A$17:$AP$44,+AW$3,FALSE)</f>
        <v>0</v>
      </c>
      <c r="AY66" s="40">
        <f>+(AQ66*'1g -izabrana lica u pravosuđu'!$D$6)/100</f>
        <v>0</v>
      </c>
      <c r="AZ66" s="40">
        <f>+(AR66*'1g -izabrana lica u pravosuđu'!$D$6)/100</f>
        <v>0</v>
      </c>
      <c r="BA66" s="40">
        <f>+(AV66*'1g -izabrana lica u pravosuđu'!$D$6)/100</f>
        <v>0</v>
      </c>
      <c r="BB66" s="40">
        <f>+(AW66*'1g -izabrana lica u pravosuđu'!$D$6)/100</f>
        <v>0</v>
      </c>
    </row>
    <row r="67" spans="1:54" x14ac:dyDescent="0.25">
      <c r="A67">
        <f t="shared" si="8"/>
        <v>0</v>
      </c>
      <c r="B67">
        <f>+IF(MAX(B$4:B66)+1&lt;=B$1,B66+1,0)</f>
        <v>0</v>
      </c>
      <c r="C67" s="222">
        <f t="shared" si="9"/>
        <v>0</v>
      </c>
      <c r="D67">
        <f t="shared" si="10"/>
        <v>0</v>
      </c>
      <c r="E67" s="368">
        <f t="shared" si="11"/>
        <v>0</v>
      </c>
      <c r="F67" s="222">
        <f t="shared" si="7"/>
        <v>0</v>
      </c>
      <c r="G67">
        <f>IF($B67=0,0,+VLOOKUP($B67,'1g -izabrana lica u pravosuđu'!$A$17:$B$50,G$3,FALSE))</f>
        <v>0</v>
      </c>
      <c r="J67">
        <f>+VLOOKUP($B67,'1g -izabrana lica u pravosuđu'!$A$17:$AJ$44,+J$3,FALSE)</f>
        <v>0</v>
      </c>
      <c r="K67">
        <f>+VLOOKUP($B67,'1g -izabrana lica u pravosuđu'!$A$17:$AJ$44,+K$3,FALSE)</f>
        <v>0</v>
      </c>
      <c r="L67">
        <f>+VLOOKUP($B67,'1g -izabrana lica u pravosuđu'!$A$17:$AJ$44,+L$3,FALSE)</f>
        <v>0</v>
      </c>
      <c r="M67">
        <f>+VLOOKUP($B67,'1g -izabrana lica u pravosuđu'!$A$17:$AJ$44,+M$3,FALSE)</f>
        <v>0</v>
      </c>
      <c r="N67">
        <f>+VLOOKUP($B67,'1g -izabrana lica u pravosuđu'!$A$17:$AJ$44,+N$3,FALSE)</f>
        <v>0</v>
      </c>
      <c r="O67">
        <f>+VLOOKUP($B67,'1g -izabrana lica u pravosuđu'!$A$17:$AJ$44,+O$3,FALSE)</f>
        <v>0</v>
      </c>
      <c r="P67">
        <f>+VLOOKUP($B67,'1g -izabrana lica u pravosuđu'!$A$17:$AJ$44,+P$3,FALSE)</f>
        <v>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N67" s="40">
        <f>+VLOOKUP($B67,'1g -izabrana lica u pravosuđu'!$A$17:$AP$44,+AN$3,FALSE)</f>
        <v>0</v>
      </c>
      <c r="AO67" s="40"/>
      <c r="AP67" s="40">
        <f t="shared" si="5"/>
        <v>0</v>
      </c>
      <c r="AQ67" s="40">
        <f>+VLOOKUP($B67,'1g -izabrana lica u pravosuđu'!$A$17:$AP$44,+AQ$3,FALSE)</f>
        <v>0</v>
      </c>
      <c r="AR67" s="40">
        <f>+VLOOKUP($B67,'1g -izabrana lica u pravosuđu'!$A$17:$AP$44,+AR$3,FALSE)</f>
        <v>0</v>
      </c>
      <c r="AS67" s="40">
        <f>+VLOOKUP($B67,'1g -izabrana lica u pravosuđu'!$A$17:$AP$44,+AS$3,FALSE)</f>
        <v>0</v>
      </c>
      <c r="AT67" s="40"/>
      <c r="AU67" s="40">
        <f t="shared" si="6"/>
        <v>0</v>
      </c>
      <c r="AV67" s="40">
        <f>+VLOOKUP($B67,'1g -izabrana lica u pravosuđu'!$A$17:$AP$44,+AV$3,FALSE)</f>
        <v>0</v>
      </c>
      <c r="AW67" s="40">
        <f>+VLOOKUP($B67,'1g -izabrana lica u pravosuđu'!$A$17:$AP$44,+AW$3,FALSE)</f>
        <v>0</v>
      </c>
      <c r="AY67" s="40">
        <f>+(AQ67*'1g -izabrana lica u pravosuđu'!$D$6)/100</f>
        <v>0</v>
      </c>
      <c r="AZ67" s="40">
        <f>+(AR67*'1g -izabrana lica u pravosuđu'!$D$6)/100</f>
        <v>0</v>
      </c>
      <c r="BA67" s="40">
        <f>+(AV67*'1g -izabrana lica u pravosuđu'!$D$6)/100</f>
        <v>0</v>
      </c>
      <c r="BB67" s="40">
        <f>+(AW67*'1g -izabrana lica u pravosuđu'!$D$6)/100</f>
        <v>0</v>
      </c>
    </row>
    <row r="68" spans="1:54" x14ac:dyDescent="0.25">
      <c r="A68">
        <f t="shared" si="8"/>
        <v>0</v>
      </c>
      <c r="B68">
        <f>+IF(MAX(B$4:B67)+1&lt;=B$1,B67+1,0)</f>
        <v>0</v>
      </c>
      <c r="C68" s="222">
        <f t="shared" si="9"/>
        <v>0</v>
      </c>
      <c r="D68">
        <f t="shared" si="10"/>
        <v>0</v>
      </c>
      <c r="E68" s="368">
        <f t="shared" si="11"/>
        <v>0</v>
      </c>
      <c r="F68" s="222">
        <f t="shared" si="7"/>
        <v>0</v>
      </c>
      <c r="G68">
        <f>IF($B68=0,0,+VLOOKUP($B68,'1g -izabrana lica u pravosuđu'!$A$17:$B$50,G$3,FALSE))</f>
        <v>0</v>
      </c>
      <c r="J68">
        <f>+VLOOKUP($B68,'1g -izabrana lica u pravosuđu'!$A$17:$AJ$44,+J$3,FALSE)</f>
        <v>0</v>
      </c>
      <c r="K68">
        <f>+VLOOKUP($B68,'1g -izabrana lica u pravosuđu'!$A$17:$AJ$44,+K$3,FALSE)</f>
        <v>0</v>
      </c>
      <c r="L68">
        <f>+VLOOKUP($B68,'1g -izabrana lica u pravosuđu'!$A$17:$AJ$44,+L$3,FALSE)</f>
        <v>0</v>
      </c>
      <c r="M68">
        <f>+VLOOKUP($B68,'1g -izabrana lica u pravosuđu'!$A$17:$AJ$44,+M$3,FALSE)</f>
        <v>0</v>
      </c>
      <c r="N68">
        <f>+VLOOKUP($B68,'1g -izabrana lica u pravosuđu'!$A$17:$AJ$44,+N$3,FALSE)</f>
        <v>0</v>
      </c>
      <c r="O68">
        <f>+VLOOKUP($B68,'1g -izabrana lica u pravosuđu'!$A$17:$AJ$44,+O$3,FALSE)</f>
        <v>0</v>
      </c>
      <c r="P68">
        <f>+VLOOKUP($B68,'1g -izabrana lica u pravosuđu'!$A$17:$AJ$44,+P$3,FALSE)</f>
        <v>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N68" s="40">
        <f>+VLOOKUP($B68,'1g -izabrana lica u pravosuđu'!$A$17:$AP$44,+AN$3,FALSE)</f>
        <v>0</v>
      </c>
      <c r="AO68" s="40"/>
      <c r="AP68" s="40">
        <f t="shared" si="5"/>
        <v>0</v>
      </c>
      <c r="AQ68" s="40">
        <f>+VLOOKUP($B68,'1g -izabrana lica u pravosuđu'!$A$17:$AP$44,+AQ$3,FALSE)</f>
        <v>0</v>
      </c>
      <c r="AR68" s="40">
        <f>+VLOOKUP($B68,'1g -izabrana lica u pravosuđu'!$A$17:$AP$44,+AR$3,FALSE)</f>
        <v>0</v>
      </c>
      <c r="AS68" s="40">
        <f>+VLOOKUP($B68,'1g -izabrana lica u pravosuđu'!$A$17:$AP$44,+AS$3,FALSE)</f>
        <v>0</v>
      </c>
      <c r="AT68" s="40"/>
      <c r="AU68" s="40">
        <f t="shared" si="6"/>
        <v>0</v>
      </c>
      <c r="AV68" s="40">
        <f>+VLOOKUP($B68,'1g -izabrana lica u pravosuđu'!$A$17:$AP$44,+AV$3,FALSE)</f>
        <v>0</v>
      </c>
      <c r="AW68" s="40">
        <f>+VLOOKUP($B68,'1g -izabrana lica u pravosuđu'!$A$17:$AP$44,+AW$3,FALSE)</f>
        <v>0</v>
      </c>
      <c r="AY68" s="40">
        <f>+(AQ68*'1g -izabrana lica u pravosuđu'!$D$6)/100</f>
        <v>0</v>
      </c>
      <c r="AZ68" s="40">
        <f>+(AR68*'1g -izabrana lica u pravosuđu'!$D$6)/100</f>
        <v>0</v>
      </c>
      <c r="BA68" s="40">
        <f>+(AV68*'1g -izabrana lica u pravosuđu'!$D$6)/100</f>
        <v>0</v>
      </c>
      <c r="BB68" s="40">
        <f>+(AW68*'1g -izabrana lica u pravosuđu'!$D$6)/100</f>
        <v>0</v>
      </c>
    </row>
    <row r="69" spans="1:54" x14ac:dyDescent="0.25">
      <c r="A69">
        <f t="shared" si="8"/>
        <v>0</v>
      </c>
      <c r="B69">
        <f>+IF(MAX(B$4:B68)+1&lt;=B$1,B68+1,0)</f>
        <v>0</v>
      </c>
      <c r="C69" s="222">
        <f t="shared" si="9"/>
        <v>0</v>
      </c>
      <c r="D69">
        <f t="shared" si="10"/>
        <v>0</v>
      </c>
      <c r="E69" s="368">
        <f t="shared" si="11"/>
        <v>0</v>
      </c>
      <c r="F69" s="222">
        <f t="shared" si="7"/>
        <v>0</v>
      </c>
      <c r="G69">
        <f>IF($B69=0,0,+VLOOKUP($B69,'1g -izabrana lica u pravosuđu'!$A$17:$B$50,G$3,FALSE))</f>
        <v>0</v>
      </c>
      <c r="J69">
        <f>+VLOOKUP($B69,'1g -izabrana lica u pravosuđu'!$A$17:$AJ$44,+J$3,FALSE)</f>
        <v>0</v>
      </c>
      <c r="K69">
        <f>+VLOOKUP($B69,'1g -izabrana lica u pravosuđu'!$A$17:$AJ$44,+K$3,FALSE)</f>
        <v>0</v>
      </c>
      <c r="L69">
        <f>+VLOOKUP($B69,'1g -izabrana lica u pravosuđu'!$A$17:$AJ$44,+L$3,FALSE)</f>
        <v>0</v>
      </c>
      <c r="M69">
        <f>+VLOOKUP($B69,'1g -izabrana lica u pravosuđu'!$A$17:$AJ$44,+M$3,FALSE)</f>
        <v>0</v>
      </c>
      <c r="N69">
        <f>+VLOOKUP($B69,'1g -izabrana lica u pravosuđu'!$A$17:$AJ$44,+N$3,FALSE)</f>
        <v>0</v>
      </c>
      <c r="O69">
        <f>+VLOOKUP($B69,'1g -izabrana lica u pravosuđu'!$A$17:$AJ$44,+O$3,FALSE)</f>
        <v>0</v>
      </c>
      <c r="P69">
        <f>+VLOOKUP($B69,'1g -izabrana lica u pravosuđu'!$A$17:$AJ$44,+P$3,FALSE)</f>
        <v>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N69" s="40">
        <f>+VLOOKUP($B69,'1g -izabrana lica u pravosuđu'!$A$17:$AP$44,+AN$3,FALSE)</f>
        <v>0</v>
      </c>
      <c r="AO69" s="40"/>
      <c r="AP69" s="40">
        <f t="shared" si="5"/>
        <v>0</v>
      </c>
      <c r="AQ69" s="40">
        <f>+VLOOKUP($B69,'1g -izabrana lica u pravosuđu'!$A$17:$AP$44,+AQ$3,FALSE)</f>
        <v>0</v>
      </c>
      <c r="AR69" s="40">
        <f>+VLOOKUP($B69,'1g -izabrana lica u pravosuđu'!$A$17:$AP$44,+AR$3,FALSE)</f>
        <v>0</v>
      </c>
      <c r="AS69" s="40">
        <f>+VLOOKUP($B69,'1g -izabrana lica u pravosuđu'!$A$17:$AP$44,+AS$3,FALSE)</f>
        <v>0</v>
      </c>
      <c r="AT69" s="40"/>
      <c r="AU69" s="40">
        <f t="shared" si="6"/>
        <v>0</v>
      </c>
      <c r="AV69" s="40">
        <f>+VLOOKUP($B69,'1g -izabrana lica u pravosuđu'!$A$17:$AP$44,+AV$3,FALSE)</f>
        <v>0</v>
      </c>
      <c r="AW69" s="40">
        <f>+VLOOKUP($B69,'1g -izabrana lica u pravosuđu'!$A$17:$AP$44,+AW$3,FALSE)</f>
        <v>0</v>
      </c>
      <c r="AY69" s="40">
        <f>+(AQ69*'1g -izabrana lica u pravosuđu'!$D$6)/100</f>
        <v>0</v>
      </c>
      <c r="AZ69" s="40">
        <f>+(AR69*'1g -izabrana lica u pravosuđu'!$D$6)/100</f>
        <v>0</v>
      </c>
      <c r="BA69" s="40">
        <f>+(AV69*'1g -izabrana lica u pravosuđu'!$D$6)/100</f>
        <v>0</v>
      </c>
      <c r="BB69" s="40">
        <f>+(AW69*'1g -izabrana lica u pravosuđu'!$D$6)/100</f>
        <v>0</v>
      </c>
    </row>
    <row r="70" spans="1:54" x14ac:dyDescent="0.25">
      <c r="A70">
        <f t="shared" ref="A70:A83" si="12">+IF(B70=0,0,A69)</f>
        <v>0</v>
      </c>
      <c r="B70">
        <f>+IF(MAX(B$4:B69)+1&lt;=B$1,B69+1,0)</f>
        <v>0</v>
      </c>
      <c r="C70" s="222">
        <f t="shared" ref="C70:C83" si="13">+IF(B70&gt;0,C69,0)</f>
        <v>0</v>
      </c>
      <c r="D70">
        <f t="shared" ref="D70:D83" si="14">+IF(C70&gt;0,D69,0)</f>
        <v>0</v>
      </c>
      <c r="E70" s="368">
        <f t="shared" ref="E70:E83" si="15">+IF(D70&gt;0,E69,0)</f>
        <v>0</v>
      </c>
      <c r="F70" s="222">
        <f t="shared" si="7"/>
        <v>0</v>
      </c>
      <c r="G70">
        <f>IF($B70=0,0,+VLOOKUP($B70,'1g -izabrana lica u pravosuđu'!$A$17:$B$50,G$3,FALSE))</f>
        <v>0</v>
      </c>
      <c r="J70">
        <f>+VLOOKUP($B70,'1g -izabrana lica u pravosuđu'!$A$17:$AJ$44,+J$3,FALSE)</f>
        <v>0</v>
      </c>
      <c r="K70">
        <f>+VLOOKUP($B70,'1g -izabrana lica u pravosuđu'!$A$17:$AJ$44,+K$3,FALSE)</f>
        <v>0</v>
      </c>
      <c r="L70">
        <f>+VLOOKUP($B70,'1g -izabrana lica u pravosuđu'!$A$17:$AJ$44,+L$3,FALSE)</f>
        <v>0</v>
      </c>
      <c r="M70">
        <f>+VLOOKUP($B70,'1g -izabrana lica u pravosuđu'!$A$17:$AJ$44,+M$3,FALSE)</f>
        <v>0</v>
      </c>
      <c r="N70">
        <f>+VLOOKUP($B70,'1g -izabrana lica u pravosuđu'!$A$17:$AJ$44,+N$3,FALSE)</f>
        <v>0</v>
      </c>
      <c r="O70">
        <f>+VLOOKUP($B70,'1g -izabrana lica u pravosuđu'!$A$17:$AJ$44,+O$3,FALSE)</f>
        <v>0</v>
      </c>
      <c r="P70">
        <f>+VLOOKUP($B70,'1g -izabrana lica u pravosuđu'!$A$17:$AJ$44,+P$3,FALSE)</f>
        <v>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N70" s="40">
        <f>+VLOOKUP($B70,'1g -izabrana lica u pravosuđu'!$A$17:$AP$44,+AN$3,FALSE)</f>
        <v>0</v>
      </c>
      <c r="AO70" s="40"/>
      <c r="AP70" s="40">
        <f t="shared" ref="AP70:AP102" si="16">+AN70</f>
        <v>0</v>
      </c>
      <c r="AQ70" s="40">
        <f>+VLOOKUP($B70,'1g -izabrana lica u pravosuđu'!$A$17:$AP$44,+AQ$3,FALSE)</f>
        <v>0</v>
      </c>
      <c r="AR70" s="40">
        <f>+VLOOKUP($B70,'1g -izabrana lica u pravosuđu'!$A$17:$AP$44,+AR$3,FALSE)</f>
        <v>0</v>
      </c>
      <c r="AS70" s="40">
        <f>+VLOOKUP($B70,'1g -izabrana lica u pravosuđu'!$A$17:$AP$44,+AS$3,FALSE)</f>
        <v>0</v>
      </c>
      <c r="AT70" s="40"/>
      <c r="AU70" s="40">
        <f t="shared" ref="AU70:AU102" si="17">+AS70</f>
        <v>0</v>
      </c>
      <c r="AV70" s="40">
        <f>+VLOOKUP($B70,'1g -izabrana lica u pravosuđu'!$A$17:$AP$44,+AV$3,FALSE)</f>
        <v>0</v>
      </c>
      <c r="AW70" s="40">
        <f>+VLOOKUP($B70,'1g -izabrana lica u pravosuđu'!$A$17:$AP$44,+AW$3,FALSE)</f>
        <v>0</v>
      </c>
      <c r="AY70" s="40">
        <f>+(AQ70*'1g -izabrana lica u pravosuđu'!$D$6)/100</f>
        <v>0</v>
      </c>
      <c r="AZ70" s="40">
        <f>+(AR70*'1g -izabrana lica u pravosuđu'!$D$6)/100</f>
        <v>0</v>
      </c>
      <c r="BA70" s="40">
        <f>+(AV70*'1g -izabrana lica u pravosuđu'!$D$6)/100</f>
        <v>0</v>
      </c>
      <c r="BB70" s="40">
        <f>+(AW70*'1g -izabrana lica u pravosuđu'!$D$6)/100</f>
        <v>0</v>
      </c>
    </row>
    <row r="71" spans="1:54" x14ac:dyDescent="0.25">
      <c r="A71">
        <f t="shared" si="12"/>
        <v>0</v>
      </c>
      <c r="B71">
        <f>+IF(MAX(B$4:B70)+1&lt;=B$1,B70+1,0)</f>
        <v>0</v>
      </c>
      <c r="C71" s="222">
        <f t="shared" si="13"/>
        <v>0</v>
      </c>
      <c r="D71">
        <f t="shared" si="14"/>
        <v>0</v>
      </c>
      <c r="E71" s="368">
        <f t="shared" si="15"/>
        <v>0</v>
      </c>
      <c r="F71" s="222">
        <f t="shared" ref="F71:F83" si="18">+IF(B71=0,0,F70)</f>
        <v>0</v>
      </c>
      <c r="G71">
        <f>IF($B71=0,0,+VLOOKUP($B71,'1g -izabrana lica u pravosuđu'!$A$17:$B$50,G$3,FALSE))</f>
        <v>0</v>
      </c>
      <c r="J71">
        <f>+VLOOKUP($B71,'1g -izabrana lica u pravosuđu'!$A$17:$AJ$44,+J$3,FALSE)</f>
        <v>0</v>
      </c>
      <c r="K71">
        <f>+VLOOKUP($B71,'1g -izabrana lica u pravosuđu'!$A$17:$AJ$44,+K$3,FALSE)</f>
        <v>0</v>
      </c>
      <c r="L71">
        <f>+VLOOKUP($B71,'1g -izabrana lica u pravosuđu'!$A$17:$AJ$44,+L$3,FALSE)</f>
        <v>0</v>
      </c>
      <c r="M71">
        <f>+VLOOKUP($B71,'1g -izabrana lica u pravosuđu'!$A$17:$AJ$44,+M$3,FALSE)</f>
        <v>0</v>
      </c>
      <c r="N71">
        <f>+VLOOKUP($B71,'1g -izabrana lica u pravosuđu'!$A$17:$AJ$44,+N$3,FALSE)</f>
        <v>0</v>
      </c>
      <c r="O71">
        <f>+VLOOKUP($B71,'1g -izabrana lica u pravosuđu'!$A$17:$AJ$44,+O$3,FALSE)</f>
        <v>0</v>
      </c>
      <c r="P71">
        <f>+VLOOKUP($B71,'1g -izabrana lica u pravosuđu'!$A$17:$AJ$44,+P$3,FALSE)</f>
        <v>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N71" s="40">
        <f>+VLOOKUP($B71,'1g -izabrana lica u pravosuđu'!$A$17:$AP$44,+AN$3,FALSE)</f>
        <v>0</v>
      </c>
      <c r="AO71" s="40"/>
      <c r="AP71" s="40">
        <f t="shared" si="16"/>
        <v>0</v>
      </c>
      <c r="AQ71" s="40">
        <f>+VLOOKUP($B71,'1g -izabrana lica u pravosuđu'!$A$17:$AP$44,+AQ$3,FALSE)</f>
        <v>0</v>
      </c>
      <c r="AR71" s="40">
        <f>+VLOOKUP($B71,'1g -izabrana lica u pravosuđu'!$A$17:$AP$44,+AR$3,FALSE)</f>
        <v>0</v>
      </c>
      <c r="AS71" s="40">
        <f>+VLOOKUP($B71,'1g -izabrana lica u pravosuđu'!$A$17:$AP$44,+AS$3,FALSE)</f>
        <v>0</v>
      </c>
      <c r="AT71" s="40"/>
      <c r="AU71" s="40">
        <f t="shared" si="17"/>
        <v>0</v>
      </c>
      <c r="AV71" s="40">
        <f>+VLOOKUP($B71,'1g -izabrana lica u pravosuđu'!$A$17:$AP$44,+AV$3,FALSE)</f>
        <v>0</v>
      </c>
      <c r="AW71" s="40">
        <f>+VLOOKUP($B71,'1g -izabrana lica u pravosuđu'!$A$17:$AP$44,+AW$3,FALSE)</f>
        <v>0</v>
      </c>
      <c r="AY71" s="40">
        <f>+(AQ71*'1g -izabrana lica u pravosuđu'!$D$6)/100</f>
        <v>0</v>
      </c>
      <c r="AZ71" s="40">
        <f>+(AR71*'1g -izabrana lica u pravosuđu'!$D$6)/100</f>
        <v>0</v>
      </c>
      <c r="BA71" s="40">
        <f>+(AV71*'1g -izabrana lica u pravosuđu'!$D$6)/100</f>
        <v>0</v>
      </c>
      <c r="BB71" s="40">
        <f>+(AW71*'1g -izabrana lica u pravosuđu'!$D$6)/100</f>
        <v>0</v>
      </c>
    </row>
    <row r="72" spans="1:54" x14ac:dyDescent="0.25">
      <c r="A72">
        <f t="shared" si="12"/>
        <v>0</v>
      </c>
      <c r="B72">
        <f>+IF(MAX(B$4:B71)+1&lt;=B$1,B71+1,0)</f>
        <v>0</v>
      </c>
      <c r="C72" s="222">
        <f t="shared" si="13"/>
        <v>0</v>
      </c>
      <c r="D72">
        <f t="shared" si="14"/>
        <v>0</v>
      </c>
      <c r="E72" s="368">
        <f t="shared" si="15"/>
        <v>0</v>
      </c>
      <c r="F72" s="222">
        <f t="shared" si="18"/>
        <v>0</v>
      </c>
      <c r="G72">
        <f>IF($B72=0,0,+VLOOKUP($B72,'1g -izabrana lica u pravosuđu'!$A$17:$B$50,G$3,FALSE))</f>
        <v>0</v>
      </c>
      <c r="J72">
        <f>+VLOOKUP($B72,'1g -izabrana lica u pravosuđu'!$A$17:$AJ$44,+J$3,FALSE)</f>
        <v>0</v>
      </c>
      <c r="K72">
        <f>+VLOOKUP($B72,'1g -izabrana lica u pravosuđu'!$A$17:$AJ$44,+K$3,FALSE)</f>
        <v>0</v>
      </c>
      <c r="L72">
        <f>+VLOOKUP($B72,'1g -izabrana lica u pravosuđu'!$A$17:$AJ$44,+L$3,FALSE)</f>
        <v>0</v>
      </c>
      <c r="M72">
        <f>+VLOOKUP($B72,'1g -izabrana lica u pravosuđu'!$A$17:$AJ$44,+M$3,FALSE)</f>
        <v>0</v>
      </c>
      <c r="N72">
        <f>+VLOOKUP($B72,'1g -izabrana lica u pravosuđu'!$A$17:$AJ$44,+N$3,FALSE)</f>
        <v>0</v>
      </c>
      <c r="O72">
        <f>+VLOOKUP($B72,'1g -izabrana lica u pravosuđu'!$A$17:$AJ$44,+O$3,FALSE)</f>
        <v>0</v>
      </c>
      <c r="P72">
        <f>+VLOOKUP($B72,'1g -izabrana lica u pravosuđu'!$A$17:$AJ$44,+P$3,FALSE)</f>
        <v>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N72" s="40">
        <f>+VLOOKUP($B72,'1g -izabrana lica u pravosuđu'!$A$17:$AP$44,+AN$3,FALSE)</f>
        <v>0</v>
      </c>
      <c r="AO72" s="40"/>
      <c r="AP72" s="40">
        <f t="shared" si="16"/>
        <v>0</v>
      </c>
      <c r="AQ72" s="40">
        <f>+VLOOKUP($B72,'1g -izabrana lica u pravosuđu'!$A$17:$AP$44,+AQ$3,FALSE)</f>
        <v>0</v>
      </c>
      <c r="AR72" s="40">
        <f>+VLOOKUP($B72,'1g -izabrana lica u pravosuđu'!$A$17:$AP$44,+AR$3,FALSE)</f>
        <v>0</v>
      </c>
      <c r="AS72" s="40">
        <f>+VLOOKUP($B72,'1g -izabrana lica u pravosuđu'!$A$17:$AP$44,+AS$3,FALSE)</f>
        <v>0</v>
      </c>
      <c r="AT72" s="40"/>
      <c r="AU72" s="40">
        <f t="shared" si="17"/>
        <v>0</v>
      </c>
      <c r="AV72" s="40">
        <f>+VLOOKUP($B72,'1g -izabrana lica u pravosuđu'!$A$17:$AP$44,+AV$3,FALSE)</f>
        <v>0</v>
      </c>
      <c r="AW72" s="40">
        <f>+VLOOKUP($B72,'1g -izabrana lica u pravosuđu'!$A$17:$AP$44,+AW$3,FALSE)</f>
        <v>0</v>
      </c>
      <c r="AY72" s="40">
        <f>+(AQ72*'1g -izabrana lica u pravosuđu'!$D$6)/100</f>
        <v>0</v>
      </c>
      <c r="AZ72" s="40">
        <f>+(AR72*'1g -izabrana lica u pravosuđu'!$D$6)/100</f>
        <v>0</v>
      </c>
      <c r="BA72" s="40">
        <f>+(AV72*'1g -izabrana lica u pravosuđu'!$D$6)/100</f>
        <v>0</v>
      </c>
      <c r="BB72" s="40">
        <f>+(AW72*'1g -izabrana lica u pravosuđu'!$D$6)/100</f>
        <v>0</v>
      </c>
    </row>
    <row r="73" spans="1:54" x14ac:dyDescent="0.25">
      <c r="A73">
        <f t="shared" si="12"/>
        <v>0</v>
      </c>
      <c r="B73">
        <f>+IF(MAX(B$4:B72)+1&lt;=B$1,B72+1,0)</f>
        <v>0</v>
      </c>
      <c r="C73" s="222">
        <f t="shared" si="13"/>
        <v>0</v>
      </c>
      <c r="D73">
        <f t="shared" si="14"/>
        <v>0</v>
      </c>
      <c r="E73" s="368">
        <f t="shared" si="15"/>
        <v>0</v>
      </c>
      <c r="F73" s="222">
        <f t="shared" si="18"/>
        <v>0</v>
      </c>
      <c r="G73">
        <f>IF($B73=0,0,+VLOOKUP($B73,'1g -izabrana lica u pravosuđu'!$A$17:$B$50,G$3,FALSE))</f>
        <v>0</v>
      </c>
      <c r="J73">
        <f>+VLOOKUP($B73,'1g -izabrana lica u pravosuđu'!$A$17:$AJ$44,+J$3,FALSE)</f>
        <v>0</v>
      </c>
      <c r="K73">
        <f>+VLOOKUP($B73,'1g -izabrana lica u pravosuđu'!$A$17:$AJ$44,+K$3,FALSE)</f>
        <v>0</v>
      </c>
      <c r="L73">
        <f>+VLOOKUP($B73,'1g -izabrana lica u pravosuđu'!$A$17:$AJ$44,+L$3,FALSE)</f>
        <v>0</v>
      </c>
      <c r="M73">
        <f>+VLOOKUP($B73,'1g -izabrana lica u pravosuđu'!$A$17:$AJ$44,+M$3,FALSE)</f>
        <v>0</v>
      </c>
      <c r="N73">
        <f>+VLOOKUP($B73,'1g -izabrana lica u pravosuđu'!$A$17:$AJ$44,+N$3,FALSE)</f>
        <v>0</v>
      </c>
      <c r="O73">
        <f>+VLOOKUP($B73,'1g -izabrana lica u pravosuđu'!$A$17:$AJ$44,+O$3,FALSE)</f>
        <v>0</v>
      </c>
      <c r="P73">
        <f>+VLOOKUP($B73,'1g -izabrana lica u pravosuđu'!$A$17:$AJ$44,+P$3,FALSE)</f>
        <v>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N73" s="40">
        <f>+VLOOKUP($B73,'1g -izabrana lica u pravosuđu'!$A$17:$AP$44,+AN$3,FALSE)</f>
        <v>0</v>
      </c>
      <c r="AO73" s="40"/>
      <c r="AP73" s="40">
        <f t="shared" si="16"/>
        <v>0</v>
      </c>
      <c r="AQ73" s="40">
        <f>+VLOOKUP($B73,'1g -izabrana lica u pravosuđu'!$A$17:$AP$44,+AQ$3,FALSE)</f>
        <v>0</v>
      </c>
      <c r="AR73" s="40">
        <f>+VLOOKUP($B73,'1g -izabrana lica u pravosuđu'!$A$17:$AP$44,+AR$3,FALSE)</f>
        <v>0</v>
      </c>
      <c r="AS73" s="40">
        <f>+VLOOKUP($B73,'1g -izabrana lica u pravosuđu'!$A$17:$AP$44,+AS$3,FALSE)</f>
        <v>0</v>
      </c>
      <c r="AT73" s="40"/>
      <c r="AU73" s="40">
        <f t="shared" si="17"/>
        <v>0</v>
      </c>
      <c r="AV73" s="40">
        <f>+VLOOKUP($B73,'1g -izabrana lica u pravosuđu'!$A$17:$AP$44,+AV$3,FALSE)</f>
        <v>0</v>
      </c>
      <c r="AW73" s="40">
        <f>+VLOOKUP($B73,'1g -izabrana lica u pravosuđu'!$A$17:$AP$44,+AW$3,FALSE)</f>
        <v>0</v>
      </c>
      <c r="AY73" s="40">
        <f>+(AQ73*'1g -izabrana lica u pravosuđu'!$D$6)/100</f>
        <v>0</v>
      </c>
      <c r="AZ73" s="40">
        <f>+(AR73*'1g -izabrana lica u pravosuđu'!$D$6)/100</f>
        <v>0</v>
      </c>
      <c r="BA73" s="40">
        <f>+(AV73*'1g -izabrana lica u pravosuđu'!$D$6)/100</f>
        <v>0</v>
      </c>
      <c r="BB73" s="40">
        <f>+(AW73*'1g -izabrana lica u pravosuđu'!$D$6)/100</f>
        <v>0</v>
      </c>
    </row>
    <row r="74" spans="1:54" x14ac:dyDescent="0.25">
      <c r="A74">
        <f t="shared" si="12"/>
        <v>0</v>
      </c>
      <c r="B74">
        <f>+IF(MAX(B$4:B73)+1&lt;=B$1,B73+1,0)</f>
        <v>0</v>
      </c>
      <c r="C74" s="222">
        <f t="shared" si="13"/>
        <v>0</v>
      </c>
      <c r="D74">
        <f t="shared" si="14"/>
        <v>0</v>
      </c>
      <c r="E74" s="368">
        <f t="shared" si="15"/>
        <v>0</v>
      </c>
      <c r="F74" s="222">
        <f t="shared" si="18"/>
        <v>0</v>
      </c>
      <c r="G74">
        <f>IF($B74=0,0,+VLOOKUP($B74,'1g -izabrana lica u pravosuđu'!$A$17:$B$50,G$3,FALSE))</f>
        <v>0</v>
      </c>
      <c r="J74">
        <f>+VLOOKUP($B74,'1g -izabrana lica u pravosuđu'!$A$17:$AJ$44,+J$3,FALSE)</f>
        <v>0</v>
      </c>
      <c r="K74">
        <f>+VLOOKUP($B74,'1g -izabrana lica u pravosuđu'!$A$17:$AJ$44,+K$3,FALSE)</f>
        <v>0</v>
      </c>
      <c r="L74">
        <f>+VLOOKUP($B74,'1g -izabrana lica u pravosuđu'!$A$17:$AJ$44,+L$3,FALSE)</f>
        <v>0</v>
      </c>
      <c r="M74">
        <f>+VLOOKUP($B74,'1g -izabrana lica u pravosuđu'!$A$17:$AJ$44,+M$3,FALSE)</f>
        <v>0</v>
      </c>
      <c r="N74">
        <f>+VLOOKUP($B74,'1g -izabrana lica u pravosuđu'!$A$17:$AJ$44,+N$3,FALSE)</f>
        <v>0</v>
      </c>
      <c r="O74">
        <f>+VLOOKUP($B74,'1g -izabrana lica u pravosuđu'!$A$17:$AJ$44,+O$3,FALSE)</f>
        <v>0</v>
      </c>
      <c r="P74">
        <f>+VLOOKUP($B74,'1g -izabrana lica u pravosuđu'!$A$17:$AJ$44,+P$3,FALSE)</f>
        <v>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N74" s="40">
        <f>+VLOOKUP($B74,'1g -izabrana lica u pravosuđu'!$A$17:$AP$44,+AN$3,FALSE)</f>
        <v>0</v>
      </c>
      <c r="AO74" s="40"/>
      <c r="AP74" s="40">
        <f t="shared" si="16"/>
        <v>0</v>
      </c>
      <c r="AQ74" s="40">
        <f>+VLOOKUP($B74,'1g -izabrana lica u pravosuđu'!$A$17:$AP$44,+AQ$3,FALSE)</f>
        <v>0</v>
      </c>
      <c r="AR74" s="40">
        <f>+VLOOKUP($B74,'1g -izabrana lica u pravosuđu'!$A$17:$AP$44,+AR$3,FALSE)</f>
        <v>0</v>
      </c>
      <c r="AS74" s="40">
        <f>+VLOOKUP($B74,'1g -izabrana lica u pravosuđu'!$A$17:$AP$44,+AS$3,FALSE)</f>
        <v>0</v>
      </c>
      <c r="AT74" s="40"/>
      <c r="AU74" s="40">
        <f t="shared" si="17"/>
        <v>0</v>
      </c>
      <c r="AV74" s="40">
        <f>+VLOOKUP($B74,'1g -izabrana lica u pravosuđu'!$A$17:$AP$44,+AV$3,FALSE)</f>
        <v>0</v>
      </c>
      <c r="AW74" s="40">
        <f>+VLOOKUP($B74,'1g -izabrana lica u pravosuđu'!$A$17:$AP$44,+AW$3,FALSE)</f>
        <v>0</v>
      </c>
      <c r="AY74" s="40">
        <f>+(AQ74*'1g -izabrana lica u pravosuđu'!$D$6)/100</f>
        <v>0</v>
      </c>
      <c r="AZ74" s="40">
        <f>+(AR74*'1g -izabrana lica u pravosuđu'!$D$6)/100</f>
        <v>0</v>
      </c>
      <c r="BA74" s="40">
        <f>+(AV74*'1g -izabrana lica u pravosuđu'!$D$6)/100</f>
        <v>0</v>
      </c>
      <c r="BB74" s="40">
        <f>+(AW74*'1g -izabrana lica u pravosuđu'!$D$6)/100</f>
        <v>0</v>
      </c>
    </row>
    <row r="75" spans="1:54" x14ac:dyDescent="0.25">
      <c r="A75">
        <f t="shared" si="12"/>
        <v>0</v>
      </c>
      <c r="B75">
        <f>+IF(MAX(B$4:B74)+1&lt;=B$1,B74+1,0)</f>
        <v>0</v>
      </c>
      <c r="C75" s="222">
        <f t="shared" si="13"/>
        <v>0</v>
      </c>
      <c r="D75">
        <f t="shared" si="14"/>
        <v>0</v>
      </c>
      <c r="E75" s="368">
        <f t="shared" si="15"/>
        <v>0</v>
      </c>
      <c r="F75" s="222">
        <f t="shared" si="18"/>
        <v>0</v>
      </c>
      <c r="G75">
        <f>IF($B75=0,0,+VLOOKUP($B75,'1g -izabrana lica u pravosuđu'!$A$17:$B$50,G$3,FALSE))</f>
        <v>0</v>
      </c>
      <c r="J75">
        <f>+VLOOKUP($B75,'1g -izabrana lica u pravosuđu'!$A$17:$AJ$44,+J$3,FALSE)</f>
        <v>0</v>
      </c>
      <c r="K75">
        <f>+VLOOKUP($B75,'1g -izabrana lica u pravosuđu'!$A$17:$AJ$44,+K$3,FALSE)</f>
        <v>0</v>
      </c>
      <c r="L75">
        <f>+VLOOKUP($B75,'1g -izabrana lica u pravosuđu'!$A$17:$AJ$44,+L$3,FALSE)</f>
        <v>0</v>
      </c>
      <c r="M75">
        <f>+VLOOKUP($B75,'1g -izabrana lica u pravosuđu'!$A$17:$AJ$44,+M$3,FALSE)</f>
        <v>0</v>
      </c>
      <c r="N75">
        <f>+VLOOKUP($B75,'1g -izabrana lica u pravosuđu'!$A$17:$AJ$44,+N$3,FALSE)</f>
        <v>0</v>
      </c>
      <c r="O75">
        <f>+VLOOKUP($B75,'1g -izabrana lica u pravosuđu'!$A$17:$AJ$44,+O$3,FALSE)</f>
        <v>0</v>
      </c>
      <c r="P75">
        <f>+VLOOKUP($B75,'1g -izabrana lica u pravosuđu'!$A$17:$AJ$44,+P$3,FALSE)</f>
        <v>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N75" s="40">
        <f>+VLOOKUP($B75,'1g -izabrana lica u pravosuđu'!$A$17:$AP$44,+AN$3,FALSE)</f>
        <v>0</v>
      </c>
      <c r="AO75" s="40"/>
      <c r="AP75" s="40">
        <f t="shared" si="16"/>
        <v>0</v>
      </c>
      <c r="AQ75" s="40">
        <f>+VLOOKUP($B75,'1g -izabrana lica u pravosuđu'!$A$17:$AP$44,+AQ$3,FALSE)</f>
        <v>0</v>
      </c>
      <c r="AR75" s="40">
        <f>+VLOOKUP($B75,'1g -izabrana lica u pravosuđu'!$A$17:$AP$44,+AR$3,FALSE)</f>
        <v>0</v>
      </c>
      <c r="AS75" s="40">
        <f>+VLOOKUP($B75,'1g -izabrana lica u pravosuđu'!$A$17:$AP$44,+AS$3,FALSE)</f>
        <v>0</v>
      </c>
      <c r="AT75" s="40"/>
      <c r="AU75" s="40">
        <f t="shared" si="17"/>
        <v>0</v>
      </c>
      <c r="AV75" s="40">
        <f>+VLOOKUP($B75,'1g -izabrana lica u pravosuđu'!$A$17:$AP$44,+AV$3,FALSE)</f>
        <v>0</v>
      </c>
      <c r="AW75" s="40">
        <f>+VLOOKUP($B75,'1g -izabrana lica u pravosuđu'!$A$17:$AP$44,+AW$3,FALSE)</f>
        <v>0</v>
      </c>
      <c r="AY75" s="40">
        <f>+(AQ75*'1g -izabrana lica u pravosuđu'!$D$6)/100</f>
        <v>0</v>
      </c>
      <c r="AZ75" s="40">
        <f>+(AR75*'1g -izabrana lica u pravosuđu'!$D$6)/100</f>
        <v>0</v>
      </c>
      <c r="BA75" s="40">
        <f>+(AV75*'1g -izabrana lica u pravosuđu'!$D$6)/100</f>
        <v>0</v>
      </c>
      <c r="BB75" s="40">
        <f>+(AW75*'1g -izabrana lica u pravosuđu'!$D$6)/100</f>
        <v>0</v>
      </c>
    </row>
    <row r="76" spans="1:54" x14ac:dyDescent="0.25">
      <c r="A76">
        <f t="shared" si="12"/>
        <v>0</v>
      </c>
      <c r="B76">
        <f>+IF(MAX(B$4:B75)+1&lt;=B$1,B75+1,0)</f>
        <v>0</v>
      </c>
      <c r="C76" s="222">
        <f t="shared" si="13"/>
        <v>0</v>
      </c>
      <c r="D76">
        <f t="shared" si="14"/>
        <v>0</v>
      </c>
      <c r="E76" s="368">
        <f t="shared" si="15"/>
        <v>0</v>
      </c>
      <c r="F76" s="222">
        <f t="shared" si="18"/>
        <v>0</v>
      </c>
      <c r="G76">
        <f>IF($B76=0,0,+VLOOKUP($B76,'1g -izabrana lica u pravosuđu'!$A$17:$B$50,G$3,FALSE))</f>
        <v>0</v>
      </c>
      <c r="J76">
        <f>+VLOOKUP($B76,'1g -izabrana lica u pravosuđu'!$A$17:$AJ$44,+J$3,FALSE)</f>
        <v>0</v>
      </c>
      <c r="K76">
        <f>+VLOOKUP($B76,'1g -izabrana lica u pravosuđu'!$A$17:$AJ$44,+K$3,FALSE)</f>
        <v>0</v>
      </c>
      <c r="L76">
        <f>+VLOOKUP($B76,'1g -izabrana lica u pravosuđu'!$A$17:$AJ$44,+L$3,FALSE)</f>
        <v>0</v>
      </c>
      <c r="M76">
        <f>+VLOOKUP($B76,'1g -izabrana lica u pravosuđu'!$A$17:$AJ$44,+M$3,FALSE)</f>
        <v>0</v>
      </c>
      <c r="N76">
        <f>+VLOOKUP($B76,'1g -izabrana lica u pravosuđu'!$A$17:$AJ$44,+N$3,FALSE)</f>
        <v>0</v>
      </c>
      <c r="O76">
        <f>+VLOOKUP($B76,'1g -izabrana lica u pravosuđu'!$A$17:$AJ$44,+O$3,FALSE)</f>
        <v>0</v>
      </c>
      <c r="P76">
        <f>+VLOOKUP($B76,'1g -izabrana lica u pravosuđu'!$A$17:$AJ$44,+P$3,FALSE)</f>
        <v>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N76" s="40">
        <f>+VLOOKUP($B76,'1g -izabrana lica u pravosuđu'!$A$17:$AP$44,+AN$3,FALSE)</f>
        <v>0</v>
      </c>
      <c r="AO76" s="40"/>
      <c r="AP76" s="40">
        <f t="shared" si="16"/>
        <v>0</v>
      </c>
      <c r="AQ76" s="40">
        <f>+VLOOKUP($B76,'1g -izabrana lica u pravosuđu'!$A$17:$AP$44,+AQ$3,FALSE)</f>
        <v>0</v>
      </c>
      <c r="AR76" s="40">
        <f>+VLOOKUP($B76,'1g -izabrana lica u pravosuđu'!$A$17:$AP$44,+AR$3,FALSE)</f>
        <v>0</v>
      </c>
      <c r="AS76" s="40">
        <f>+VLOOKUP($B76,'1g -izabrana lica u pravosuđu'!$A$17:$AP$44,+AS$3,FALSE)</f>
        <v>0</v>
      </c>
      <c r="AT76" s="40"/>
      <c r="AU76" s="40">
        <f t="shared" si="17"/>
        <v>0</v>
      </c>
      <c r="AV76" s="40">
        <f>+VLOOKUP($B76,'1g -izabrana lica u pravosuđu'!$A$17:$AP$44,+AV$3,FALSE)</f>
        <v>0</v>
      </c>
      <c r="AW76" s="40">
        <f>+VLOOKUP($B76,'1g -izabrana lica u pravosuđu'!$A$17:$AP$44,+AW$3,FALSE)</f>
        <v>0</v>
      </c>
      <c r="AY76" s="40">
        <f>+(AQ76*'1g -izabrana lica u pravosuđu'!$D$6)/100</f>
        <v>0</v>
      </c>
      <c r="AZ76" s="40">
        <f>+(AR76*'1g -izabrana lica u pravosuđu'!$D$6)/100</f>
        <v>0</v>
      </c>
      <c r="BA76" s="40">
        <f>+(AV76*'1g -izabrana lica u pravosuđu'!$D$6)/100</f>
        <v>0</v>
      </c>
      <c r="BB76" s="40">
        <f>+(AW76*'1g -izabrana lica u pravosuđu'!$D$6)/100</f>
        <v>0</v>
      </c>
    </row>
    <row r="77" spans="1:54" x14ac:dyDescent="0.25">
      <c r="A77">
        <f t="shared" si="12"/>
        <v>0</v>
      </c>
      <c r="B77">
        <f>+IF(MAX(B$4:B76)+1&lt;=B$1,B76+1,0)</f>
        <v>0</v>
      </c>
      <c r="C77" s="222">
        <f t="shared" si="13"/>
        <v>0</v>
      </c>
      <c r="D77">
        <f t="shared" si="14"/>
        <v>0</v>
      </c>
      <c r="E77" s="368">
        <f t="shared" si="15"/>
        <v>0</v>
      </c>
      <c r="F77" s="222">
        <f t="shared" si="18"/>
        <v>0</v>
      </c>
      <c r="G77">
        <f>IF($B77=0,0,+VLOOKUP($B77,'1g -izabrana lica u pravosuđu'!$A$17:$B$50,G$3,FALSE))</f>
        <v>0</v>
      </c>
      <c r="J77">
        <f>+VLOOKUP($B77,'1g -izabrana lica u pravosuđu'!$A$17:$AJ$44,+J$3,FALSE)</f>
        <v>0</v>
      </c>
      <c r="K77">
        <f>+VLOOKUP($B77,'1g -izabrana lica u pravosuđu'!$A$17:$AJ$44,+K$3,FALSE)</f>
        <v>0</v>
      </c>
      <c r="L77">
        <f>+VLOOKUP($B77,'1g -izabrana lica u pravosuđu'!$A$17:$AJ$44,+L$3,FALSE)</f>
        <v>0</v>
      </c>
      <c r="M77">
        <f>+VLOOKUP($B77,'1g -izabrana lica u pravosuđu'!$A$17:$AJ$44,+M$3,FALSE)</f>
        <v>0</v>
      </c>
      <c r="N77">
        <f>+VLOOKUP($B77,'1g -izabrana lica u pravosuđu'!$A$17:$AJ$44,+N$3,FALSE)</f>
        <v>0</v>
      </c>
      <c r="O77">
        <f>+VLOOKUP($B77,'1g -izabrana lica u pravosuđu'!$A$17:$AJ$44,+O$3,FALSE)</f>
        <v>0</v>
      </c>
      <c r="P77">
        <f>+VLOOKUP($B77,'1g -izabrana lica u pravosuđu'!$A$17:$AJ$44,+P$3,FALSE)</f>
        <v>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N77" s="40">
        <f>+VLOOKUP($B77,'1g -izabrana lica u pravosuđu'!$A$17:$AP$44,+AN$3,FALSE)</f>
        <v>0</v>
      </c>
      <c r="AO77" s="40"/>
      <c r="AP77" s="40">
        <f t="shared" si="16"/>
        <v>0</v>
      </c>
      <c r="AQ77" s="40">
        <f>+VLOOKUP($B77,'1g -izabrana lica u pravosuđu'!$A$17:$AP$44,+AQ$3,FALSE)</f>
        <v>0</v>
      </c>
      <c r="AR77" s="40">
        <f>+VLOOKUP($B77,'1g -izabrana lica u pravosuđu'!$A$17:$AP$44,+AR$3,FALSE)</f>
        <v>0</v>
      </c>
      <c r="AS77" s="40">
        <f>+VLOOKUP($B77,'1g -izabrana lica u pravosuđu'!$A$17:$AP$44,+AS$3,FALSE)</f>
        <v>0</v>
      </c>
      <c r="AT77" s="40"/>
      <c r="AU77" s="40">
        <f t="shared" si="17"/>
        <v>0</v>
      </c>
      <c r="AV77" s="40">
        <f>+VLOOKUP($B77,'1g -izabrana lica u pravosuđu'!$A$17:$AP$44,+AV$3,FALSE)</f>
        <v>0</v>
      </c>
      <c r="AW77" s="40">
        <f>+VLOOKUP($B77,'1g -izabrana lica u pravosuđu'!$A$17:$AP$44,+AW$3,FALSE)</f>
        <v>0</v>
      </c>
      <c r="AY77" s="40">
        <f>+(AQ77*'1g -izabrana lica u pravosuđu'!$D$6)/100</f>
        <v>0</v>
      </c>
      <c r="AZ77" s="40">
        <f>+(AR77*'1g -izabrana lica u pravosuđu'!$D$6)/100</f>
        <v>0</v>
      </c>
      <c r="BA77" s="40">
        <f>+(AV77*'1g -izabrana lica u pravosuđu'!$D$6)/100</f>
        <v>0</v>
      </c>
      <c r="BB77" s="40">
        <f>+(AW77*'1g -izabrana lica u pravosuđu'!$D$6)/100</f>
        <v>0</v>
      </c>
    </row>
    <row r="78" spans="1:54" x14ac:dyDescent="0.25">
      <c r="A78">
        <f t="shared" si="12"/>
        <v>0</v>
      </c>
      <c r="B78">
        <f>+IF(MAX(B$4:B77)+1&lt;=B$1,B77+1,0)</f>
        <v>0</v>
      </c>
      <c r="C78" s="222">
        <f t="shared" si="13"/>
        <v>0</v>
      </c>
      <c r="D78">
        <f t="shared" si="14"/>
        <v>0</v>
      </c>
      <c r="E78" s="368">
        <f t="shared" si="15"/>
        <v>0</v>
      </c>
      <c r="F78" s="222">
        <f t="shared" si="18"/>
        <v>0</v>
      </c>
      <c r="G78">
        <f>IF($B78=0,0,+VLOOKUP($B78,'1g -izabrana lica u pravosuđu'!$A$17:$B$50,G$3,FALSE))</f>
        <v>0</v>
      </c>
      <c r="J78">
        <f>+VLOOKUP($B78,'1g -izabrana lica u pravosuđu'!$A$17:$AJ$44,+J$3,FALSE)</f>
        <v>0</v>
      </c>
      <c r="K78">
        <f>+VLOOKUP($B78,'1g -izabrana lica u pravosuđu'!$A$17:$AJ$44,+K$3,FALSE)</f>
        <v>0</v>
      </c>
      <c r="L78">
        <f>+VLOOKUP($B78,'1g -izabrana lica u pravosuđu'!$A$17:$AJ$44,+L$3,FALSE)</f>
        <v>0</v>
      </c>
      <c r="M78">
        <f>+VLOOKUP($B78,'1g -izabrana lica u pravosuđu'!$A$17:$AJ$44,+M$3,FALSE)</f>
        <v>0</v>
      </c>
      <c r="N78">
        <f>+VLOOKUP($B78,'1g -izabrana lica u pravosuđu'!$A$17:$AJ$44,+N$3,FALSE)</f>
        <v>0</v>
      </c>
      <c r="O78">
        <f>+VLOOKUP($B78,'1g -izabrana lica u pravosuđu'!$A$17:$AJ$44,+O$3,FALSE)</f>
        <v>0</v>
      </c>
      <c r="P78">
        <f>+VLOOKUP($B78,'1g -izabrana lica u pravosuđu'!$A$17:$AJ$44,+P$3,FALSE)</f>
        <v>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N78" s="40">
        <f>+VLOOKUP($B78,'1g -izabrana lica u pravosuđu'!$A$17:$AP$44,+AN$3,FALSE)</f>
        <v>0</v>
      </c>
      <c r="AO78" s="40"/>
      <c r="AP78" s="40">
        <f t="shared" si="16"/>
        <v>0</v>
      </c>
      <c r="AQ78" s="40">
        <f>+VLOOKUP($B78,'1g -izabrana lica u pravosuđu'!$A$17:$AP$44,+AQ$3,FALSE)</f>
        <v>0</v>
      </c>
      <c r="AR78" s="40">
        <f>+VLOOKUP($B78,'1g -izabrana lica u pravosuđu'!$A$17:$AP$44,+AR$3,FALSE)</f>
        <v>0</v>
      </c>
      <c r="AS78" s="40">
        <f>+VLOOKUP($B78,'1g -izabrana lica u pravosuđu'!$A$17:$AP$44,+AS$3,FALSE)</f>
        <v>0</v>
      </c>
      <c r="AT78" s="40"/>
      <c r="AU78" s="40">
        <f t="shared" si="17"/>
        <v>0</v>
      </c>
      <c r="AV78" s="40">
        <f>+VLOOKUP($B78,'1g -izabrana lica u pravosuđu'!$A$17:$AP$44,+AV$3,FALSE)</f>
        <v>0</v>
      </c>
      <c r="AW78" s="40">
        <f>+VLOOKUP($B78,'1g -izabrana lica u pravosuđu'!$A$17:$AP$44,+AW$3,FALSE)</f>
        <v>0</v>
      </c>
      <c r="AY78" s="40">
        <f>+(AQ78*'1g -izabrana lica u pravosuđu'!$D$6)/100</f>
        <v>0</v>
      </c>
      <c r="AZ78" s="40">
        <f>+(AR78*'1g -izabrana lica u pravosuđu'!$D$6)/100</f>
        <v>0</v>
      </c>
      <c r="BA78" s="40">
        <f>+(AV78*'1g -izabrana lica u pravosuđu'!$D$6)/100</f>
        <v>0</v>
      </c>
      <c r="BB78" s="40">
        <f>+(AW78*'1g -izabrana lica u pravosuđu'!$D$6)/100</f>
        <v>0</v>
      </c>
    </row>
    <row r="79" spans="1:54" x14ac:dyDescent="0.25">
      <c r="A79">
        <f t="shared" si="12"/>
        <v>0</v>
      </c>
      <c r="B79">
        <f>+IF(MAX(B$4:B78)+1&lt;=B$1,B78+1,0)</f>
        <v>0</v>
      </c>
      <c r="C79" s="222">
        <f t="shared" si="13"/>
        <v>0</v>
      </c>
      <c r="D79">
        <f t="shared" si="14"/>
        <v>0</v>
      </c>
      <c r="E79" s="368">
        <f t="shared" si="15"/>
        <v>0</v>
      </c>
      <c r="F79" s="222">
        <f t="shared" si="18"/>
        <v>0</v>
      </c>
      <c r="G79">
        <f>IF($B79=0,0,+VLOOKUP($B79,'1g -izabrana lica u pravosuđu'!$A$17:$B$50,G$3,FALSE))</f>
        <v>0</v>
      </c>
      <c r="J79">
        <f>+VLOOKUP($B79,'1g -izabrana lica u pravosuđu'!$A$17:$AJ$44,+J$3,FALSE)</f>
        <v>0</v>
      </c>
      <c r="K79">
        <f>+VLOOKUP($B79,'1g -izabrana lica u pravosuđu'!$A$17:$AJ$44,+K$3,FALSE)</f>
        <v>0</v>
      </c>
      <c r="L79">
        <f>+VLOOKUP($B79,'1g -izabrana lica u pravosuđu'!$A$17:$AJ$44,+L$3,FALSE)</f>
        <v>0</v>
      </c>
      <c r="M79">
        <f>+VLOOKUP($B79,'1g -izabrana lica u pravosuđu'!$A$17:$AJ$44,+M$3,FALSE)</f>
        <v>0</v>
      </c>
      <c r="N79">
        <f>+VLOOKUP($B79,'1g -izabrana lica u pravosuđu'!$A$17:$AJ$44,+N$3,FALSE)</f>
        <v>0</v>
      </c>
      <c r="O79">
        <f>+VLOOKUP($B79,'1g -izabrana lica u pravosuđu'!$A$17:$AJ$44,+O$3,FALSE)</f>
        <v>0</v>
      </c>
      <c r="P79">
        <f>+VLOOKUP($B79,'1g -izabrana lica u pravosuđu'!$A$17:$AJ$44,+P$3,FALSE)</f>
        <v>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N79" s="40">
        <f>+VLOOKUP($B79,'1g -izabrana lica u pravosuđu'!$A$17:$AP$44,+AN$3,FALSE)</f>
        <v>0</v>
      </c>
      <c r="AO79" s="40"/>
      <c r="AP79" s="40">
        <f t="shared" si="16"/>
        <v>0</v>
      </c>
      <c r="AQ79" s="40">
        <f>+VLOOKUP($B79,'1g -izabrana lica u pravosuđu'!$A$17:$AP$44,+AQ$3,FALSE)</f>
        <v>0</v>
      </c>
      <c r="AR79" s="40">
        <f>+VLOOKUP($B79,'1g -izabrana lica u pravosuđu'!$A$17:$AP$44,+AR$3,FALSE)</f>
        <v>0</v>
      </c>
      <c r="AS79" s="40">
        <f>+VLOOKUP($B79,'1g -izabrana lica u pravosuđu'!$A$17:$AP$44,+AS$3,FALSE)</f>
        <v>0</v>
      </c>
      <c r="AT79" s="40"/>
      <c r="AU79" s="40">
        <f t="shared" si="17"/>
        <v>0</v>
      </c>
      <c r="AV79" s="40">
        <f>+VLOOKUP($B79,'1g -izabrana lica u pravosuđu'!$A$17:$AP$44,+AV$3,FALSE)</f>
        <v>0</v>
      </c>
      <c r="AW79" s="40">
        <f>+VLOOKUP($B79,'1g -izabrana lica u pravosuđu'!$A$17:$AP$44,+AW$3,FALSE)</f>
        <v>0</v>
      </c>
      <c r="AY79" s="40">
        <f>+(AQ79*'1g -izabrana lica u pravosuđu'!$D$6)/100</f>
        <v>0</v>
      </c>
      <c r="AZ79" s="40">
        <f>+(AR79*'1g -izabrana lica u pravosuđu'!$D$6)/100</f>
        <v>0</v>
      </c>
      <c r="BA79" s="40">
        <f>+(AV79*'1g -izabrana lica u pravosuđu'!$D$6)/100</f>
        <v>0</v>
      </c>
      <c r="BB79" s="40">
        <f>+(AW79*'1g -izabrana lica u pravosuđu'!$D$6)/100</f>
        <v>0</v>
      </c>
    </row>
    <row r="80" spans="1:54" x14ac:dyDescent="0.25">
      <c r="A80">
        <f t="shared" si="12"/>
        <v>0</v>
      </c>
      <c r="B80">
        <f>+IF(MAX(B$4:B79)+1&lt;=B$1,B79+1,0)</f>
        <v>0</v>
      </c>
      <c r="C80" s="222">
        <f t="shared" si="13"/>
        <v>0</v>
      </c>
      <c r="D80">
        <f t="shared" si="14"/>
        <v>0</v>
      </c>
      <c r="E80" s="368">
        <f t="shared" si="15"/>
        <v>0</v>
      </c>
      <c r="F80" s="222">
        <f t="shared" si="18"/>
        <v>0</v>
      </c>
      <c r="G80">
        <f>IF($B80=0,0,+VLOOKUP($B80,'1g -izabrana lica u pravosuđu'!$A$17:$B$50,G$3,FALSE))</f>
        <v>0</v>
      </c>
      <c r="J80">
        <f>+VLOOKUP($B80,'1g -izabrana lica u pravosuđu'!$A$17:$AJ$44,+J$3,FALSE)</f>
        <v>0</v>
      </c>
      <c r="K80">
        <f>+VLOOKUP($B80,'1g -izabrana lica u pravosuđu'!$A$17:$AJ$44,+K$3,FALSE)</f>
        <v>0</v>
      </c>
      <c r="L80">
        <f>+VLOOKUP($B80,'1g -izabrana lica u pravosuđu'!$A$17:$AJ$44,+L$3,FALSE)</f>
        <v>0</v>
      </c>
      <c r="M80">
        <f>+VLOOKUP($B80,'1g -izabrana lica u pravosuđu'!$A$17:$AJ$44,+M$3,FALSE)</f>
        <v>0</v>
      </c>
      <c r="N80">
        <f>+VLOOKUP($B80,'1g -izabrana lica u pravosuđu'!$A$17:$AJ$44,+N$3,FALSE)</f>
        <v>0</v>
      </c>
      <c r="O80">
        <f>+VLOOKUP($B80,'1g -izabrana lica u pravosuđu'!$A$17:$AJ$44,+O$3,FALSE)</f>
        <v>0</v>
      </c>
      <c r="P80">
        <f>+VLOOKUP($B80,'1g -izabrana lica u pravosuđu'!$A$17:$AJ$44,+P$3,FALSE)</f>
        <v>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N80" s="40">
        <f>+VLOOKUP($B80,'1g -izabrana lica u pravosuđu'!$A$17:$AP$44,+AN$3,FALSE)</f>
        <v>0</v>
      </c>
      <c r="AO80" s="40"/>
      <c r="AP80" s="40">
        <f t="shared" si="16"/>
        <v>0</v>
      </c>
      <c r="AQ80" s="40">
        <f>+VLOOKUP($B80,'1g -izabrana lica u pravosuđu'!$A$17:$AP$44,+AQ$3,FALSE)</f>
        <v>0</v>
      </c>
      <c r="AR80" s="40">
        <f>+VLOOKUP($B80,'1g -izabrana lica u pravosuđu'!$A$17:$AP$44,+AR$3,FALSE)</f>
        <v>0</v>
      </c>
      <c r="AS80" s="40">
        <f>+VLOOKUP($B80,'1g -izabrana lica u pravosuđu'!$A$17:$AP$44,+AS$3,FALSE)</f>
        <v>0</v>
      </c>
      <c r="AT80" s="40"/>
      <c r="AU80" s="40">
        <f t="shared" si="17"/>
        <v>0</v>
      </c>
      <c r="AV80" s="40">
        <f>+VLOOKUP($B80,'1g -izabrana lica u pravosuđu'!$A$17:$AP$44,+AV$3,FALSE)</f>
        <v>0</v>
      </c>
      <c r="AW80" s="40">
        <f>+VLOOKUP($B80,'1g -izabrana lica u pravosuđu'!$A$17:$AP$44,+AW$3,FALSE)</f>
        <v>0</v>
      </c>
      <c r="AY80" s="40">
        <f>+(AQ80*'1g -izabrana lica u pravosuđu'!$D$6)/100</f>
        <v>0</v>
      </c>
      <c r="AZ80" s="40">
        <f>+(AR80*'1g -izabrana lica u pravosuđu'!$D$6)/100</f>
        <v>0</v>
      </c>
      <c r="BA80" s="40">
        <f>+(AV80*'1g -izabrana lica u pravosuđu'!$D$6)/100</f>
        <v>0</v>
      </c>
      <c r="BB80" s="40">
        <f>+(AW80*'1g -izabrana lica u pravosuđu'!$D$6)/100</f>
        <v>0</v>
      </c>
    </row>
    <row r="81" spans="1:54" x14ac:dyDescent="0.25">
      <c r="A81">
        <f t="shared" si="12"/>
        <v>0</v>
      </c>
      <c r="B81">
        <f>+IF(MAX(B$4:B80)+1&lt;=B$1,B80+1,0)</f>
        <v>0</v>
      </c>
      <c r="C81" s="222">
        <f t="shared" si="13"/>
        <v>0</v>
      </c>
      <c r="D81">
        <f t="shared" si="14"/>
        <v>0</v>
      </c>
      <c r="E81" s="368">
        <f t="shared" si="15"/>
        <v>0</v>
      </c>
      <c r="F81" s="222">
        <f t="shared" si="18"/>
        <v>0</v>
      </c>
      <c r="G81">
        <f>IF($B81=0,0,+VLOOKUP($B81,'1g -izabrana lica u pravosuđu'!$A$17:$B$50,G$3,FALSE))</f>
        <v>0</v>
      </c>
      <c r="J81">
        <f>+VLOOKUP($B81,'1g -izabrana lica u pravosuđu'!$A$17:$AJ$44,+J$3,FALSE)</f>
        <v>0</v>
      </c>
      <c r="K81">
        <f>+VLOOKUP($B81,'1g -izabrana lica u pravosuđu'!$A$17:$AJ$44,+K$3,FALSE)</f>
        <v>0</v>
      </c>
      <c r="L81">
        <f>+VLOOKUP($B81,'1g -izabrana lica u pravosuđu'!$A$17:$AJ$44,+L$3,FALSE)</f>
        <v>0</v>
      </c>
      <c r="M81">
        <f>+VLOOKUP($B81,'1g -izabrana lica u pravosuđu'!$A$17:$AJ$44,+M$3,FALSE)</f>
        <v>0</v>
      </c>
      <c r="N81">
        <f>+VLOOKUP($B81,'1g -izabrana lica u pravosuđu'!$A$17:$AJ$44,+N$3,FALSE)</f>
        <v>0</v>
      </c>
      <c r="O81">
        <f>+VLOOKUP($B81,'1g -izabrana lica u pravosuđu'!$A$17:$AJ$44,+O$3,FALSE)</f>
        <v>0</v>
      </c>
      <c r="P81">
        <f>+VLOOKUP($B81,'1g -izabrana lica u pravosuđu'!$A$17:$AJ$44,+P$3,FALSE)</f>
        <v>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N81" s="40">
        <f>+VLOOKUP($B81,'1g -izabrana lica u pravosuđu'!$A$17:$AP$44,+AN$3,FALSE)</f>
        <v>0</v>
      </c>
      <c r="AO81" s="40"/>
      <c r="AP81" s="40">
        <f t="shared" si="16"/>
        <v>0</v>
      </c>
      <c r="AQ81" s="40">
        <f>+VLOOKUP($B81,'1g -izabrana lica u pravosuđu'!$A$17:$AP$44,+AQ$3,FALSE)</f>
        <v>0</v>
      </c>
      <c r="AR81" s="40">
        <f>+VLOOKUP($B81,'1g -izabrana lica u pravosuđu'!$A$17:$AP$44,+AR$3,FALSE)</f>
        <v>0</v>
      </c>
      <c r="AS81" s="40">
        <f>+VLOOKUP($B81,'1g -izabrana lica u pravosuđu'!$A$17:$AP$44,+AS$3,FALSE)</f>
        <v>0</v>
      </c>
      <c r="AT81" s="40"/>
      <c r="AU81" s="40">
        <f t="shared" si="17"/>
        <v>0</v>
      </c>
      <c r="AV81" s="40">
        <f>+VLOOKUP($B81,'1g -izabrana lica u pravosuđu'!$A$17:$AP$44,+AV$3,FALSE)</f>
        <v>0</v>
      </c>
      <c r="AW81" s="40">
        <f>+VLOOKUP($B81,'1g -izabrana lica u pravosuđu'!$A$17:$AP$44,+AW$3,FALSE)</f>
        <v>0</v>
      </c>
      <c r="AY81" s="40">
        <f>+(AQ81*'1g -izabrana lica u pravosuđu'!$D$6)/100</f>
        <v>0</v>
      </c>
      <c r="AZ81" s="40">
        <f>+(AR81*'1g -izabrana lica u pravosuđu'!$D$6)/100</f>
        <v>0</v>
      </c>
      <c r="BA81" s="40">
        <f>+(AV81*'1g -izabrana lica u pravosuđu'!$D$6)/100</f>
        <v>0</v>
      </c>
      <c r="BB81" s="40">
        <f>+(AW81*'1g -izabrana lica u pravosuđu'!$D$6)/100</f>
        <v>0</v>
      </c>
    </row>
    <row r="82" spans="1:54" x14ac:dyDescent="0.25">
      <c r="A82">
        <f t="shared" si="12"/>
        <v>0</v>
      </c>
      <c r="B82">
        <f>+IF(MAX(B$4:B81)+1&lt;=B$1,B81+1,0)</f>
        <v>0</v>
      </c>
      <c r="C82" s="222">
        <f t="shared" si="13"/>
        <v>0</v>
      </c>
      <c r="D82">
        <f t="shared" si="14"/>
        <v>0</v>
      </c>
      <c r="E82" s="368">
        <f t="shared" si="15"/>
        <v>0</v>
      </c>
      <c r="F82" s="222">
        <f t="shared" si="18"/>
        <v>0</v>
      </c>
      <c r="G82">
        <f>IF($B82=0,0,+VLOOKUP($B82,'1g -izabrana lica u pravosuđu'!$A$17:$B$50,G$3,FALSE))</f>
        <v>0</v>
      </c>
      <c r="J82">
        <f>+VLOOKUP($B82,'1g -izabrana lica u pravosuđu'!$A$17:$AJ$44,+J$3,FALSE)</f>
        <v>0</v>
      </c>
      <c r="K82">
        <f>+VLOOKUP($B82,'1g -izabrana lica u pravosuđu'!$A$17:$AJ$44,+K$3,FALSE)</f>
        <v>0</v>
      </c>
      <c r="L82">
        <f>+VLOOKUP($B82,'1g -izabrana lica u pravosuđu'!$A$17:$AJ$44,+L$3,FALSE)</f>
        <v>0</v>
      </c>
      <c r="M82">
        <f>+VLOOKUP($B82,'1g -izabrana lica u pravosuđu'!$A$17:$AJ$44,+M$3,FALSE)</f>
        <v>0</v>
      </c>
      <c r="N82">
        <f>+VLOOKUP($B82,'1g -izabrana lica u pravosuđu'!$A$17:$AJ$44,+N$3,FALSE)</f>
        <v>0</v>
      </c>
      <c r="O82">
        <f>+VLOOKUP($B82,'1g -izabrana lica u pravosuđu'!$A$17:$AJ$44,+O$3,FALSE)</f>
        <v>0</v>
      </c>
      <c r="P82">
        <f>+VLOOKUP($B82,'1g -izabrana lica u pravosuđu'!$A$17:$AJ$44,+P$3,FALSE)</f>
        <v>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N82" s="40">
        <f>+VLOOKUP($B82,'1g -izabrana lica u pravosuđu'!$A$17:$AP$44,+AN$3,FALSE)</f>
        <v>0</v>
      </c>
      <c r="AO82" s="40"/>
      <c r="AP82" s="40">
        <f t="shared" si="16"/>
        <v>0</v>
      </c>
      <c r="AQ82" s="40">
        <f>+VLOOKUP($B82,'1g -izabrana lica u pravosuđu'!$A$17:$AP$44,+AQ$3,FALSE)</f>
        <v>0</v>
      </c>
      <c r="AR82" s="40">
        <f>+VLOOKUP($B82,'1g -izabrana lica u pravosuđu'!$A$17:$AP$44,+AR$3,FALSE)</f>
        <v>0</v>
      </c>
      <c r="AS82" s="40">
        <f>+VLOOKUP($B82,'1g -izabrana lica u pravosuđu'!$A$17:$AP$44,+AS$3,FALSE)</f>
        <v>0</v>
      </c>
      <c r="AT82" s="40"/>
      <c r="AU82" s="40">
        <f t="shared" si="17"/>
        <v>0</v>
      </c>
      <c r="AV82" s="40">
        <f>+VLOOKUP($B82,'1g -izabrana lica u pravosuđu'!$A$17:$AP$44,+AV$3,FALSE)</f>
        <v>0</v>
      </c>
      <c r="AW82" s="40">
        <f>+VLOOKUP($B82,'1g -izabrana lica u pravosuđu'!$A$17:$AP$44,+AW$3,FALSE)</f>
        <v>0</v>
      </c>
      <c r="AY82" s="40">
        <f>+(AQ82*'1g -izabrana lica u pravosuđu'!$D$6)/100</f>
        <v>0</v>
      </c>
      <c r="AZ82" s="40">
        <f>+(AR82*'1g -izabrana lica u pravosuđu'!$D$6)/100</f>
        <v>0</v>
      </c>
      <c r="BA82" s="40">
        <f>+(AV82*'1g -izabrana lica u pravosuđu'!$D$6)/100</f>
        <v>0</v>
      </c>
      <c r="BB82" s="40">
        <f>+(AW82*'1g -izabrana lica u pravosuđu'!$D$6)/100</f>
        <v>0</v>
      </c>
    </row>
    <row r="83" spans="1:54" x14ac:dyDescent="0.25">
      <c r="A83">
        <f t="shared" si="12"/>
        <v>0</v>
      </c>
      <c r="B83">
        <f>+IF(MAX(B$4:B82)+1&lt;=B$1,B82+1,0)</f>
        <v>0</v>
      </c>
      <c r="C83" s="222">
        <f t="shared" si="13"/>
        <v>0</v>
      </c>
      <c r="D83">
        <f t="shared" si="14"/>
        <v>0</v>
      </c>
      <c r="E83" s="368">
        <f t="shared" si="15"/>
        <v>0</v>
      </c>
      <c r="F83" s="222">
        <f t="shared" si="18"/>
        <v>0</v>
      </c>
      <c r="G83">
        <f>IF($B83=0,0,+VLOOKUP($B83,'1g -izabrana lica u pravosuđu'!$A$17:$B$50,G$3,FALSE))</f>
        <v>0</v>
      </c>
      <c r="J83">
        <f>+VLOOKUP($B83,'1g -izabrana lica u pravosuđu'!$A$17:$AJ$44,+J$3,FALSE)</f>
        <v>0</v>
      </c>
      <c r="K83">
        <f>+VLOOKUP($B83,'1g -izabrana lica u pravosuđu'!$A$17:$AJ$44,+K$3,FALSE)</f>
        <v>0</v>
      </c>
      <c r="L83">
        <f>+VLOOKUP($B83,'1g -izabrana lica u pravosuđu'!$A$17:$AJ$44,+L$3,FALSE)</f>
        <v>0</v>
      </c>
      <c r="M83">
        <f>+VLOOKUP($B83,'1g -izabrana lica u pravosuđu'!$A$17:$AJ$44,+M$3,FALSE)</f>
        <v>0</v>
      </c>
      <c r="N83">
        <f>+VLOOKUP($B83,'1g -izabrana lica u pravosuđu'!$A$17:$AJ$44,+N$3,FALSE)</f>
        <v>0</v>
      </c>
      <c r="O83">
        <f>+VLOOKUP($B83,'1g -izabrana lica u pravosuđu'!$A$17:$AJ$44,+O$3,FALSE)</f>
        <v>0</v>
      </c>
      <c r="P83">
        <f>+VLOOKUP($B83,'1g -izabrana lica u pravosuđu'!$A$17:$AJ$44,+P$3,FALSE)</f>
        <v>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N83" s="40">
        <f>+VLOOKUP($B83,'1g -izabrana lica u pravosuđu'!$A$17:$AP$44,+AN$3,FALSE)</f>
        <v>0</v>
      </c>
      <c r="AO83" s="40"/>
      <c r="AP83" s="40">
        <f t="shared" si="16"/>
        <v>0</v>
      </c>
      <c r="AQ83" s="40">
        <f>+VLOOKUP($B83,'1g -izabrana lica u pravosuđu'!$A$17:$AP$44,+AQ$3,FALSE)</f>
        <v>0</v>
      </c>
      <c r="AR83" s="40">
        <f>+VLOOKUP($B83,'1g -izabrana lica u pravosuđu'!$A$17:$AP$44,+AR$3,FALSE)</f>
        <v>0</v>
      </c>
      <c r="AS83" s="40">
        <f>+VLOOKUP($B83,'1g -izabrana lica u pravosuđu'!$A$17:$AP$44,+AS$3,FALSE)</f>
        <v>0</v>
      </c>
      <c r="AT83" s="40"/>
      <c r="AU83" s="40">
        <f t="shared" si="17"/>
        <v>0</v>
      </c>
      <c r="AV83" s="40">
        <f>+VLOOKUP($B83,'1g -izabrana lica u pravosuđu'!$A$17:$AP$44,+AV$3,FALSE)</f>
        <v>0</v>
      </c>
      <c r="AW83" s="40">
        <f>+VLOOKUP($B83,'1g -izabrana lica u pravosuđu'!$A$17:$AP$44,+AW$3,FALSE)</f>
        <v>0</v>
      </c>
      <c r="AY83" s="40">
        <f>+(AQ83*'1g -izabrana lica u pravosuđu'!$D$6)/100</f>
        <v>0</v>
      </c>
      <c r="AZ83" s="40">
        <f>+(AR83*'1g -izabrana lica u pravosuđu'!$D$6)/100</f>
        <v>0</v>
      </c>
      <c r="BA83" s="40">
        <f>+(AV83*'1g -izabrana lica u pravosuđu'!$D$6)/100</f>
        <v>0</v>
      </c>
      <c r="BB83" s="40">
        <f>+(AW83*'1g -izabrana lica u pravosuđu'!$D$6)/100</f>
        <v>0</v>
      </c>
    </row>
    <row r="84" spans="1:54" x14ac:dyDescent="0.25">
      <c r="AN84" s="40">
        <f>+VLOOKUP($B84,'1g -izabrana lica u pravosuđu'!$A$17:$AP$44,+AN$3,FALSE)</f>
        <v>0</v>
      </c>
      <c r="AO84" s="40"/>
      <c r="AP84" s="40">
        <f t="shared" si="16"/>
        <v>0</v>
      </c>
      <c r="AQ84" s="40">
        <f>+VLOOKUP($B84,'1g -izabrana lica u pravosuđu'!$A$17:$AP$44,+AQ$3,FALSE)</f>
        <v>0</v>
      </c>
      <c r="AR84" s="40">
        <f>+VLOOKUP($B84,'1g -izabrana lica u pravosuđu'!$A$17:$AP$44,+AR$3,FALSE)</f>
        <v>0</v>
      </c>
      <c r="AS84" s="40">
        <f>+VLOOKUP($B84,'1g -izabrana lica u pravosuđu'!$A$17:$AP$44,+AS$3,FALSE)</f>
        <v>0</v>
      </c>
      <c r="AT84" s="40"/>
      <c r="AU84" s="40">
        <f t="shared" si="17"/>
        <v>0</v>
      </c>
      <c r="AV84" s="40">
        <f>+VLOOKUP($B84,'1g -izabrana lica u pravosuđu'!$A$17:$AP$44,+AV$3,FALSE)</f>
        <v>0</v>
      </c>
      <c r="AW84" s="40">
        <f>+VLOOKUP($B84,'1g -izabrana lica u pravosuđu'!$A$17:$AP$44,+AW$3,FALSE)</f>
        <v>0</v>
      </c>
      <c r="AY84" s="40">
        <f>+(AQ84*'1g -izabrana lica u pravosuđu'!$D$6)/100</f>
        <v>0</v>
      </c>
      <c r="AZ84" s="40">
        <f>+(AR84*'1g -izabrana lica u pravosuđu'!$D$6)/100</f>
        <v>0</v>
      </c>
      <c r="BA84" s="40">
        <f>+(AV84*'1g -izabrana lica u pravosuđu'!$D$6)/100</f>
        <v>0</v>
      </c>
      <c r="BB84" s="40">
        <f>+(AW84*'1g -izabrana lica u pravosuđu'!$D$6)/100</f>
        <v>0</v>
      </c>
    </row>
    <row r="85" spans="1:54" x14ac:dyDescent="0.25">
      <c r="AN85" s="40">
        <f>+VLOOKUP($B85,'1g -izabrana lica u pravosuđu'!$A$17:$AP$44,+AN$3,FALSE)</f>
        <v>0</v>
      </c>
      <c r="AO85" s="40"/>
      <c r="AP85" s="40">
        <f t="shared" si="16"/>
        <v>0</v>
      </c>
      <c r="AQ85" s="40">
        <f>+VLOOKUP($B85,'1g -izabrana lica u pravosuđu'!$A$17:$AP$44,+AQ$3,FALSE)</f>
        <v>0</v>
      </c>
      <c r="AR85" s="40">
        <f>+VLOOKUP($B85,'1g -izabrana lica u pravosuđu'!$A$17:$AP$44,+AR$3,FALSE)</f>
        <v>0</v>
      </c>
      <c r="AS85" s="40">
        <f>+VLOOKUP($B85,'1g -izabrana lica u pravosuđu'!$A$17:$AP$44,+AS$3,FALSE)</f>
        <v>0</v>
      </c>
      <c r="AT85" s="40"/>
      <c r="AU85" s="40">
        <f t="shared" si="17"/>
        <v>0</v>
      </c>
      <c r="AV85" s="40">
        <f>+VLOOKUP($B85,'1g -izabrana lica u pravosuđu'!$A$17:$AP$44,+AV$3,FALSE)</f>
        <v>0</v>
      </c>
      <c r="AW85" s="40">
        <f>+VLOOKUP($B85,'1g -izabrana lica u pravosuđu'!$A$17:$AP$44,+AW$3,FALSE)</f>
        <v>0</v>
      </c>
      <c r="AY85" s="40">
        <f>+(AQ85*'1g -izabrana lica u pravosuđu'!$D$6)/100</f>
        <v>0</v>
      </c>
      <c r="AZ85" s="40">
        <f>+(AR85*'1g -izabrana lica u pravosuđu'!$D$6)/100</f>
        <v>0</v>
      </c>
      <c r="BA85" s="40">
        <f>+(AV85*'1g -izabrana lica u pravosuđu'!$D$6)/100</f>
        <v>0</v>
      </c>
      <c r="BB85" s="40">
        <f>+(AW85*'1g -izabrana lica u pravosuđu'!$D$6)/100</f>
        <v>0</v>
      </c>
    </row>
    <row r="86" spans="1:54" x14ac:dyDescent="0.25">
      <c r="AN86" s="40">
        <f>+VLOOKUP($B86,'1g -izabrana lica u pravosuđu'!$A$17:$AP$44,+AN$3,FALSE)</f>
        <v>0</v>
      </c>
      <c r="AO86" s="40"/>
      <c r="AP86" s="40">
        <f t="shared" si="16"/>
        <v>0</v>
      </c>
      <c r="AQ86" s="40">
        <f>+VLOOKUP($B86,'1g -izabrana lica u pravosuđu'!$A$17:$AP$44,+AQ$3,FALSE)</f>
        <v>0</v>
      </c>
      <c r="AR86" s="40">
        <f>+VLOOKUP($B86,'1g -izabrana lica u pravosuđu'!$A$17:$AP$44,+AR$3,FALSE)</f>
        <v>0</v>
      </c>
      <c r="AS86" s="40">
        <f>+VLOOKUP($B86,'1g -izabrana lica u pravosuđu'!$A$17:$AP$44,+AS$3,FALSE)</f>
        <v>0</v>
      </c>
      <c r="AT86" s="40"/>
      <c r="AU86" s="40">
        <f t="shared" si="17"/>
        <v>0</v>
      </c>
      <c r="AV86" s="40">
        <f>+VLOOKUP($B86,'1g -izabrana lica u pravosuđu'!$A$17:$AP$44,+AV$3,FALSE)</f>
        <v>0</v>
      </c>
      <c r="AW86" s="40">
        <f>+VLOOKUP($B86,'1g -izabrana lica u pravosuđu'!$A$17:$AP$44,+AW$3,FALSE)</f>
        <v>0</v>
      </c>
      <c r="AY86" s="40">
        <f>+(AQ86*'1g -izabrana lica u pravosuđu'!$D$6)/100</f>
        <v>0</v>
      </c>
      <c r="AZ86" s="40">
        <f>+(AR86*'1g -izabrana lica u pravosuđu'!$D$6)/100</f>
        <v>0</v>
      </c>
      <c r="BA86" s="40">
        <f>+(AV86*'1g -izabrana lica u pravosuđu'!$D$6)/100</f>
        <v>0</v>
      </c>
      <c r="BB86" s="40">
        <f>+(AW86*'1g -izabrana lica u pravosuđu'!$D$6)/100</f>
        <v>0</v>
      </c>
    </row>
    <row r="87" spans="1:54" x14ac:dyDescent="0.25">
      <c r="AN87" s="40">
        <f>+VLOOKUP($B87,'1g -izabrana lica u pravosuđu'!$A$17:$AP$44,+AN$3,FALSE)</f>
        <v>0</v>
      </c>
      <c r="AO87" s="40"/>
      <c r="AP87" s="40">
        <f t="shared" si="16"/>
        <v>0</v>
      </c>
      <c r="AQ87" s="40">
        <f>+VLOOKUP($B87,'1g -izabrana lica u pravosuđu'!$A$17:$AP$44,+AQ$3,FALSE)</f>
        <v>0</v>
      </c>
      <c r="AR87" s="40">
        <f>+VLOOKUP($B87,'1g -izabrana lica u pravosuđu'!$A$17:$AP$44,+AR$3,FALSE)</f>
        <v>0</v>
      </c>
      <c r="AS87" s="40">
        <f>+VLOOKUP($B87,'1g -izabrana lica u pravosuđu'!$A$17:$AP$44,+AS$3,FALSE)</f>
        <v>0</v>
      </c>
      <c r="AT87" s="40"/>
      <c r="AU87" s="40">
        <f t="shared" si="17"/>
        <v>0</v>
      </c>
      <c r="AV87" s="40">
        <f>+VLOOKUP($B87,'1g -izabrana lica u pravosuđu'!$A$17:$AP$44,+AV$3,FALSE)</f>
        <v>0</v>
      </c>
      <c r="AW87" s="40">
        <f>+VLOOKUP($B87,'1g -izabrana lica u pravosuđu'!$A$17:$AP$44,+AW$3,FALSE)</f>
        <v>0</v>
      </c>
      <c r="AY87" s="40">
        <f>+(AQ87*'1g -izabrana lica u pravosuđu'!$D$6)/100</f>
        <v>0</v>
      </c>
      <c r="AZ87" s="40">
        <f>+(AR87*'1g -izabrana lica u pravosuđu'!$D$6)/100</f>
        <v>0</v>
      </c>
      <c r="BA87" s="40">
        <f>+(AV87*'1g -izabrana lica u pravosuđu'!$D$6)/100</f>
        <v>0</v>
      </c>
      <c r="BB87" s="40">
        <f>+(AW87*'1g -izabrana lica u pravosuđu'!$D$6)/100</f>
        <v>0</v>
      </c>
    </row>
    <row r="88" spans="1:54" x14ac:dyDescent="0.25">
      <c r="AN88" s="40">
        <f>+VLOOKUP($B88,'1g -izabrana lica u pravosuđu'!$A$17:$AP$44,+AN$3,FALSE)</f>
        <v>0</v>
      </c>
      <c r="AO88" s="40"/>
      <c r="AP88" s="40">
        <f t="shared" si="16"/>
        <v>0</v>
      </c>
      <c r="AQ88" s="40">
        <f>+VLOOKUP($B88,'1g -izabrana lica u pravosuđu'!$A$17:$AP$44,+AQ$3,FALSE)</f>
        <v>0</v>
      </c>
      <c r="AR88" s="40">
        <f>+VLOOKUP($B88,'1g -izabrana lica u pravosuđu'!$A$17:$AP$44,+AR$3,FALSE)</f>
        <v>0</v>
      </c>
      <c r="AS88" s="40">
        <f>+VLOOKUP($B88,'1g -izabrana lica u pravosuđu'!$A$17:$AP$44,+AS$3,FALSE)</f>
        <v>0</v>
      </c>
      <c r="AT88" s="40"/>
      <c r="AU88" s="40">
        <f t="shared" si="17"/>
        <v>0</v>
      </c>
      <c r="AV88" s="40">
        <f>+VLOOKUP($B88,'1g -izabrana lica u pravosuđu'!$A$17:$AP$44,+AV$3,FALSE)</f>
        <v>0</v>
      </c>
      <c r="AW88" s="40">
        <f>+VLOOKUP($B88,'1g -izabrana lica u pravosuđu'!$A$17:$AP$44,+AW$3,FALSE)</f>
        <v>0</v>
      </c>
      <c r="AY88" s="40">
        <f>+(AQ88*'1g -izabrana lica u pravosuđu'!$D$6)/100</f>
        <v>0</v>
      </c>
      <c r="AZ88" s="40">
        <f>+(AR88*'1g -izabrana lica u pravosuđu'!$D$6)/100</f>
        <v>0</v>
      </c>
      <c r="BA88" s="40">
        <f>+(AV88*'1g -izabrana lica u pravosuđu'!$D$6)/100</f>
        <v>0</v>
      </c>
      <c r="BB88" s="40">
        <f>+(AW88*'1g -izabrana lica u pravosuđu'!$D$6)/100</f>
        <v>0</v>
      </c>
    </row>
    <row r="89" spans="1:54" x14ac:dyDescent="0.25">
      <c r="AN89" s="40">
        <f>+VLOOKUP($B89,'1g -izabrana lica u pravosuđu'!$A$17:$AP$44,+AN$3,FALSE)</f>
        <v>0</v>
      </c>
      <c r="AO89" s="40"/>
      <c r="AP89" s="40">
        <f t="shared" si="16"/>
        <v>0</v>
      </c>
      <c r="AQ89" s="40">
        <f>+VLOOKUP($B89,'1g -izabrana lica u pravosuđu'!$A$17:$AP$44,+AQ$3,FALSE)</f>
        <v>0</v>
      </c>
      <c r="AR89" s="40">
        <f>+VLOOKUP($B89,'1g -izabrana lica u pravosuđu'!$A$17:$AP$44,+AR$3,FALSE)</f>
        <v>0</v>
      </c>
      <c r="AS89" s="40">
        <f>+VLOOKUP($B89,'1g -izabrana lica u pravosuđu'!$A$17:$AP$44,+AS$3,FALSE)</f>
        <v>0</v>
      </c>
      <c r="AT89" s="40"/>
      <c r="AU89" s="40">
        <f t="shared" si="17"/>
        <v>0</v>
      </c>
      <c r="AV89" s="40">
        <f>+VLOOKUP($B89,'1g -izabrana lica u pravosuđu'!$A$17:$AP$44,+AV$3,FALSE)</f>
        <v>0</v>
      </c>
      <c r="AW89" s="40">
        <f>+VLOOKUP($B89,'1g -izabrana lica u pravosuđu'!$A$17:$AP$44,+AW$3,FALSE)</f>
        <v>0</v>
      </c>
      <c r="AY89" s="40">
        <f>+(AQ89*'1g -izabrana lica u pravosuđu'!$D$6)/100</f>
        <v>0</v>
      </c>
      <c r="AZ89" s="40">
        <f>+(AR89*'1g -izabrana lica u pravosuđu'!$D$6)/100</f>
        <v>0</v>
      </c>
      <c r="BA89" s="40">
        <f>+(AV89*'1g -izabrana lica u pravosuđu'!$D$6)/100</f>
        <v>0</v>
      </c>
      <c r="BB89" s="40">
        <f>+(AW89*'1g -izabrana lica u pravosuđu'!$D$6)/100</f>
        <v>0</v>
      </c>
    </row>
    <row r="90" spans="1:54" x14ac:dyDescent="0.25">
      <c r="AN90" s="40">
        <f>+VLOOKUP($B90,'1g -izabrana lica u pravosuđu'!$A$17:$AP$44,+AN$3,FALSE)</f>
        <v>0</v>
      </c>
      <c r="AO90" s="40"/>
      <c r="AP90" s="40">
        <f t="shared" si="16"/>
        <v>0</v>
      </c>
      <c r="AQ90" s="40">
        <f>+VLOOKUP($B90,'1g -izabrana lica u pravosuđu'!$A$17:$AP$44,+AQ$3,FALSE)</f>
        <v>0</v>
      </c>
      <c r="AR90" s="40">
        <f>+VLOOKUP($B90,'1g -izabrana lica u pravosuđu'!$A$17:$AP$44,+AR$3,FALSE)</f>
        <v>0</v>
      </c>
      <c r="AS90" s="40">
        <f>+VLOOKUP($B90,'1g -izabrana lica u pravosuđu'!$A$17:$AP$44,+AS$3,FALSE)</f>
        <v>0</v>
      </c>
      <c r="AT90" s="40"/>
      <c r="AU90" s="40">
        <f t="shared" si="17"/>
        <v>0</v>
      </c>
      <c r="AV90" s="40">
        <f>+VLOOKUP($B90,'1g -izabrana lica u pravosuđu'!$A$17:$AP$44,+AV$3,FALSE)</f>
        <v>0</v>
      </c>
      <c r="AW90" s="40">
        <f>+VLOOKUP($B90,'1g -izabrana lica u pravosuđu'!$A$17:$AP$44,+AW$3,FALSE)</f>
        <v>0</v>
      </c>
      <c r="AY90" s="40">
        <f>+(AQ90*'1g -izabrana lica u pravosuđu'!$D$6)/100</f>
        <v>0</v>
      </c>
      <c r="AZ90" s="40">
        <f>+(AR90*'1g -izabrana lica u pravosuđu'!$D$6)/100</f>
        <v>0</v>
      </c>
      <c r="BA90" s="40">
        <f>+(AV90*'1g -izabrana lica u pravosuđu'!$D$6)/100</f>
        <v>0</v>
      </c>
      <c r="BB90" s="40">
        <f>+(AW90*'1g -izabrana lica u pravosuđu'!$D$6)/100</f>
        <v>0</v>
      </c>
    </row>
    <row r="91" spans="1:54" x14ac:dyDescent="0.25">
      <c r="AN91" s="40">
        <f>+VLOOKUP($B91,'1g -izabrana lica u pravosuđu'!$A$17:$AP$44,+AN$3,FALSE)</f>
        <v>0</v>
      </c>
      <c r="AO91" s="40"/>
      <c r="AP91" s="40">
        <f t="shared" si="16"/>
        <v>0</v>
      </c>
      <c r="AQ91" s="40">
        <f>+VLOOKUP($B91,'1g -izabrana lica u pravosuđu'!$A$17:$AP$44,+AQ$3,FALSE)</f>
        <v>0</v>
      </c>
      <c r="AR91" s="40">
        <f>+VLOOKUP($B91,'1g -izabrana lica u pravosuđu'!$A$17:$AP$44,+AR$3,FALSE)</f>
        <v>0</v>
      </c>
      <c r="AS91" s="40">
        <f>+VLOOKUP($B91,'1g -izabrana lica u pravosuđu'!$A$17:$AP$44,+AS$3,FALSE)</f>
        <v>0</v>
      </c>
      <c r="AT91" s="40"/>
      <c r="AU91" s="40">
        <f t="shared" si="17"/>
        <v>0</v>
      </c>
      <c r="AV91" s="40">
        <f>+VLOOKUP($B91,'1g -izabrana lica u pravosuđu'!$A$17:$AP$44,+AV$3,FALSE)</f>
        <v>0</v>
      </c>
      <c r="AW91" s="40">
        <f>+VLOOKUP($B91,'1g -izabrana lica u pravosuđu'!$A$17:$AP$44,+AW$3,FALSE)</f>
        <v>0</v>
      </c>
    </row>
    <row r="92" spans="1:54" x14ac:dyDescent="0.25">
      <c r="AN92" s="40">
        <f>+VLOOKUP($B92,'1g -izabrana lica u pravosuđu'!$A$17:$AP$44,+AN$3,FALSE)</f>
        <v>0</v>
      </c>
      <c r="AO92" s="40"/>
      <c r="AP92" s="40">
        <f t="shared" si="16"/>
        <v>0</v>
      </c>
      <c r="AQ92" s="40">
        <f>+VLOOKUP($B92,'1g -izabrana lica u pravosuđu'!$A$17:$AP$44,+AQ$3,FALSE)</f>
        <v>0</v>
      </c>
      <c r="AR92" s="40">
        <f>+VLOOKUP($B92,'1g -izabrana lica u pravosuđu'!$A$17:$AP$44,+AR$3,FALSE)</f>
        <v>0</v>
      </c>
      <c r="AS92" s="40">
        <f>+VLOOKUP($B92,'1g -izabrana lica u pravosuđu'!$A$17:$AP$44,+AS$3,FALSE)</f>
        <v>0</v>
      </c>
      <c r="AT92" s="40"/>
      <c r="AU92" s="40">
        <f t="shared" si="17"/>
        <v>0</v>
      </c>
      <c r="AV92" s="40">
        <f>+VLOOKUP($B92,'1g -izabrana lica u pravosuđu'!$A$17:$AP$44,+AV$3,FALSE)</f>
        <v>0</v>
      </c>
      <c r="AW92" s="40">
        <f>+VLOOKUP($B92,'1g -izabrana lica u pravosuđu'!$A$17:$AP$44,+AW$3,FALSE)</f>
        <v>0</v>
      </c>
    </row>
    <row r="93" spans="1:54" x14ac:dyDescent="0.25">
      <c r="AN93" s="40">
        <f>+VLOOKUP($B93,'1g -izabrana lica u pravosuđu'!$A$17:$AP$44,+AN$3,FALSE)</f>
        <v>0</v>
      </c>
      <c r="AO93" s="40"/>
      <c r="AP93" s="40">
        <f t="shared" si="16"/>
        <v>0</v>
      </c>
      <c r="AQ93" s="40">
        <f>+VLOOKUP($B93,'1g -izabrana lica u pravosuđu'!$A$17:$AP$44,+AQ$3,FALSE)</f>
        <v>0</v>
      </c>
      <c r="AR93" s="40">
        <f>+VLOOKUP($B93,'1g -izabrana lica u pravosuđu'!$A$17:$AP$44,+AR$3,FALSE)</f>
        <v>0</v>
      </c>
      <c r="AS93" s="40">
        <f>+VLOOKUP($B93,'1g -izabrana lica u pravosuđu'!$A$17:$AP$44,+AS$3,FALSE)</f>
        <v>0</v>
      </c>
      <c r="AT93" s="40"/>
      <c r="AU93" s="40">
        <f t="shared" si="17"/>
        <v>0</v>
      </c>
      <c r="AV93" s="40">
        <f>+VLOOKUP($B93,'1g -izabrana lica u pravosuđu'!$A$17:$AP$44,+AV$3,FALSE)</f>
        <v>0</v>
      </c>
      <c r="AW93" s="40">
        <f>+VLOOKUP($B93,'1g -izabrana lica u pravosuđu'!$A$17:$AP$44,+AW$3,FALSE)</f>
        <v>0</v>
      </c>
    </row>
    <row r="94" spans="1:54" x14ac:dyDescent="0.25">
      <c r="AN94" s="40">
        <f>+VLOOKUP($B94,'1g -izabrana lica u pravosuđu'!$A$17:$AP$44,+AN$3,FALSE)</f>
        <v>0</v>
      </c>
      <c r="AO94" s="40"/>
      <c r="AP94" s="40">
        <f t="shared" si="16"/>
        <v>0</v>
      </c>
      <c r="AQ94" s="40">
        <f>+VLOOKUP($B94,'1g -izabrana lica u pravosuđu'!$A$17:$AP$44,+AQ$3,FALSE)</f>
        <v>0</v>
      </c>
      <c r="AR94" s="40">
        <f>+VLOOKUP($B94,'1g -izabrana lica u pravosuđu'!$A$17:$AP$44,+AR$3,FALSE)</f>
        <v>0</v>
      </c>
      <c r="AS94" s="40">
        <f>+VLOOKUP($B94,'1g -izabrana lica u pravosuđu'!$A$17:$AP$44,+AS$3,FALSE)</f>
        <v>0</v>
      </c>
      <c r="AT94" s="40"/>
      <c r="AU94" s="40">
        <f t="shared" si="17"/>
        <v>0</v>
      </c>
      <c r="AV94" s="40">
        <f>+VLOOKUP($B94,'1g -izabrana lica u pravosuđu'!$A$17:$AP$44,+AV$3,FALSE)</f>
        <v>0</v>
      </c>
      <c r="AW94" s="40">
        <f>+VLOOKUP($B94,'1g -izabrana lica u pravosuđu'!$A$17:$AP$44,+AW$3,FALSE)</f>
        <v>0</v>
      </c>
    </row>
    <row r="95" spans="1:54" x14ac:dyDescent="0.25">
      <c r="AN95" s="40">
        <f>+VLOOKUP($B95,'1g -izabrana lica u pravosuđu'!$A$17:$AP$44,+AN$3,FALSE)</f>
        <v>0</v>
      </c>
      <c r="AO95" s="40"/>
      <c r="AP95" s="40">
        <f t="shared" si="16"/>
        <v>0</v>
      </c>
      <c r="AQ95" s="40">
        <f>+VLOOKUP($B95,'1g -izabrana lica u pravosuđu'!$A$17:$AP$44,+AQ$3,FALSE)</f>
        <v>0</v>
      </c>
      <c r="AR95" s="40">
        <f>+VLOOKUP($B95,'1g -izabrana lica u pravosuđu'!$A$17:$AP$44,+AR$3,FALSE)</f>
        <v>0</v>
      </c>
      <c r="AS95" s="40">
        <f>+VLOOKUP($B95,'1g -izabrana lica u pravosuđu'!$A$17:$AP$44,+AS$3,FALSE)</f>
        <v>0</v>
      </c>
      <c r="AT95" s="40"/>
      <c r="AU95" s="40">
        <f t="shared" si="17"/>
        <v>0</v>
      </c>
      <c r="AV95" s="40">
        <f>+VLOOKUP($B95,'1g -izabrana lica u pravosuđu'!$A$17:$AP$44,+AV$3,FALSE)</f>
        <v>0</v>
      </c>
      <c r="AW95" s="40">
        <f>+VLOOKUP($B95,'1g -izabrana lica u pravosuđu'!$A$17:$AP$44,+AW$3,FALSE)</f>
        <v>0</v>
      </c>
    </row>
    <row r="96" spans="1:54" x14ac:dyDescent="0.25">
      <c r="AN96" s="40">
        <f>+VLOOKUP($B96,'1g -izabrana lica u pravosuđu'!$A$17:$AP$44,+AN$3,FALSE)</f>
        <v>0</v>
      </c>
      <c r="AO96" s="40"/>
      <c r="AP96" s="40">
        <f t="shared" si="16"/>
        <v>0</v>
      </c>
      <c r="AQ96" s="40">
        <f>+VLOOKUP($B96,'1g -izabrana lica u pravosuđu'!$A$17:$AP$44,+AQ$3,FALSE)</f>
        <v>0</v>
      </c>
      <c r="AR96" s="40">
        <f>+VLOOKUP($B96,'1g -izabrana lica u pravosuđu'!$A$17:$AP$44,+AR$3,FALSE)</f>
        <v>0</v>
      </c>
      <c r="AS96" s="40">
        <f>+VLOOKUP($B96,'1g -izabrana lica u pravosuđu'!$A$17:$AP$44,+AS$3,FALSE)</f>
        <v>0</v>
      </c>
      <c r="AT96" s="40"/>
      <c r="AU96" s="40">
        <f t="shared" si="17"/>
        <v>0</v>
      </c>
      <c r="AV96" s="40">
        <f>+VLOOKUP($B96,'1g -izabrana lica u pravosuđu'!$A$17:$AP$44,+AV$3,FALSE)</f>
        <v>0</v>
      </c>
      <c r="AW96" s="40">
        <f>+VLOOKUP($B96,'1g -izabrana lica u pravosuđu'!$A$17:$AP$44,+AW$3,FALSE)</f>
        <v>0</v>
      </c>
    </row>
    <row r="97" spans="40:49" x14ac:dyDescent="0.25">
      <c r="AN97" s="40">
        <f>+VLOOKUP($B97,'1g -izabrana lica u pravosuđu'!$A$17:$AP$44,+AN$3,FALSE)</f>
        <v>0</v>
      </c>
      <c r="AO97" s="40"/>
      <c r="AP97" s="40">
        <f t="shared" si="16"/>
        <v>0</v>
      </c>
      <c r="AQ97" s="40">
        <f>+VLOOKUP($B97,'1g -izabrana lica u pravosuđu'!$A$17:$AP$44,+AQ$3,FALSE)</f>
        <v>0</v>
      </c>
      <c r="AR97" s="40">
        <f>+VLOOKUP($B97,'1g -izabrana lica u pravosuđu'!$A$17:$AP$44,+AR$3,FALSE)</f>
        <v>0</v>
      </c>
      <c r="AS97" s="40">
        <f>+VLOOKUP($B97,'1g -izabrana lica u pravosuđu'!$A$17:$AP$44,+AS$3,FALSE)</f>
        <v>0</v>
      </c>
      <c r="AT97" s="40"/>
      <c r="AU97" s="40">
        <f t="shared" si="17"/>
        <v>0</v>
      </c>
      <c r="AV97" s="40">
        <f>+VLOOKUP($B97,'1g -izabrana lica u pravosuđu'!$A$17:$AP$44,+AV$3,FALSE)</f>
        <v>0</v>
      </c>
      <c r="AW97" s="40">
        <f>+VLOOKUP($B97,'1g -izabrana lica u pravosuđu'!$A$17:$AP$44,+AW$3,FALSE)</f>
        <v>0</v>
      </c>
    </row>
    <row r="98" spans="40:49" x14ac:dyDescent="0.25">
      <c r="AN98" s="40">
        <f>+VLOOKUP($B98,'1g -izabrana lica u pravosuđu'!$A$17:$AP$44,+AN$3,FALSE)</f>
        <v>0</v>
      </c>
      <c r="AO98" s="40"/>
      <c r="AP98" s="40">
        <f t="shared" si="16"/>
        <v>0</v>
      </c>
      <c r="AQ98" s="40">
        <f>+VLOOKUP($B98,'1g -izabrana lica u pravosuđu'!$A$17:$AP$44,+AQ$3,FALSE)</f>
        <v>0</v>
      </c>
      <c r="AR98" s="40">
        <f>+VLOOKUP($B98,'1g -izabrana lica u pravosuđu'!$A$17:$AP$44,+AR$3,FALSE)</f>
        <v>0</v>
      </c>
      <c r="AS98" s="40">
        <f>+VLOOKUP($B98,'1g -izabrana lica u pravosuđu'!$A$17:$AP$44,+AS$3,FALSE)</f>
        <v>0</v>
      </c>
      <c r="AT98" s="40"/>
      <c r="AU98" s="40">
        <f t="shared" si="17"/>
        <v>0</v>
      </c>
      <c r="AV98" s="40">
        <f>+VLOOKUP($B98,'1g -izabrana lica u pravosuđu'!$A$17:$AP$44,+AV$3,FALSE)</f>
        <v>0</v>
      </c>
      <c r="AW98" s="40">
        <f>+VLOOKUP($B98,'1g -izabrana lica u pravosuđu'!$A$17:$AP$44,+AW$3,FALSE)</f>
        <v>0</v>
      </c>
    </row>
    <row r="99" spans="40:49" x14ac:dyDescent="0.25">
      <c r="AN99" s="40">
        <f>+VLOOKUP($B99,'1g -izabrana lica u pravosuđu'!$A$17:$AP$44,+AN$3,FALSE)</f>
        <v>0</v>
      </c>
      <c r="AO99" s="40"/>
      <c r="AP99" s="40">
        <f t="shared" si="16"/>
        <v>0</v>
      </c>
      <c r="AQ99" s="40">
        <f>+VLOOKUP($B99,'1g -izabrana lica u pravosuđu'!$A$17:$AP$44,+AQ$3,FALSE)</f>
        <v>0</v>
      </c>
      <c r="AR99" s="40">
        <f>+VLOOKUP($B99,'1g -izabrana lica u pravosuđu'!$A$17:$AP$44,+AR$3,FALSE)</f>
        <v>0</v>
      </c>
      <c r="AS99" s="40">
        <f>+VLOOKUP($B99,'1g -izabrana lica u pravosuđu'!$A$17:$AP$44,+AS$3,FALSE)</f>
        <v>0</v>
      </c>
      <c r="AT99" s="40"/>
      <c r="AU99" s="40">
        <f t="shared" si="17"/>
        <v>0</v>
      </c>
      <c r="AV99" s="40">
        <f>+VLOOKUP($B99,'1g -izabrana lica u pravosuđu'!$A$17:$AP$44,+AV$3,FALSE)</f>
        <v>0</v>
      </c>
      <c r="AW99" s="40">
        <f>+VLOOKUP($B99,'1g -izabrana lica u pravosuđu'!$A$17:$AP$44,+AW$3,FALSE)</f>
        <v>0</v>
      </c>
    </row>
    <row r="100" spans="40:49" x14ac:dyDescent="0.25">
      <c r="AN100" s="40">
        <f>+VLOOKUP($B100,'1g -izabrana lica u pravosuđu'!$A$17:$AP$44,+AN$3,FALSE)</f>
        <v>0</v>
      </c>
      <c r="AO100" s="40"/>
      <c r="AP100" s="40">
        <f t="shared" si="16"/>
        <v>0</v>
      </c>
      <c r="AQ100" s="40">
        <f>+VLOOKUP($B100,'1g -izabrana lica u pravosuđu'!$A$17:$AP$44,+AQ$3,FALSE)</f>
        <v>0</v>
      </c>
      <c r="AR100" s="40">
        <f>+VLOOKUP($B100,'1g -izabrana lica u pravosuđu'!$A$17:$AP$44,+AR$3,FALSE)</f>
        <v>0</v>
      </c>
      <c r="AS100" s="40">
        <f>+VLOOKUP($B100,'1g -izabrana lica u pravosuđu'!$A$17:$AP$44,+AS$3,FALSE)</f>
        <v>0</v>
      </c>
      <c r="AT100" s="40"/>
      <c r="AU100" s="40">
        <f t="shared" si="17"/>
        <v>0</v>
      </c>
      <c r="AV100" s="40">
        <f>+VLOOKUP($B100,'1g -izabrana lica u pravosuđu'!$A$17:$AP$44,+AV$3,FALSE)</f>
        <v>0</v>
      </c>
      <c r="AW100" s="40">
        <f>+VLOOKUP($B100,'1g -izabrana lica u pravosuđu'!$A$17:$AP$44,+AW$3,FALSE)</f>
        <v>0</v>
      </c>
    </row>
    <row r="101" spans="40:49" x14ac:dyDescent="0.25">
      <c r="AN101" s="40">
        <f>+VLOOKUP($B101,'1g -izabrana lica u pravosuđu'!$A$17:$AP$44,+AN$3,FALSE)</f>
        <v>0</v>
      </c>
      <c r="AO101" s="40"/>
      <c r="AP101" s="40">
        <f t="shared" si="16"/>
        <v>0</v>
      </c>
      <c r="AQ101" s="40">
        <f>+VLOOKUP($B101,'1g -izabrana lica u pravosuđu'!$A$17:$AP$44,+AQ$3,FALSE)</f>
        <v>0</v>
      </c>
      <c r="AR101" s="40">
        <f>+VLOOKUP($B101,'1g -izabrana lica u pravosuđu'!$A$17:$AP$44,+AR$3,FALSE)</f>
        <v>0</v>
      </c>
      <c r="AS101" s="40">
        <f>+VLOOKUP($B101,'1g -izabrana lica u pravosuđu'!$A$17:$AP$44,+AS$3,FALSE)</f>
        <v>0</v>
      </c>
      <c r="AT101" s="40"/>
      <c r="AU101" s="40">
        <f t="shared" si="17"/>
        <v>0</v>
      </c>
      <c r="AV101" s="40">
        <f>+VLOOKUP($B101,'1g -izabrana lica u pravosuđu'!$A$17:$AP$44,+AV$3,FALSE)</f>
        <v>0</v>
      </c>
      <c r="AW101" s="40">
        <f>+VLOOKUP($B101,'1g -izabrana lica u pravosuđu'!$A$17:$AP$44,+AW$3,FALSE)</f>
        <v>0</v>
      </c>
    </row>
    <row r="102" spans="40:49" x14ac:dyDescent="0.25">
      <c r="AN102" s="40">
        <f>+VLOOKUP($B102,'1g -izabrana lica u pravosuđu'!$A$17:$AP$44,+AN$3,FALSE)</f>
        <v>0</v>
      </c>
      <c r="AO102" s="40"/>
      <c r="AP102" s="40">
        <f t="shared" si="16"/>
        <v>0</v>
      </c>
      <c r="AQ102" s="40">
        <f>+VLOOKUP($B102,'1g -izabrana lica u pravosuđu'!$A$17:$AP$44,+AQ$3,FALSE)</f>
        <v>0</v>
      </c>
      <c r="AR102" s="40">
        <f>+VLOOKUP($B102,'1g -izabrana lica u pravosuđu'!$A$17:$AP$44,+AR$3,FALSE)</f>
        <v>0</v>
      </c>
      <c r="AS102" s="40">
        <f>+VLOOKUP($B102,'1g -izabrana lica u pravosuđu'!$A$17:$AP$44,+AS$3,FALSE)</f>
        <v>0</v>
      </c>
      <c r="AT102" s="40"/>
      <c r="AU102" s="40">
        <f t="shared" si="17"/>
        <v>0</v>
      </c>
      <c r="AV102" s="40">
        <f>+VLOOKUP($B102,'1g -izabrana lica u pravosuđu'!$A$17:$AP$44,+AV$3,FALSE)</f>
        <v>0</v>
      </c>
      <c r="AW102" s="40">
        <f>+VLOOKUP($B102,'1g -izabrana lica u pravosuđu'!$A$17:$AP$44,+AW$3,FALSE)</f>
        <v>0</v>
      </c>
    </row>
  </sheetData>
  <mergeCells count="8">
    <mergeCell ref="AY2:BB2"/>
    <mergeCell ref="AS2:AW2"/>
    <mergeCell ref="J2:P2"/>
    <mergeCell ref="Q2:W2"/>
    <mergeCell ref="X2:AD2"/>
    <mergeCell ref="AE2:AK2"/>
    <mergeCell ref="AL2:AM2"/>
    <mergeCell ref="AN2:AR2"/>
  </mergeCells>
  <conditionalFormatting sqref="AN1:AW1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2" sqref="C12"/>
    </sheetView>
  </sheetViews>
  <sheetFormatPr defaultRowHeight="13.2" x14ac:dyDescent="0.25"/>
  <sheetData>
    <row r="1" spans="1:1" x14ac:dyDescent="0.25">
      <c r="A1" t="s">
        <v>464</v>
      </c>
    </row>
    <row r="2" spans="1:1" x14ac:dyDescent="0.25">
      <c r="A2" t="s">
        <v>465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470</v>
      </c>
    </row>
    <row r="8" spans="1:1" x14ac:dyDescent="0.25">
      <c r="A8" t="s">
        <v>471</v>
      </c>
    </row>
    <row r="9" spans="1:1" x14ac:dyDescent="0.25">
      <c r="A9" t="s">
        <v>472</v>
      </c>
    </row>
    <row r="10" spans="1:1" x14ac:dyDescent="0.25">
      <c r="A10" t="s">
        <v>473</v>
      </c>
    </row>
    <row r="11" spans="1:1" x14ac:dyDescent="0.25">
      <c r="A11" t="s">
        <v>474</v>
      </c>
    </row>
    <row r="12" spans="1:1" x14ac:dyDescent="0.25">
      <c r="A12" t="s">
        <v>475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36" sqref="B36"/>
    </sheetView>
  </sheetViews>
  <sheetFormatPr defaultRowHeight="13.2" x14ac:dyDescent="0.25"/>
  <cols>
    <col min="1" max="1" width="14.6640625" style="55" customWidth="1"/>
    <col min="2" max="2" width="68.44140625" customWidth="1"/>
  </cols>
  <sheetData>
    <row r="1" spans="1:2" ht="14.4" x14ac:dyDescent="0.25">
      <c r="A1" s="135" t="s">
        <v>339</v>
      </c>
      <c r="B1" s="135" t="s">
        <v>340</v>
      </c>
    </row>
    <row r="2" spans="1:2" ht="14.4" x14ac:dyDescent="0.25">
      <c r="A2" s="136" t="s">
        <v>136</v>
      </c>
      <c r="B2" s="136" t="s">
        <v>137</v>
      </c>
    </row>
    <row r="3" spans="1:2" ht="14.4" x14ac:dyDescent="0.25">
      <c r="A3" s="136" t="s">
        <v>138</v>
      </c>
      <c r="B3" s="136" t="s">
        <v>139</v>
      </c>
    </row>
    <row r="4" spans="1:2" ht="28.8" x14ac:dyDescent="0.25">
      <c r="A4" s="136" t="s">
        <v>140</v>
      </c>
      <c r="B4" s="136" t="s">
        <v>141</v>
      </c>
    </row>
    <row r="5" spans="1:2" ht="14.4" x14ac:dyDescent="0.25">
      <c r="A5" s="136" t="s">
        <v>142</v>
      </c>
      <c r="B5" s="136" t="s">
        <v>143</v>
      </c>
    </row>
    <row r="6" spans="1:2" ht="28.8" x14ac:dyDescent="0.25">
      <c r="A6" s="136" t="s">
        <v>144</v>
      </c>
      <c r="B6" s="136" t="s">
        <v>145</v>
      </c>
    </row>
    <row r="7" spans="1:2" ht="14.4" x14ac:dyDescent="0.25">
      <c r="A7" s="136" t="s">
        <v>146</v>
      </c>
      <c r="B7" s="136" t="s">
        <v>147</v>
      </c>
    </row>
    <row r="8" spans="1:2" ht="14.4" x14ac:dyDescent="0.25">
      <c r="A8" s="136" t="s">
        <v>148</v>
      </c>
      <c r="B8" s="136" t="s">
        <v>149</v>
      </c>
    </row>
    <row r="9" spans="1:2" ht="14.4" x14ac:dyDescent="0.25">
      <c r="A9" s="136" t="s">
        <v>150</v>
      </c>
      <c r="B9" s="136" t="s">
        <v>151</v>
      </c>
    </row>
    <row r="10" spans="1:2" ht="14.4" x14ac:dyDescent="0.25">
      <c r="A10" s="136" t="s">
        <v>152</v>
      </c>
      <c r="B10" s="136" t="s">
        <v>153</v>
      </c>
    </row>
    <row r="11" spans="1:2" ht="14.4" x14ac:dyDescent="0.25">
      <c r="A11" s="136" t="s">
        <v>154</v>
      </c>
      <c r="B11" s="136" t="s">
        <v>155</v>
      </c>
    </row>
    <row r="12" spans="1:2" ht="14.4" x14ac:dyDescent="0.25">
      <c r="A12" s="136" t="s">
        <v>156</v>
      </c>
      <c r="B12" s="136" t="s">
        <v>363</v>
      </c>
    </row>
    <row r="13" spans="1:2" ht="14.4" x14ac:dyDescent="0.25">
      <c r="A13" s="136" t="s">
        <v>157</v>
      </c>
      <c r="B13" s="136" t="s">
        <v>364</v>
      </c>
    </row>
    <row r="14" spans="1:2" ht="14.4" x14ac:dyDescent="0.25">
      <c r="A14" s="136" t="s">
        <v>158</v>
      </c>
      <c r="B14" s="136" t="s">
        <v>159</v>
      </c>
    </row>
    <row r="15" spans="1:2" ht="14.4" x14ac:dyDescent="0.25">
      <c r="A15" s="136" t="s">
        <v>160</v>
      </c>
      <c r="B15" s="136" t="s">
        <v>161</v>
      </c>
    </row>
    <row r="16" spans="1:2" ht="14.4" x14ac:dyDescent="0.25">
      <c r="A16" s="136" t="s">
        <v>162</v>
      </c>
      <c r="B16" s="136" t="s">
        <v>163</v>
      </c>
    </row>
    <row r="17" spans="1:2" ht="14.4" x14ac:dyDescent="0.25">
      <c r="A17" s="136" t="s">
        <v>164</v>
      </c>
      <c r="B17" s="136" t="s">
        <v>165</v>
      </c>
    </row>
    <row r="18" spans="1:2" ht="14.4" x14ac:dyDescent="0.25">
      <c r="A18" s="136" t="s">
        <v>166</v>
      </c>
      <c r="B18" s="136" t="s">
        <v>167</v>
      </c>
    </row>
    <row r="19" spans="1:2" ht="14.4" x14ac:dyDescent="0.25">
      <c r="A19" s="136" t="s">
        <v>168</v>
      </c>
      <c r="B19" s="136" t="s">
        <v>169</v>
      </c>
    </row>
    <row r="20" spans="1:2" ht="14.4" x14ac:dyDescent="0.25">
      <c r="A20" s="136" t="s">
        <v>170</v>
      </c>
      <c r="B20" s="136" t="s">
        <v>365</v>
      </c>
    </row>
    <row r="21" spans="1:2" ht="14.4" x14ac:dyDescent="0.25">
      <c r="A21" s="136" t="s">
        <v>171</v>
      </c>
      <c r="B21" s="136" t="s">
        <v>172</v>
      </c>
    </row>
    <row r="22" spans="1:2" ht="14.4" x14ac:dyDescent="0.25">
      <c r="A22" s="136" t="s">
        <v>173</v>
      </c>
      <c r="B22" s="136" t="s">
        <v>174</v>
      </c>
    </row>
    <row r="23" spans="1:2" ht="14.4" x14ac:dyDescent="0.25">
      <c r="A23" s="136" t="s">
        <v>175</v>
      </c>
      <c r="B23" s="136" t="s">
        <v>176</v>
      </c>
    </row>
    <row r="24" spans="1:2" ht="14.4" x14ac:dyDescent="0.25">
      <c r="A24" s="136" t="s">
        <v>177</v>
      </c>
      <c r="B24" s="136" t="s">
        <v>178</v>
      </c>
    </row>
    <row r="25" spans="1:2" ht="14.4" x14ac:dyDescent="0.25">
      <c r="A25" s="136" t="s">
        <v>179</v>
      </c>
      <c r="B25" s="136" t="s">
        <v>180</v>
      </c>
    </row>
    <row r="26" spans="1:2" ht="14.4" x14ac:dyDescent="0.25">
      <c r="A26" s="136" t="s">
        <v>181</v>
      </c>
      <c r="B26" s="136" t="s">
        <v>182</v>
      </c>
    </row>
    <row r="27" spans="1:2" ht="14.4" x14ac:dyDescent="0.25">
      <c r="A27" s="136" t="s">
        <v>183</v>
      </c>
      <c r="B27" s="136" t="s">
        <v>366</v>
      </c>
    </row>
    <row r="28" spans="1:2" ht="14.4" x14ac:dyDescent="0.25">
      <c r="A28" s="136" t="s">
        <v>184</v>
      </c>
      <c r="B28" s="136" t="s">
        <v>185</v>
      </c>
    </row>
    <row r="29" spans="1:2" ht="14.4" x14ac:dyDescent="0.25">
      <c r="A29" s="136" t="s">
        <v>186</v>
      </c>
      <c r="B29" s="136" t="s">
        <v>187</v>
      </c>
    </row>
    <row r="30" spans="1:2" ht="14.4" x14ac:dyDescent="0.25">
      <c r="A30" s="136" t="s">
        <v>188</v>
      </c>
      <c r="B30" s="136" t="s">
        <v>189</v>
      </c>
    </row>
    <row r="31" spans="1:2" ht="14.4" x14ac:dyDescent="0.25">
      <c r="A31" s="136" t="s">
        <v>190</v>
      </c>
      <c r="B31" s="136" t="s">
        <v>191</v>
      </c>
    </row>
    <row r="32" spans="1:2" ht="14.4" x14ac:dyDescent="0.25">
      <c r="A32" s="136" t="s">
        <v>192</v>
      </c>
      <c r="B32" s="136" t="s">
        <v>193</v>
      </c>
    </row>
    <row r="33" spans="1:2" ht="14.4" x14ac:dyDescent="0.25">
      <c r="A33" s="136" t="s">
        <v>194</v>
      </c>
      <c r="B33" s="136" t="s">
        <v>195</v>
      </c>
    </row>
    <row r="34" spans="1:2" ht="14.4" x14ac:dyDescent="0.25">
      <c r="A34" s="136" t="s">
        <v>196</v>
      </c>
      <c r="B34" s="136" t="s">
        <v>197</v>
      </c>
    </row>
    <row r="35" spans="1:2" ht="14.4" x14ac:dyDescent="0.25">
      <c r="A35" s="136" t="s">
        <v>198</v>
      </c>
      <c r="B35" s="136" t="s">
        <v>199</v>
      </c>
    </row>
    <row r="36" spans="1:2" ht="14.4" x14ac:dyDescent="0.25">
      <c r="A36" s="136" t="s">
        <v>200</v>
      </c>
      <c r="B36" s="136" t="s">
        <v>201</v>
      </c>
    </row>
    <row r="37" spans="1:2" ht="14.4" x14ac:dyDescent="0.25">
      <c r="A37" s="136" t="s">
        <v>202</v>
      </c>
      <c r="B37" s="136" t="s">
        <v>203</v>
      </c>
    </row>
    <row r="38" spans="1:2" ht="14.4" x14ac:dyDescent="0.25">
      <c r="A38" s="136" t="s">
        <v>204</v>
      </c>
      <c r="B38" s="136" t="s">
        <v>367</v>
      </c>
    </row>
    <row r="39" spans="1:2" ht="14.4" x14ac:dyDescent="0.25">
      <c r="A39" s="136" t="s">
        <v>205</v>
      </c>
      <c r="B39" s="136" t="s">
        <v>206</v>
      </c>
    </row>
    <row r="40" spans="1:2" ht="14.4" x14ac:dyDescent="0.25">
      <c r="A40" s="136" t="s">
        <v>207</v>
      </c>
      <c r="B40" s="136" t="s">
        <v>208</v>
      </c>
    </row>
    <row r="41" spans="1:2" ht="14.4" x14ac:dyDescent="0.25">
      <c r="A41" s="136" t="s">
        <v>209</v>
      </c>
      <c r="B41" s="136" t="s">
        <v>210</v>
      </c>
    </row>
    <row r="42" spans="1:2" ht="14.4" x14ac:dyDescent="0.25">
      <c r="A42" s="136" t="s">
        <v>211</v>
      </c>
      <c r="B42" s="136" t="s">
        <v>212</v>
      </c>
    </row>
    <row r="43" spans="1:2" ht="14.4" x14ac:dyDescent="0.25">
      <c r="A43" s="136" t="s">
        <v>213</v>
      </c>
      <c r="B43" s="136" t="s">
        <v>214</v>
      </c>
    </row>
    <row r="44" spans="1:2" x14ac:dyDescent="0.25">
      <c r="A44" s="54" t="s">
        <v>350</v>
      </c>
      <c r="B44" s="44" t="s">
        <v>349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Zeros="0"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K5" sqref="K5"/>
    </sheetView>
  </sheetViews>
  <sheetFormatPr defaultRowHeight="13.2" x14ac:dyDescent="0.25"/>
  <cols>
    <col min="1" max="1" width="7.6640625" customWidth="1"/>
    <col min="2" max="2" width="4.88671875" customWidth="1"/>
    <col min="3" max="3" width="8.33203125" style="222" customWidth="1"/>
    <col min="4" max="4" width="20.109375" customWidth="1"/>
    <col min="5" max="5" width="5.44140625" style="222" customWidth="1"/>
    <col min="6" max="6" width="23" style="222" customWidth="1"/>
    <col min="7" max="7" width="45.109375" style="222" customWidth="1"/>
    <col min="8" max="8" width="12" customWidth="1"/>
    <col min="9" max="9" width="13.44140625" customWidth="1"/>
    <col min="10" max="10" width="11.33203125" bestFit="1" customWidth="1"/>
  </cols>
  <sheetData>
    <row r="1" spans="1:11" x14ac:dyDescent="0.25">
      <c r="B1" s="10">
        <f>+'1е - dodaci'!A1</f>
        <v>0</v>
      </c>
    </row>
    <row r="2" spans="1:11" ht="20.25" customHeight="1" x14ac:dyDescent="0.25">
      <c r="H2" s="636"/>
      <c r="I2" s="636"/>
      <c r="J2" s="636"/>
    </row>
    <row r="3" spans="1:11" x14ac:dyDescent="0.25">
      <c r="G3" s="222">
        <v>2</v>
      </c>
      <c r="H3">
        <v>3</v>
      </c>
      <c r="I3">
        <v>4</v>
      </c>
      <c r="J3">
        <v>5</v>
      </c>
      <c r="K3">
        <v>6</v>
      </c>
    </row>
    <row r="4" spans="1:11" ht="120" customHeight="1" thickBot="1" x14ac:dyDescent="0.3">
      <c r="A4" s="532" t="s">
        <v>587</v>
      </c>
      <c r="B4" s="223" t="s">
        <v>397</v>
      </c>
      <c r="C4" s="367" t="s">
        <v>401</v>
      </c>
      <c r="D4" s="223" t="s">
        <v>402</v>
      </c>
      <c r="E4" s="367" t="s">
        <v>403</v>
      </c>
      <c r="F4" s="552" t="s">
        <v>654</v>
      </c>
      <c r="G4" s="548" t="s">
        <v>640</v>
      </c>
      <c r="H4" s="546" t="s">
        <v>492</v>
      </c>
      <c r="I4" s="546" t="s">
        <v>494</v>
      </c>
      <c r="J4" s="547" t="s">
        <v>505</v>
      </c>
      <c r="K4" s="547" t="s">
        <v>656</v>
      </c>
    </row>
    <row r="5" spans="1:11" x14ac:dyDescent="0.25">
      <c r="A5">
        <f>+'1 -sredstva'!D$1</f>
        <v>0</v>
      </c>
      <c r="B5">
        <v>1</v>
      </c>
      <c r="C5" s="222">
        <f>+'1 -sredstva'!D$2</f>
        <v>0</v>
      </c>
      <c r="D5" t="str">
        <f>+'1 -sredstva'!F$2</f>
        <v/>
      </c>
      <c r="E5" s="222">
        <f>+'1 -sredstva'!D$3</f>
        <v>0</v>
      </c>
      <c r="F5" s="222" t="e">
        <f>+VLOOKUP(C5,Korisnici!A$2:E$198,5,FALSE)</f>
        <v>#N/A</v>
      </c>
      <c r="G5" s="40" t="e">
        <f>+VLOOKUP($B5,'1е - dodaci'!$A$12:$E$20,G$3,FALSE)</f>
        <v>#N/A</v>
      </c>
      <c r="H5" s="40" t="e">
        <f>+VLOOKUP($B5,'1е - dodaci'!$A$12:$E$20,H$3,FALSE)</f>
        <v>#N/A</v>
      </c>
      <c r="I5" s="40" t="e">
        <f>+VLOOKUP($B5,'1е - dodaci'!$A$12:$E$20,I$3,FALSE)</f>
        <v>#N/A</v>
      </c>
      <c r="J5" s="40" t="e">
        <f>+H5+I5</f>
        <v>#N/A</v>
      </c>
      <c r="K5" s="40" t="e">
        <f>+VLOOKUP($B5,'1е - dodaci'!$A$12:$G$20,K$3,FALSE)</f>
        <v>#N/A</v>
      </c>
    </row>
    <row r="6" spans="1:11" x14ac:dyDescent="0.25">
      <c r="A6" t="str">
        <f>+IF(B6&gt;0,A5,"")</f>
        <v/>
      </c>
      <c r="B6">
        <f>+IF(MAX(B$5:$B5)+1&lt;=$B$1,$B5+1,0)</f>
        <v>0</v>
      </c>
      <c r="C6" s="222" t="str">
        <f>IF(B6&gt;0,+'1 -sredstva'!D$2,"")</f>
        <v/>
      </c>
      <c r="D6" t="str">
        <f>+IF(B6&gt;0,D5,"")</f>
        <v/>
      </c>
      <c r="E6" t="str">
        <f>+IF(B6&gt;0,E5,"")</f>
        <v/>
      </c>
      <c r="F6" s="222">
        <f>+IF(B6=0,0,F5)</f>
        <v>0</v>
      </c>
      <c r="G6" s="40" t="str">
        <f>IF(B6&gt;0,+VLOOKUP($B6,'1е - dodaci'!$A$12:$E$20,G$3,FALSE),"")</f>
        <v/>
      </c>
      <c r="H6" s="40">
        <f>+VLOOKUP($B6,'1е - dodaci'!$A$12:$E$20,H$3,FALSE)</f>
        <v>0</v>
      </c>
      <c r="I6" s="40">
        <f>+VLOOKUP($B6,'1е - dodaci'!$A$12:$E$20,I$3,FALSE)</f>
        <v>0</v>
      </c>
      <c r="J6" s="40">
        <f t="shared" ref="J6:J12" si="0">+H6+I6</f>
        <v>0</v>
      </c>
      <c r="K6" s="40">
        <f>+VLOOKUP($B6,'1е - dodaci'!$A$12:$G$20,K$3,FALSE)</f>
        <v>0</v>
      </c>
    </row>
    <row r="7" spans="1:11" x14ac:dyDescent="0.25">
      <c r="A7" t="str">
        <f t="shared" ref="A7:A12" si="1">+IF(B7&gt;0,A6,"")</f>
        <v/>
      </c>
      <c r="B7">
        <f>+IF(MAX(B$5:B6)+1&lt;=B$1,B6+1,0)</f>
        <v>0</v>
      </c>
      <c r="C7" s="222" t="str">
        <f>IF(B7&gt;0,+'1 -sredstva'!D$2,"")</f>
        <v/>
      </c>
      <c r="D7" t="str">
        <f t="shared" ref="D7:D12" si="2">+IF(B7&gt;0,D6,"")</f>
        <v/>
      </c>
      <c r="E7" t="str">
        <f t="shared" ref="E7:E12" si="3">+IF(B7&gt;0,E6,"")</f>
        <v/>
      </c>
      <c r="F7" s="222">
        <f t="shared" ref="F7:F16" si="4">+IF(B7=0,0,F6)</f>
        <v>0</v>
      </c>
      <c r="G7" s="40" t="str">
        <f>IF(B7&gt;0,+VLOOKUP($B7,'1е - dodaci'!$A$12:$E$20,G$3,FALSE),"")</f>
        <v/>
      </c>
      <c r="H7" s="40">
        <f>+VLOOKUP($B7,'1е - dodaci'!$A$12:$E$20,H$3,FALSE)</f>
        <v>0</v>
      </c>
      <c r="I7" s="40">
        <f>+VLOOKUP($B7,'1е - dodaci'!$A$12:$E$20,I$3,FALSE)</f>
        <v>0</v>
      </c>
      <c r="J7" s="40">
        <f t="shared" si="0"/>
        <v>0</v>
      </c>
      <c r="K7" s="40">
        <f>+VLOOKUP($B7,'1е - dodaci'!$A$12:$G$20,K$3,FALSE)</f>
        <v>0</v>
      </c>
    </row>
    <row r="8" spans="1:11" x14ac:dyDescent="0.25">
      <c r="A8" t="str">
        <f t="shared" si="1"/>
        <v/>
      </c>
      <c r="B8">
        <f>+IF(MAX(B$5:B7)+1&lt;=B$1,B7+1,0)</f>
        <v>0</v>
      </c>
      <c r="C8" s="222" t="str">
        <f>IF(B8&gt;0,+'1 -sredstva'!D$2,"")</f>
        <v/>
      </c>
      <c r="D8" t="str">
        <f t="shared" si="2"/>
        <v/>
      </c>
      <c r="E8" t="str">
        <f t="shared" si="3"/>
        <v/>
      </c>
      <c r="F8" s="222">
        <f t="shared" si="4"/>
        <v>0</v>
      </c>
      <c r="G8" s="40" t="str">
        <f>IF(B8&gt;0,+VLOOKUP($B8,'1е - dodaci'!$A$12:$E$20,G$3,FALSE),"")</f>
        <v/>
      </c>
      <c r="H8" s="40">
        <f>+VLOOKUP($B8,'1е - dodaci'!$A$12:$E$20,H$3,FALSE)</f>
        <v>0</v>
      </c>
      <c r="I8" s="40">
        <f>+VLOOKUP($B8,'1е - dodaci'!$A$12:$E$20,I$3,FALSE)</f>
        <v>0</v>
      </c>
      <c r="J8" s="40">
        <f t="shared" si="0"/>
        <v>0</v>
      </c>
      <c r="K8" s="40">
        <f>+VLOOKUP($B8,'1е - dodaci'!$A$12:$G$20,K$3,FALSE)</f>
        <v>0</v>
      </c>
    </row>
    <row r="9" spans="1:11" x14ac:dyDescent="0.25">
      <c r="A9" t="str">
        <f t="shared" si="1"/>
        <v/>
      </c>
      <c r="B9">
        <f>+IF(MAX(B$5:B8)+1&lt;=B$1,B8+1,0)</f>
        <v>0</v>
      </c>
      <c r="C9" s="222" t="str">
        <f>IF(B9&gt;0,+'1 -sredstva'!D$2,"")</f>
        <v/>
      </c>
      <c r="D9" t="str">
        <f t="shared" si="2"/>
        <v/>
      </c>
      <c r="E9" t="str">
        <f t="shared" si="3"/>
        <v/>
      </c>
      <c r="F9" s="222">
        <f t="shared" si="4"/>
        <v>0</v>
      </c>
      <c r="G9" s="40" t="str">
        <f>IF(B9&gt;0,+VLOOKUP($B9,'1е - dodaci'!$A$12:$E$20,G$3,FALSE),"")</f>
        <v/>
      </c>
      <c r="H9" s="40">
        <f>+VLOOKUP($B9,'1е - dodaci'!$A$12:$E$20,H$3,FALSE)</f>
        <v>0</v>
      </c>
      <c r="I9" s="40">
        <f>+VLOOKUP($B9,'1е - dodaci'!$A$12:$E$20,I$3,FALSE)</f>
        <v>0</v>
      </c>
      <c r="J9" s="40">
        <f t="shared" si="0"/>
        <v>0</v>
      </c>
      <c r="K9" s="40">
        <f>+VLOOKUP($B9,'1е - dodaci'!$A$12:$G$20,K$3,FALSE)</f>
        <v>0</v>
      </c>
    </row>
    <row r="10" spans="1:11" x14ac:dyDescent="0.25">
      <c r="A10" t="str">
        <f t="shared" si="1"/>
        <v/>
      </c>
      <c r="B10">
        <f>+IF(MAX(B$5:B9)+1&lt;=B$1,B9+1,0)</f>
        <v>0</v>
      </c>
      <c r="C10" s="222" t="str">
        <f>IF(B10&gt;0,+'1 -sredstva'!D$2,"")</f>
        <v/>
      </c>
      <c r="D10" t="str">
        <f t="shared" si="2"/>
        <v/>
      </c>
      <c r="E10" t="str">
        <f t="shared" si="3"/>
        <v/>
      </c>
      <c r="F10" s="222">
        <f t="shared" si="4"/>
        <v>0</v>
      </c>
      <c r="G10" s="40" t="str">
        <f>IF(B10&gt;0,+VLOOKUP($B10,'1е - dodaci'!$A$12:$E$20,G$3,FALSE),"")</f>
        <v/>
      </c>
      <c r="H10" s="40">
        <f>+VLOOKUP($B10,'1е - dodaci'!$A$12:$E$20,H$3,FALSE)</f>
        <v>0</v>
      </c>
      <c r="I10" s="40">
        <f>+VLOOKUP($B10,'1е - dodaci'!$A$12:$E$20,I$3,FALSE)</f>
        <v>0</v>
      </c>
      <c r="J10" s="40">
        <f t="shared" si="0"/>
        <v>0</v>
      </c>
      <c r="K10" s="40">
        <f>+VLOOKUP($B10,'1е - dodaci'!$A$12:$G$20,K$3,FALSE)</f>
        <v>0</v>
      </c>
    </row>
    <row r="11" spans="1:11" x14ac:dyDescent="0.25">
      <c r="A11" t="str">
        <f t="shared" si="1"/>
        <v/>
      </c>
      <c r="B11">
        <f>+IF(MAX(B$5:B10)+1&lt;=B$1,B10+1,0)</f>
        <v>0</v>
      </c>
      <c r="C11" s="222" t="str">
        <f>IF(B11&gt;0,+'1 -sredstva'!D$2,"")</f>
        <v/>
      </c>
      <c r="D11" t="str">
        <f t="shared" si="2"/>
        <v/>
      </c>
      <c r="E11" t="str">
        <f t="shared" si="3"/>
        <v/>
      </c>
      <c r="F11" s="222">
        <f t="shared" si="4"/>
        <v>0</v>
      </c>
      <c r="G11" s="40" t="str">
        <f>IF(B11&gt;0,+VLOOKUP($B11,'1е - dodaci'!$A$12:$E$20,G$3,FALSE),"")</f>
        <v/>
      </c>
      <c r="H11" s="40">
        <f>+VLOOKUP($B11,'1е - dodaci'!$A$12:$E$20,H$3,FALSE)</f>
        <v>0</v>
      </c>
      <c r="I11" s="40">
        <f>+VLOOKUP($B11,'1е - dodaci'!$A$12:$E$20,I$3,FALSE)</f>
        <v>0</v>
      </c>
      <c r="J11" s="40">
        <f t="shared" si="0"/>
        <v>0</v>
      </c>
      <c r="K11" s="40">
        <f>+VLOOKUP($B11,'1е - dodaci'!$A$12:$G$20,K$3,FALSE)</f>
        <v>0</v>
      </c>
    </row>
    <row r="12" spans="1:11" x14ac:dyDescent="0.25">
      <c r="A12" t="str">
        <f t="shared" si="1"/>
        <v/>
      </c>
      <c r="B12">
        <f>+IF(MAX(B$5:B11)+1&lt;=B$1,B11+1,0)</f>
        <v>0</v>
      </c>
      <c r="C12" s="222" t="str">
        <f>IF(B12&gt;0,+'1 -sredstva'!D$2,"")</f>
        <v/>
      </c>
      <c r="D12" t="str">
        <f t="shared" si="2"/>
        <v/>
      </c>
      <c r="E12" t="str">
        <f t="shared" si="3"/>
        <v/>
      </c>
      <c r="F12" s="222">
        <f t="shared" si="4"/>
        <v>0</v>
      </c>
      <c r="G12" s="40" t="str">
        <f>IF(B12&gt;0,+VLOOKUP($B12,'1е - dodaci'!$A$12:$E$20,G$3,FALSE),"")</f>
        <v/>
      </c>
      <c r="H12" s="40">
        <f>+VLOOKUP($B12,'1е - dodaci'!$A$12:$E$20,H$3,FALSE)</f>
        <v>0</v>
      </c>
      <c r="I12" s="40">
        <f>+VLOOKUP($B12,'1е - dodaci'!$A$12:$E$20,I$3,FALSE)</f>
        <v>0</v>
      </c>
      <c r="J12" s="40">
        <f t="shared" si="0"/>
        <v>0</v>
      </c>
      <c r="K12" s="40">
        <f>+VLOOKUP($B12,'1е - dodaci'!$A$12:$G$20,K$3,FALSE)</f>
        <v>0</v>
      </c>
    </row>
    <row r="13" spans="1:11" x14ac:dyDescent="0.25">
      <c r="F13" s="222">
        <f t="shared" si="4"/>
        <v>0</v>
      </c>
    </row>
    <row r="14" spans="1:11" x14ac:dyDescent="0.25">
      <c r="F14" s="222">
        <f t="shared" si="4"/>
        <v>0</v>
      </c>
    </row>
    <row r="15" spans="1:11" x14ac:dyDescent="0.25">
      <c r="F15" s="222">
        <f t="shared" si="4"/>
        <v>0</v>
      </c>
    </row>
    <row r="16" spans="1:11" x14ac:dyDescent="0.25">
      <c r="F16" s="222">
        <f t="shared" si="4"/>
        <v>0</v>
      </c>
    </row>
  </sheetData>
  <sheetProtection formatCells="0" formatColumns="0" formatRows="0"/>
  <mergeCells count="1">
    <mergeCell ref="H2:J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4"/>
  <sheetViews>
    <sheetView workbookViewId="0">
      <pane xSplit="2" ySplit="1" topLeftCell="C477" activePane="bottomRight" state="frozen"/>
      <selection pane="topRight" activeCell="C1" sqref="C1"/>
      <selection pane="bottomLeft" activeCell="A2" sqref="A2"/>
      <selection pane="bottomRight" activeCell="A485" sqref="A485"/>
    </sheetView>
  </sheetViews>
  <sheetFormatPr defaultRowHeight="13.2" x14ac:dyDescent="0.25"/>
  <cols>
    <col min="1" max="1" width="11.44140625" bestFit="1" customWidth="1"/>
    <col min="2" max="2" width="64.5546875" style="63" customWidth="1"/>
    <col min="5" max="5" width="21.6640625" customWidth="1"/>
  </cols>
  <sheetData>
    <row r="1" spans="1:6" ht="14.4" x14ac:dyDescent="0.25">
      <c r="A1" s="133" t="s">
        <v>357</v>
      </c>
      <c r="B1" s="780" t="s">
        <v>358</v>
      </c>
      <c r="C1" s="133" t="s">
        <v>461</v>
      </c>
      <c r="D1" s="133" t="s">
        <v>462</v>
      </c>
      <c r="E1" s="133" t="s">
        <v>642</v>
      </c>
      <c r="F1" s="44"/>
    </row>
    <row r="2" spans="1:6" ht="14.4" x14ac:dyDescent="0.25">
      <c r="A2" s="225">
        <v>10100</v>
      </c>
      <c r="B2" s="781" t="s">
        <v>220</v>
      </c>
      <c r="C2" s="389">
        <v>0.05</v>
      </c>
      <c r="D2" s="39">
        <v>17101.29</v>
      </c>
      <c r="E2" s="134" t="s">
        <v>649</v>
      </c>
      <c r="F2" s="44"/>
    </row>
    <row r="3" spans="1:6" ht="14.4" x14ac:dyDescent="0.25">
      <c r="A3" s="225">
        <v>10200</v>
      </c>
      <c r="B3" s="781" t="s">
        <v>221</v>
      </c>
      <c r="C3" s="389">
        <v>0.05</v>
      </c>
      <c r="D3" s="39">
        <v>17101.29</v>
      </c>
      <c r="E3" s="134" t="s">
        <v>643</v>
      </c>
      <c r="F3" s="44"/>
    </row>
    <row r="4" spans="1:6" ht="14.4" x14ac:dyDescent="0.25">
      <c r="A4" s="225">
        <v>10201</v>
      </c>
      <c r="B4" s="781" t="s">
        <v>222</v>
      </c>
      <c r="C4" s="389">
        <v>0.05</v>
      </c>
      <c r="D4" s="39">
        <v>17101.29</v>
      </c>
      <c r="E4" s="136" t="s">
        <v>643</v>
      </c>
      <c r="F4" s="44"/>
    </row>
    <row r="5" spans="1:6" ht="14.4" x14ac:dyDescent="0.25">
      <c r="A5" s="225">
        <v>10202</v>
      </c>
      <c r="B5" s="781" t="s">
        <v>223</v>
      </c>
      <c r="C5" s="389">
        <v>0.05</v>
      </c>
      <c r="D5" s="39">
        <v>17101.29</v>
      </c>
      <c r="E5" s="136" t="s">
        <v>646</v>
      </c>
      <c r="F5" s="44"/>
    </row>
    <row r="6" spans="1:6" ht="14.4" x14ac:dyDescent="0.25">
      <c r="A6" s="225">
        <v>10204</v>
      </c>
      <c r="B6" s="781" t="s">
        <v>224</v>
      </c>
      <c r="C6" s="389">
        <v>0.05</v>
      </c>
      <c r="D6" s="39">
        <v>17101.29</v>
      </c>
      <c r="E6" s="134" t="s">
        <v>644</v>
      </c>
      <c r="F6" s="44"/>
    </row>
    <row r="7" spans="1:6" ht="14.4" x14ac:dyDescent="0.25">
      <c r="A7" s="225">
        <v>10206</v>
      </c>
      <c r="B7" s="781" t="s">
        <v>225</v>
      </c>
      <c r="C7" s="389">
        <v>0.05</v>
      </c>
      <c r="D7" s="39">
        <v>17101.29</v>
      </c>
      <c r="E7" s="134" t="s">
        <v>643</v>
      </c>
      <c r="F7" s="44"/>
    </row>
    <row r="8" spans="1:6" ht="26.4" x14ac:dyDescent="0.25">
      <c r="A8" s="225">
        <v>10220</v>
      </c>
      <c r="B8" s="781" t="s">
        <v>226</v>
      </c>
      <c r="C8" s="389">
        <v>0.05</v>
      </c>
      <c r="D8" s="39">
        <v>17101.29</v>
      </c>
      <c r="E8" s="136" t="s">
        <v>643</v>
      </c>
      <c r="F8" s="44"/>
    </row>
    <row r="9" spans="1:6" ht="26.4" x14ac:dyDescent="0.25">
      <c r="A9" s="225">
        <v>10222</v>
      </c>
      <c r="B9" s="781" t="s">
        <v>227</v>
      </c>
      <c r="C9" s="389">
        <v>0.05</v>
      </c>
      <c r="D9" s="39">
        <v>17101.29</v>
      </c>
      <c r="E9" s="136" t="s">
        <v>643</v>
      </c>
      <c r="F9" s="44"/>
    </row>
    <row r="10" spans="1:6" ht="14.4" x14ac:dyDescent="0.25">
      <c r="A10" s="225">
        <v>10223</v>
      </c>
      <c r="B10" s="781" t="s">
        <v>359</v>
      </c>
      <c r="C10" s="389">
        <v>0.05</v>
      </c>
      <c r="D10" s="39">
        <v>17101.29</v>
      </c>
      <c r="E10" s="136" t="s">
        <v>643</v>
      </c>
      <c r="F10" s="44"/>
    </row>
    <row r="11" spans="1:6" ht="26.4" x14ac:dyDescent="0.25">
      <c r="A11" s="225">
        <v>10225</v>
      </c>
      <c r="B11" s="781" t="s">
        <v>228</v>
      </c>
      <c r="C11" s="389">
        <v>0.05</v>
      </c>
      <c r="D11" s="39">
        <v>17101.29</v>
      </c>
      <c r="E11" s="136" t="s">
        <v>643</v>
      </c>
      <c r="F11" s="44"/>
    </row>
    <row r="12" spans="1:6" ht="14.4" x14ac:dyDescent="0.25">
      <c r="A12" s="225">
        <v>10228</v>
      </c>
      <c r="B12" s="781" t="s">
        <v>229</v>
      </c>
      <c r="C12" s="389">
        <v>0.05</v>
      </c>
      <c r="D12" s="39">
        <v>17101.29</v>
      </c>
      <c r="E12" s="136" t="s">
        <v>643</v>
      </c>
      <c r="F12" s="44"/>
    </row>
    <row r="13" spans="1:6" ht="14.4" x14ac:dyDescent="0.25">
      <c r="A13" s="225">
        <v>10229</v>
      </c>
      <c r="B13" s="781" t="s">
        <v>230</v>
      </c>
      <c r="C13" s="389">
        <v>0.05</v>
      </c>
      <c r="D13" s="39">
        <v>17101.29</v>
      </c>
      <c r="E13" s="136" t="s">
        <v>643</v>
      </c>
      <c r="F13" s="44"/>
    </row>
    <row r="14" spans="1:6" ht="26.4" x14ac:dyDescent="0.25">
      <c r="A14" s="225">
        <v>10235</v>
      </c>
      <c r="B14" s="781" t="s">
        <v>405</v>
      </c>
      <c r="C14" s="389">
        <v>0.05</v>
      </c>
      <c r="D14" s="39">
        <v>17101.29</v>
      </c>
      <c r="E14" s="134" t="s">
        <v>644</v>
      </c>
      <c r="F14" s="44"/>
    </row>
    <row r="15" spans="1:6" ht="26.4" x14ac:dyDescent="0.25">
      <c r="A15" s="225">
        <v>10238</v>
      </c>
      <c r="B15" s="781" t="s">
        <v>406</v>
      </c>
      <c r="C15" s="389">
        <v>0.05</v>
      </c>
      <c r="D15" s="39">
        <v>17101.29</v>
      </c>
      <c r="E15" s="136" t="s">
        <v>644</v>
      </c>
      <c r="F15" s="44"/>
    </row>
    <row r="16" spans="1:6" ht="26.4" x14ac:dyDescent="0.25">
      <c r="A16" s="225">
        <v>10240</v>
      </c>
      <c r="B16" s="781" t="s">
        <v>407</v>
      </c>
      <c r="C16" s="389">
        <v>0.05</v>
      </c>
      <c r="D16" s="39">
        <v>17101.29</v>
      </c>
      <c r="E16" s="136" t="s">
        <v>644</v>
      </c>
      <c r="F16" s="44"/>
    </row>
    <row r="17" spans="1:6" ht="14.4" x14ac:dyDescent="0.25">
      <c r="A17" s="225">
        <v>10243</v>
      </c>
      <c r="B17" s="781" t="s">
        <v>408</v>
      </c>
      <c r="C17" s="389">
        <v>0.05</v>
      </c>
      <c r="D17" s="39">
        <v>17101.29</v>
      </c>
      <c r="E17" s="136" t="s">
        <v>643</v>
      </c>
      <c r="F17" s="44"/>
    </row>
    <row r="18" spans="1:6" ht="39.6" x14ac:dyDescent="0.25">
      <c r="A18" s="364">
        <v>10244</v>
      </c>
      <c r="B18" s="782" t="s">
        <v>451</v>
      </c>
      <c r="C18" s="389">
        <v>0.05</v>
      </c>
      <c r="D18" s="39">
        <v>17101.29</v>
      </c>
      <c r="E18" s="136" t="s">
        <v>643</v>
      </c>
      <c r="F18" s="44"/>
    </row>
    <row r="19" spans="1:6" ht="14.4" x14ac:dyDescent="0.25">
      <c r="A19" s="364">
        <v>10245</v>
      </c>
      <c r="B19" s="782" t="s">
        <v>449</v>
      </c>
      <c r="C19" s="389">
        <v>0.05</v>
      </c>
      <c r="D19" s="39">
        <v>17101.29</v>
      </c>
      <c r="E19" s="136" t="s">
        <v>643</v>
      </c>
      <c r="F19" s="44"/>
    </row>
    <row r="20" spans="1:6" ht="26.4" x14ac:dyDescent="0.25">
      <c r="A20" s="364">
        <v>10246</v>
      </c>
      <c r="B20" s="782" t="s">
        <v>446</v>
      </c>
      <c r="C20" s="389">
        <v>0.05</v>
      </c>
      <c r="D20" s="39">
        <v>17101.29</v>
      </c>
      <c r="E20" s="136" t="s">
        <v>644</v>
      </c>
      <c r="F20" s="44"/>
    </row>
    <row r="21" spans="1:6" ht="26.4" x14ac:dyDescent="0.25">
      <c r="A21" s="364">
        <v>10247</v>
      </c>
      <c r="B21" s="782" t="s">
        <v>447</v>
      </c>
      <c r="C21" s="389">
        <v>0.05</v>
      </c>
      <c r="D21" s="39">
        <v>17101.29</v>
      </c>
      <c r="E21" s="136" t="s">
        <v>644</v>
      </c>
      <c r="F21" s="44"/>
    </row>
    <row r="22" spans="1:6" ht="26.4" x14ac:dyDescent="0.25">
      <c r="A22" s="364">
        <v>10248</v>
      </c>
      <c r="B22" s="782" t="s">
        <v>448</v>
      </c>
      <c r="C22" s="389">
        <v>0.05</v>
      </c>
      <c r="D22" s="39">
        <v>17101.29</v>
      </c>
      <c r="E22" s="136" t="s">
        <v>644</v>
      </c>
      <c r="F22" s="44"/>
    </row>
    <row r="23" spans="1:6" s="371" customFormat="1" ht="39.6" x14ac:dyDescent="0.25">
      <c r="A23" s="364">
        <v>10249</v>
      </c>
      <c r="B23" s="782" t="s">
        <v>455</v>
      </c>
      <c r="C23" s="389">
        <v>0.05</v>
      </c>
      <c r="D23" s="39">
        <v>17101.29</v>
      </c>
      <c r="E23" s="549" t="s">
        <v>643</v>
      </c>
    </row>
    <row r="24" spans="1:6" s="371" customFormat="1" ht="26.4" x14ac:dyDescent="0.25">
      <c r="A24" s="364">
        <v>10250</v>
      </c>
      <c r="B24" s="782" t="s">
        <v>456</v>
      </c>
      <c r="C24" s="389">
        <v>0.05</v>
      </c>
      <c r="D24" s="39">
        <v>17101.29</v>
      </c>
      <c r="E24" s="549" t="s">
        <v>644</v>
      </c>
    </row>
    <row r="25" spans="1:6" s="371" customFormat="1" ht="26.4" x14ac:dyDescent="0.25">
      <c r="A25" s="364">
        <v>10251</v>
      </c>
      <c r="B25" s="782" t="s">
        <v>457</v>
      </c>
      <c r="C25" s="389">
        <v>0.05</v>
      </c>
      <c r="D25" s="39">
        <v>17101.29</v>
      </c>
      <c r="E25" s="549" t="s">
        <v>643</v>
      </c>
    </row>
    <row r="26" spans="1:6" ht="14.4" x14ac:dyDescent="0.25">
      <c r="A26" s="225">
        <v>10310</v>
      </c>
      <c r="B26" s="781" t="s">
        <v>409</v>
      </c>
      <c r="C26" s="389">
        <v>0.05</v>
      </c>
      <c r="D26" s="39">
        <v>17101.29</v>
      </c>
      <c r="E26" s="134" t="s">
        <v>645</v>
      </c>
      <c r="F26" s="44"/>
    </row>
    <row r="27" spans="1:6" ht="14.4" x14ac:dyDescent="0.25">
      <c r="A27" s="225">
        <v>10311</v>
      </c>
      <c r="B27" s="781" t="s">
        <v>231</v>
      </c>
      <c r="C27" s="389">
        <v>0.1</v>
      </c>
      <c r="D27" s="39">
        <v>17101.29</v>
      </c>
      <c r="E27" s="134" t="s">
        <v>647</v>
      </c>
      <c r="F27" s="44"/>
    </row>
    <row r="28" spans="1:6" ht="14.4" x14ac:dyDescent="0.25">
      <c r="A28" s="225">
        <v>10312</v>
      </c>
      <c r="B28" s="781" t="s">
        <v>232</v>
      </c>
      <c r="C28" s="389">
        <v>0.05</v>
      </c>
      <c r="D28" s="39">
        <v>17101.29</v>
      </c>
      <c r="E28" s="134" t="s">
        <v>647</v>
      </c>
      <c r="F28" s="44"/>
    </row>
    <row r="29" spans="1:6" ht="14.4" x14ac:dyDescent="0.25">
      <c r="A29" s="225">
        <v>10313</v>
      </c>
      <c r="B29" s="781" t="s">
        <v>233</v>
      </c>
      <c r="C29" s="389">
        <v>0.05</v>
      </c>
      <c r="D29" s="39">
        <v>17101.29</v>
      </c>
      <c r="E29" s="134" t="s">
        <v>650</v>
      </c>
      <c r="F29" s="44"/>
    </row>
    <row r="30" spans="1:6" ht="14.4" x14ac:dyDescent="0.25">
      <c r="A30" s="225">
        <v>10314</v>
      </c>
      <c r="B30" s="781" t="s">
        <v>410</v>
      </c>
      <c r="C30" s="389">
        <v>0.05</v>
      </c>
      <c r="D30" s="39">
        <v>17101.29</v>
      </c>
      <c r="E30" s="134" t="s">
        <v>647</v>
      </c>
      <c r="F30" s="44"/>
    </row>
    <row r="31" spans="1:6" ht="14.4" x14ac:dyDescent="0.25">
      <c r="A31" s="225">
        <v>10520</v>
      </c>
      <c r="B31" s="781" t="s">
        <v>360</v>
      </c>
      <c r="C31" s="389">
        <v>0.05</v>
      </c>
      <c r="D31" s="39">
        <v>17101.29</v>
      </c>
      <c r="E31" s="134" t="s">
        <v>645</v>
      </c>
      <c r="F31" s="44"/>
    </row>
    <row r="32" spans="1:6" ht="14.4" x14ac:dyDescent="0.25">
      <c r="A32" s="225">
        <v>10521</v>
      </c>
      <c r="B32" s="781" t="s">
        <v>234</v>
      </c>
      <c r="C32" s="389">
        <v>0.1</v>
      </c>
      <c r="D32" s="39">
        <v>17101.29</v>
      </c>
      <c r="E32" s="134" t="s">
        <v>647</v>
      </c>
      <c r="F32" s="44"/>
    </row>
    <row r="33" spans="1:6" ht="14.4" x14ac:dyDescent="0.25">
      <c r="A33" s="225">
        <v>10522</v>
      </c>
      <c r="B33" s="781" t="s">
        <v>290</v>
      </c>
      <c r="C33" s="389">
        <v>0.1</v>
      </c>
      <c r="D33" s="39">
        <v>17101.29</v>
      </c>
      <c r="E33" s="136" t="s">
        <v>647</v>
      </c>
      <c r="F33" s="44"/>
    </row>
    <row r="34" spans="1:6" ht="14.4" x14ac:dyDescent="0.25">
      <c r="A34" s="225">
        <v>10523</v>
      </c>
      <c r="B34" s="781" t="s">
        <v>235</v>
      </c>
      <c r="C34" s="389">
        <v>0.05</v>
      </c>
      <c r="D34" s="39">
        <v>17101.29</v>
      </c>
      <c r="E34" s="136" t="s">
        <v>647</v>
      </c>
      <c r="F34" s="44"/>
    </row>
    <row r="35" spans="1:6" ht="14.4" x14ac:dyDescent="0.25">
      <c r="A35" s="225">
        <v>10524</v>
      </c>
      <c r="B35" s="781" t="s">
        <v>236</v>
      </c>
      <c r="C35" s="389">
        <v>0.05</v>
      </c>
      <c r="D35" s="39">
        <v>17101.29</v>
      </c>
      <c r="E35" s="136" t="s">
        <v>647</v>
      </c>
      <c r="F35" s="44"/>
    </row>
    <row r="36" spans="1:6" ht="14.4" x14ac:dyDescent="0.25">
      <c r="A36" s="225">
        <v>10525</v>
      </c>
      <c r="B36" s="781" t="s">
        <v>237</v>
      </c>
      <c r="C36" s="389">
        <v>0.05</v>
      </c>
      <c r="D36" s="39">
        <v>17101.29</v>
      </c>
      <c r="E36" s="136" t="s">
        <v>647</v>
      </c>
      <c r="F36" s="44"/>
    </row>
    <row r="37" spans="1:6" ht="14.4" x14ac:dyDescent="0.25">
      <c r="A37" s="225">
        <v>10526</v>
      </c>
      <c r="B37" s="781" t="s">
        <v>238</v>
      </c>
      <c r="C37" s="389">
        <v>0.05</v>
      </c>
      <c r="D37" s="39">
        <v>17101.29</v>
      </c>
      <c r="E37" s="136" t="s">
        <v>647</v>
      </c>
      <c r="F37" s="44"/>
    </row>
    <row r="38" spans="1:6" ht="14.4" x14ac:dyDescent="0.25">
      <c r="A38" s="225">
        <v>10527</v>
      </c>
      <c r="B38" s="781" t="s">
        <v>239</v>
      </c>
      <c r="C38" s="389">
        <v>0.05</v>
      </c>
      <c r="D38" s="39">
        <v>17101.29</v>
      </c>
      <c r="E38" s="136" t="s">
        <v>647</v>
      </c>
      <c r="F38" s="44"/>
    </row>
    <row r="39" spans="1:6" ht="14.4" x14ac:dyDescent="0.25">
      <c r="A39" s="225">
        <v>10528</v>
      </c>
      <c r="B39" s="781" t="s">
        <v>411</v>
      </c>
      <c r="C39" s="389">
        <v>0.05</v>
      </c>
      <c r="D39" s="39">
        <v>17101.29</v>
      </c>
      <c r="E39" s="136" t="s">
        <v>648</v>
      </c>
      <c r="F39" s="44"/>
    </row>
    <row r="40" spans="1:6" ht="14.4" x14ac:dyDescent="0.25">
      <c r="A40" s="225">
        <v>10600</v>
      </c>
      <c r="B40" s="781" t="s">
        <v>243</v>
      </c>
      <c r="C40" s="389">
        <v>0.1</v>
      </c>
      <c r="D40" s="39">
        <v>17101.29</v>
      </c>
      <c r="E40" s="136" t="s">
        <v>652</v>
      </c>
      <c r="F40" s="44"/>
    </row>
    <row r="41" spans="1:6" ht="14.4" x14ac:dyDescent="0.25">
      <c r="A41" s="225">
        <v>10810</v>
      </c>
      <c r="B41" s="781" t="s">
        <v>361</v>
      </c>
      <c r="C41" s="389">
        <v>0.05</v>
      </c>
      <c r="D41" s="39">
        <v>17101.29</v>
      </c>
      <c r="E41" s="134" t="s">
        <v>645</v>
      </c>
      <c r="F41" s="44"/>
    </row>
    <row r="42" spans="1:6" ht="14.4" x14ac:dyDescent="0.25">
      <c r="A42" s="225">
        <v>10811</v>
      </c>
      <c r="B42" s="781" t="s">
        <v>240</v>
      </c>
      <c r="C42" s="389">
        <v>0.05</v>
      </c>
      <c r="D42" s="39">
        <v>17101.29</v>
      </c>
      <c r="E42" s="134" t="s">
        <v>647</v>
      </c>
      <c r="F42" s="44"/>
    </row>
    <row r="43" spans="1:6" ht="14.4" x14ac:dyDescent="0.25">
      <c r="A43" s="225">
        <v>10812</v>
      </c>
      <c r="B43" s="781" t="s">
        <v>241</v>
      </c>
      <c r="C43" s="389">
        <v>0.05</v>
      </c>
      <c r="D43" s="39">
        <v>17101.29</v>
      </c>
      <c r="E43" s="134" t="s">
        <v>648</v>
      </c>
      <c r="F43" s="44"/>
    </row>
    <row r="44" spans="1:6" ht="14.4" x14ac:dyDescent="0.25">
      <c r="A44" s="225">
        <v>10813</v>
      </c>
      <c r="B44" s="781" t="s">
        <v>242</v>
      </c>
      <c r="C44" s="389">
        <v>0.05</v>
      </c>
      <c r="D44" s="39">
        <v>17101.29</v>
      </c>
      <c r="E44" s="136" t="s">
        <v>648</v>
      </c>
      <c r="F44" s="44"/>
    </row>
    <row r="45" spans="1:6" ht="14.4" x14ac:dyDescent="0.25">
      <c r="A45" s="225">
        <v>10814</v>
      </c>
      <c r="B45" s="781" t="s">
        <v>412</v>
      </c>
      <c r="C45" s="389">
        <v>0.05</v>
      </c>
      <c r="D45" s="39">
        <v>17101.29</v>
      </c>
      <c r="E45" s="134" t="s">
        <v>647</v>
      </c>
      <c r="F45" s="44"/>
    </row>
    <row r="46" spans="1:6" ht="14.4" x14ac:dyDescent="0.25">
      <c r="A46" s="225">
        <v>11800</v>
      </c>
      <c r="B46" s="781" t="s">
        <v>248</v>
      </c>
      <c r="C46" s="389">
        <v>0.05</v>
      </c>
      <c r="D46" s="39">
        <v>17101.29</v>
      </c>
      <c r="E46" s="134" t="s">
        <v>645</v>
      </c>
      <c r="F46" s="44"/>
    </row>
    <row r="47" spans="1:6" ht="14.4" x14ac:dyDescent="0.25">
      <c r="A47" s="225">
        <v>11801</v>
      </c>
      <c r="B47" s="781" t="s">
        <v>249</v>
      </c>
      <c r="C47" s="389">
        <v>0.1</v>
      </c>
      <c r="D47" s="39">
        <v>17101.29</v>
      </c>
      <c r="E47" s="134" t="s">
        <v>648</v>
      </c>
      <c r="F47" s="44"/>
    </row>
    <row r="48" spans="1:6" ht="14.4" x14ac:dyDescent="0.25">
      <c r="A48" s="225">
        <v>11900</v>
      </c>
      <c r="B48" s="781" t="s">
        <v>250</v>
      </c>
      <c r="C48" s="389">
        <v>0.05</v>
      </c>
      <c r="D48" s="39">
        <v>17101.29</v>
      </c>
      <c r="E48" s="134" t="s">
        <v>645</v>
      </c>
      <c r="F48" s="44"/>
    </row>
    <row r="49" spans="1:6" ht="14.4" x14ac:dyDescent="0.25">
      <c r="A49" s="225">
        <v>11902</v>
      </c>
      <c r="B49" s="781" t="s">
        <v>251</v>
      </c>
      <c r="C49" s="389">
        <v>0.05</v>
      </c>
      <c r="D49" s="39">
        <v>17101.29</v>
      </c>
      <c r="E49" s="134" t="s">
        <v>647</v>
      </c>
      <c r="F49" s="44"/>
    </row>
    <row r="50" spans="1:6" ht="14.4" x14ac:dyDescent="0.25">
      <c r="A50" s="225">
        <v>12500</v>
      </c>
      <c r="B50" s="781" t="s">
        <v>254</v>
      </c>
      <c r="C50" s="389">
        <v>0.05</v>
      </c>
      <c r="D50" s="39">
        <v>17101.29</v>
      </c>
      <c r="E50" s="134" t="s">
        <v>647</v>
      </c>
      <c r="F50" s="44"/>
    </row>
    <row r="51" spans="1:6" ht="26.4" x14ac:dyDescent="0.25">
      <c r="A51" s="225">
        <v>13400</v>
      </c>
      <c r="B51" s="781" t="s">
        <v>413</v>
      </c>
      <c r="C51" s="389">
        <v>0.05</v>
      </c>
      <c r="D51" s="39">
        <v>17101.29</v>
      </c>
      <c r="E51" s="134" t="s">
        <v>645</v>
      </c>
      <c r="F51" s="44"/>
    </row>
    <row r="52" spans="1:6" ht="14.4" x14ac:dyDescent="0.25">
      <c r="A52" s="225">
        <v>13401</v>
      </c>
      <c r="B52" s="781" t="s">
        <v>255</v>
      </c>
      <c r="C52" s="389">
        <v>0.05</v>
      </c>
      <c r="D52" s="39">
        <v>17101.29</v>
      </c>
      <c r="E52" s="134" t="s">
        <v>647</v>
      </c>
      <c r="F52" s="44"/>
    </row>
    <row r="53" spans="1:6" ht="26.4" x14ac:dyDescent="0.25">
      <c r="A53" s="225">
        <v>13403</v>
      </c>
      <c r="B53" s="781" t="s">
        <v>414</v>
      </c>
      <c r="C53" s="389">
        <v>0.05</v>
      </c>
      <c r="D53" s="39">
        <v>17101.29</v>
      </c>
      <c r="E53" s="134" t="s">
        <v>648</v>
      </c>
      <c r="F53" s="44"/>
    </row>
    <row r="54" spans="1:6" ht="14.4" x14ac:dyDescent="0.25">
      <c r="A54" s="225">
        <v>13700</v>
      </c>
      <c r="B54" s="781" t="s">
        <v>256</v>
      </c>
      <c r="C54" s="389">
        <v>0.05</v>
      </c>
      <c r="D54" s="39">
        <v>17101.29</v>
      </c>
      <c r="E54" s="134" t="s">
        <v>645</v>
      </c>
      <c r="F54" s="44"/>
    </row>
    <row r="55" spans="1:6" ht="14.4" x14ac:dyDescent="0.25">
      <c r="A55" s="225">
        <v>13701</v>
      </c>
      <c r="B55" s="781" t="s">
        <v>257</v>
      </c>
      <c r="C55" s="389">
        <v>0.1</v>
      </c>
      <c r="D55" s="39">
        <v>17101.29</v>
      </c>
      <c r="E55" s="134" t="s">
        <v>648</v>
      </c>
      <c r="F55" s="44"/>
    </row>
    <row r="56" spans="1:6" ht="14.4" x14ac:dyDescent="0.25">
      <c r="A56" s="225">
        <v>13702</v>
      </c>
      <c r="B56" s="781" t="s">
        <v>258</v>
      </c>
      <c r="C56" s="389">
        <v>0.1</v>
      </c>
      <c r="D56" s="39">
        <v>17101.29</v>
      </c>
      <c r="E56" s="136" t="s">
        <v>648</v>
      </c>
      <c r="F56" s="44"/>
    </row>
    <row r="57" spans="1:6" ht="14.4" x14ac:dyDescent="0.25">
      <c r="A57" s="225">
        <v>13703</v>
      </c>
      <c r="B57" s="781" t="s">
        <v>259</v>
      </c>
      <c r="C57" s="389">
        <v>0.1</v>
      </c>
      <c r="D57" s="39">
        <v>17101.29</v>
      </c>
      <c r="E57" s="136" t="s">
        <v>648</v>
      </c>
      <c r="F57" s="44"/>
    </row>
    <row r="58" spans="1:6" ht="14.4" x14ac:dyDescent="0.25">
      <c r="A58" s="225">
        <v>13704</v>
      </c>
      <c r="B58" s="781" t="s">
        <v>260</v>
      </c>
      <c r="C58" s="389">
        <v>0.05</v>
      </c>
      <c r="D58" s="39">
        <v>17101.29</v>
      </c>
      <c r="E58" s="136" t="s">
        <v>648</v>
      </c>
      <c r="F58" s="44"/>
    </row>
    <row r="59" spans="1:6" ht="14.4" x14ac:dyDescent="0.25">
      <c r="A59" s="225">
        <v>13705</v>
      </c>
      <c r="B59" s="781" t="s">
        <v>261</v>
      </c>
      <c r="C59" s="389">
        <v>0.1</v>
      </c>
      <c r="D59" s="39">
        <v>17101.29</v>
      </c>
      <c r="E59" s="136" t="s">
        <v>648</v>
      </c>
      <c r="F59" s="44"/>
    </row>
    <row r="60" spans="1:6" ht="14.4" x14ac:dyDescent="0.25">
      <c r="A60" s="225">
        <v>13709</v>
      </c>
      <c r="B60" s="781" t="s">
        <v>262</v>
      </c>
      <c r="C60" s="389">
        <v>0.05</v>
      </c>
      <c r="D60" s="39">
        <v>17101.29</v>
      </c>
      <c r="E60" s="134" t="s">
        <v>648</v>
      </c>
      <c r="F60" s="44"/>
    </row>
    <row r="61" spans="1:6" ht="14.4" x14ac:dyDescent="0.25">
      <c r="A61" s="225">
        <v>13710</v>
      </c>
      <c r="B61" s="781" t="s">
        <v>263</v>
      </c>
      <c r="C61" s="389">
        <v>0.05</v>
      </c>
      <c r="D61" s="39">
        <v>17101.29</v>
      </c>
      <c r="E61" s="134" t="s">
        <v>648</v>
      </c>
      <c r="F61" s="44"/>
    </row>
    <row r="62" spans="1:6" ht="14.4" x14ac:dyDescent="0.25">
      <c r="A62" s="225">
        <v>13800</v>
      </c>
      <c r="B62" s="781" t="s">
        <v>264</v>
      </c>
      <c r="C62" s="389">
        <v>0.05</v>
      </c>
      <c r="D62" s="39">
        <v>17101.29</v>
      </c>
      <c r="E62" s="134" t="s">
        <v>645</v>
      </c>
      <c r="F62" s="44"/>
    </row>
    <row r="63" spans="1:6" ht="14.4" x14ac:dyDescent="0.25">
      <c r="A63" s="225">
        <v>13801</v>
      </c>
      <c r="B63" s="781" t="s">
        <v>265</v>
      </c>
      <c r="C63" s="389">
        <v>0.05</v>
      </c>
      <c r="D63" s="39">
        <v>17101.29</v>
      </c>
      <c r="E63" s="134" t="s">
        <v>648</v>
      </c>
      <c r="F63" s="44"/>
    </row>
    <row r="64" spans="1:6" ht="14.4" x14ac:dyDescent="0.25">
      <c r="A64" s="225">
        <v>13802</v>
      </c>
      <c r="B64" s="781" t="s">
        <v>266</v>
      </c>
      <c r="C64" s="389">
        <v>0.05</v>
      </c>
      <c r="D64" s="39">
        <v>17101.29</v>
      </c>
      <c r="E64" s="134" t="s">
        <v>648</v>
      </c>
      <c r="F64" s="44"/>
    </row>
    <row r="65" spans="1:6" ht="14.4" x14ac:dyDescent="0.25">
      <c r="A65" s="225">
        <v>14800</v>
      </c>
      <c r="B65" s="781" t="s">
        <v>415</v>
      </c>
      <c r="C65" s="389">
        <v>0.05</v>
      </c>
      <c r="D65" s="39">
        <v>17101.29</v>
      </c>
      <c r="E65" s="134" t="s">
        <v>645</v>
      </c>
      <c r="F65" s="44"/>
    </row>
    <row r="66" spans="1:6" ht="26.4" x14ac:dyDescent="0.25">
      <c r="A66" s="225">
        <v>14810</v>
      </c>
      <c r="B66" s="781" t="s">
        <v>416</v>
      </c>
      <c r="C66" s="389">
        <v>0.05</v>
      </c>
      <c r="D66" s="39">
        <v>17101.29</v>
      </c>
      <c r="E66" s="134" t="s">
        <v>645</v>
      </c>
      <c r="F66" s="44"/>
    </row>
    <row r="67" spans="1:6" ht="14.4" x14ac:dyDescent="0.25">
      <c r="A67" s="225">
        <v>14811</v>
      </c>
      <c r="B67" s="781" t="s">
        <v>267</v>
      </c>
      <c r="C67" s="389">
        <v>0.05</v>
      </c>
      <c r="D67" s="39">
        <v>17101.29</v>
      </c>
      <c r="E67" s="134" t="s">
        <v>647</v>
      </c>
      <c r="F67" s="44"/>
    </row>
    <row r="68" spans="1:6" ht="14.4" x14ac:dyDescent="0.25">
      <c r="A68" s="225">
        <v>14813</v>
      </c>
      <c r="B68" s="781" t="s">
        <v>253</v>
      </c>
      <c r="C68" s="389">
        <v>0.05</v>
      </c>
      <c r="D68" s="39">
        <v>17101.29</v>
      </c>
      <c r="E68" s="134" t="s">
        <v>647</v>
      </c>
      <c r="F68" s="44"/>
    </row>
    <row r="69" spans="1:6" ht="14.4" x14ac:dyDescent="0.25">
      <c r="A69" s="225">
        <v>14820</v>
      </c>
      <c r="B69" s="781" t="s">
        <v>417</v>
      </c>
      <c r="C69" s="389">
        <v>0.05</v>
      </c>
      <c r="D69" s="39">
        <v>17101.29</v>
      </c>
      <c r="E69" s="134" t="s">
        <v>645</v>
      </c>
      <c r="F69" s="44"/>
    </row>
    <row r="70" spans="1:6" ht="14.4" x14ac:dyDescent="0.25">
      <c r="A70" s="364">
        <v>14821</v>
      </c>
      <c r="B70" s="782" t="s">
        <v>450</v>
      </c>
      <c r="C70" s="389">
        <v>0.05</v>
      </c>
      <c r="D70" s="39">
        <v>17101.29</v>
      </c>
      <c r="E70" s="136" t="s">
        <v>647</v>
      </c>
      <c r="F70" s="44"/>
    </row>
    <row r="71" spans="1:6" ht="14.4" x14ac:dyDescent="0.25">
      <c r="A71" s="225">
        <v>14830</v>
      </c>
      <c r="B71" s="781" t="s">
        <v>418</v>
      </c>
      <c r="C71" s="389">
        <v>0.05</v>
      </c>
      <c r="D71" s="39">
        <v>17101.29</v>
      </c>
      <c r="E71" s="134" t="s">
        <v>645</v>
      </c>
      <c r="F71" s="44"/>
    </row>
    <row r="72" spans="1:6" ht="14.4" x14ac:dyDescent="0.25">
      <c r="A72" s="225">
        <v>14840</v>
      </c>
      <c r="B72" s="781" t="s">
        <v>458</v>
      </c>
      <c r="C72" s="389">
        <v>0.05</v>
      </c>
      <c r="D72" s="39">
        <v>17101.29</v>
      </c>
      <c r="E72" s="134" t="s">
        <v>645</v>
      </c>
      <c r="F72" s="44"/>
    </row>
    <row r="73" spans="1:6" ht="14.4" x14ac:dyDescent="0.25">
      <c r="A73" s="225">
        <v>14841</v>
      </c>
      <c r="B73" s="781" t="s">
        <v>328</v>
      </c>
      <c r="C73" s="389">
        <v>0.05</v>
      </c>
      <c r="D73" s="39">
        <v>17101.29</v>
      </c>
      <c r="E73" s="134" t="s">
        <v>647</v>
      </c>
      <c r="F73" s="44"/>
    </row>
    <row r="74" spans="1:6" ht="14.4" x14ac:dyDescent="0.25">
      <c r="A74" s="225">
        <v>14842</v>
      </c>
      <c r="B74" s="781" t="s">
        <v>329</v>
      </c>
      <c r="C74" s="389">
        <v>0.05</v>
      </c>
      <c r="D74" s="39">
        <v>17101.29</v>
      </c>
      <c r="E74" s="136" t="s">
        <v>647</v>
      </c>
      <c r="F74" s="44"/>
    </row>
    <row r="75" spans="1:6" ht="14.4" x14ac:dyDescent="0.25">
      <c r="A75" s="225">
        <v>14843</v>
      </c>
      <c r="B75" s="781" t="s">
        <v>244</v>
      </c>
      <c r="C75" s="389">
        <v>0.05</v>
      </c>
      <c r="D75" s="39">
        <v>17101.29</v>
      </c>
      <c r="E75" s="136" t="s">
        <v>647</v>
      </c>
      <c r="F75" s="44"/>
    </row>
    <row r="76" spans="1:6" ht="14.4" x14ac:dyDescent="0.25">
      <c r="A76" s="225">
        <v>14844</v>
      </c>
      <c r="B76" s="781" t="s">
        <v>252</v>
      </c>
      <c r="C76" s="389">
        <v>0.05</v>
      </c>
      <c r="D76" s="39">
        <v>17101.29</v>
      </c>
      <c r="E76" s="136" t="s">
        <v>647</v>
      </c>
      <c r="F76" s="44"/>
    </row>
    <row r="77" spans="1:6" ht="14.4" x14ac:dyDescent="0.25">
      <c r="A77" s="225">
        <v>14845</v>
      </c>
      <c r="B77" s="781" t="s">
        <v>246</v>
      </c>
      <c r="C77" s="389">
        <v>0.05</v>
      </c>
      <c r="D77" s="39">
        <v>17101.29</v>
      </c>
      <c r="E77" s="136" t="s">
        <v>647</v>
      </c>
      <c r="F77" s="44"/>
    </row>
    <row r="78" spans="1:6" ht="14.4" x14ac:dyDescent="0.25">
      <c r="A78" s="225">
        <v>14846</v>
      </c>
      <c r="B78" s="781" t="s">
        <v>247</v>
      </c>
      <c r="C78" s="389">
        <v>0.05</v>
      </c>
      <c r="D78" s="39">
        <v>17101.29</v>
      </c>
      <c r="E78" s="136" t="s">
        <v>647</v>
      </c>
      <c r="F78" s="44"/>
    </row>
    <row r="79" spans="1:6" ht="14.4" x14ac:dyDescent="0.25">
      <c r="A79" s="225">
        <v>14847</v>
      </c>
      <c r="B79" s="781" t="s">
        <v>245</v>
      </c>
      <c r="C79" s="389">
        <v>0.05</v>
      </c>
      <c r="D79" s="39">
        <v>17101.29</v>
      </c>
      <c r="E79" s="136" t="s">
        <v>647</v>
      </c>
      <c r="F79" s="44"/>
    </row>
    <row r="80" spans="1:6" ht="14.4" x14ac:dyDescent="0.25">
      <c r="A80" s="364">
        <v>14850</v>
      </c>
      <c r="B80" s="781" t="s">
        <v>459</v>
      </c>
      <c r="C80" s="389">
        <v>0.05</v>
      </c>
      <c r="D80" s="39">
        <v>17101.29</v>
      </c>
      <c r="E80" s="136" t="s">
        <v>645</v>
      </c>
      <c r="F80" s="44"/>
    </row>
    <row r="81" spans="1:6" ht="14.4" x14ac:dyDescent="0.25">
      <c r="A81" s="364">
        <v>14851</v>
      </c>
      <c r="B81" s="781" t="s">
        <v>268</v>
      </c>
      <c r="C81" s="389">
        <v>0.05</v>
      </c>
      <c r="D81" s="39">
        <v>17101.29</v>
      </c>
      <c r="E81" s="136" t="s">
        <v>647</v>
      </c>
      <c r="F81" s="44"/>
    </row>
    <row r="82" spans="1:6" ht="14.4" x14ac:dyDescent="0.25">
      <c r="A82" s="364">
        <v>14860</v>
      </c>
      <c r="B82" s="781" t="s">
        <v>460</v>
      </c>
      <c r="C82" s="389">
        <v>0.05</v>
      </c>
      <c r="D82" s="39">
        <v>17101.29</v>
      </c>
      <c r="E82" s="136" t="s">
        <v>645</v>
      </c>
      <c r="F82" s="44"/>
    </row>
    <row r="83" spans="1:6" ht="14.4" x14ac:dyDescent="0.25">
      <c r="A83" s="225">
        <v>20100</v>
      </c>
      <c r="B83" s="781" t="s">
        <v>269</v>
      </c>
      <c r="C83" s="389">
        <v>0.05</v>
      </c>
      <c r="D83" s="39">
        <v>17101.29</v>
      </c>
      <c r="E83" s="134" t="s">
        <v>649</v>
      </c>
      <c r="F83" s="44"/>
    </row>
    <row r="84" spans="1:6" ht="14.4" x14ac:dyDescent="0.25">
      <c r="A84" s="225">
        <v>20101</v>
      </c>
      <c r="B84" s="781" t="s">
        <v>270</v>
      </c>
      <c r="C84" s="389">
        <v>0.05</v>
      </c>
      <c r="D84" s="39">
        <v>17101.29</v>
      </c>
      <c r="E84" s="134" t="s">
        <v>649</v>
      </c>
      <c r="F84" s="44"/>
    </row>
    <row r="85" spans="1:6" ht="14.4" x14ac:dyDescent="0.25">
      <c r="A85" s="225">
        <v>20102</v>
      </c>
      <c r="B85" s="781" t="s">
        <v>271</v>
      </c>
      <c r="C85" s="389">
        <v>0.05</v>
      </c>
      <c r="D85" s="39">
        <v>17101.29</v>
      </c>
      <c r="E85" s="134" t="s">
        <v>649</v>
      </c>
      <c r="F85" s="44"/>
    </row>
    <row r="86" spans="1:6" ht="14.4" x14ac:dyDescent="0.25">
      <c r="A86" s="225">
        <v>20103</v>
      </c>
      <c r="B86" s="781" t="s">
        <v>272</v>
      </c>
      <c r="C86" s="389">
        <v>0.05</v>
      </c>
      <c r="D86" s="39">
        <v>17101.29</v>
      </c>
      <c r="E86" s="393" t="s">
        <v>649</v>
      </c>
      <c r="F86" s="44"/>
    </row>
    <row r="87" spans="1:6" ht="14.4" x14ac:dyDescent="0.25">
      <c r="A87" s="225">
        <v>30100</v>
      </c>
      <c r="B87" s="781" t="s">
        <v>273</v>
      </c>
      <c r="C87" s="389">
        <v>0.05</v>
      </c>
      <c r="D87" s="39">
        <v>17956.354500000001</v>
      </c>
      <c r="E87" s="393" t="s">
        <v>649</v>
      </c>
      <c r="F87" s="44"/>
    </row>
    <row r="88" spans="1:6" ht="14.4" x14ac:dyDescent="0.25">
      <c r="A88" s="225">
        <v>30203</v>
      </c>
      <c r="B88" s="781" t="s">
        <v>348</v>
      </c>
      <c r="C88" s="389">
        <v>0.1</v>
      </c>
      <c r="D88" s="39">
        <v>17956.354500000001</v>
      </c>
      <c r="E88" s="134" t="s">
        <v>650</v>
      </c>
      <c r="F88" s="44"/>
    </row>
    <row r="89" spans="1:6" ht="14.4" x14ac:dyDescent="0.25">
      <c r="A89" s="225">
        <v>30204</v>
      </c>
      <c r="B89" s="781" t="s">
        <v>463</v>
      </c>
      <c r="C89" s="389">
        <v>0.05</v>
      </c>
      <c r="D89" s="39">
        <v>17956.354500000001</v>
      </c>
      <c r="E89" s="134" t="s">
        <v>650</v>
      </c>
      <c r="F89" s="44"/>
    </row>
    <row r="90" spans="1:6" ht="14.4" x14ac:dyDescent="0.25">
      <c r="A90" s="225">
        <v>30210</v>
      </c>
      <c r="B90" s="781" t="s">
        <v>274</v>
      </c>
      <c r="C90" s="389">
        <v>0.1</v>
      </c>
      <c r="D90" s="39">
        <v>17956.354500000001</v>
      </c>
      <c r="E90" s="134" t="s">
        <v>650</v>
      </c>
      <c r="F90" s="44"/>
    </row>
    <row r="91" spans="1:6" ht="14.4" x14ac:dyDescent="0.25">
      <c r="A91" s="225">
        <v>30211</v>
      </c>
      <c r="B91" s="781" t="s">
        <v>275</v>
      </c>
      <c r="C91" s="389">
        <v>0.1</v>
      </c>
      <c r="D91" s="39">
        <v>17956.354500000001</v>
      </c>
      <c r="E91" s="134" t="s">
        <v>650</v>
      </c>
      <c r="F91" s="44"/>
    </row>
    <row r="92" spans="1:6" ht="14.4" x14ac:dyDescent="0.25">
      <c r="A92" s="225">
        <v>30214</v>
      </c>
      <c r="B92" s="781" t="s">
        <v>276</v>
      </c>
      <c r="C92" s="389">
        <v>0.05</v>
      </c>
      <c r="D92" s="39">
        <v>34202.58</v>
      </c>
      <c r="E92" s="134" t="s">
        <v>650</v>
      </c>
      <c r="F92" s="44"/>
    </row>
    <row r="93" spans="1:6" ht="14.4" x14ac:dyDescent="0.25">
      <c r="A93" s="225">
        <v>30215</v>
      </c>
      <c r="B93" s="781" t="s">
        <v>277</v>
      </c>
      <c r="C93" s="389">
        <v>0.05</v>
      </c>
      <c r="D93" s="39">
        <v>17956.354500000001</v>
      </c>
      <c r="E93" s="134" t="s">
        <v>650</v>
      </c>
      <c r="F93" s="44"/>
    </row>
    <row r="94" spans="1:6" ht="14.4" x14ac:dyDescent="0.25">
      <c r="A94" s="225">
        <v>30216</v>
      </c>
      <c r="B94" s="781" t="s">
        <v>278</v>
      </c>
      <c r="C94" s="389">
        <v>0.05</v>
      </c>
      <c r="D94" s="39">
        <v>17956.354500000001</v>
      </c>
      <c r="E94" s="134" t="s">
        <v>650</v>
      </c>
      <c r="F94" s="44"/>
    </row>
    <row r="95" spans="1:6" ht="14.4" x14ac:dyDescent="0.25">
      <c r="A95" s="225">
        <v>30221</v>
      </c>
      <c r="B95" s="781" t="s">
        <v>279</v>
      </c>
      <c r="C95" s="389">
        <v>0.1</v>
      </c>
      <c r="D95" s="39">
        <v>17956.354500000001</v>
      </c>
      <c r="E95" s="134" t="s">
        <v>650</v>
      </c>
      <c r="F95" s="44"/>
    </row>
    <row r="96" spans="1:6" ht="14.4" x14ac:dyDescent="0.25">
      <c r="A96" s="225">
        <v>30222</v>
      </c>
      <c r="B96" s="781" t="s">
        <v>280</v>
      </c>
      <c r="C96" s="389">
        <v>0.1</v>
      </c>
      <c r="D96" s="39">
        <v>17956.354500000001</v>
      </c>
      <c r="E96" s="134" t="s">
        <v>650</v>
      </c>
      <c r="F96" s="44"/>
    </row>
    <row r="97" spans="1:6" ht="14.4" x14ac:dyDescent="0.25">
      <c r="A97" s="225">
        <v>30225</v>
      </c>
      <c r="B97" s="781" t="s">
        <v>281</v>
      </c>
      <c r="C97" s="389">
        <v>0.1</v>
      </c>
      <c r="D97" s="39">
        <v>17956.354500000001</v>
      </c>
      <c r="E97" s="134" t="s">
        <v>650</v>
      </c>
      <c r="F97" s="44"/>
    </row>
    <row r="98" spans="1:6" ht="14.4" x14ac:dyDescent="0.25">
      <c r="A98" s="225">
        <v>30226</v>
      </c>
      <c r="B98" s="781" t="s">
        <v>282</v>
      </c>
      <c r="C98" s="389">
        <v>0.1</v>
      </c>
      <c r="D98" s="39">
        <v>17956.354500000001</v>
      </c>
      <c r="E98" s="134" t="s">
        <v>650</v>
      </c>
      <c r="F98" s="44"/>
    </row>
    <row r="99" spans="1:6" ht="14.4" x14ac:dyDescent="0.25">
      <c r="A99" s="225">
        <v>30227</v>
      </c>
      <c r="B99" s="781" t="s">
        <v>283</v>
      </c>
      <c r="C99" s="389">
        <v>0.1</v>
      </c>
      <c r="D99" s="39">
        <v>17956.354500000001</v>
      </c>
      <c r="E99" s="134" t="s">
        <v>650</v>
      </c>
      <c r="F99" s="44"/>
    </row>
    <row r="100" spans="1:6" ht="14.4" x14ac:dyDescent="0.25">
      <c r="A100" s="225">
        <v>30228</v>
      </c>
      <c r="B100" s="781" t="s">
        <v>284</v>
      </c>
      <c r="C100" s="389">
        <v>0.1</v>
      </c>
      <c r="D100" s="39">
        <v>17956.354500000001</v>
      </c>
      <c r="E100" s="134" t="s">
        <v>650</v>
      </c>
      <c r="F100" s="44"/>
    </row>
    <row r="101" spans="1:6" ht="14.4" x14ac:dyDescent="0.25">
      <c r="A101" s="225">
        <v>30229</v>
      </c>
      <c r="B101" s="781" t="s">
        <v>285</v>
      </c>
      <c r="C101" s="389">
        <v>0.1</v>
      </c>
      <c r="D101" s="39">
        <v>17956.354500000001</v>
      </c>
      <c r="E101" s="134" t="s">
        <v>650</v>
      </c>
      <c r="F101" s="44"/>
    </row>
    <row r="102" spans="1:6" ht="14.4" x14ac:dyDescent="0.25">
      <c r="A102" s="225">
        <v>30232</v>
      </c>
      <c r="B102" s="781" t="s">
        <v>419</v>
      </c>
      <c r="C102" s="389">
        <v>0.1</v>
      </c>
      <c r="D102" s="39">
        <v>17956.354500000001</v>
      </c>
      <c r="E102" s="134" t="s">
        <v>650</v>
      </c>
      <c r="F102" s="44"/>
    </row>
    <row r="103" spans="1:6" ht="14.4" x14ac:dyDescent="0.25">
      <c r="A103" s="225">
        <v>30233</v>
      </c>
      <c r="B103" s="781" t="s">
        <v>286</v>
      </c>
      <c r="C103" s="389">
        <v>0.1</v>
      </c>
      <c r="D103" s="39">
        <v>17956.354500000001</v>
      </c>
      <c r="E103" s="134" t="s">
        <v>650</v>
      </c>
      <c r="F103" s="44"/>
    </row>
    <row r="104" spans="1:6" ht="14.4" x14ac:dyDescent="0.25">
      <c r="A104" s="225">
        <v>30235</v>
      </c>
      <c r="B104" s="781" t="s">
        <v>287</v>
      </c>
      <c r="C104" s="389">
        <v>0.05</v>
      </c>
      <c r="D104" s="39">
        <v>34202.58</v>
      </c>
      <c r="E104" s="134" t="s">
        <v>650</v>
      </c>
      <c r="F104" s="44"/>
    </row>
    <row r="105" spans="1:6" ht="14.4" x14ac:dyDescent="0.25">
      <c r="A105" s="225">
        <v>30236</v>
      </c>
      <c r="B105" s="781" t="s">
        <v>288</v>
      </c>
      <c r="C105" s="389">
        <v>0.1</v>
      </c>
      <c r="D105" s="39">
        <v>17956.354500000001</v>
      </c>
      <c r="E105" s="134" t="s">
        <v>650</v>
      </c>
      <c r="F105" s="44"/>
    </row>
    <row r="106" spans="1:6" ht="14.4" x14ac:dyDescent="0.25">
      <c r="A106" s="225">
        <v>40010</v>
      </c>
      <c r="B106" s="781" t="s">
        <v>420</v>
      </c>
      <c r="C106" s="389">
        <v>0.05</v>
      </c>
      <c r="D106" s="39">
        <v>17101.29</v>
      </c>
      <c r="E106" s="134" t="s">
        <v>646</v>
      </c>
      <c r="F106" s="44"/>
    </row>
    <row r="107" spans="1:6" ht="14.4" x14ac:dyDescent="0.25">
      <c r="A107" s="225">
        <v>40100</v>
      </c>
      <c r="B107" s="781" t="s">
        <v>289</v>
      </c>
      <c r="C107" s="389">
        <v>0.05</v>
      </c>
      <c r="D107" s="39">
        <v>17101.29</v>
      </c>
      <c r="E107" s="134" t="s">
        <v>646</v>
      </c>
      <c r="F107" s="44"/>
    </row>
    <row r="108" spans="1:6" ht="14.4" x14ac:dyDescent="0.25">
      <c r="A108" s="225">
        <v>40400</v>
      </c>
      <c r="B108" s="781" t="s">
        <v>291</v>
      </c>
      <c r="C108" s="389">
        <v>0.05</v>
      </c>
      <c r="D108" s="39">
        <v>17101.29</v>
      </c>
      <c r="E108" s="136" t="s">
        <v>646</v>
      </c>
      <c r="F108" s="44"/>
    </row>
    <row r="109" spans="1:6" ht="14.4" x14ac:dyDescent="0.25">
      <c r="A109" s="225">
        <v>40500</v>
      </c>
      <c r="B109" s="781" t="s">
        <v>292</v>
      </c>
      <c r="C109" s="389">
        <v>0.05</v>
      </c>
      <c r="D109" s="39">
        <v>17101.29</v>
      </c>
      <c r="E109" s="136" t="s">
        <v>646</v>
      </c>
      <c r="F109" s="44"/>
    </row>
    <row r="110" spans="1:6" ht="14.4" x14ac:dyDescent="0.25">
      <c r="A110" s="225">
        <v>40600</v>
      </c>
      <c r="B110" s="781" t="s">
        <v>293</v>
      </c>
      <c r="C110" s="389">
        <v>0.05</v>
      </c>
      <c r="D110" s="39">
        <v>17101.29</v>
      </c>
      <c r="E110" s="136" t="s">
        <v>646</v>
      </c>
      <c r="F110" s="44"/>
    </row>
    <row r="111" spans="1:6" ht="14.4" x14ac:dyDescent="0.25">
      <c r="A111" s="225">
        <v>40700</v>
      </c>
      <c r="B111" s="781" t="s">
        <v>294</v>
      </c>
      <c r="C111" s="389">
        <v>0.05</v>
      </c>
      <c r="D111" s="39">
        <v>17101.29</v>
      </c>
      <c r="E111" s="136" t="s">
        <v>646</v>
      </c>
      <c r="F111" s="44"/>
    </row>
    <row r="112" spans="1:6" ht="14.4" x14ac:dyDescent="0.25">
      <c r="A112" s="225">
        <v>40800</v>
      </c>
      <c r="B112" s="781" t="s">
        <v>295</v>
      </c>
      <c r="C112" s="389">
        <v>0.05</v>
      </c>
      <c r="D112" s="39">
        <v>17101.29</v>
      </c>
      <c r="E112" s="136" t="s">
        <v>646</v>
      </c>
      <c r="F112" s="44"/>
    </row>
    <row r="113" spans="1:6" ht="14.4" x14ac:dyDescent="0.25">
      <c r="A113" s="225">
        <v>41000</v>
      </c>
      <c r="B113" s="781" t="s">
        <v>355</v>
      </c>
      <c r="C113" s="389">
        <v>0.05</v>
      </c>
      <c r="D113" s="39">
        <v>17101.29</v>
      </c>
      <c r="E113" s="136" t="s">
        <v>646</v>
      </c>
      <c r="F113" s="44"/>
    </row>
    <row r="114" spans="1:6" ht="14.4" x14ac:dyDescent="0.25">
      <c r="A114" s="225">
        <v>41100</v>
      </c>
      <c r="B114" s="781" t="s">
        <v>296</v>
      </c>
      <c r="C114" s="389">
        <v>0.05</v>
      </c>
      <c r="D114" s="39">
        <v>17101.29</v>
      </c>
      <c r="E114" s="134" t="s">
        <v>643</v>
      </c>
      <c r="F114" s="44"/>
    </row>
    <row r="115" spans="1:6" ht="14.4" x14ac:dyDescent="0.25">
      <c r="A115" s="225">
        <v>41102</v>
      </c>
      <c r="B115" s="781" t="s">
        <v>297</v>
      </c>
      <c r="C115" s="389">
        <v>0.05</v>
      </c>
      <c r="D115" s="39">
        <v>17101.29</v>
      </c>
      <c r="E115" s="134" t="s">
        <v>651</v>
      </c>
      <c r="F115" s="44"/>
    </row>
    <row r="116" spans="1:6" ht="14.4" x14ac:dyDescent="0.25">
      <c r="A116" s="225">
        <v>41103</v>
      </c>
      <c r="B116" s="781" t="s">
        <v>298</v>
      </c>
      <c r="C116" s="389">
        <v>0.05</v>
      </c>
      <c r="D116" s="39">
        <v>17101.29</v>
      </c>
      <c r="E116" s="136" t="s">
        <v>651</v>
      </c>
      <c r="F116" s="44"/>
    </row>
    <row r="117" spans="1:6" ht="14.4" x14ac:dyDescent="0.25">
      <c r="A117" s="225">
        <v>41104</v>
      </c>
      <c r="B117" s="781" t="s">
        <v>299</v>
      </c>
      <c r="C117" s="389">
        <v>0.05</v>
      </c>
      <c r="D117" s="39">
        <v>17101.29</v>
      </c>
      <c r="E117" s="136" t="s">
        <v>651</v>
      </c>
      <c r="F117" s="44"/>
    </row>
    <row r="118" spans="1:6" ht="14.4" x14ac:dyDescent="0.25">
      <c r="A118" s="225">
        <v>41105</v>
      </c>
      <c r="B118" s="781" t="s">
        <v>347</v>
      </c>
      <c r="C118" s="389">
        <v>0.05</v>
      </c>
      <c r="D118" s="39">
        <v>17101.29</v>
      </c>
      <c r="E118" s="136" t="s">
        <v>651</v>
      </c>
      <c r="F118" s="44"/>
    </row>
    <row r="119" spans="1:6" ht="14.4" x14ac:dyDescent="0.25">
      <c r="A119" s="225">
        <v>41106</v>
      </c>
      <c r="B119" s="781" t="s">
        <v>300</v>
      </c>
      <c r="C119" s="389">
        <v>0.05</v>
      </c>
      <c r="D119" s="39">
        <v>17101.29</v>
      </c>
      <c r="E119" s="136" t="s">
        <v>651</v>
      </c>
      <c r="F119" s="44"/>
    </row>
    <row r="120" spans="1:6" ht="14.4" x14ac:dyDescent="0.25">
      <c r="A120" s="225">
        <v>41107</v>
      </c>
      <c r="B120" s="781" t="s">
        <v>301</v>
      </c>
      <c r="C120" s="389">
        <v>0.05</v>
      </c>
      <c r="D120" s="39">
        <v>17101.29</v>
      </c>
      <c r="E120" s="136" t="s">
        <v>651</v>
      </c>
      <c r="F120" s="44"/>
    </row>
    <row r="121" spans="1:6" ht="14.4" x14ac:dyDescent="0.25">
      <c r="A121" s="225">
        <v>41108</v>
      </c>
      <c r="B121" s="781" t="s">
        <v>302</v>
      </c>
      <c r="C121" s="389">
        <v>0.05</v>
      </c>
      <c r="D121" s="39">
        <v>17101.29</v>
      </c>
      <c r="E121" s="136" t="s">
        <v>651</v>
      </c>
      <c r="F121" s="44"/>
    </row>
    <row r="122" spans="1:6" ht="14.4" x14ac:dyDescent="0.25">
      <c r="A122" s="225">
        <v>41109</v>
      </c>
      <c r="B122" s="781" t="s">
        <v>303</v>
      </c>
      <c r="C122" s="389">
        <v>0.05</v>
      </c>
      <c r="D122" s="39">
        <v>17101.29</v>
      </c>
      <c r="E122" s="136" t="s">
        <v>651</v>
      </c>
      <c r="F122" s="44"/>
    </row>
    <row r="123" spans="1:6" ht="14.4" x14ac:dyDescent="0.25">
      <c r="A123" s="225">
        <v>41110</v>
      </c>
      <c r="B123" s="781" t="s">
        <v>304</v>
      </c>
      <c r="C123" s="389">
        <v>0.05</v>
      </c>
      <c r="D123" s="39">
        <v>17101.29</v>
      </c>
      <c r="E123" s="136" t="s">
        <v>651</v>
      </c>
      <c r="F123" s="44"/>
    </row>
    <row r="124" spans="1:6" ht="14.4" x14ac:dyDescent="0.25">
      <c r="A124" s="225">
        <v>41111</v>
      </c>
      <c r="B124" s="781" t="s">
        <v>305</v>
      </c>
      <c r="C124" s="389">
        <v>0.05</v>
      </c>
      <c r="D124" s="39">
        <v>17101.29</v>
      </c>
      <c r="E124" s="136" t="s">
        <v>651</v>
      </c>
      <c r="F124" s="44"/>
    </row>
    <row r="125" spans="1:6" ht="14.4" x14ac:dyDescent="0.25">
      <c r="A125" s="225">
        <v>41112</v>
      </c>
      <c r="B125" s="781" t="s">
        <v>306</v>
      </c>
      <c r="C125" s="389">
        <v>0.05</v>
      </c>
      <c r="D125" s="39">
        <v>17101.29</v>
      </c>
      <c r="E125" s="136" t="s">
        <v>651</v>
      </c>
      <c r="F125" s="44"/>
    </row>
    <row r="126" spans="1:6" ht="14.4" x14ac:dyDescent="0.25">
      <c r="A126" s="225">
        <v>41113</v>
      </c>
      <c r="B126" s="781" t="s">
        <v>307</v>
      </c>
      <c r="C126" s="389">
        <v>0.05</v>
      </c>
      <c r="D126" s="39">
        <v>17101.29</v>
      </c>
      <c r="E126" s="136" t="s">
        <v>651</v>
      </c>
      <c r="F126" s="44"/>
    </row>
    <row r="127" spans="1:6" ht="14.4" x14ac:dyDescent="0.25">
      <c r="A127" s="225">
        <v>41114</v>
      </c>
      <c r="B127" s="781" t="s">
        <v>308</v>
      </c>
      <c r="C127" s="389">
        <v>0.05</v>
      </c>
      <c r="D127" s="39">
        <v>17101.29</v>
      </c>
      <c r="E127" s="136" t="s">
        <v>651</v>
      </c>
      <c r="F127" s="44"/>
    </row>
    <row r="128" spans="1:6" ht="14.4" x14ac:dyDescent="0.25">
      <c r="A128" s="225">
        <v>41115</v>
      </c>
      <c r="B128" s="781" t="s">
        <v>309</v>
      </c>
      <c r="C128" s="389">
        <v>0.05</v>
      </c>
      <c r="D128" s="39">
        <v>17101.29</v>
      </c>
      <c r="E128" s="136" t="s">
        <v>651</v>
      </c>
      <c r="F128" s="44"/>
    </row>
    <row r="129" spans="1:6" ht="14.4" x14ac:dyDescent="0.25">
      <c r="A129" s="225">
        <v>41116</v>
      </c>
      <c r="B129" s="781" t="s">
        <v>310</v>
      </c>
      <c r="C129" s="389">
        <v>0.05</v>
      </c>
      <c r="D129" s="39">
        <v>17101.29</v>
      </c>
      <c r="E129" s="136" t="s">
        <v>651</v>
      </c>
      <c r="F129" s="44"/>
    </row>
    <row r="130" spans="1:6" ht="14.4" x14ac:dyDescent="0.25">
      <c r="A130" s="225">
        <v>41117</v>
      </c>
      <c r="B130" s="781" t="s">
        <v>311</v>
      </c>
      <c r="C130" s="389">
        <v>0.05</v>
      </c>
      <c r="D130" s="39">
        <v>17101.29</v>
      </c>
      <c r="E130" s="136" t="s">
        <v>651</v>
      </c>
      <c r="F130" s="44"/>
    </row>
    <row r="131" spans="1:6" ht="14.4" x14ac:dyDescent="0.25">
      <c r="A131" s="225">
        <v>41118</v>
      </c>
      <c r="B131" s="781" t="s">
        <v>312</v>
      </c>
      <c r="C131" s="389">
        <v>0.05</v>
      </c>
      <c r="D131" s="39">
        <v>17101.29</v>
      </c>
      <c r="E131" s="136" t="s">
        <v>651</v>
      </c>
      <c r="F131" s="44"/>
    </row>
    <row r="132" spans="1:6" ht="14.4" x14ac:dyDescent="0.25">
      <c r="A132" s="225">
        <v>41119</v>
      </c>
      <c r="B132" s="781" t="s">
        <v>313</v>
      </c>
      <c r="C132" s="389">
        <v>0.05</v>
      </c>
      <c r="D132" s="39">
        <v>17101.29</v>
      </c>
      <c r="E132" s="136" t="s">
        <v>651</v>
      </c>
      <c r="F132" s="44"/>
    </row>
    <row r="133" spans="1:6" ht="14.4" x14ac:dyDescent="0.25">
      <c r="A133" s="225">
        <v>41120</v>
      </c>
      <c r="B133" s="781" t="s">
        <v>314</v>
      </c>
      <c r="C133" s="389">
        <v>0.05</v>
      </c>
      <c r="D133" s="39">
        <v>17101.29</v>
      </c>
      <c r="E133" s="136" t="s">
        <v>651</v>
      </c>
      <c r="F133" s="44"/>
    </row>
    <row r="134" spans="1:6" ht="14.4" x14ac:dyDescent="0.25">
      <c r="A134" s="225">
        <v>41121</v>
      </c>
      <c r="B134" s="781" t="s">
        <v>315</v>
      </c>
      <c r="C134" s="389">
        <v>0.05</v>
      </c>
      <c r="D134" s="39">
        <v>17101.29</v>
      </c>
      <c r="E134" s="136" t="s">
        <v>651</v>
      </c>
      <c r="F134" s="44"/>
    </row>
    <row r="135" spans="1:6" ht="14.4" x14ac:dyDescent="0.25">
      <c r="A135" s="225">
        <v>41122</v>
      </c>
      <c r="B135" s="781" t="s">
        <v>316</v>
      </c>
      <c r="C135" s="389">
        <v>0.05</v>
      </c>
      <c r="D135" s="39">
        <v>17101.29</v>
      </c>
      <c r="E135" s="136" t="s">
        <v>651</v>
      </c>
      <c r="F135" s="44"/>
    </row>
    <row r="136" spans="1:6" ht="14.4" x14ac:dyDescent="0.25">
      <c r="A136" s="225">
        <v>41123</v>
      </c>
      <c r="B136" s="781" t="s">
        <v>317</v>
      </c>
      <c r="C136" s="389">
        <v>0.05</v>
      </c>
      <c r="D136" s="39">
        <v>17101.29</v>
      </c>
      <c r="E136" s="136" t="s">
        <v>651</v>
      </c>
      <c r="F136" s="44"/>
    </row>
    <row r="137" spans="1:6" ht="14.4" x14ac:dyDescent="0.25">
      <c r="A137" s="225">
        <v>41124</v>
      </c>
      <c r="B137" s="781" t="s">
        <v>318</v>
      </c>
      <c r="C137" s="389">
        <v>0.05</v>
      </c>
      <c r="D137" s="39">
        <v>17101.29</v>
      </c>
      <c r="E137" s="136" t="s">
        <v>651</v>
      </c>
      <c r="F137" s="44"/>
    </row>
    <row r="138" spans="1:6" ht="14.4" x14ac:dyDescent="0.25">
      <c r="A138" s="225">
        <v>41125</v>
      </c>
      <c r="B138" s="781" t="s">
        <v>319</v>
      </c>
      <c r="C138" s="389">
        <v>0.05</v>
      </c>
      <c r="D138" s="39">
        <v>17101.29</v>
      </c>
      <c r="E138" s="136" t="s">
        <v>651</v>
      </c>
      <c r="F138" s="44"/>
    </row>
    <row r="139" spans="1:6" ht="14.4" x14ac:dyDescent="0.25">
      <c r="A139" s="225">
        <v>41126</v>
      </c>
      <c r="B139" s="781" t="s">
        <v>320</v>
      </c>
      <c r="C139" s="389">
        <v>0.05</v>
      </c>
      <c r="D139" s="39">
        <v>17101.29</v>
      </c>
      <c r="E139" s="136" t="s">
        <v>651</v>
      </c>
      <c r="F139" s="44"/>
    </row>
    <row r="140" spans="1:6" ht="14.4" x14ac:dyDescent="0.25">
      <c r="A140" s="225">
        <v>41127</v>
      </c>
      <c r="B140" s="781" t="s">
        <v>321</v>
      </c>
      <c r="C140" s="389">
        <v>0.05</v>
      </c>
      <c r="D140" s="39">
        <v>17101.29</v>
      </c>
      <c r="E140" s="136" t="s">
        <v>651</v>
      </c>
      <c r="F140" s="44"/>
    </row>
    <row r="141" spans="1:6" ht="14.4" x14ac:dyDescent="0.25">
      <c r="A141" s="225">
        <v>41128</v>
      </c>
      <c r="B141" s="781" t="s">
        <v>322</v>
      </c>
      <c r="C141" s="389">
        <v>0.05</v>
      </c>
      <c r="D141" s="39">
        <v>17101.29</v>
      </c>
      <c r="E141" s="136" t="s">
        <v>651</v>
      </c>
      <c r="F141" s="44"/>
    </row>
    <row r="142" spans="1:6" ht="14.4" x14ac:dyDescent="0.25">
      <c r="A142" s="225">
        <v>41129</v>
      </c>
      <c r="B142" s="781" t="s">
        <v>323</v>
      </c>
      <c r="C142" s="389">
        <v>0.05</v>
      </c>
      <c r="D142" s="39">
        <v>17101.29</v>
      </c>
      <c r="E142" s="136" t="s">
        <v>651</v>
      </c>
      <c r="F142" s="44"/>
    </row>
    <row r="143" spans="1:6" ht="14.4" x14ac:dyDescent="0.25">
      <c r="A143" s="225">
        <v>41130</v>
      </c>
      <c r="B143" s="781" t="s">
        <v>324</v>
      </c>
      <c r="C143" s="389">
        <v>0.05</v>
      </c>
      <c r="D143" s="39">
        <v>17101.29</v>
      </c>
      <c r="E143" s="136" t="s">
        <v>651</v>
      </c>
      <c r="F143" s="44"/>
    </row>
    <row r="144" spans="1:6" ht="14.4" x14ac:dyDescent="0.25">
      <c r="A144" s="591">
        <v>41140</v>
      </c>
      <c r="B144" s="783" t="s">
        <v>687</v>
      </c>
      <c r="C144" s="389">
        <v>0.05</v>
      </c>
      <c r="D144" s="39">
        <v>17101.29</v>
      </c>
      <c r="E144" s="136" t="s">
        <v>646</v>
      </c>
      <c r="F144" s="44"/>
    </row>
    <row r="145" spans="1:6" ht="14.4" x14ac:dyDescent="0.25">
      <c r="A145" s="225">
        <v>41200</v>
      </c>
      <c r="B145" s="781" t="s">
        <v>325</v>
      </c>
      <c r="C145" s="389">
        <v>0.05</v>
      </c>
      <c r="D145" s="39">
        <v>17101.29</v>
      </c>
      <c r="E145" s="134" t="s">
        <v>646</v>
      </c>
      <c r="F145" s="44"/>
    </row>
    <row r="146" spans="1:6" ht="26.4" x14ac:dyDescent="0.25">
      <c r="A146" s="225">
        <v>41210</v>
      </c>
      <c r="B146" s="781" t="s">
        <v>326</v>
      </c>
      <c r="C146" s="389">
        <v>0.05</v>
      </c>
      <c r="D146" s="39">
        <v>17101.29</v>
      </c>
      <c r="E146" s="134" t="s">
        <v>649</v>
      </c>
      <c r="F146" s="44"/>
    </row>
    <row r="147" spans="1:6" ht="14.4" x14ac:dyDescent="0.25">
      <c r="A147" s="225">
        <v>41300</v>
      </c>
      <c r="B147" s="781" t="s">
        <v>327</v>
      </c>
      <c r="C147" s="389">
        <v>0.1</v>
      </c>
      <c r="D147" s="39">
        <v>17101.29</v>
      </c>
      <c r="E147" s="134" t="s">
        <v>652</v>
      </c>
      <c r="F147" s="44"/>
    </row>
    <row r="148" spans="1:6" ht="14.4" x14ac:dyDescent="0.25">
      <c r="A148" s="225">
        <v>41301</v>
      </c>
      <c r="B148" s="781" t="s">
        <v>362</v>
      </c>
      <c r="C148" s="389">
        <v>0.1</v>
      </c>
      <c r="D148" s="39">
        <v>17101.29</v>
      </c>
      <c r="E148" s="136" t="s">
        <v>652</v>
      </c>
      <c r="F148" s="44"/>
    </row>
    <row r="149" spans="1:6" ht="14.4" x14ac:dyDescent="0.25">
      <c r="A149" s="225">
        <v>42300</v>
      </c>
      <c r="B149" s="781" t="s">
        <v>330</v>
      </c>
      <c r="C149" s="389">
        <v>0.05</v>
      </c>
      <c r="D149" s="39">
        <v>17101.29</v>
      </c>
      <c r="E149" s="134" t="s">
        <v>648</v>
      </c>
      <c r="F149" s="44"/>
    </row>
    <row r="150" spans="1:6" ht="26.4" x14ac:dyDescent="0.25">
      <c r="A150" s="225">
        <v>42600</v>
      </c>
      <c r="B150" s="781" t="s">
        <v>331</v>
      </c>
      <c r="C150" s="389">
        <v>0.05</v>
      </c>
      <c r="D150" s="39">
        <v>17101.29</v>
      </c>
      <c r="E150" s="134" t="s">
        <v>649</v>
      </c>
      <c r="F150" s="44"/>
    </row>
    <row r="151" spans="1:6" ht="14.4" x14ac:dyDescent="0.25">
      <c r="A151" s="225">
        <v>42700</v>
      </c>
      <c r="B151" s="781" t="s">
        <v>332</v>
      </c>
      <c r="C151" s="389">
        <v>0.05</v>
      </c>
      <c r="D151" s="39">
        <v>17101.29</v>
      </c>
      <c r="E151" s="136" t="s">
        <v>649</v>
      </c>
      <c r="F151" s="44"/>
    </row>
    <row r="152" spans="1:6" ht="14.4" x14ac:dyDescent="0.25">
      <c r="A152" s="225">
        <v>42800</v>
      </c>
      <c r="B152" s="781" t="s">
        <v>333</v>
      </c>
      <c r="C152" s="389">
        <v>0.05</v>
      </c>
      <c r="D152" s="39">
        <v>17101.29</v>
      </c>
      <c r="E152" s="134" t="s">
        <v>647</v>
      </c>
      <c r="F152" s="44"/>
    </row>
    <row r="153" spans="1:6" ht="14.4" x14ac:dyDescent="0.25">
      <c r="A153" s="225">
        <v>43200</v>
      </c>
      <c r="B153" s="781" t="s">
        <v>334</v>
      </c>
      <c r="C153" s="389">
        <v>0.05</v>
      </c>
      <c r="D153" s="39">
        <v>17101.29</v>
      </c>
      <c r="E153" s="136" t="s">
        <v>649</v>
      </c>
      <c r="F153" s="44"/>
    </row>
    <row r="154" spans="1:6" ht="14.4" x14ac:dyDescent="0.25">
      <c r="A154" s="225">
        <v>43300</v>
      </c>
      <c r="B154" s="781" t="s">
        <v>335</v>
      </c>
      <c r="C154" s="389">
        <v>0.05</v>
      </c>
      <c r="D154" s="39">
        <v>17101.29</v>
      </c>
      <c r="E154" s="136" t="s">
        <v>649</v>
      </c>
      <c r="F154" s="44"/>
    </row>
    <row r="155" spans="1:6" ht="14.4" x14ac:dyDescent="0.25">
      <c r="A155" s="225">
        <v>43400</v>
      </c>
      <c r="B155" s="781" t="s">
        <v>336</v>
      </c>
      <c r="C155" s="389">
        <v>0.05</v>
      </c>
      <c r="D155" s="39">
        <v>17101.29</v>
      </c>
      <c r="E155" s="134" t="s">
        <v>646</v>
      </c>
      <c r="F155" s="44"/>
    </row>
    <row r="156" spans="1:6" ht="14.4" x14ac:dyDescent="0.25">
      <c r="A156" s="225">
        <v>43500</v>
      </c>
      <c r="B156" s="781" t="s">
        <v>356</v>
      </c>
      <c r="C156" s="389">
        <v>0.05</v>
      </c>
      <c r="D156" s="39">
        <v>17101.29</v>
      </c>
      <c r="E156" s="134" t="s">
        <v>646</v>
      </c>
      <c r="F156" s="44"/>
    </row>
    <row r="157" spans="1:6" ht="14.4" x14ac:dyDescent="0.25">
      <c r="A157" s="225">
        <v>50010</v>
      </c>
      <c r="B157" s="781" t="s">
        <v>337</v>
      </c>
      <c r="C157" s="389">
        <v>0.05</v>
      </c>
      <c r="D157" s="39">
        <v>17101.29</v>
      </c>
      <c r="E157" s="134" t="s">
        <v>647</v>
      </c>
      <c r="F157" s="44"/>
    </row>
    <row r="158" spans="1:6" ht="14.4" x14ac:dyDescent="0.25">
      <c r="A158" s="225">
        <v>50011</v>
      </c>
      <c r="B158" s="781" t="s">
        <v>338</v>
      </c>
      <c r="C158" s="389">
        <v>0.05</v>
      </c>
      <c r="D158" s="39">
        <v>17101.29</v>
      </c>
      <c r="E158" s="134" t="s">
        <v>646</v>
      </c>
      <c r="F158" s="44"/>
    </row>
    <row r="159" spans="1:6" ht="14.4" x14ac:dyDescent="0.25">
      <c r="A159" s="225">
        <v>61029</v>
      </c>
      <c r="B159" s="781" t="s">
        <v>215</v>
      </c>
      <c r="C159" s="389">
        <v>0.05</v>
      </c>
      <c r="D159" s="39">
        <v>17101.29</v>
      </c>
      <c r="E159" s="134" t="s">
        <v>643</v>
      </c>
      <c r="F159" s="44"/>
    </row>
    <row r="160" spans="1:6" ht="14.4" x14ac:dyDescent="0.25">
      <c r="A160" s="225">
        <v>61030</v>
      </c>
      <c r="B160" s="781" t="s">
        <v>216</v>
      </c>
      <c r="C160" s="389">
        <v>0.05</v>
      </c>
      <c r="D160" s="39">
        <v>17101.29</v>
      </c>
      <c r="E160" s="134" t="s">
        <v>645</v>
      </c>
      <c r="F160" s="44"/>
    </row>
    <row r="161" spans="1:6" ht="14.4" x14ac:dyDescent="0.25">
      <c r="A161" s="225">
        <v>61031</v>
      </c>
      <c r="B161" s="781" t="s">
        <v>217</v>
      </c>
      <c r="C161" s="389">
        <v>0.05</v>
      </c>
      <c r="D161" s="39">
        <v>17101.29</v>
      </c>
      <c r="E161" s="134" t="s">
        <v>647</v>
      </c>
      <c r="F161" s="44"/>
    </row>
    <row r="162" spans="1:6" ht="14.4" x14ac:dyDescent="0.25">
      <c r="A162" s="225">
        <v>61032</v>
      </c>
      <c r="B162" s="781" t="s">
        <v>421</v>
      </c>
      <c r="C162" s="389">
        <v>0.05</v>
      </c>
      <c r="D162" s="39">
        <v>17101.29</v>
      </c>
      <c r="E162" s="134" t="s">
        <v>647</v>
      </c>
      <c r="F162" s="44"/>
    </row>
    <row r="163" spans="1:6" ht="14.4" x14ac:dyDescent="0.25">
      <c r="A163" s="225">
        <v>61040</v>
      </c>
      <c r="B163" s="781" t="s">
        <v>218</v>
      </c>
      <c r="C163" s="389">
        <v>0.1</v>
      </c>
      <c r="D163" s="39">
        <v>17101.29</v>
      </c>
      <c r="E163" s="136" t="s">
        <v>652</v>
      </c>
      <c r="F163" s="44"/>
    </row>
    <row r="164" spans="1:6" ht="14.4" x14ac:dyDescent="0.25">
      <c r="A164" s="225">
        <v>64040</v>
      </c>
      <c r="B164" s="781" t="s">
        <v>219</v>
      </c>
      <c r="C164" s="389">
        <v>0.05</v>
      </c>
      <c r="D164" s="39">
        <v>17101.29</v>
      </c>
      <c r="E164" s="134" t="s">
        <v>646</v>
      </c>
      <c r="F164" s="44"/>
    </row>
    <row r="165" spans="1:6" ht="14.4" x14ac:dyDescent="0.25">
      <c r="A165" s="551">
        <v>66427</v>
      </c>
      <c r="B165" s="784" t="s">
        <v>641</v>
      </c>
      <c r="C165" s="389">
        <v>0.05</v>
      </c>
      <c r="D165" s="39">
        <v>17101.29</v>
      </c>
      <c r="E165" s="550" t="s">
        <v>647</v>
      </c>
      <c r="F165" s="44"/>
    </row>
    <row r="166" spans="1:6" ht="14.4" x14ac:dyDescent="0.25">
      <c r="A166" s="776">
        <v>80569</v>
      </c>
      <c r="B166" s="785" t="s">
        <v>695</v>
      </c>
      <c r="C166" s="389">
        <v>0.1</v>
      </c>
      <c r="D166" s="39">
        <v>17956.354500000001</v>
      </c>
      <c r="E166" s="136" t="s">
        <v>694</v>
      </c>
      <c r="F166" s="44"/>
    </row>
    <row r="167" spans="1:6" ht="14.4" x14ac:dyDescent="0.25">
      <c r="A167" s="776">
        <v>80570</v>
      </c>
      <c r="B167" s="785" t="s">
        <v>696</v>
      </c>
      <c r="C167" s="389">
        <v>0.1</v>
      </c>
      <c r="D167" s="39">
        <v>17956.354500000001</v>
      </c>
      <c r="E167" s="136" t="s">
        <v>694</v>
      </c>
      <c r="F167" s="44"/>
    </row>
    <row r="168" spans="1:6" ht="14.4" x14ac:dyDescent="0.25">
      <c r="A168" s="776">
        <v>80571</v>
      </c>
      <c r="B168" s="785" t="s">
        <v>697</v>
      </c>
      <c r="C168" s="389">
        <v>0.1</v>
      </c>
      <c r="D168" s="39">
        <v>17956.354500000001</v>
      </c>
      <c r="E168" s="136" t="s">
        <v>694</v>
      </c>
      <c r="F168" s="44"/>
    </row>
    <row r="169" spans="1:6" ht="14.4" x14ac:dyDescent="0.25">
      <c r="A169" s="776">
        <v>80572</v>
      </c>
      <c r="B169" s="785" t="s">
        <v>698</v>
      </c>
      <c r="C169" s="389">
        <v>0.1</v>
      </c>
      <c r="D169" s="39">
        <v>17956.354500000001</v>
      </c>
      <c r="E169" s="136" t="s">
        <v>694</v>
      </c>
      <c r="F169" s="44"/>
    </row>
    <row r="170" spans="1:6" ht="14.4" x14ac:dyDescent="0.25">
      <c r="A170" s="776">
        <v>80433</v>
      </c>
      <c r="B170" s="785" t="s">
        <v>699</v>
      </c>
      <c r="C170" s="389">
        <v>0.1</v>
      </c>
      <c r="D170" s="39">
        <v>17956.354500000001</v>
      </c>
      <c r="E170" s="136" t="s">
        <v>694</v>
      </c>
      <c r="F170" s="44"/>
    </row>
    <row r="171" spans="1:6" ht="14.4" x14ac:dyDescent="0.25">
      <c r="A171" s="776">
        <v>80434</v>
      </c>
      <c r="B171" s="785" t="s">
        <v>700</v>
      </c>
      <c r="C171" s="389">
        <v>0.1</v>
      </c>
      <c r="D171" s="39">
        <v>17956.354500000001</v>
      </c>
      <c r="E171" s="136" t="s">
        <v>694</v>
      </c>
      <c r="F171" s="44"/>
    </row>
    <row r="172" spans="1:6" ht="14.4" x14ac:dyDescent="0.25">
      <c r="A172" s="776">
        <v>80435</v>
      </c>
      <c r="B172" s="785" t="s">
        <v>701</v>
      </c>
      <c r="C172" s="389">
        <v>0.1</v>
      </c>
      <c r="D172" s="39">
        <v>17956.354500000001</v>
      </c>
      <c r="E172" s="136" t="s">
        <v>694</v>
      </c>
      <c r="F172" s="44"/>
    </row>
    <row r="173" spans="1:6" ht="14.4" x14ac:dyDescent="0.25">
      <c r="A173" s="776">
        <v>80436</v>
      </c>
      <c r="B173" s="785" t="s">
        <v>702</v>
      </c>
      <c r="C173" s="389">
        <v>0.1</v>
      </c>
      <c r="D173" s="39">
        <v>17956.354500000001</v>
      </c>
      <c r="E173" s="136" t="s">
        <v>694</v>
      </c>
      <c r="F173" s="44"/>
    </row>
    <row r="174" spans="1:6" ht="14.4" x14ac:dyDescent="0.25">
      <c r="A174" s="776">
        <v>80437</v>
      </c>
      <c r="B174" s="785" t="s">
        <v>703</v>
      </c>
      <c r="C174" s="389">
        <v>0.1</v>
      </c>
      <c r="D174" s="39">
        <v>17956.354500000001</v>
      </c>
      <c r="E174" s="136" t="s">
        <v>694</v>
      </c>
    </row>
    <row r="175" spans="1:6" ht="14.4" x14ac:dyDescent="0.25">
      <c r="A175" s="776">
        <v>80438</v>
      </c>
      <c r="B175" s="785" t="s">
        <v>704</v>
      </c>
      <c r="C175" s="389">
        <v>0.1</v>
      </c>
      <c r="D175" s="39">
        <v>17956.354500000001</v>
      </c>
      <c r="E175" s="136" t="s">
        <v>694</v>
      </c>
    </row>
    <row r="176" spans="1:6" ht="14.4" x14ac:dyDescent="0.25">
      <c r="A176" s="776">
        <v>80439</v>
      </c>
      <c r="B176" s="785" t="s">
        <v>705</v>
      </c>
      <c r="C176" s="389">
        <v>0.1</v>
      </c>
      <c r="D176" s="39">
        <v>17956.354500000001</v>
      </c>
      <c r="E176" s="136" t="s">
        <v>694</v>
      </c>
    </row>
    <row r="177" spans="1:5" ht="14.4" x14ac:dyDescent="0.25">
      <c r="A177" s="776">
        <v>80440</v>
      </c>
      <c r="B177" s="785" t="s">
        <v>706</v>
      </c>
      <c r="C177" s="389">
        <v>0.1</v>
      </c>
      <c r="D177" s="39">
        <v>17956.354500000001</v>
      </c>
      <c r="E177" s="136" t="s">
        <v>694</v>
      </c>
    </row>
    <row r="178" spans="1:5" ht="14.4" x14ac:dyDescent="0.25">
      <c r="A178" s="776">
        <v>80441</v>
      </c>
      <c r="B178" s="785" t="s">
        <v>707</v>
      </c>
      <c r="C178" s="389">
        <v>0.1</v>
      </c>
      <c r="D178" s="39">
        <v>17956.354500000001</v>
      </c>
      <c r="E178" s="136" t="s">
        <v>694</v>
      </c>
    </row>
    <row r="179" spans="1:5" ht="14.4" x14ac:dyDescent="0.25">
      <c r="A179" s="776">
        <v>80442</v>
      </c>
      <c r="B179" s="785" t="s">
        <v>708</v>
      </c>
      <c r="C179" s="389">
        <v>0.1</v>
      </c>
      <c r="D179" s="39">
        <v>17956.354500000001</v>
      </c>
      <c r="E179" s="136" t="s">
        <v>694</v>
      </c>
    </row>
    <row r="180" spans="1:5" ht="14.4" x14ac:dyDescent="0.25">
      <c r="A180" s="776">
        <v>80443</v>
      </c>
      <c r="B180" s="785" t="s">
        <v>709</v>
      </c>
      <c r="C180" s="389">
        <v>0.1</v>
      </c>
      <c r="D180" s="39">
        <v>17956.354500000001</v>
      </c>
      <c r="E180" s="136" t="s">
        <v>694</v>
      </c>
    </row>
    <row r="181" spans="1:5" ht="14.4" x14ac:dyDescent="0.25">
      <c r="A181" s="776">
        <v>80444</v>
      </c>
      <c r="B181" s="785" t="s">
        <v>710</v>
      </c>
      <c r="C181" s="389">
        <v>0.1</v>
      </c>
      <c r="D181" s="39">
        <v>17956.354500000001</v>
      </c>
      <c r="E181" s="136" t="s">
        <v>694</v>
      </c>
    </row>
    <row r="182" spans="1:5" ht="14.4" x14ac:dyDescent="0.25">
      <c r="A182" s="776">
        <v>80445</v>
      </c>
      <c r="B182" s="785" t="s">
        <v>711</v>
      </c>
      <c r="C182" s="389">
        <v>0.1</v>
      </c>
      <c r="D182" s="39">
        <v>17956.354500000001</v>
      </c>
      <c r="E182" s="136" t="s">
        <v>694</v>
      </c>
    </row>
    <row r="183" spans="1:5" ht="14.4" x14ac:dyDescent="0.25">
      <c r="A183" s="776">
        <v>80446</v>
      </c>
      <c r="B183" s="785" t="s">
        <v>712</v>
      </c>
      <c r="C183" s="389">
        <v>0.1</v>
      </c>
      <c r="D183" s="39">
        <v>17956.354500000001</v>
      </c>
      <c r="E183" s="136" t="s">
        <v>694</v>
      </c>
    </row>
    <row r="184" spans="1:5" ht="14.4" x14ac:dyDescent="0.25">
      <c r="A184" s="776">
        <v>80447</v>
      </c>
      <c r="B184" s="785" t="s">
        <v>713</v>
      </c>
      <c r="C184" s="389">
        <v>0.1</v>
      </c>
      <c r="D184" s="39">
        <v>17956.354500000001</v>
      </c>
      <c r="E184" s="136" t="s">
        <v>694</v>
      </c>
    </row>
    <row r="185" spans="1:5" ht="14.4" x14ac:dyDescent="0.25">
      <c r="A185" s="776">
        <v>80448</v>
      </c>
      <c r="B185" s="785" t="s">
        <v>714</v>
      </c>
      <c r="C185" s="389">
        <v>0.1</v>
      </c>
      <c r="D185" s="39">
        <v>17956.354500000001</v>
      </c>
      <c r="E185" s="136" t="s">
        <v>694</v>
      </c>
    </row>
    <row r="186" spans="1:5" ht="14.4" x14ac:dyDescent="0.25">
      <c r="A186" s="776">
        <v>80449</v>
      </c>
      <c r="B186" s="785" t="s">
        <v>715</v>
      </c>
      <c r="C186" s="389">
        <v>0.1</v>
      </c>
      <c r="D186" s="39">
        <v>17956.354500000001</v>
      </c>
      <c r="E186" s="136" t="s">
        <v>694</v>
      </c>
    </row>
    <row r="187" spans="1:5" ht="14.4" x14ac:dyDescent="0.25">
      <c r="A187" s="776">
        <v>80450</v>
      </c>
      <c r="B187" s="785" t="s">
        <v>716</v>
      </c>
      <c r="C187" s="389">
        <v>0.1</v>
      </c>
      <c r="D187" s="39">
        <v>17956.354500000001</v>
      </c>
      <c r="E187" s="136" t="s">
        <v>694</v>
      </c>
    </row>
    <row r="188" spans="1:5" ht="14.4" x14ac:dyDescent="0.25">
      <c r="A188" s="776">
        <v>80451</v>
      </c>
      <c r="B188" s="785" t="s">
        <v>717</v>
      </c>
      <c r="C188" s="389">
        <v>0.1</v>
      </c>
      <c r="D188" s="39">
        <v>17956.354500000001</v>
      </c>
      <c r="E188" s="136" t="s">
        <v>694</v>
      </c>
    </row>
    <row r="189" spans="1:5" ht="14.4" x14ac:dyDescent="0.25">
      <c r="A189" s="776">
        <v>80452</v>
      </c>
      <c r="B189" s="785" t="s">
        <v>718</v>
      </c>
      <c r="C189" s="389">
        <v>0.1</v>
      </c>
      <c r="D189" s="39">
        <v>17956.354500000001</v>
      </c>
      <c r="E189" s="136" t="s">
        <v>694</v>
      </c>
    </row>
    <row r="190" spans="1:5" ht="14.4" x14ac:dyDescent="0.25">
      <c r="A190" s="776">
        <v>80453</v>
      </c>
      <c r="B190" s="785" t="s">
        <v>719</v>
      </c>
      <c r="C190" s="389">
        <v>0.1</v>
      </c>
      <c r="D190" s="39">
        <v>17956.354500000001</v>
      </c>
      <c r="E190" s="136" t="s">
        <v>694</v>
      </c>
    </row>
    <row r="191" spans="1:5" ht="14.4" x14ac:dyDescent="0.25">
      <c r="A191" s="776">
        <v>80454</v>
      </c>
      <c r="B191" s="785" t="s">
        <v>720</v>
      </c>
      <c r="C191" s="389">
        <v>0.1</v>
      </c>
      <c r="D191" s="39">
        <v>17956.354500000001</v>
      </c>
      <c r="E191" s="136" t="s">
        <v>694</v>
      </c>
    </row>
    <row r="192" spans="1:5" ht="14.4" x14ac:dyDescent="0.25">
      <c r="A192" s="776">
        <v>80455</v>
      </c>
      <c r="B192" s="785" t="s">
        <v>721</v>
      </c>
      <c r="C192" s="389">
        <v>0.1</v>
      </c>
      <c r="D192" s="39">
        <v>17956.354500000001</v>
      </c>
      <c r="E192" s="136" t="s">
        <v>694</v>
      </c>
    </row>
    <row r="193" spans="1:5" ht="14.4" x14ac:dyDescent="0.25">
      <c r="A193" s="776">
        <v>80456</v>
      </c>
      <c r="B193" s="785" t="s">
        <v>722</v>
      </c>
      <c r="C193" s="389">
        <v>0.1</v>
      </c>
      <c r="D193" s="39">
        <v>17956.354500000001</v>
      </c>
      <c r="E193" s="136" t="s">
        <v>694</v>
      </c>
    </row>
    <row r="194" spans="1:5" ht="14.4" x14ac:dyDescent="0.25">
      <c r="A194" s="776">
        <v>80457</v>
      </c>
      <c r="B194" s="785" t="s">
        <v>723</v>
      </c>
      <c r="C194" s="389">
        <v>0.1</v>
      </c>
      <c r="D194" s="39">
        <v>17956.354500000001</v>
      </c>
      <c r="E194" s="136" t="s">
        <v>694</v>
      </c>
    </row>
    <row r="195" spans="1:5" ht="14.4" x14ac:dyDescent="0.25">
      <c r="A195" s="776">
        <v>80458</v>
      </c>
      <c r="B195" s="785" t="s">
        <v>724</v>
      </c>
      <c r="C195" s="389">
        <v>0.1</v>
      </c>
      <c r="D195" s="39">
        <v>17956.354500000001</v>
      </c>
      <c r="E195" s="136" t="s">
        <v>694</v>
      </c>
    </row>
    <row r="196" spans="1:5" ht="14.4" x14ac:dyDescent="0.25">
      <c r="A196" s="776">
        <v>80459</v>
      </c>
      <c r="B196" s="785" t="s">
        <v>725</v>
      </c>
      <c r="C196" s="389">
        <v>0.1</v>
      </c>
      <c r="D196" s="39">
        <v>17956.354500000001</v>
      </c>
      <c r="E196" s="136" t="s">
        <v>694</v>
      </c>
    </row>
    <row r="197" spans="1:5" ht="14.4" x14ac:dyDescent="0.25">
      <c r="A197" s="776">
        <v>80461</v>
      </c>
      <c r="B197" s="785" t="s">
        <v>726</v>
      </c>
      <c r="C197" s="389">
        <v>0.1</v>
      </c>
      <c r="D197" s="39">
        <v>17956.354500000001</v>
      </c>
      <c r="E197" s="136" t="s">
        <v>694</v>
      </c>
    </row>
    <row r="198" spans="1:5" ht="14.4" x14ac:dyDescent="0.25">
      <c r="A198" s="776">
        <v>80462</v>
      </c>
      <c r="B198" s="785" t="s">
        <v>727</v>
      </c>
      <c r="C198" s="389">
        <v>0.1</v>
      </c>
      <c r="D198" s="39">
        <v>17956.354500000001</v>
      </c>
      <c r="E198" s="136" t="s">
        <v>694</v>
      </c>
    </row>
    <row r="199" spans="1:5" ht="14.4" x14ac:dyDescent="0.25">
      <c r="A199" s="776">
        <v>80463</v>
      </c>
      <c r="B199" s="785" t="s">
        <v>728</v>
      </c>
      <c r="C199" s="389">
        <v>0.1</v>
      </c>
      <c r="D199" s="39">
        <v>17956.354500000001</v>
      </c>
      <c r="E199" s="136" t="s">
        <v>694</v>
      </c>
    </row>
    <row r="200" spans="1:5" ht="14.4" x14ac:dyDescent="0.25">
      <c r="A200" s="776">
        <v>80464</v>
      </c>
      <c r="B200" s="785" t="s">
        <v>729</v>
      </c>
      <c r="C200" s="389">
        <v>0.1</v>
      </c>
      <c r="D200" s="39">
        <v>17956.354500000001</v>
      </c>
      <c r="E200" s="136" t="s">
        <v>694</v>
      </c>
    </row>
    <row r="201" spans="1:5" ht="14.4" x14ac:dyDescent="0.25">
      <c r="A201" s="776">
        <v>80465</v>
      </c>
      <c r="B201" s="785" t="s">
        <v>730</v>
      </c>
      <c r="C201" s="389">
        <v>0.1</v>
      </c>
      <c r="D201" s="39">
        <v>17956.354500000001</v>
      </c>
      <c r="E201" s="136" t="s">
        <v>694</v>
      </c>
    </row>
    <row r="202" spans="1:5" ht="14.4" x14ac:dyDescent="0.25">
      <c r="A202" s="776">
        <v>80466</v>
      </c>
      <c r="B202" s="785" t="s">
        <v>731</v>
      </c>
      <c r="C202" s="389">
        <v>0.1</v>
      </c>
      <c r="D202" s="39">
        <v>17956.354500000001</v>
      </c>
      <c r="E202" s="136" t="s">
        <v>694</v>
      </c>
    </row>
    <row r="203" spans="1:5" ht="14.4" x14ac:dyDescent="0.25">
      <c r="A203" s="776">
        <v>80467</v>
      </c>
      <c r="B203" s="785" t="s">
        <v>732</v>
      </c>
      <c r="C203" s="389">
        <v>0.1</v>
      </c>
      <c r="D203" s="39">
        <v>17956.354500000001</v>
      </c>
      <c r="E203" s="136" t="s">
        <v>694</v>
      </c>
    </row>
    <row r="204" spans="1:5" ht="14.4" x14ac:dyDescent="0.25">
      <c r="A204" s="776">
        <v>80468</v>
      </c>
      <c r="B204" s="785" t="s">
        <v>733</v>
      </c>
      <c r="C204" s="389">
        <v>0.1</v>
      </c>
      <c r="D204" s="39">
        <v>17956.354500000001</v>
      </c>
      <c r="E204" s="136" t="s">
        <v>694</v>
      </c>
    </row>
    <row r="205" spans="1:5" ht="14.4" x14ac:dyDescent="0.25">
      <c r="A205" s="776">
        <v>80469</v>
      </c>
      <c r="B205" s="785" t="s">
        <v>734</v>
      </c>
      <c r="C205" s="389">
        <v>0.1</v>
      </c>
      <c r="D205" s="39">
        <v>17956.354500000001</v>
      </c>
      <c r="E205" s="136" t="s">
        <v>694</v>
      </c>
    </row>
    <row r="206" spans="1:5" ht="14.4" x14ac:dyDescent="0.25">
      <c r="A206" s="776">
        <v>80470</v>
      </c>
      <c r="B206" s="785" t="s">
        <v>735</v>
      </c>
      <c r="C206" s="389">
        <v>0.1</v>
      </c>
      <c r="D206" s="39">
        <v>17956.354500000001</v>
      </c>
      <c r="E206" s="136" t="s">
        <v>694</v>
      </c>
    </row>
    <row r="207" spans="1:5" ht="14.4" x14ac:dyDescent="0.25">
      <c r="A207" s="776">
        <v>80471</v>
      </c>
      <c r="B207" s="785" t="s">
        <v>736</v>
      </c>
      <c r="C207" s="389">
        <v>0.1</v>
      </c>
      <c r="D207" s="39">
        <v>17956.354500000001</v>
      </c>
      <c r="E207" s="136" t="s">
        <v>694</v>
      </c>
    </row>
    <row r="208" spans="1:5" ht="14.4" x14ac:dyDescent="0.25">
      <c r="A208" s="776">
        <v>80472</v>
      </c>
      <c r="B208" s="785" t="s">
        <v>737</v>
      </c>
      <c r="C208" s="389">
        <v>0.1</v>
      </c>
      <c r="D208" s="39">
        <v>17956.354500000001</v>
      </c>
      <c r="E208" s="136" t="s">
        <v>694</v>
      </c>
    </row>
    <row r="209" spans="1:5" ht="14.4" x14ac:dyDescent="0.25">
      <c r="A209" s="776">
        <v>80473</v>
      </c>
      <c r="B209" s="785" t="s">
        <v>738</v>
      </c>
      <c r="C209" s="389">
        <v>0.1</v>
      </c>
      <c r="D209" s="39">
        <v>17956.354500000001</v>
      </c>
      <c r="E209" s="136" t="s">
        <v>694</v>
      </c>
    </row>
    <row r="210" spans="1:5" ht="14.4" x14ac:dyDescent="0.25">
      <c r="A210" s="776">
        <v>80474</v>
      </c>
      <c r="B210" s="785" t="s">
        <v>739</v>
      </c>
      <c r="C210" s="389">
        <v>0.1</v>
      </c>
      <c r="D210" s="39">
        <v>17956.354500000001</v>
      </c>
      <c r="E210" s="136" t="s">
        <v>694</v>
      </c>
    </row>
    <row r="211" spans="1:5" ht="14.4" x14ac:dyDescent="0.25">
      <c r="A211" s="776">
        <v>80475</v>
      </c>
      <c r="B211" s="785" t="s">
        <v>740</v>
      </c>
      <c r="C211" s="389">
        <v>0.1</v>
      </c>
      <c r="D211" s="39">
        <v>17956.354500000001</v>
      </c>
      <c r="E211" s="136" t="s">
        <v>694</v>
      </c>
    </row>
    <row r="212" spans="1:5" ht="14.4" x14ac:dyDescent="0.25">
      <c r="A212" s="776">
        <v>80476</v>
      </c>
      <c r="B212" s="785" t="s">
        <v>741</v>
      </c>
      <c r="C212" s="389">
        <v>0.1</v>
      </c>
      <c r="D212" s="39">
        <v>17956.354500000001</v>
      </c>
      <c r="E212" s="136" t="s">
        <v>694</v>
      </c>
    </row>
    <row r="213" spans="1:5" ht="14.4" x14ac:dyDescent="0.25">
      <c r="A213" s="776">
        <v>80477</v>
      </c>
      <c r="B213" s="785" t="s">
        <v>742</v>
      </c>
      <c r="C213" s="389">
        <v>0.1</v>
      </c>
      <c r="D213" s="39">
        <v>17956.354500000001</v>
      </c>
      <c r="E213" s="136" t="s">
        <v>694</v>
      </c>
    </row>
    <row r="214" spans="1:5" ht="14.4" x14ac:dyDescent="0.25">
      <c r="A214" s="776">
        <v>80478</v>
      </c>
      <c r="B214" s="785" t="s">
        <v>743</v>
      </c>
      <c r="C214" s="389">
        <v>0.1</v>
      </c>
      <c r="D214" s="39">
        <v>17956.354500000001</v>
      </c>
      <c r="E214" s="136" t="s">
        <v>694</v>
      </c>
    </row>
    <row r="215" spans="1:5" ht="14.4" x14ac:dyDescent="0.25">
      <c r="A215" s="776">
        <v>80479</v>
      </c>
      <c r="B215" s="785" t="s">
        <v>744</v>
      </c>
      <c r="C215" s="389">
        <v>0.1</v>
      </c>
      <c r="D215" s="39">
        <v>17956.354500000001</v>
      </c>
      <c r="E215" s="136" t="s">
        <v>694</v>
      </c>
    </row>
    <row r="216" spans="1:5" ht="14.4" x14ac:dyDescent="0.25">
      <c r="A216" s="776">
        <v>80480</v>
      </c>
      <c r="B216" s="785" t="s">
        <v>745</v>
      </c>
      <c r="C216" s="389">
        <v>0.1</v>
      </c>
      <c r="D216" s="39">
        <v>17956.354500000001</v>
      </c>
      <c r="E216" s="136" t="s">
        <v>694</v>
      </c>
    </row>
    <row r="217" spans="1:5" ht="14.4" x14ac:dyDescent="0.25">
      <c r="A217" s="776">
        <v>80481</v>
      </c>
      <c r="B217" s="785" t="s">
        <v>746</v>
      </c>
      <c r="C217" s="389">
        <v>0.1</v>
      </c>
      <c r="D217" s="39">
        <v>17956.354500000001</v>
      </c>
      <c r="E217" s="136" t="s">
        <v>694</v>
      </c>
    </row>
    <row r="218" spans="1:5" ht="14.4" x14ac:dyDescent="0.25">
      <c r="A218" s="776">
        <v>80482</v>
      </c>
      <c r="B218" s="785" t="s">
        <v>747</v>
      </c>
      <c r="C218" s="389">
        <v>0.1</v>
      </c>
      <c r="D218" s="39">
        <v>17956.354500000001</v>
      </c>
      <c r="E218" s="136" t="s">
        <v>694</v>
      </c>
    </row>
    <row r="219" spans="1:5" ht="14.4" x14ac:dyDescent="0.25">
      <c r="A219" s="776">
        <v>80483</v>
      </c>
      <c r="B219" s="785" t="s">
        <v>748</v>
      </c>
      <c r="C219" s="389">
        <v>0.1</v>
      </c>
      <c r="D219" s="39">
        <v>17956.354500000001</v>
      </c>
      <c r="E219" s="136" t="s">
        <v>694</v>
      </c>
    </row>
    <row r="220" spans="1:5" ht="14.4" x14ac:dyDescent="0.25">
      <c r="A220" s="776">
        <v>80484</v>
      </c>
      <c r="B220" s="785" t="s">
        <v>749</v>
      </c>
      <c r="C220" s="389">
        <v>0.1</v>
      </c>
      <c r="D220" s="39">
        <v>17956.354500000001</v>
      </c>
      <c r="E220" s="136" t="s">
        <v>694</v>
      </c>
    </row>
    <row r="221" spans="1:5" ht="14.4" x14ac:dyDescent="0.25">
      <c r="A221" s="776">
        <v>80485</v>
      </c>
      <c r="B221" s="785" t="s">
        <v>750</v>
      </c>
      <c r="C221" s="389">
        <v>0.1</v>
      </c>
      <c r="D221" s="39">
        <v>17956.354500000001</v>
      </c>
      <c r="E221" s="136" t="s">
        <v>694</v>
      </c>
    </row>
    <row r="222" spans="1:5" ht="14.4" x14ac:dyDescent="0.25">
      <c r="A222" s="776">
        <v>80486</v>
      </c>
      <c r="B222" s="785" t="s">
        <v>751</v>
      </c>
      <c r="C222" s="389">
        <v>0.1</v>
      </c>
      <c r="D222" s="39">
        <v>17956.354500000001</v>
      </c>
      <c r="E222" s="136" t="s">
        <v>694</v>
      </c>
    </row>
    <row r="223" spans="1:5" ht="14.4" x14ac:dyDescent="0.25">
      <c r="A223" s="776">
        <v>80487</v>
      </c>
      <c r="B223" s="785" t="s">
        <v>752</v>
      </c>
      <c r="C223" s="389">
        <v>0.1</v>
      </c>
      <c r="D223" s="39">
        <v>17956.354500000001</v>
      </c>
      <c r="E223" s="136" t="s">
        <v>694</v>
      </c>
    </row>
    <row r="224" spans="1:5" ht="14.4" x14ac:dyDescent="0.25">
      <c r="A224" s="776">
        <v>80488</v>
      </c>
      <c r="B224" s="785" t="s">
        <v>753</v>
      </c>
      <c r="C224" s="389">
        <v>0.1</v>
      </c>
      <c r="D224" s="39">
        <v>17956.354500000001</v>
      </c>
      <c r="E224" s="136" t="s">
        <v>694</v>
      </c>
    </row>
    <row r="225" spans="1:5" ht="14.4" x14ac:dyDescent="0.25">
      <c r="A225" s="776">
        <v>80489</v>
      </c>
      <c r="B225" s="785" t="s">
        <v>754</v>
      </c>
      <c r="C225" s="389">
        <v>0.1</v>
      </c>
      <c r="D225" s="39">
        <v>17956.354500000001</v>
      </c>
      <c r="E225" s="136" t="s">
        <v>694</v>
      </c>
    </row>
    <row r="226" spans="1:5" ht="14.4" x14ac:dyDescent="0.25">
      <c r="A226" s="776">
        <v>80490</v>
      </c>
      <c r="B226" s="785" t="s">
        <v>755</v>
      </c>
      <c r="C226" s="389">
        <v>0.1</v>
      </c>
      <c r="D226" s="39">
        <v>17956.354500000001</v>
      </c>
      <c r="E226" s="136" t="s">
        <v>694</v>
      </c>
    </row>
    <row r="227" spans="1:5" ht="14.4" x14ac:dyDescent="0.25">
      <c r="A227" s="776">
        <v>80491</v>
      </c>
      <c r="B227" s="785" t="s">
        <v>756</v>
      </c>
      <c r="C227" s="389">
        <v>0.1</v>
      </c>
      <c r="D227" s="39">
        <v>17956.354500000001</v>
      </c>
      <c r="E227" s="136" t="s">
        <v>694</v>
      </c>
    </row>
    <row r="228" spans="1:5" ht="14.4" x14ac:dyDescent="0.25">
      <c r="A228" s="776">
        <v>80492</v>
      </c>
      <c r="B228" s="785" t="s">
        <v>757</v>
      </c>
      <c r="C228" s="389">
        <v>0.1</v>
      </c>
      <c r="D228" s="39">
        <v>17956.354500000001</v>
      </c>
      <c r="E228" s="136" t="s">
        <v>694</v>
      </c>
    </row>
    <row r="229" spans="1:5" ht="14.4" x14ac:dyDescent="0.25">
      <c r="A229" s="776">
        <v>91270</v>
      </c>
      <c r="B229" s="785" t="s">
        <v>758</v>
      </c>
      <c r="C229" s="389">
        <v>0.1</v>
      </c>
      <c r="D229" s="39">
        <v>17956.354500000001</v>
      </c>
      <c r="E229" s="136" t="s">
        <v>694</v>
      </c>
    </row>
    <row r="230" spans="1:5" ht="14.4" x14ac:dyDescent="0.25">
      <c r="A230" s="776">
        <v>91271</v>
      </c>
      <c r="B230" s="785" t="s">
        <v>759</v>
      </c>
      <c r="C230" s="389">
        <v>0.1</v>
      </c>
      <c r="D230" s="39">
        <v>17956.354500000001</v>
      </c>
      <c r="E230" s="136" t="s">
        <v>694</v>
      </c>
    </row>
    <row r="231" spans="1:5" ht="14.4" x14ac:dyDescent="0.25">
      <c r="A231" s="776">
        <v>91272</v>
      </c>
      <c r="B231" s="785" t="s">
        <v>760</v>
      </c>
      <c r="C231" s="389">
        <v>0.1</v>
      </c>
      <c r="D231" s="39">
        <v>17956.354500000001</v>
      </c>
      <c r="E231" s="136" t="s">
        <v>694</v>
      </c>
    </row>
    <row r="232" spans="1:5" ht="14.4" x14ac:dyDescent="0.25">
      <c r="A232" s="776">
        <v>91273</v>
      </c>
      <c r="B232" s="785" t="s">
        <v>761</v>
      </c>
      <c r="C232" s="389">
        <v>0.1</v>
      </c>
      <c r="D232" s="39">
        <v>17956.354500000001</v>
      </c>
      <c r="E232" s="136" t="s">
        <v>694</v>
      </c>
    </row>
    <row r="233" spans="1:5" ht="14.4" x14ac:dyDescent="0.25">
      <c r="A233" s="776">
        <v>91274</v>
      </c>
      <c r="B233" s="785" t="s">
        <v>762</v>
      </c>
      <c r="C233" s="389">
        <v>0.1</v>
      </c>
      <c r="D233" s="39">
        <v>17956.354500000001</v>
      </c>
      <c r="E233" s="136" t="s">
        <v>694</v>
      </c>
    </row>
    <row r="234" spans="1:5" ht="14.4" x14ac:dyDescent="0.25">
      <c r="A234" s="776">
        <v>91275</v>
      </c>
      <c r="B234" s="785" t="s">
        <v>763</v>
      </c>
      <c r="C234" s="389">
        <v>0.1</v>
      </c>
      <c r="D234" s="39">
        <v>17956.354500000001</v>
      </c>
      <c r="E234" s="136" t="s">
        <v>694</v>
      </c>
    </row>
    <row r="235" spans="1:5" ht="14.4" x14ac:dyDescent="0.25">
      <c r="A235" s="776">
        <v>91276</v>
      </c>
      <c r="B235" s="785" t="s">
        <v>764</v>
      </c>
      <c r="C235" s="389">
        <v>0.1</v>
      </c>
      <c r="D235" s="39">
        <v>17956.354500000001</v>
      </c>
      <c r="E235" s="136" t="s">
        <v>694</v>
      </c>
    </row>
    <row r="236" spans="1:5" ht="14.4" x14ac:dyDescent="0.25">
      <c r="A236" s="776">
        <v>91277</v>
      </c>
      <c r="B236" s="785" t="s">
        <v>765</v>
      </c>
      <c r="C236" s="389">
        <v>0.1</v>
      </c>
      <c r="D236" s="39">
        <v>17956.354500000001</v>
      </c>
      <c r="E236" s="136" t="s">
        <v>694</v>
      </c>
    </row>
    <row r="237" spans="1:5" ht="14.4" x14ac:dyDescent="0.25">
      <c r="A237" s="776">
        <v>91278</v>
      </c>
      <c r="B237" s="785" t="s">
        <v>766</v>
      </c>
      <c r="C237" s="389">
        <v>0.1</v>
      </c>
      <c r="D237" s="39">
        <v>17956.354500000001</v>
      </c>
      <c r="E237" s="136" t="s">
        <v>694</v>
      </c>
    </row>
    <row r="238" spans="1:5" ht="14.4" x14ac:dyDescent="0.25">
      <c r="A238" s="776">
        <v>91279</v>
      </c>
      <c r="B238" s="785" t="s">
        <v>767</v>
      </c>
      <c r="C238" s="389">
        <v>0.1</v>
      </c>
      <c r="D238" s="39">
        <v>17956.354500000001</v>
      </c>
      <c r="E238" s="136" t="s">
        <v>694</v>
      </c>
    </row>
    <row r="239" spans="1:5" ht="14.4" x14ac:dyDescent="0.25">
      <c r="A239" s="776">
        <v>91280</v>
      </c>
      <c r="B239" s="785" t="s">
        <v>768</v>
      </c>
      <c r="C239" s="389">
        <v>0.1</v>
      </c>
      <c r="D239" s="39">
        <v>17956.354500000001</v>
      </c>
      <c r="E239" s="136" t="s">
        <v>694</v>
      </c>
    </row>
    <row r="240" spans="1:5" ht="14.4" x14ac:dyDescent="0.25">
      <c r="A240" s="776">
        <v>91281</v>
      </c>
      <c r="B240" s="785" t="s">
        <v>939</v>
      </c>
      <c r="C240" s="389">
        <v>0.1</v>
      </c>
      <c r="D240" s="39">
        <v>17956.354500000001</v>
      </c>
      <c r="E240" s="136" t="s">
        <v>694</v>
      </c>
    </row>
    <row r="241" spans="1:5" ht="14.4" x14ac:dyDescent="0.25">
      <c r="A241" s="776">
        <v>91282</v>
      </c>
      <c r="B241" s="785" t="s">
        <v>769</v>
      </c>
      <c r="C241" s="389">
        <v>0.1</v>
      </c>
      <c r="D241" s="39">
        <v>17956.354500000001</v>
      </c>
      <c r="E241" s="136" t="s">
        <v>694</v>
      </c>
    </row>
    <row r="242" spans="1:5" ht="14.4" x14ac:dyDescent="0.25">
      <c r="A242" s="776">
        <v>91283</v>
      </c>
      <c r="B242" s="785" t="s">
        <v>770</v>
      </c>
      <c r="C242" s="389">
        <v>0.1</v>
      </c>
      <c r="D242" s="39">
        <v>17956.354500000001</v>
      </c>
      <c r="E242" s="136" t="s">
        <v>694</v>
      </c>
    </row>
    <row r="243" spans="1:5" ht="14.4" x14ac:dyDescent="0.25">
      <c r="A243" s="776">
        <v>91284</v>
      </c>
      <c r="B243" s="785" t="s">
        <v>771</v>
      </c>
      <c r="C243" s="389">
        <v>0.1</v>
      </c>
      <c r="D243" s="39">
        <v>17956.354500000001</v>
      </c>
      <c r="E243" s="136" t="s">
        <v>694</v>
      </c>
    </row>
    <row r="244" spans="1:5" ht="14.4" x14ac:dyDescent="0.25">
      <c r="A244" s="776">
        <v>91285</v>
      </c>
      <c r="B244" s="785" t="s">
        <v>940</v>
      </c>
      <c r="C244" s="389">
        <v>0.1</v>
      </c>
      <c r="D244" s="39">
        <v>17956.354500000001</v>
      </c>
      <c r="E244" s="136" t="s">
        <v>694</v>
      </c>
    </row>
    <row r="245" spans="1:5" ht="14.4" x14ac:dyDescent="0.25">
      <c r="A245" s="776">
        <v>91286</v>
      </c>
      <c r="B245" s="785" t="s">
        <v>772</v>
      </c>
      <c r="C245" s="389">
        <v>0.1</v>
      </c>
      <c r="D245" s="39">
        <v>17956.354500000001</v>
      </c>
      <c r="E245" s="136" t="s">
        <v>694</v>
      </c>
    </row>
    <row r="246" spans="1:5" ht="14.4" x14ac:dyDescent="0.25">
      <c r="A246" s="776">
        <v>91287</v>
      </c>
      <c r="B246" s="785" t="s">
        <v>773</v>
      </c>
      <c r="C246" s="389">
        <v>0.1</v>
      </c>
      <c r="D246" s="39">
        <v>17956.354500000001</v>
      </c>
      <c r="E246" s="136" t="s">
        <v>694</v>
      </c>
    </row>
    <row r="247" spans="1:5" ht="14.4" x14ac:dyDescent="0.25">
      <c r="A247" s="776">
        <v>91288</v>
      </c>
      <c r="B247" s="785" t="s">
        <v>774</v>
      </c>
      <c r="C247" s="389">
        <v>0.1</v>
      </c>
      <c r="D247" s="39">
        <v>17956.354500000001</v>
      </c>
      <c r="E247" s="136" t="s">
        <v>694</v>
      </c>
    </row>
    <row r="248" spans="1:5" ht="14.4" x14ac:dyDescent="0.25">
      <c r="A248" s="776">
        <v>91289</v>
      </c>
      <c r="B248" s="785" t="s">
        <v>775</v>
      </c>
      <c r="C248" s="389">
        <v>0.1</v>
      </c>
      <c r="D248" s="39">
        <v>17956.354500000001</v>
      </c>
      <c r="E248" s="136" t="s">
        <v>694</v>
      </c>
    </row>
    <row r="249" spans="1:5" ht="14.4" x14ac:dyDescent="0.25">
      <c r="A249" s="776">
        <v>91290</v>
      </c>
      <c r="B249" s="785" t="s">
        <v>776</v>
      </c>
      <c r="C249" s="389">
        <v>0.1</v>
      </c>
      <c r="D249" s="39">
        <v>17956.354500000001</v>
      </c>
      <c r="E249" s="136" t="s">
        <v>694</v>
      </c>
    </row>
    <row r="250" spans="1:5" ht="14.4" x14ac:dyDescent="0.25">
      <c r="A250" s="776">
        <v>91291</v>
      </c>
      <c r="B250" s="785" t="s">
        <v>777</v>
      </c>
      <c r="C250" s="389">
        <v>0.1</v>
      </c>
      <c r="D250" s="39">
        <v>17956.354500000001</v>
      </c>
      <c r="E250" s="136" t="s">
        <v>694</v>
      </c>
    </row>
    <row r="251" spans="1:5" ht="14.4" x14ac:dyDescent="0.25">
      <c r="A251" s="776">
        <v>91292</v>
      </c>
      <c r="B251" s="785" t="s">
        <v>778</v>
      </c>
      <c r="C251" s="389">
        <v>0.1</v>
      </c>
      <c r="D251" s="39">
        <v>17956.354500000001</v>
      </c>
      <c r="E251" s="136" t="s">
        <v>694</v>
      </c>
    </row>
    <row r="252" spans="1:5" ht="14.4" x14ac:dyDescent="0.25">
      <c r="A252" s="776">
        <v>91293</v>
      </c>
      <c r="B252" s="785" t="s">
        <v>779</v>
      </c>
      <c r="C252" s="389">
        <v>0.1</v>
      </c>
      <c r="D252" s="39">
        <v>17956.354500000001</v>
      </c>
      <c r="E252" s="136" t="s">
        <v>694</v>
      </c>
    </row>
    <row r="253" spans="1:5" ht="14.4" x14ac:dyDescent="0.25">
      <c r="A253" s="776">
        <v>91294</v>
      </c>
      <c r="B253" s="785" t="s">
        <v>780</v>
      </c>
      <c r="C253" s="389">
        <v>0.1</v>
      </c>
      <c r="D253" s="39">
        <v>17956.354500000001</v>
      </c>
      <c r="E253" s="136" t="s">
        <v>694</v>
      </c>
    </row>
    <row r="254" spans="1:5" ht="14.4" x14ac:dyDescent="0.25">
      <c r="A254" s="776">
        <v>91295</v>
      </c>
      <c r="B254" s="785" t="s">
        <v>781</v>
      </c>
      <c r="C254" s="389">
        <v>0.1</v>
      </c>
      <c r="D254" s="39">
        <v>17956.354500000001</v>
      </c>
      <c r="E254" s="136" t="s">
        <v>694</v>
      </c>
    </row>
    <row r="255" spans="1:5" ht="14.4" x14ac:dyDescent="0.25">
      <c r="A255" s="776">
        <v>91296</v>
      </c>
      <c r="B255" s="785" t="s">
        <v>782</v>
      </c>
      <c r="C255" s="389">
        <v>0.1</v>
      </c>
      <c r="D255" s="39">
        <v>17956.354500000001</v>
      </c>
      <c r="E255" s="136" t="s">
        <v>694</v>
      </c>
    </row>
    <row r="256" spans="1:5" ht="14.4" x14ac:dyDescent="0.25">
      <c r="A256" s="776">
        <v>91297</v>
      </c>
      <c r="B256" s="785" t="s">
        <v>783</v>
      </c>
      <c r="C256" s="389">
        <v>0.1</v>
      </c>
      <c r="D256" s="39">
        <v>17956.354500000001</v>
      </c>
      <c r="E256" s="136" t="s">
        <v>694</v>
      </c>
    </row>
    <row r="257" spans="1:5" ht="14.4" x14ac:dyDescent="0.25">
      <c r="A257" s="776">
        <v>91298</v>
      </c>
      <c r="B257" s="785" t="s">
        <v>784</v>
      </c>
      <c r="C257" s="389">
        <v>0.1</v>
      </c>
      <c r="D257" s="39">
        <v>17956.354500000001</v>
      </c>
      <c r="E257" s="136" t="s">
        <v>694</v>
      </c>
    </row>
    <row r="258" spans="1:5" ht="14.4" x14ac:dyDescent="0.25">
      <c r="A258" s="776">
        <v>91299</v>
      </c>
      <c r="B258" s="785" t="s">
        <v>785</v>
      </c>
      <c r="C258" s="389">
        <v>0.1</v>
      </c>
      <c r="D258" s="39">
        <v>17956.354500000001</v>
      </c>
      <c r="E258" s="136" t="s">
        <v>694</v>
      </c>
    </row>
    <row r="259" spans="1:5" ht="14.4" x14ac:dyDescent="0.25">
      <c r="A259" s="776">
        <v>91300</v>
      </c>
      <c r="B259" s="785" t="s">
        <v>786</v>
      </c>
      <c r="C259" s="389">
        <v>0.1</v>
      </c>
      <c r="D259" s="39">
        <v>17956.354500000001</v>
      </c>
      <c r="E259" s="136" t="s">
        <v>694</v>
      </c>
    </row>
    <row r="260" spans="1:5" ht="14.4" x14ac:dyDescent="0.25">
      <c r="A260" s="776">
        <v>91301</v>
      </c>
      <c r="B260" s="785" t="s">
        <v>787</v>
      </c>
      <c r="C260" s="389">
        <v>0.1</v>
      </c>
      <c r="D260" s="39">
        <v>17956.354500000001</v>
      </c>
      <c r="E260" s="136" t="s">
        <v>694</v>
      </c>
    </row>
    <row r="261" spans="1:5" ht="14.4" x14ac:dyDescent="0.25">
      <c r="A261" s="776">
        <v>91302</v>
      </c>
      <c r="B261" s="785" t="s">
        <v>788</v>
      </c>
      <c r="C261" s="389">
        <v>0.1</v>
      </c>
      <c r="D261" s="39">
        <v>17956.354500000001</v>
      </c>
      <c r="E261" s="136" t="s">
        <v>694</v>
      </c>
    </row>
    <row r="262" spans="1:5" ht="14.4" x14ac:dyDescent="0.25">
      <c r="A262" s="776">
        <v>91303</v>
      </c>
      <c r="B262" s="785" t="s">
        <v>789</v>
      </c>
      <c r="C262" s="389">
        <v>0.1</v>
      </c>
      <c r="D262" s="39">
        <v>17956.354500000001</v>
      </c>
      <c r="E262" s="136" t="s">
        <v>694</v>
      </c>
    </row>
    <row r="263" spans="1:5" ht="14.4" x14ac:dyDescent="0.25">
      <c r="A263" s="776">
        <v>80493</v>
      </c>
      <c r="B263" s="785" t="s">
        <v>790</v>
      </c>
      <c r="C263" s="389">
        <v>0.1</v>
      </c>
      <c r="D263" s="39">
        <v>17956.354500000001</v>
      </c>
      <c r="E263" s="136" t="s">
        <v>694</v>
      </c>
    </row>
    <row r="264" spans="1:5" ht="14.4" x14ac:dyDescent="0.25">
      <c r="A264" s="776">
        <v>80494</v>
      </c>
      <c r="B264" s="785" t="s">
        <v>791</v>
      </c>
      <c r="C264" s="389">
        <v>0.1</v>
      </c>
      <c r="D264" s="39">
        <v>17956.354500000001</v>
      </c>
      <c r="E264" s="136" t="s">
        <v>694</v>
      </c>
    </row>
    <row r="265" spans="1:5" ht="14.4" x14ac:dyDescent="0.25">
      <c r="A265" s="776">
        <v>80495</v>
      </c>
      <c r="B265" s="785" t="s">
        <v>792</v>
      </c>
      <c r="C265" s="389">
        <v>0.1</v>
      </c>
      <c r="D265" s="39">
        <v>17956.354500000001</v>
      </c>
      <c r="E265" s="136" t="s">
        <v>694</v>
      </c>
    </row>
    <row r="266" spans="1:5" ht="14.4" x14ac:dyDescent="0.25">
      <c r="A266" s="776">
        <v>80496</v>
      </c>
      <c r="B266" s="785" t="s">
        <v>793</v>
      </c>
      <c r="C266" s="389">
        <v>0.1</v>
      </c>
      <c r="D266" s="39">
        <v>17956.354500000001</v>
      </c>
      <c r="E266" s="136" t="s">
        <v>694</v>
      </c>
    </row>
    <row r="267" spans="1:5" ht="14.4" x14ac:dyDescent="0.25">
      <c r="A267" s="776">
        <v>80497</v>
      </c>
      <c r="B267" s="785" t="s">
        <v>794</v>
      </c>
      <c r="C267" s="389">
        <v>0.1</v>
      </c>
      <c r="D267" s="39">
        <v>17956.354500000001</v>
      </c>
      <c r="E267" s="136" t="s">
        <v>694</v>
      </c>
    </row>
    <row r="268" spans="1:5" ht="14.4" x14ac:dyDescent="0.25">
      <c r="A268" s="776">
        <v>80498</v>
      </c>
      <c r="B268" s="785" t="s">
        <v>795</v>
      </c>
      <c r="C268" s="389">
        <v>0.1</v>
      </c>
      <c r="D268" s="39">
        <v>17956.354500000001</v>
      </c>
      <c r="E268" s="136" t="s">
        <v>694</v>
      </c>
    </row>
    <row r="269" spans="1:5" ht="14.4" x14ac:dyDescent="0.25">
      <c r="A269" s="776">
        <v>80499</v>
      </c>
      <c r="B269" s="785" t="s">
        <v>796</v>
      </c>
      <c r="C269" s="389">
        <v>0.1</v>
      </c>
      <c r="D269" s="39">
        <v>17956.354500000001</v>
      </c>
      <c r="E269" s="136" t="s">
        <v>694</v>
      </c>
    </row>
    <row r="270" spans="1:5" ht="14.4" x14ac:dyDescent="0.25">
      <c r="A270" s="776">
        <v>80500</v>
      </c>
      <c r="B270" s="785" t="s">
        <v>797</v>
      </c>
      <c r="C270" s="389">
        <v>0.1</v>
      </c>
      <c r="D270" s="39">
        <v>17956.354500000001</v>
      </c>
      <c r="E270" s="136" t="s">
        <v>694</v>
      </c>
    </row>
    <row r="271" spans="1:5" ht="14.4" x14ac:dyDescent="0.25">
      <c r="A271" s="776">
        <v>80501</v>
      </c>
      <c r="B271" s="785" t="s">
        <v>798</v>
      </c>
      <c r="C271" s="389">
        <v>0.1</v>
      </c>
      <c r="D271" s="39">
        <v>17956.354500000001</v>
      </c>
      <c r="E271" s="136" t="s">
        <v>694</v>
      </c>
    </row>
    <row r="272" spans="1:5" ht="14.4" x14ac:dyDescent="0.25">
      <c r="A272" s="776">
        <v>80502</v>
      </c>
      <c r="B272" s="785" t="s">
        <v>799</v>
      </c>
      <c r="C272" s="389">
        <v>0.1</v>
      </c>
      <c r="D272" s="39">
        <v>17956.354500000001</v>
      </c>
      <c r="E272" s="136" t="s">
        <v>694</v>
      </c>
    </row>
    <row r="273" spans="1:5" ht="14.4" x14ac:dyDescent="0.25">
      <c r="A273" s="776">
        <v>80503</v>
      </c>
      <c r="B273" s="785" t="s">
        <v>800</v>
      </c>
      <c r="C273" s="389">
        <v>0.1</v>
      </c>
      <c r="D273" s="39">
        <v>17956.354500000001</v>
      </c>
      <c r="E273" s="136" t="s">
        <v>694</v>
      </c>
    </row>
    <row r="274" spans="1:5" ht="14.4" x14ac:dyDescent="0.25">
      <c r="A274" s="776">
        <v>80504</v>
      </c>
      <c r="B274" s="785" t="s">
        <v>801</v>
      </c>
      <c r="C274" s="389">
        <v>0.1</v>
      </c>
      <c r="D274" s="39">
        <v>17956.354500000001</v>
      </c>
      <c r="E274" s="136" t="s">
        <v>694</v>
      </c>
    </row>
    <row r="275" spans="1:5" ht="14.4" x14ac:dyDescent="0.25">
      <c r="A275" s="776">
        <v>80505</v>
      </c>
      <c r="B275" s="785" t="s">
        <v>802</v>
      </c>
      <c r="C275" s="389">
        <v>0.1</v>
      </c>
      <c r="D275" s="39">
        <v>17956.354500000001</v>
      </c>
      <c r="E275" s="136" t="s">
        <v>694</v>
      </c>
    </row>
    <row r="276" spans="1:5" ht="14.4" x14ac:dyDescent="0.25">
      <c r="A276" s="776">
        <v>80506</v>
      </c>
      <c r="B276" s="785" t="s">
        <v>803</v>
      </c>
      <c r="C276" s="389">
        <v>0.1</v>
      </c>
      <c r="D276" s="39">
        <v>17956.354500000001</v>
      </c>
      <c r="E276" s="136" t="s">
        <v>694</v>
      </c>
    </row>
    <row r="277" spans="1:5" ht="14.4" x14ac:dyDescent="0.25">
      <c r="A277" s="776">
        <v>80507</v>
      </c>
      <c r="B277" s="785" t="s">
        <v>804</v>
      </c>
      <c r="C277" s="389">
        <v>0.1</v>
      </c>
      <c r="D277" s="39">
        <v>17956.354500000001</v>
      </c>
      <c r="E277" s="136" t="s">
        <v>694</v>
      </c>
    </row>
    <row r="278" spans="1:5" ht="14.4" x14ac:dyDescent="0.25">
      <c r="A278" s="776">
        <v>80508</v>
      </c>
      <c r="B278" s="785" t="s">
        <v>805</v>
      </c>
      <c r="C278" s="389">
        <v>0.1</v>
      </c>
      <c r="D278" s="39">
        <v>17956.354500000001</v>
      </c>
      <c r="E278" s="136" t="s">
        <v>694</v>
      </c>
    </row>
    <row r="279" spans="1:5" ht="14.4" x14ac:dyDescent="0.25">
      <c r="A279" s="776">
        <v>80577</v>
      </c>
      <c r="B279" s="785" t="s">
        <v>806</v>
      </c>
      <c r="C279" s="389">
        <v>0.1</v>
      </c>
      <c r="D279" s="39">
        <v>17956.354500000001</v>
      </c>
      <c r="E279" s="136" t="s">
        <v>694</v>
      </c>
    </row>
    <row r="280" spans="1:5" ht="14.4" x14ac:dyDescent="0.25">
      <c r="A280" s="776">
        <v>80578</v>
      </c>
      <c r="B280" s="785" t="s">
        <v>807</v>
      </c>
      <c r="C280" s="389">
        <v>0.1</v>
      </c>
      <c r="D280" s="39">
        <v>17956.354500000001</v>
      </c>
      <c r="E280" s="136" t="s">
        <v>694</v>
      </c>
    </row>
    <row r="281" spans="1:5" ht="14.4" x14ac:dyDescent="0.25">
      <c r="A281" s="776">
        <v>80579</v>
      </c>
      <c r="B281" s="785" t="s">
        <v>808</v>
      </c>
      <c r="C281" s="389">
        <v>0.1</v>
      </c>
      <c r="D281" s="39">
        <v>17956.354500000001</v>
      </c>
      <c r="E281" s="136" t="s">
        <v>694</v>
      </c>
    </row>
    <row r="282" spans="1:5" ht="14.4" x14ac:dyDescent="0.25">
      <c r="A282" s="776">
        <v>80580</v>
      </c>
      <c r="B282" s="785" t="s">
        <v>809</v>
      </c>
      <c r="C282" s="389">
        <v>0.1</v>
      </c>
      <c r="D282" s="39">
        <v>17956.354500000001</v>
      </c>
      <c r="E282" s="136" t="s">
        <v>694</v>
      </c>
    </row>
    <row r="283" spans="1:5" ht="14.4" x14ac:dyDescent="0.25">
      <c r="A283" s="776">
        <v>80581</v>
      </c>
      <c r="B283" s="785" t="s">
        <v>810</v>
      </c>
      <c r="C283" s="389">
        <v>0.1</v>
      </c>
      <c r="D283" s="39">
        <v>17956.354500000001</v>
      </c>
      <c r="E283" s="136" t="s">
        <v>694</v>
      </c>
    </row>
    <row r="284" spans="1:5" ht="14.4" x14ac:dyDescent="0.25">
      <c r="A284" s="776">
        <v>80582</v>
      </c>
      <c r="B284" s="785" t="s">
        <v>811</v>
      </c>
      <c r="C284" s="389">
        <v>0.1</v>
      </c>
      <c r="D284" s="39">
        <v>17956.354500000001</v>
      </c>
      <c r="E284" s="136" t="s">
        <v>694</v>
      </c>
    </row>
    <row r="285" spans="1:5" ht="14.4" x14ac:dyDescent="0.25">
      <c r="A285" s="776">
        <v>80583</v>
      </c>
      <c r="B285" s="785" t="s">
        <v>812</v>
      </c>
      <c r="C285" s="389">
        <v>0.1</v>
      </c>
      <c r="D285" s="39">
        <v>17956.354500000001</v>
      </c>
      <c r="E285" s="136" t="s">
        <v>694</v>
      </c>
    </row>
    <row r="286" spans="1:5" ht="14.4" x14ac:dyDescent="0.25">
      <c r="A286" s="776">
        <v>80584</v>
      </c>
      <c r="B286" s="785" t="s">
        <v>813</v>
      </c>
      <c r="C286" s="389">
        <v>0.1</v>
      </c>
      <c r="D286" s="39">
        <v>17956.354500000001</v>
      </c>
      <c r="E286" s="136" t="s">
        <v>694</v>
      </c>
    </row>
    <row r="287" spans="1:5" ht="14.4" x14ac:dyDescent="0.25">
      <c r="A287" s="776">
        <v>80585</v>
      </c>
      <c r="B287" s="785" t="s">
        <v>814</v>
      </c>
      <c r="C287" s="389">
        <v>0.1</v>
      </c>
      <c r="D287" s="39">
        <v>17956.354500000001</v>
      </c>
      <c r="E287" s="136" t="s">
        <v>694</v>
      </c>
    </row>
    <row r="288" spans="1:5" ht="14.4" x14ac:dyDescent="0.25">
      <c r="A288" s="776">
        <v>80586</v>
      </c>
      <c r="B288" s="785" t="s">
        <v>815</v>
      </c>
      <c r="C288" s="389">
        <v>0.1</v>
      </c>
      <c r="D288" s="39">
        <v>17956.354500000001</v>
      </c>
      <c r="E288" s="136" t="s">
        <v>694</v>
      </c>
    </row>
    <row r="289" spans="1:5" ht="14.4" x14ac:dyDescent="0.25">
      <c r="A289" s="776">
        <v>80587</v>
      </c>
      <c r="B289" s="785" t="s">
        <v>816</v>
      </c>
      <c r="C289" s="389">
        <v>0.1</v>
      </c>
      <c r="D289" s="39">
        <v>17956.354500000001</v>
      </c>
      <c r="E289" s="136" t="s">
        <v>694</v>
      </c>
    </row>
    <row r="290" spans="1:5" ht="14.4" x14ac:dyDescent="0.25">
      <c r="A290" s="776">
        <v>80588</v>
      </c>
      <c r="B290" s="785" t="s">
        <v>817</v>
      </c>
      <c r="C290" s="389">
        <v>0.1</v>
      </c>
      <c r="D290" s="39">
        <v>17956.354500000001</v>
      </c>
      <c r="E290" s="136" t="s">
        <v>694</v>
      </c>
    </row>
    <row r="291" spans="1:5" ht="14.4" x14ac:dyDescent="0.25">
      <c r="A291" s="776">
        <v>80589</v>
      </c>
      <c r="B291" s="785" t="s">
        <v>818</v>
      </c>
      <c r="C291" s="389">
        <v>0.1</v>
      </c>
      <c r="D291" s="39">
        <v>17956.354500000001</v>
      </c>
      <c r="E291" s="136" t="s">
        <v>694</v>
      </c>
    </row>
    <row r="292" spans="1:5" ht="14.4" x14ac:dyDescent="0.25">
      <c r="A292" s="776">
        <v>80590</v>
      </c>
      <c r="B292" s="785" t="s">
        <v>819</v>
      </c>
      <c r="C292" s="389">
        <v>0.1</v>
      </c>
      <c r="D292" s="39">
        <v>17956.354500000001</v>
      </c>
      <c r="E292" s="136" t="s">
        <v>694</v>
      </c>
    </row>
    <row r="293" spans="1:5" ht="14.4" x14ac:dyDescent="0.25">
      <c r="A293" s="776">
        <v>80591</v>
      </c>
      <c r="B293" s="785" t="s">
        <v>820</v>
      </c>
      <c r="C293" s="389">
        <v>0.1</v>
      </c>
      <c r="D293" s="39">
        <v>17956.354500000001</v>
      </c>
      <c r="E293" s="136" t="s">
        <v>694</v>
      </c>
    </row>
    <row r="294" spans="1:5" ht="14.4" x14ac:dyDescent="0.25">
      <c r="A294" s="776">
        <v>80592</v>
      </c>
      <c r="B294" s="785" t="s">
        <v>821</v>
      </c>
      <c r="C294" s="389">
        <v>0.1</v>
      </c>
      <c r="D294" s="39">
        <v>17956.354500000001</v>
      </c>
      <c r="E294" s="136" t="s">
        <v>694</v>
      </c>
    </row>
    <row r="295" spans="1:5" ht="14.4" x14ac:dyDescent="0.25">
      <c r="A295" s="776">
        <v>80593</v>
      </c>
      <c r="B295" s="785" t="s">
        <v>822</v>
      </c>
      <c r="C295" s="389">
        <v>0.1</v>
      </c>
      <c r="D295" s="39">
        <v>17956.354500000001</v>
      </c>
      <c r="E295" s="136" t="s">
        <v>694</v>
      </c>
    </row>
    <row r="296" spans="1:5" ht="14.4" x14ac:dyDescent="0.25">
      <c r="A296" s="776">
        <v>80594</v>
      </c>
      <c r="B296" s="785" t="s">
        <v>823</v>
      </c>
      <c r="C296" s="389">
        <v>0.1</v>
      </c>
      <c r="D296" s="39">
        <v>17956.354500000001</v>
      </c>
      <c r="E296" s="136" t="s">
        <v>694</v>
      </c>
    </row>
    <row r="297" spans="1:5" ht="14.4" x14ac:dyDescent="0.25">
      <c r="A297" s="776">
        <v>80595</v>
      </c>
      <c r="B297" s="785" t="s">
        <v>824</v>
      </c>
      <c r="C297" s="389">
        <v>0.1</v>
      </c>
      <c r="D297" s="39">
        <v>17956.354500000001</v>
      </c>
      <c r="E297" s="136" t="s">
        <v>694</v>
      </c>
    </row>
    <row r="298" spans="1:5" ht="14.4" x14ac:dyDescent="0.25">
      <c r="A298" s="776">
        <v>80596</v>
      </c>
      <c r="B298" s="785" t="s">
        <v>825</v>
      </c>
      <c r="C298" s="389">
        <v>0.1</v>
      </c>
      <c r="D298" s="39">
        <v>17956.354500000001</v>
      </c>
      <c r="E298" s="136" t="s">
        <v>694</v>
      </c>
    </row>
    <row r="299" spans="1:5" ht="14.4" x14ac:dyDescent="0.25">
      <c r="A299" s="776">
        <v>80597</v>
      </c>
      <c r="B299" s="785" t="s">
        <v>826</v>
      </c>
      <c r="C299" s="389">
        <v>0.1</v>
      </c>
      <c r="D299" s="39">
        <v>17956.354500000001</v>
      </c>
      <c r="E299" s="136" t="s">
        <v>694</v>
      </c>
    </row>
    <row r="300" spans="1:5" ht="14.4" x14ac:dyDescent="0.25">
      <c r="A300" s="776">
        <v>80598</v>
      </c>
      <c r="B300" s="785" t="s">
        <v>827</v>
      </c>
      <c r="C300" s="389">
        <v>0.1</v>
      </c>
      <c r="D300" s="39">
        <v>17956.354500000001</v>
      </c>
      <c r="E300" s="136" t="s">
        <v>694</v>
      </c>
    </row>
    <row r="301" spans="1:5" ht="14.4" x14ac:dyDescent="0.25">
      <c r="A301" s="776">
        <v>80599</v>
      </c>
      <c r="B301" s="785" t="s">
        <v>828</v>
      </c>
      <c r="C301" s="389">
        <v>0.1</v>
      </c>
      <c r="D301" s="39">
        <v>17956.354500000001</v>
      </c>
      <c r="E301" s="136" t="s">
        <v>694</v>
      </c>
    </row>
    <row r="302" spans="1:5" ht="14.4" x14ac:dyDescent="0.25">
      <c r="A302" s="776">
        <v>80600</v>
      </c>
      <c r="B302" s="785" t="s">
        <v>829</v>
      </c>
      <c r="C302" s="389">
        <v>0.1</v>
      </c>
      <c r="D302" s="39">
        <v>17956.354500000001</v>
      </c>
      <c r="E302" s="136" t="s">
        <v>694</v>
      </c>
    </row>
    <row r="303" spans="1:5" ht="14.4" x14ac:dyDescent="0.25">
      <c r="A303" s="776">
        <v>80601</v>
      </c>
      <c r="B303" s="785" t="s">
        <v>830</v>
      </c>
      <c r="C303" s="389">
        <v>0.1</v>
      </c>
      <c r="D303" s="39">
        <v>17956.354500000001</v>
      </c>
      <c r="E303" s="136" t="s">
        <v>694</v>
      </c>
    </row>
    <row r="304" spans="1:5" ht="14.4" x14ac:dyDescent="0.25">
      <c r="A304" s="776">
        <v>80602</v>
      </c>
      <c r="B304" s="785" t="s">
        <v>831</v>
      </c>
      <c r="C304" s="389">
        <v>0.1</v>
      </c>
      <c r="D304" s="39">
        <v>17956.354500000001</v>
      </c>
      <c r="E304" s="136" t="s">
        <v>694</v>
      </c>
    </row>
    <row r="305" spans="1:5" ht="14.4" x14ac:dyDescent="0.25">
      <c r="A305" s="776">
        <v>80603</v>
      </c>
      <c r="B305" s="785" t="s">
        <v>832</v>
      </c>
      <c r="C305" s="389">
        <v>0.1</v>
      </c>
      <c r="D305" s="39">
        <v>17956.354500000001</v>
      </c>
      <c r="E305" s="136" t="s">
        <v>694</v>
      </c>
    </row>
    <row r="306" spans="1:5" ht="14.4" x14ac:dyDescent="0.25">
      <c r="A306" s="776">
        <v>80604</v>
      </c>
      <c r="B306" s="785" t="s">
        <v>833</v>
      </c>
      <c r="C306" s="389">
        <v>0.1</v>
      </c>
      <c r="D306" s="39">
        <v>17956.354500000001</v>
      </c>
      <c r="E306" s="136" t="s">
        <v>694</v>
      </c>
    </row>
    <row r="307" spans="1:5" ht="14.4" x14ac:dyDescent="0.25">
      <c r="A307" s="776">
        <v>80605</v>
      </c>
      <c r="B307" s="785" t="s">
        <v>834</v>
      </c>
      <c r="C307" s="389">
        <v>0.1</v>
      </c>
      <c r="D307" s="39">
        <v>17956.354500000001</v>
      </c>
      <c r="E307" s="136" t="s">
        <v>694</v>
      </c>
    </row>
    <row r="308" spans="1:5" ht="14.4" x14ac:dyDescent="0.25">
      <c r="A308" s="776">
        <v>80606</v>
      </c>
      <c r="B308" s="785" t="s">
        <v>835</v>
      </c>
      <c r="C308" s="389">
        <v>0.1</v>
      </c>
      <c r="D308" s="39">
        <v>17956.354500000001</v>
      </c>
      <c r="E308" s="136" t="s">
        <v>694</v>
      </c>
    </row>
    <row r="309" spans="1:5" ht="14.4" x14ac:dyDescent="0.25">
      <c r="A309" s="776">
        <v>80607</v>
      </c>
      <c r="B309" s="785" t="s">
        <v>836</v>
      </c>
      <c r="C309" s="389">
        <v>0.1</v>
      </c>
      <c r="D309" s="39">
        <v>17956.354500000001</v>
      </c>
      <c r="E309" s="136" t="s">
        <v>694</v>
      </c>
    </row>
    <row r="310" spans="1:5" ht="14.4" x14ac:dyDescent="0.25">
      <c r="A310" s="776">
        <v>80608</v>
      </c>
      <c r="B310" s="785" t="s">
        <v>837</v>
      </c>
      <c r="C310" s="389">
        <v>0.1</v>
      </c>
      <c r="D310" s="39">
        <v>17956.354500000001</v>
      </c>
      <c r="E310" s="136" t="s">
        <v>694</v>
      </c>
    </row>
    <row r="311" spans="1:5" ht="14.4" x14ac:dyDescent="0.25">
      <c r="A311" s="776">
        <v>80609</v>
      </c>
      <c r="B311" s="785" t="s">
        <v>838</v>
      </c>
      <c r="C311" s="389">
        <v>0.1</v>
      </c>
      <c r="D311" s="39">
        <v>17956.354500000001</v>
      </c>
      <c r="E311" s="136" t="s">
        <v>694</v>
      </c>
    </row>
    <row r="312" spans="1:5" ht="14.4" x14ac:dyDescent="0.25">
      <c r="A312" s="776">
        <v>80610</v>
      </c>
      <c r="B312" s="785" t="s">
        <v>839</v>
      </c>
      <c r="C312" s="389">
        <v>0.1</v>
      </c>
      <c r="D312" s="39">
        <v>17956.354500000001</v>
      </c>
      <c r="E312" s="136" t="s">
        <v>694</v>
      </c>
    </row>
    <row r="313" spans="1:5" ht="14.4" x14ac:dyDescent="0.25">
      <c r="A313" s="776">
        <v>80611</v>
      </c>
      <c r="B313" s="785" t="s">
        <v>840</v>
      </c>
      <c r="C313" s="389">
        <v>0.1</v>
      </c>
      <c r="D313" s="39">
        <v>17956.354500000001</v>
      </c>
      <c r="E313" s="136" t="s">
        <v>694</v>
      </c>
    </row>
    <row r="314" spans="1:5" ht="14.4" x14ac:dyDescent="0.25">
      <c r="A314" s="776">
        <v>80612</v>
      </c>
      <c r="B314" s="785" t="s">
        <v>841</v>
      </c>
      <c r="C314" s="389">
        <v>0.1</v>
      </c>
      <c r="D314" s="39">
        <v>17956.354500000001</v>
      </c>
      <c r="E314" s="136" t="s">
        <v>694</v>
      </c>
    </row>
    <row r="315" spans="1:5" ht="14.4" x14ac:dyDescent="0.25">
      <c r="A315" s="776">
        <v>80613</v>
      </c>
      <c r="B315" s="785" t="s">
        <v>842</v>
      </c>
      <c r="C315" s="389">
        <v>0.1</v>
      </c>
      <c r="D315" s="39">
        <v>17956.354500000001</v>
      </c>
      <c r="E315" s="136" t="s">
        <v>694</v>
      </c>
    </row>
    <row r="316" spans="1:5" ht="14.4" x14ac:dyDescent="0.25">
      <c r="A316" s="776">
        <v>80614</v>
      </c>
      <c r="B316" s="785" t="s">
        <v>843</v>
      </c>
      <c r="C316" s="389">
        <v>0.1</v>
      </c>
      <c r="D316" s="39">
        <v>17956.354500000001</v>
      </c>
      <c r="E316" s="136" t="s">
        <v>694</v>
      </c>
    </row>
    <row r="317" spans="1:5" ht="14.4" x14ac:dyDescent="0.25">
      <c r="A317" s="776">
        <v>80615</v>
      </c>
      <c r="B317" s="785" t="s">
        <v>844</v>
      </c>
      <c r="C317" s="389">
        <v>0.1</v>
      </c>
      <c r="D317" s="39">
        <v>17956.354500000001</v>
      </c>
      <c r="E317" s="136" t="s">
        <v>694</v>
      </c>
    </row>
    <row r="318" spans="1:5" ht="14.4" x14ac:dyDescent="0.25">
      <c r="A318" s="776">
        <v>80616</v>
      </c>
      <c r="B318" s="785" t="s">
        <v>845</v>
      </c>
      <c r="C318" s="389">
        <v>0.1</v>
      </c>
      <c r="D318" s="39">
        <v>17956.354500000001</v>
      </c>
      <c r="E318" s="136" t="s">
        <v>694</v>
      </c>
    </row>
    <row r="319" spans="1:5" ht="14.4" x14ac:dyDescent="0.25">
      <c r="A319" s="776">
        <v>80617</v>
      </c>
      <c r="B319" s="785" t="s">
        <v>846</v>
      </c>
      <c r="C319" s="389">
        <v>0.1</v>
      </c>
      <c r="D319" s="39">
        <v>17956.354500000001</v>
      </c>
      <c r="E319" s="136" t="s">
        <v>694</v>
      </c>
    </row>
    <row r="320" spans="1:5" ht="14.4" x14ac:dyDescent="0.25">
      <c r="A320" s="776">
        <v>80618</v>
      </c>
      <c r="B320" s="785" t="s">
        <v>847</v>
      </c>
      <c r="C320" s="389">
        <v>0.1</v>
      </c>
      <c r="D320" s="39">
        <v>17956.354500000001</v>
      </c>
      <c r="E320" s="136" t="s">
        <v>694</v>
      </c>
    </row>
    <row r="321" spans="1:5" ht="14.4" x14ac:dyDescent="0.25">
      <c r="A321" s="776">
        <v>80619</v>
      </c>
      <c r="B321" s="785" t="s">
        <v>848</v>
      </c>
      <c r="C321" s="389">
        <v>0.1</v>
      </c>
      <c r="D321" s="39">
        <v>17956.354500000001</v>
      </c>
      <c r="E321" s="136" t="s">
        <v>694</v>
      </c>
    </row>
    <row r="322" spans="1:5" ht="14.4" x14ac:dyDescent="0.25">
      <c r="A322" s="776">
        <v>80620</v>
      </c>
      <c r="B322" s="785" t="s">
        <v>849</v>
      </c>
      <c r="C322" s="389">
        <v>0.1</v>
      </c>
      <c r="D322" s="39">
        <v>17956.354500000001</v>
      </c>
      <c r="E322" s="136" t="s">
        <v>694</v>
      </c>
    </row>
    <row r="323" spans="1:5" ht="14.4" x14ac:dyDescent="0.25">
      <c r="A323" s="776">
        <v>80621</v>
      </c>
      <c r="B323" s="785" t="s">
        <v>850</v>
      </c>
      <c r="C323" s="389">
        <v>0.1</v>
      </c>
      <c r="D323" s="39">
        <v>17956.354500000001</v>
      </c>
      <c r="E323" s="136" t="s">
        <v>694</v>
      </c>
    </row>
    <row r="324" spans="1:5" ht="14.4" x14ac:dyDescent="0.25">
      <c r="A324" s="776">
        <v>80573</v>
      </c>
      <c r="B324" s="785" t="s">
        <v>851</v>
      </c>
      <c r="C324" s="389">
        <v>0.1</v>
      </c>
      <c r="D324" s="39">
        <v>17956.354500000001</v>
      </c>
      <c r="E324" s="136" t="s">
        <v>694</v>
      </c>
    </row>
    <row r="325" spans="1:5" ht="14.4" x14ac:dyDescent="0.25">
      <c r="A325" s="776">
        <v>80574</v>
      </c>
      <c r="B325" s="785" t="s">
        <v>852</v>
      </c>
      <c r="C325" s="389">
        <v>0.1</v>
      </c>
      <c r="D325" s="39">
        <v>17956.354500000001</v>
      </c>
      <c r="E325" s="136" t="s">
        <v>694</v>
      </c>
    </row>
    <row r="326" spans="1:5" ht="14.4" x14ac:dyDescent="0.25">
      <c r="A326" s="776">
        <v>80575</v>
      </c>
      <c r="B326" s="785" t="s">
        <v>853</v>
      </c>
      <c r="C326" s="389">
        <v>0.1</v>
      </c>
      <c r="D326" s="39">
        <v>17956.354500000001</v>
      </c>
      <c r="E326" s="136" t="s">
        <v>694</v>
      </c>
    </row>
    <row r="327" spans="1:5" ht="14.4" x14ac:dyDescent="0.25">
      <c r="A327" s="776">
        <v>80576</v>
      </c>
      <c r="B327" s="785" t="s">
        <v>854</v>
      </c>
      <c r="C327" s="389">
        <v>0.1</v>
      </c>
      <c r="D327" s="39">
        <v>17956.354500000001</v>
      </c>
      <c r="E327" s="136" t="s">
        <v>694</v>
      </c>
    </row>
    <row r="328" spans="1:5" ht="14.4" x14ac:dyDescent="0.25">
      <c r="A328" s="776">
        <v>80543</v>
      </c>
      <c r="B328" s="785" t="s">
        <v>855</v>
      </c>
      <c r="C328" s="389">
        <v>0.1</v>
      </c>
      <c r="D328" s="39">
        <v>17956.354500000001</v>
      </c>
      <c r="E328" s="136" t="s">
        <v>694</v>
      </c>
    </row>
    <row r="329" spans="1:5" ht="14.4" x14ac:dyDescent="0.25">
      <c r="A329" s="776">
        <v>80544</v>
      </c>
      <c r="B329" s="785" t="s">
        <v>856</v>
      </c>
      <c r="C329" s="389">
        <v>0.1</v>
      </c>
      <c r="D329" s="39">
        <v>17956.354500000001</v>
      </c>
      <c r="E329" s="136" t="s">
        <v>694</v>
      </c>
    </row>
    <row r="330" spans="1:5" ht="14.4" x14ac:dyDescent="0.25">
      <c r="A330" s="776">
        <v>80545</v>
      </c>
      <c r="B330" s="785" t="s">
        <v>857</v>
      </c>
      <c r="C330" s="389">
        <v>0.1</v>
      </c>
      <c r="D330" s="39">
        <v>17956.354500000001</v>
      </c>
      <c r="E330" s="136" t="s">
        <v>694</v>
      </c>
    </row>
    <row r="331" spans="1:5" ht="14.4" x14ac:dyDescent="0.25">
      <c r="A331" s="776">
        <v>80546</v>
      </c>
      <c r="B331" s="785" t="s">
        <v>858</v>
      </c>
      <c r="C331" s="389">
        <v>0.1</v>
      </c>
      <c r="D331" s="39">
        <v>17956.354500000001</v>
      </c>
      <c r="E331" s="136" t="s">
        <v>694</v>
      </c>
    </row>
    <row r="332" spans="1:5" ht="14.4" x14ac:dyDescent="0.25">
      <c r="A332" s="776">
        <v>80547</v>
      </c>
      <c r="B332" s="785" t="s">
        <v>859</v>
      </c>
      <c r="C332" s="389">
        <v>0.1</v>
      </c>
      <c r="D332" s="39">
        <v>17956.354500000001</v>
      </c>
      <c r="E332" s="136" t="s">
        <v>694</v>
      </c>
    </row>
    <row r="333" spans="1:5" ht="14.4" x14ac:dyDescent="0.25">
      <c r="A333" s="776">
        <v>80548</v>
      </c>
      <c r="B333" s="785" t="s">
        <v>860</v>
      </c>
      <c r="C333" s="389">
        <v>0.1</v>
      </c>
      <c r="D333" s="39">
        <v>17956.354500000001</v>
      </c>
      <c r="E333" s="136" t="s">
        <v>694</v>
      </c>
    </row>
    <row r="334" spans="1:5" ht="14.4" x14ac:dyDescent="0.25">
      <c r="A334" s="776">
        <v>80549</v>
      </c>
      <c r="B334" s="785" t="s">
        <v>861</v>
      </c>
      <c r="C334" s="389">
        <v>0.1</v>
      </c>
      <c r="D334" s="39">
        <v>17956.354500000001</v>
      </c>
      <c r="E334" s="136" t="s">
        <v>694</v>
      </c>
    </row>
    <row r="335" spans="1:5" ht="14.4" x14ac:dyDescent="0.25">
      <c r="A335" s="776">
        <v>80550</v>
      </c>
      <c r="B335" s="785" t="s">
        <v>862</v>
      </c>
      <c r="C335" s="389">
        <v>0.1</v>
      </c>
      <c r="D335" s="39">
        <v>17956.354500000001</v>
      </c>
      <c r="E335" s="136" t="s">
        <v>694</v>
      </c>
    </row>
    <row r="336" spans="1:5" ht="14.4" x14ac:dyDescent="0.25">
      <c r="A336" s="776">
        <v>80551</v>
      </c>
      <c r="B336" s="785" t="s">
        <v>863</v>
      </c>
      <c r="C336" s="389">
        <v>0.1</v>
      </c>
      <c r="D336" s="39">
        <v>17956.354500000001</v>
      </c>
      <c r="E336" s="136" t="s">
        <v>694</v>
      </c>
    </row>
    <row r="337" spans="1:5" ht="14.4" x14ac:dyDescent="0.25">
      <c r="A337" s="776">
        <v>80552</v>
      </c>
      <c r="B337" s="785" t="s">
        <v>864</v>
      </c>
      <c r="C337" s="389">
        <v>0.1</v>
      </c>
      <c r="D337" s="39">
        <v>17956.354500000001</v>
      </c>
      <c r="E337" s="136" t="s">
        <v>694</v>
      </c>
    </row>
    <row r="338" spans="1:5" ht="14.4" x14ac:dyDescent="0.25">
      <c r="A338" s="776">
        <v>80553</v>
      </c>
      <c r="B338" s="785" t="s">
        <v>865</v>
      </c>
      <c r="C338" s="389">
        <v>0.1</v>
      </c>
      <c r="D338" s="39">
        <v>17956.354500000001</v>
      </c>
      <c r="E338" s="136" t="s">
        <v>694</v>
      </c>
    </row>
    <row r="339" spans="1:5" ht="14.4" x14ac:dyDescent="0.25">
      <c r="A339" s="776">
        <v>80554</v>
      </c>
      <c r="B339" s="785" t="s">
        <v>866</v>
      </c>
      <c r="C339" s="389">
        <v>0.1</v>
      </c>
      <c r="D339" s="39">
        <v>17956.354500000001</v>
      </c>
      <c r="E339" s="136" t="s">
        <v>694</v>
      </c>
    </row>
    <row r="340" spans="1:5" ht="14.4" x14ac:dyDescent="0.25">
      <c r="A340" s="776">
        <v>80555</v>
      </c>
      <c r="B340" s="785" t="s">
        <v>867</v>
      </c>
      <c r="C340" s="389">
        <v>0.1</v>
      </c>
      <c r="D340" s="39">
        <v>17956.354500000001</v>
      </c>
      <c r="E340" s="136" t="s">
        <v>694</v>
      </c>
    </row>
    <row r="341" spans="1:5" ht="14.4" x14ac:dyDescent="0.25">
      <c r="A341" s="776">
        <v>80556</v>
      </c>
      <c r="B341" s="785" t="s">
        <v>868</v>
      </c>
      <c r="C341" s="389">
        <v>0.1</v>
      </c>
      <c r="D341" s="39">
        <v>17956.354500000001</v>
      </c>
      <c r="E341" s="136" t="s">
        <v>694</v>
      </c>
    </row>
    <row r="342" spans="1:5" ht="14.4" x14ac:dyDescent="0.25">
      <c r="A342" s="776">
        <v>80557</v>
      </c>
      <c r="B342" s="785" t="s">
        <v>869</v>
      </c>
      <c r="C342" s="389">
        <v>0.1</v>
      </c>
      <c r="D342" s="39">
        <v>17956.354500000001</v>
      </c>
      <c r="E342" s="136" t="s">
        <v>694</v>
      </c>
    </row>
    <row r="343" spans="1:5" ht="14.4" x14ac:dyDescent="0.25">
      <c r="A343" s="776">
        <v>80558</v>
      </c>
      <c r="B343" s="785" t="s">
        <v>870</v>
      </c>
      <c r="C343" s="389">
        <v>0.1</v>
      </c>
      <c r="D343" s="39">
        <v>17956.354500000001</v>
      </c>
      <c r="E343" s="136" t="s">
        <v>694</v>
      </c>
    </row>
    <row r="344" spans="1:5" ht="14.4" x14ac:dyDescent="0.25">
      <c r="A344" s="776">
        <v>80559</v>
      </c>
      <c r="B344" s="785" t="s">
        <v>871</v>
      </c>
      <c r="C344" s="389">
        <v>0.1</v>
      </c>
      <c r="D344" s="39">
        <v>17956.354500000001</v>
      </c>
      <c r="E344" s="136" t="s">
        <v>694</v>
      </c>
    </row>
    <row r="345" spans="1:5" ht="14.4" x14ac:dyDescent="0.25">
      <c r="A345" s="776">
        <v>80560</v>
      </c>
      <c r="B345" s="785" t="s">
        <v>872</v>
      </c>
      <c r="C345" s="389">
        <v>0.1</v>
      </c>
      <c r="D345" s="39">
        <v>17956.354500000001</v>
      </c>
      <c r="E345" s="136" t="s">
        <v>694</v>
      </c>
    </row>
    <row r="346" spans="1:5" ht="14.4" x14ac:dyDescent="0.25">
      <c r="A346" s="776">
        <v>80561</v>
      </c>
      <c r="B346" s="785" t="s">
        <v>873</v>
      </c>
      <c r="C346" s="389">
        <v>0.1</v>
      </c>
      <c r="D346" s="39">
        <v>17956.354500000001</v>
      </c>
      <c r="E346" s="136" t="s">
        <v>694</v>
      </c>
    </row>
    <row r="347" spans="1:5" ht="14.4" x14ac:dyDescent="0.25">
      <c r="A347" s="776">
        <v>80562</v>
      </c>
      <c r="B347" s="785" t="s">
        <v>874</v>
      </c>
      <c r="C347" s="389">
        <v>0.1</v>
      </c>
      <c r="D347" s="39">
        <v>17956.354500000001</v>
      </c>
      <c r="E347" s="136" t="s">
        <v>694</v>
      </c>
    </row>
    <row r="348" spans="1:5" ht="14.4" x14ac:dyDescent="0.25">
      <c r="A348" s="776">
        <v>80563</v>
      </c>
      <c r="B348" s="785" t="s">
        <v>875</v>
      </c>
      <c r="C348" s="389">
        <v>0.1</v>
      </c>
      <c r="D348" s="39">
        <v>17956.354500000001</v>
      </c>
      <c r="E348" s="136" t="s">
        <v>694</v>
      </c>
    </row>
    <row r="349" spans="1:5" ht="14.4" x14ac:dyDescent="0.25">
      <c r="A349" s="776">
        <v>80564</v>
      </c>
      <c r="B349" s="785" t="s">
        <v>876</v>
      </c>
      <c r="C349" s="389">
        <v>0.1</v>
      </c>
      <c r="D349" s="39">
        <v>17956.354500000001</v>
      </c>
      <c r="E349" s="136" t="s">
        <v>694</v>
      </c>
    </row>
    <row r="350" spans="1:5" ht="14.4" x14ac:dyDescent="0.25">
      <c r="A350" s="776">
        <v>80565</v>
      </c>
      <c r="B350" s="785" t="s">
        <v>877</v>
      </c>
      <c r="C350" s="389">
        <v>0.1</v>
      </c>
      <c r="D350" s="39">
        <v>17956.354500000001</v>
      </c>
      <c r="E350" s="136" t="s">
        <v>694</v>
      </c>
    </row>
    <row r="351" spans="1:5" ht="14.4" x14ac:dyDescent="0.25">
      <c r="A351" s="776">
        <v>80566</v>
      </c>
      <c r="B351" s="785" t="s">
        <v>878</v>
      </c>
      <c r="C351" s="389">
        <v>0.1</v>
      </c>
      <c r="D351" s="39">
        <v>17956.354500000001</v>
      </c>
      <c r="E351" s="136" t="s">
        <v>694</v>
      </c>
    </row>
    <row r="352" spans="1:5" ht="14.4" x14ac:dyDescent="0.25">
      <c r="A352" s="776">
        <v>80567</v>
      </c>
      <c r="B352" s="785" t="s">
        <v>879</v>
      </c>
      <c r="C352" s="389">
        <v>0.1</v>
      </c>
      <c r="D352" s="39">
        <v>17956.354500000001</v>
      </c>
      <c r="E352" s="136" t="s">
        <v>694</v>
      </c>
    </row>
    <row r="353" spans="1:5" ht="14.4" x14ac:dyDescent="0.25">
      <c r="A353" s="776">
        <v>80568</v>
      </c>
      <c r="B353" s="785" t="s">
        <v>880</v>
      </c>
      <c r="C353" s="389">
        <v>0.1</v>
      </c>
      <c r="D353" s="39">
        <v>17956.354500000001</v>
      </c>
      <c r="E353" s="136" t="s">
        <v>694</v>
      </c>
    </row>
    <row r="354" spans="1:5" ht="14.4" x14ac:dyDescent="0.25">
      <c r="A354" s="776">
        <v>80509</v>
      </c>
      <c r="B354" s="785" t="s">
        <v>881</v>
      </c>
      <c r="C354" s="389">
        <v>0.1</v>
      </c>
      <c r="D354" s="39">
        <v>17956.354500000001</v>
      </c>
      <c r="E354" s="136" t="s">
        <v>694</v>
      </c>
    </row>
    <row r="355" spans="1:5" ht="14.4" x14ac:dyDescent="0.25">
      <c r="A355" s="776">
        <v>80511</v>
      </c>
      <c r="B355" s="785" t="s">
        <v>882</v>
      </c>
      <c r="C355" s="389">
        <v>0.1</v>
      </c>
      <c r="D355" s="39">
        <v>17956.354500000001</v>
      </c>
      <c r="E355" s="136" t="s">
        <v>694</v>
      </c>
    </row>
    <row r="356" spans="1:5" ht="14.4" x14ac:dyDescent="0.25">
      <c r="A356" s="776">
        <v>80512</v>
      </c>
      <c r="B356" s="785" t="s">
        <v>883</v>
      </c>
      <c r="C356" s="389">
        <v>0.1</v>
      </c>
      <c r="D356" s="39">
        <v>17956.354500000001</v>
      </c>
      <c r="E356" s="136" t="s">
        <v>694</v>
      </c>
    </row>
    <row r="357" spans="1:5" ht="14.4" x14ac:dyDescent="0.25">
      <c r="A357" s="776">
        <v>80513</v>
      </c>
      <c r="B357" s="785" t="s">
        <v>884</v>
      </c>
      <c r="C357" s="389">
        <v>0.1</v>
      </c>
      <c r="D357" s="39">
        <v>17956.354500000001</v>
      </c>
      <c r="E357" s="136" t="s">
        <v>694</v>
      </c>
    </row>
    <row r="358" spans="1:5" ht="14.4" x14ac:dyDescent="0.25">
      <c r="A358" s="776">
        <v>80514</v>
      </c>
      <c r="B358" s="785" t="s">
        <v>885</v>
      </c>
      <c r="C358" s="389">
        <v>0.1</v>
      </c>
      <c r="D358" s="39">
        <v>17956.354500000001</v>
      </c>
      <c r="E358" s="136" t="s">
        <v>694</v>
      </c>
    </row>
    <row r="359" spans="1:5" ht="14.4" x14ac:dyDescent="0.25">
      <c r="A359" s="776">
        <v>80515</v>
      </c>
      <c r="B359" s="785" t="s">
        <v>886</v>
      </c>
      <c r="C359" s="389">
        <v>0.1</v>
      </c>
      <c r="D359" s="39">
        <v>17956.354500000001</v>
      </c>
      <c r="E359" s="136" t="s">
        <v>694</v>
      </c>
    </row>
    <row r="360" spans="1:5" ht="14.4" x14ac:dyDescent="0.25">
      <c r="A360" s="776">
        <v>80516</v>
      </c>
      <c r="B360" s="785" t="s">
        <v>887</v>
      </c>
      <c r="C360" s="389">
        <v>0.1</v>
      </c>
      <c r="D360" s="39">
        <v>17956.354500000001</v>
      </c>
      <c r="E360" s="136" t="s">
        <v>694</v>
      </c>
    </row>
    <row r="361" spans="1:5" ht="14.4" x14ac:dyDescent="0.25">
      <c r="A361" s="776">
        <v>80517</v>
      </c>
      <c r="B361" s="785" t="s">
        <v>888</v>
      </c>
      <c r="C361" s="389">
        <v>0.1</v>
      </c>
      <c r="D361" s="39">
        <v>17956.354500000001</v>
      </c>
      <c r="E361" s="136" t="s">
        <v>694</v>
      </c>
    </row>
    <row r="362" spans="1:5" ht="14.4" x14ac:dyDescent="0.25">
      <c r="A362" s="776">
        <v>80518</v>
      </c>
      <c r="B362" s="785" t="s">
        <v>889</v>
      </c>
      <c r="C362" s="389">
        <v>0.1</v>
      </c>
      <c r="D362" s="39">
        <v>17956.354500000001</v>
      </c>
      <c r="E362" s="136" t="s">
        <v>694</v>
      </c>
    </row>
    <row r="363" spans="1:5" ht="14.4" x14ac:dyDescent="0.25">
      <c r="A363" s="776">
        <v>80519</v>
      </c>
      <c r="B363" s="785" t="s">
        <v>890</v>
      </c>
      <c r="C363" s="389">
        <v>0.1</v>
      </c>
      <c r="D363" s="39">
        <v>17956.354500000001</v>
      </c>
      <c r="E363" s="136" t="s">
        <v>694</v>
      </c>
    </row>
    <row r="364" spans="1:5" ht="14.4" x14ac:dyDescent="0.25">
      <c r="A364" s="776">
        <v>80520</v>
      </c>
      <c r="B364" s="785" t="s">
        <v>891</v>
      </c>
      <c r="C364" s="389">
        <v>0.1</v>
      </c>
      <c r="D364" s="39">
        <v>17956.354500000001</v>
      </c>
      <c r="E364" s="136" t="s">
        <v>694</v>
      </c>
    </row>
    <row r="365" spans="1:5" ht="14.4" x14ac:dyDescent="0.25">
      <c r="A365" s="776">
        <v>80521</v>
      </c>
      <c r="B365" s="785" t="s">
        <v>892</v>
      </c>
      <c r="C365" s="389">
        <v>0.1</v>
      </c>
      <c r="D365" s="39">
        <v>17956.354500000001</v>
      </c>
      <c r="E365" s="136" t="s">
        <v>694</v>
      </c>
    </row>
    <row r="366" spans="1:5" ht="14.4" x14ac:dyDescent="0.25">
      <c r="A366" s="776">
        <v>80522</v>
      </c>
      <c r="B366" s="785" t="s">
        <v>893</v>
      </c>
      <c r="C366" s="389">
        <v>0.1</v>
      </c>
      <c r="D366" s="39">
        <v>17956.354500000001</v>
      </c>
      <c r="E366" s="136" t="s">
        <v>694</v>
      </c>
    </row>
    <row r="367" spans="1:5" ht="14.4" x14ac:dyDescent="0.25">
      <c r="A367" s="776">
        <v>80523</v>
      </c>
      <c r="B367" s="785" t="s">
        <v>894</v>
      </c>
      <c r="C367" s="389">
        <v>0.1</v>
      </c>
      <c r="D367" s="39">
        <v>17956.354500000001</v>
      </c>
      <c r="E367" s="136" t="s">
        <v>694</v>
      </c>
    </row>
    <row r="368" spans="1:5" ht="14.4" x14ac:dyDescent="0.25">
      <c r="A368" s="776">
        <v>80524</v>
      </c>
      <c r="B368" s="785" t="s">
        <v>895</v>
      </c>
      <c r="C368" s="389">
        <v>0.1</v>
      </c>
      <c r="D368" s="39">
        <v>17956.354500000001</v>
      </c>
      <c r="E368" s="136" t="s">
        <v>694</v>
      </c>
    </row>
    <row r="369" spans="1:5" ht="14.4" x14ac:dyDescent="0.25">
      <c r="A369" s="776">
        <v>80525</v>
      </c>
      <c r="B369" s="785" t="s">
        <v>896</v>
      </c>
      <c r="C369" s="389">
        <v>0.1</v>
      </c>
      <c r="D369" s="39">
        <v>17956.354500000001</v>
      </c>
      <c r="E369" s="136" t="s">
        <v>694</v>
      </c>
    </row>
    <row r="370" spans="1:5" ht="14.4" x14ac:dyDescent="0.25">
      <c r="A370" s="776">
        <v>80526</v>
      </c>
      <c r="B370" s="785" t="s">
        <v>897</v>
      </c>
      <c r="C370" s="389">
        <v>0.1</v>
      </c>
      <c r="D370" s="39">
        <v>17956.354500000001</v>
      </c>
      <c r="E370" s="136" t="s">
        <v>694</v>
      </c>
    </row>
    <row r="371" spans="1:5" ht="14.4" x14ac:dyDescent="0.25">
      <c r="A371" s="776">
        <v>80527</v>
      </c>
      <c r="B371" s="785" t="s">
        <v>898</v>
      </c>
      <c r="C371" s="389">
        <v>0.1</v>
      </c>
      <c r="D371" s="39">
        <v>17956.354500000001</v>
      </c>
      <c r="E371" s="136" t="s">
        <v>694</v>
      </c>
    </row>
    <row r="372" spans="1:5" ht="14.4" x14ac:dyDescent="0.25">
      <c r="A372" s="776">
        <v>80528</v>
      </c>
      <c r="B372" s="785" t="s">
        <v>899</v>
      </c>
      <c r="C372" s="389">
        <v>0.1</v>
      </c>
      <c r="D372" s="39">
        <v>17956.354500000001</v>
      </c>
      <c r="E372" s="136" t="s">
        <v>694</v>
      </c>
    </row>
    <row r="373" spans="1:5" ht="14.4" x14ac:dyDescent="0.25">
      <c r="A373" s="776">
        <v>80529</v>
      </c>
      <c r="B373" s="785" t="s">
        <v>900</v>
      </c>
      <c r="C373" s="389">
        <v>0.1</v>
      </c>
      <c r="D373" s="39">
        <v>17956.354500000001</v>
      </c>
      <c r="E373" s="136" t="s">
        <v>694</v>
      </c>
    </row>
    <row r="374" spans="1:5" ht="14.4" x14ac:dyDescent="0.25">
      <c r="A374" s="776">
        <v>80530</v>
      </c>
      <c r="B374" s="785" t="s">
        <v>901</v>
      </c>
      <c r="C374" s="389">
        <v>0.1</v>
      </c>
      <c r="D374" s="39">
        <v>17956.354500000001</v>
      </c>
      <c r="E374" s="136" t="s">
        <v>694</v>
      </c>
    </row>
    <row r="375" spans="1:5" ht="14.4" x14ac:dyDescent="0.25">
      <c r="A375" s="776">
        <v>80531</v>
      </c>
      <c r="B375" s="785" t="s">
        <v>902</v>
      </c>
      <c r="C375" s="389">
        <v>0.1</v>
      </c>
      <c r="D375" s="39">
        <v>17956.354500000001</v>
      </c>
      <c r="E375" s="136" t="s">
        <v>694</v>
      </c>
    </row>
    <row r="376" spans="1:5" ht="14.4" x14ac:dyDescent="0.25">
      <c r="A376" s="776">
        <v>80532</v>
      </c>
      <c r="B376" s="785" t="s">
        <v>903</v>
      </c>
      <c r="C376" s="389">
        <v>0.1</v>
      </c>
      <c r="D376" s="39">
        <v>17956.354500000001</v>
      </c>
      <c r="E376" s="136" t="s">
        <v>694</v>
      </c>
    </row>
    <row r="377" spans="1:5" ht="14.4" x14ac:dyDescent="0.25">
      <c r="A377" s="776">
        <v>80533</v>
      </c>
      <c r="B377" s="785" t="s">
        <v>904</v>
      </c>
      <c r="C377" s="389">
        <v>0.1</v>
      </c>
      <c r="D377" s="39">
        <v>17956.354500000001</v>
      </c>
      <c r="E377" s="136" t="s">
        <v>694</v>
      </c>
    </row>
    <row r="378" spans="1:5" ht="14.4" x14ac:dyDescent="0.25">
      <c r="A378" s="776">
        <v>80534</v>
      </c>
      <c r="B378" s="785" t="s">
        <v>905</v>
      </c>
      <c r="C378" s="389">
        <v>0.1</v>
      </c>
      <c r="D378" s="39">
        <v>17956.354500000001</v>
      </c>
      <c r="E378" s="136" t="s">
        <v>694</v>
      </c>
    </row>
    <row r="379" spans="1:5" ht="14.4" x14ac:dyDescent="0.25">
      <c r="A379" s="776">
        <v>80535</v>
      </c>
      <c r="B379" s="785" t="s">
        <v>906</v>
      </c>
      <c r="C379" s="389">
        <v>0.1</v>
      </c>
      <c r="D379" s="39">
        <v>17956.354500000001</v>
      </c>
      <c r="E379" s="136" t="s">
        <v>694</v>
      </c>
    </row>
    <row r="380" spans="1:5" ht="14.4" x14ac:dyDescent="0.25">
      <c r="A380" s="776">
        <v>80536</v>
      </c>
      <c r="B380" s="785" t="s">
        <v>907</v>
      </c>
      <c r="C380" s="389">
        <v>0.1</v>
      </c>
      <c r="D380" s="39">
        <v>17956.354500000001</v>
      </c>
      <c r="E380" s="136" t="s">
        <v>694</v>
      </c>
    </row>
    <row r="381" spans="1:5" ht="14.4" x14ac:dyDescent="0.25">
      <c r="A381" s="776">
        <v>80537</v>
      </c>
      <c r="B381" s="785" t="s">
        <v>908</v>
      </c>
      <c r="C381" s="389">
        <v>0.1</v>
      </c>
      <c r="D381" s="39">
        <v>17956.354500000001</v>
      </c>
      <c r="E381" s="136" t="s">
        <v>694</v>
      </c>
    </row>
    <row r="382" spans="1:5" ht="14.4" x14ac:dyDescent="0.25">
      <c r="A382" s="776">
        <v>80538</v>
      </c>
      <c r="B382" s="785" t="s">
        <v>909</v>
      </c>
      <c r="C382" s="389">
        <v>0.1</v>
      </c>
      <c r="D382" s="39">
        <v>17956.354500000001</v>
      </c>
      <c r="E382" s="136" t="s">
        <v>694</v>
      </c>
    </row>
    <row r="383" spans="1:5" ht="14.4" x14ac:dyDescent="0.25">
      <c r="A383" s="776">
        <v>80539</v>
      </c>
      <c r="B383" s="785" t="s">
        <v>910</v>
      </c>
      <c r="C383" s="389">
        <v>0.1</v>
      </c>
      <c r="D383" s="39">
        <v>17956.354500000001</v>
      </c>
      <c r="E383" s="136" t="s">
        <v>694</v>
      </c>
    </row>
    <row r="384" spans="1:5" ht="14.4" x14ac:dyDescent="0.25">
      <c r="A384" s="776">
        <v>80540</v>
      </c>
      <c r="B384" s="785" t="s">
        <v>911</v>
      </c>
      <c r="C384" s="389">
        <v>0.1</v>
      </c>
      <c r="D384" s="39">
        <v>17956.354500000001</v>
      </c>
      <c r="E384" s="136" t="s">
        <v>694</v>
      </c>
    </row>
    <row r="385" spans="1:5" ht="14.4" x14ac:dyDescent="0.25">
      <c r="A385" s="776">
        <v>80541</v>
      </c>
      <c r="B385" s="785" t="s">
        <v>912</v>
      </c>
      <c r="C385" s="389">
        <v>0.1</v>
      </c>
      <c r="D385" s="39">
        <v>17956.354500000001</v>
      </c>
      <c r="E385" s="136" t="s">
        <v>694</v>
      </c>
    </row>
    <row r="386" spans="1:5" ht="14.4" x14ac:dyDescent="0.25">
      <c r="A386" s="776">
        <v>80542</v>
      </c>
      <c r="B386" s="785" t="s">
        <v>913</v>
      </c>
      <c r="C386" s="389">
        <v>0.1</v>
      </c>
      <c r="D386" s="39">
        <v>17956.354500000001</v>
      </c>
      <c r="E386" s="136" t="s">
        <v>694</v>
      </c>
    </row>
    <row r="387" spans="1:5" ht="14.4" x14ac:dyDescent="0.25">
      <c r="A387" s="776">
        <v>91320</v>
      </c>
      <c r="B387" s="785" t="s">
        <v>914</v>
      </c>
      <c r="C387" s="389">
        <v>0.1</v>
      </c>
      <c r="D387" s="39">
        <v>17956.354500000001</v>
      </c>
      <c r="E387" s="136" t="s">
        <v>694</v>
      </c>
    </row>
    <row r="388" spans="1:5" ht="14.4" x14ac:dyDescent="0.25">
      <c r="A388" s="776">
        <v>91321</v>
      </c>
      <c r="B388" s="785" t="s">
        <v>915</v>
      </c>
      <c r="C388" s="389">
        <v>0.1</v>
      </c>
      <c r="D388" s="39">
        <v>17956.354500000001</v>
      </c>
      <c r="E388" s="136" t="s">
        <v>694</v>
      </c>
    </row>
    <row r="389" spans="1:5" ht="14.4" x14ac:dyDescent="0.25">
      <c r="A389" s="776">
        <v>91322</v>
      </c>
      <c r="B389" s="785" t="s">
        <v>916</v>
      </c>
      <c r="C389" s="389">
        <v>0.1</v>
      </c>
      <c r="D389" s="39">
        <v>17956.354500000001</v>
      </c>
      <c r="E389" s="136" t="s">
        <v>694</v>
      </c>
    </row>
    <row r="390" spans="1:5" ht="14.4" x14ac:dyDescent="0.25">
      <c r="A390" s="776">
        <v>91323</v>
      </c>
      <c r="B390" s="785" t="s">
        <v>917</v>
      </c>
      <c r="C390" s="389">
        <v>0.1</v>
      </c>
      <c r="D390" s="39">
        <v>17956.354500000001</v>
      </c>
      <c r="E390" s="136" t="s">
        <v>694</v>
      </c>
    </row>
    <row r="391" spans="1:5" ht="14.4" x14ac:dyDescent="0.25">
      <c r="A391" s="776">
        <v>91324</v>
      </c>
      <c r="B391" s="785" t="s">
        <v>918</v>
      </c>
      <c r="C391" s="389">
        <v>0.1</v>
      </c>
      <c r="D391" s="39">
        <v>17956.354500000001</v>
      </c>
      <c r="E391" s="136" t="s">
        <v>694</v>
      </c>
    </row>
    <row r="392" spans="1:5" ht="14.4" x14ac:dyDescent="0.25">
      <c r="A392" s="776">
        <v>91325</v>
      </c>
      <c r="B392" s="785" t="s">
        <v>919</v>
      </c>
      <c r="C392" s="389">
        <v>0.1</v>
      </c>
      <c r="D392" s="39">
        <v>17956.354500000001</v>
      </c>
      <c r="E392" s="136" t="s">
        <v>694</v>
      </c>
    </row>
    <row r="393" spans="1:5" ht="14.4" x14ac:dyDescent="0.25">
      <c r="A393" s="776">
        <v>91326</v>
      </c>
      <c r="B393" s="785" t="s">
        <v>920</v>
      </c>
      <c r="C393" s="389">
        <v>0.1</v>
      </c>
      <c r="D393" s="39">
        <v>17956.354500000001</v>
      </c>
      <c r="E393" s="136" t="s">
        <v>694</v>
      </c>
    </row>
    <row r="394" spans="1:5" ht="14.4" x14ac:dyDescent="0.25">
      <c r="A394" s="776">
        <v>91327</v>
      </c>
      <c r="B394" s="785" t="s">
        <v>921</v>
      </c>
      <c r="C394" s="389">
        <v>0.1</v>
      </c>
      <c r="D394" s="39">
        <v>17956.354500000001</v>
      </c>
      <c r="E394" s="136" t="s">
        <v>694</v>
      </c>
    </row>
    <row r="395" spans="1:5" ht="14.4" x14ac:dyDescent="0.25">
      <c r="A395" s="776">
        <v>91328</v>
      </c>
      <c r="B395" s="785" t="s">
        <v>922</v>
      </c>
      <c r="C395" s="389">
        <v>0.1</v>
      </c>
      <c r="D395" s="39">
        <v>17956.354500000001</v>
      </c>
      <c r="E395" s="136" t="s">
        <v>694</v>
      </c>
    </row>
    <row r="396" spans="1:5" ht="14.4" x14ac:dyDescent="0.25">
      <c r="A396" s="776">
        <v>91329</v>
      </c>
      <c r="B396" s="785" t="s">
        <v>923</v>
      </c>
      <c r="C396" s="389">
        <v>0.1</v>
      </c>
      <c r="D396" s="39">
        <v>17956.354500000001</v>
      </c>
      <c r="E396" s="136" t="s">
        <v>694</v>
      </c>
    </row>
    <row r="397" spans="1:5" ht="14.4" x14ac:dyDescent="0.25">
      <c r="A397" s="776">
        <v>91330</v>
      </c>
      <c r="B397" s="785" t="s">
        <v>924</v>
      </c>
      <c r="C397" s="389">
        <v>0.1</v>
      </c>
      <c r="D397" s="39">
        <v>17956.354500000001</v>
      </c>
      <c r="E397" s="136" t="s">
        <v>694</v>
      </c>
    </row>
    <row r="398" spans="1:5" ht="14.4" x14ac:dyDescent="0.25">
      <c r="A398" s="776">
        <v>91331</v>
      </c>
      <c r="B398" s="785" t="s">
        <v>925</v>
      </c>
      <c r="C398" s="389">
        <v>0.1</v>
      </c>
      <c r="D398" s="39">
        <v>17956.354500000001</v>
      </c>
      <c r="E398" s="136" t="s">
        <v>694</v>
      </c>
    </row>
    <row r="399" spans="1:5" ht="14.4" x14ac:dyDescent="0.25">
      <c r="A399" s="776">
        <v>91332</v>
      </c>
      <c r="B399" s="785" t="s">
        <v>926</v>
      </c>
      <c r="C399" s="389">
        <v>0.1</v>
      </c>
      <c r="D399" s="39">
        <v>17956.354500000001</v>
      </c>
      <c r="E399" s="136" t="s">
        <v>694</v>
      </c>
    </row>
    <row r="400" spans="1:5" ht="14.4" x14ac:dyDescent="0.25">
      <c r="A400" s="776">
        <v>91333</v>
      </c>
      <c r="B400" s="785" t="s">
        <v>927</v>
      </c>
      <c r="C400" s="389">
        <v>0.1</v>
      </c>
      <c r="D400" s="39">
        <v>17956.354500000001</v>
      </c>
      <c r="E400" s="136" t="s">
        <v>694</v>
      </c>
    </row>
    <row r="401" spans="1:5" ht="14.4" x14ac:dyDescent="0.25">
      <c r="A401" s="776">
        <v>91334</v>
      </c>
      <c r="B401" s="785" t="s">
        <v>928</v>
      </c>
      <c r="C401" s="389">
        <v>0.1</v>
      </c>
      <c r="D401" s="39">
        <v>17956.354500000001</v>
      </c>
      <c r="E401" s="136" t="s">
        <v>694</v>
      </c>
    </row>
    <row r="402" spans="1:5" ht="14.4" x14ac:dyDescent="0.25">
      <c r="A402" s="776">
        <v>91335</v>
      </c>
      <c r="B402" s="785" t="s">
        <v>929</v>
      </c>
      <c r="C402" s="389">
        <v>0.1</v>
      </c>
      <c r="D402" s="39">
        <v>17956.354500000001</v>
      </c>
      <c r="E402" s="136" t="s">
        <v>694</v>
      </c>
    </row>
    <row r="403" spans="1:5" ht="14.4" x14ac:dyDescent="0.25">
      <c r="A403" s="776">
        <v>91336</v>
      </c>
      <c r="B403" s="785" t="s">
        <v>930</v>
      </c>
      <c r="C403" s="389">
        <v>0.1</v>
      </c>
      <c r="D403" s="39">
        <v>17956.354500000001</v>
      </c>
      <c r="E403" s="136" t="s">
        <v>694</v>
      </c>
    </row>
    <row r="404" spans="1:5" ht="14.4" x14ac:dyDescent="0.25">
      <c r="A404" s="776">
        <v>91337</v>
      </c>
      <c r="B404" s="785" t="s">
        <v>931</v>
      </c>
      <c r="C404" s="389">
        <v>0.1</v>
      </c>
      <c r="D404" s="39">
        <v>17956.354500000001</v>
      </c>
      <c r="E404" s="136" t="s">
        <v>694</v>
      </c>
    </row>
    <row r="405" spans="1:5" ht="14.4" x14ac:dyDescent="0.25">
      <c r="A405" s="776">
        <v>91338</v>
      </c>
      <c r="B405" s="785" t="s">
        <v>932</v>
      </c>
      <c r="C405" s="389">
        <v>0.1</v>
      </c>
      <c r="D405" s="39">
        <v>17956.354500000001</v>
      </c>
      <c r="E405" s="136" t="s">
        <v>694</v>
      </c>
    </row>
    <row r="406" spans="1:5" ht="14.4" x14ac:dyDescent="0.25">
      <c r="A406" s="776">
        <v>91339</v>
      </c>
      <c r="B406" s="785" t="s">
        <v>933</v>
      </c>
      <c r="C406" s="389">
        <v>0.1</v>
      </c>
      <c r="D406" s="39">
        <v>17956.354500000001</v>
      </c>
      <c r="E406" s="136" t="s">
        <v>694</v>
      </c>
    </row>
    <row r="407" spans="1:5" ht="14.4" x14ac:dyDescent="0.25">
      <c r="A407" s="776">
        <v>91340</v>
      </c>
      <c r="B407" s="785" t="s">
        <v>934</v>
      </c>
      <c r="C407" s="389">
        <v>0.1</v>
      </c>
      <c r="D407" s="39">
        <v>17956.354500000001</v>
      </c>
      <c r="E407" s="136" t="s">
        <v>694</v>
      </c>
    </row>
    <row r="408" spans="1:5" ht="14.4" x14ac:dyDescent="0.25">
      <c r="A408" s="776">
        <v>91341</v>
      </c>
      <c r="B408" s="785" t="s">
        <v>935</v>
      </c>
      <c r="C408" s="389">
        <v>0.1</v>
      </c>
      <c r="D408" s="39">
        <v>17956.354500000001</v>
      </c>
      <c r="E408" s="136" t="s">
        <v>694</v>
      </c>
    </row>
    <row r="409" spans="1:5" ht="14.4" x14ac:dyDescent="0.25">
      <c r="A409" s="776">
        <v>91342</v>
      </c>
      <c r="B409" s="785" t="s">
        <v>936</v>
      </c>
      <c r="C409" s="389">
        <v>0.1</v>
      </c>
      <c r="D409" s="39">
        <v>17956.354500000001</v>
      </c>
      <c r="E409" s="136" t="s">
        <v>694</v>
      </c>
    </row>
    <row r="410" spans="1:5" ht="14.4" x14ac:dyDescent="0.25">
      <c r="A410" s="776">
        <v>91343</v>
      </c>
      <c r="B410" s="785" t="s">
        <v>937</v>
      </c>
      <c r="C410" s="389">
        <v>0.1</v>
      </c>
      <c r="D410" s="39">
        <v>17956.354500000001</v>
      </c>
      <c r="E410" s="136" t="s">
        <v>694</v>
      </c>
    </row>
    <row r="411" spans="1:5" ht="14.4" x14ac:dyDescent="0.25">
      <c r="A411" s="776">
        <v>91344</v>
      </c>
      <c r="B411" s="785" t="s">
        <v>938</v>
      </c>
      <c r="C411" s="389">
        <v>0.1</v>
      </c>
      <c r="D411" s="39">
        <v>17956.354500000001</v>
      </c>
      <c r="E411" s="136" t="s">
        <v>694</v>
      </c>
    </row>
    <row r="412" spans="1:5" ht="14.4" x14ac:dyDescent="0.25">
      <c r="A412" s="777">
        <v>91345</v>
      </c>
      <c r="B412" s="786" t="s">
        <v>941</v>
      </c>
      <c r="C412" s="389">
        <v>0.1</v>
      </c>
      <c r="D412" s="39">
        <v>17956.354500000001</v>
      </c>
      <c r="E412" s="136" t="s">
        <v>694</v>
      </c>
    </row>
    <row r="413" spans="1:5" x14ac:dyDescent="0.25">
      <c r="A413" s="778">
        <v>10</v>
      </c>
      <c r="B413" s="787" t="s">
        <v>942</v>
      </c>
      <c r="C413" s="389">
        <v>0.1</v>
      </c>
      <c r="D413" s="39">
        <v>17956.354500000001</v>
      </c>
      <c r="E413" s="779" t="s">
        <v>973</v>
      </c>
    </row>
    <row r="414" spans="1:5" x14ac:dyDescent="0.25">
      <c r="A414" s="778">
        <v>11</v>
      </c>
      <c r="B414" s="787" t="s">
        <v>943</v>
      </c>
      <c r="C414" s="389">
        <v>0.1</v>
      </c>
      <c r="D414" s="39">
        <v>17956.354500000001</v>
      </c>
      <c r="E414" s="779" t="s">
        <v>973</v>
      </c>
    </row>
    <row r="415" spans="1:5" x14ac:dyDescent="0.25">
      <c r="A415" s="778">
        <v>12</v>
      </c>
      <c r="B415" s="787" t="s">
        <v>944</v>
      </c>
      <c r="C415" s="389">
        <v>0.1</v>
      </c>
      <c r="D415" s="39">
        <v>17956.354500000001</v>
      </c>
      <c r="E415" s="779" t="s">
        <v>973</v>
      </c>
    </row>
    <row r="416" spans="1:5" x14ac:dyDescent="0.25">
      <c r="A416" s="778">
        <v>13</v>
      </c>
      <c r="B416" s="787" t="s">
        <v>945</v>
      </c>
      <c r="C416" s="389">
        <v>0.1</v>
      </c>
      <c r="D416" s="39">
        <v>17956.354500000001</v>
      </c>
      <c r="E416" s="779" t="s">
        <v>973</v>
      </c>
    </row>
    <row r="417" spans="1:5" x14ac:dyDescent="0.25">
      <c r="A417" s="778">
        <v>14</v>
      </c>
      <c r="B417" s="787" t="s">
        <v>946</v>
      </c>
      <c r="C417" s="389">
        <v>0.1</v>
      </c>
      <c r="D417" s="39">
        <v>17956.354500000001</v>
      </c>
      <c r="E417" s="779" t="s">
        <v>973</v>
      </c>
    </row>
    <row r="418" spans="1:5" x14ac:dyDescent="0.25">
      <c r="A418" s="778">
        <v>15</v>
      </c>
      <c r="B418" s="787" t="s">
        <v>947</v>
      </c>
      <c r="C418" s="389">
        <v>0.1</v>
      </c>
      <c r="D418" s="39">
        <v>17956.354500000001</v>
      </c>
      <c r="E418" s="779" t="s">
        <v>973</v>
      </c>
    </row>
    <row r="419" spans="1:5" x14ac:dyDescent="0.25">
      <c r="A419" s="778">
        <v>16</v>
      </c>
      <c r="B419" s="787" t="s">
        <v>948</v>
      </c>
      <c r="C419" s="389">
        <v>0.1</v>
      </c>
      <c r="D419" s="39">
        <v>17956.354500000001</v>
      </c>
      <c r="E419" s="779" t="s">
        <v>973</v>
      </c>
    </row>
    <row r="420" spans="1:5" x14ac:dyDescent="0.25">
      <c r="A420" s="778">
        <v>18</v>
      </c>
      <c r="B420" s="787" t="s">
        <v>949</v>
      </c>
      <c r="C420" s="389">
        <v>0.1</v>
      </c>
      <c r="D420" s="39">
        <v>17956.354500000001</v>
      </c>
      <c r="E420" s="779" t="s">
        <v>973</v>
      </c>
    </row>
    <row r="421" spans="1:5" x14ac:dyDescent="0.25">
      <c r="A421" s="778">
        <v>19</v>
      </c>
      <c r="B421" s="787" t="s">
        <v>950</v>
      </c>
      <c r="C421" s="389">
        <v>0.1</v>
      </c>
      <c r="D421" s="39">
        <v>17956.354500000001</v>
      </c>
      <c r="E421" s="779" t="s">
        <v>973</v>
      </c>
    </row>
    <row r="422" spans="1:5" x14ac:dyDescent="0.25">
      <c r="A422" s="778">
        <v>20</v>
      </c>
      <c r="B422" s="787" t="s">
        <v>951</v>
      </c>
      <c r="C422" s="389">
        <v>0.1</v>
      </c>
      <c r="D422" s="39">
        <v>17956.354500000001</v>
      </c>
      <c r="E422" s="779" t="s">
        <v>973</v>
      </c>
    </row>
    <row r="423" spans="1:5" x14ac:dyDescent="0.25">
      <c r="A423" s="778">
        <v>21</v>
      </c>
      <c r="B423" s="787" t="s">
        <v>952</v>
      </c>
      <c r="C423" s="389">
        <v>0.1</v>
      </c>
      <c r="D423" s="39">
        <v>17956.354500000001</v>
      </c>
      <c r="E423" s="779" t="s">
        <v>973</v>
      </c>
    </row>
    <row r="424" spans="1:5" x14ac:dyDescent="0.25">
      <c r="A424" s="778">
        <v>22</v>
      </c>
      <c r="B424" s="787" t="s">
        <v>953</v>
      </c>
      <c r="C424" s="389">
        <v>0.1</v>
      </c>
      <c r="D424" s="39">
        <v>17956.354500000001</v>
      </c>
      <c r="E424" s="779" t="s">
        <v>973</v>
      </c>
    </row>
    <row r="425" spans="1:5" x14ac:dyDescent="0.25">
      <c r="A425" s="778">
        <v>23</v>
      </c>
      <c r="B425" s="787" t="s">
        <v>954</v>
      </c>
      <c r="C425" s="389">
        <v>0.1</v>
      </c>
      <c r="D425" s="39">
        <v>17956.354500000001</v>
      </c>
      <c r="E425" s="779" t="s">
        <v>973</v>
      </c>
    </row>
    <row r="426" spans="1:5" x14ac:dyDescent="0.25">
      <c r="A426" s="778">
        <v>24</v>
      </c>
      <c r="B426" s="787" t="s">
        <v>955</v>
      </c>
      <c r="C426" s="389">
        <v>0.1</v>
      </c>
      <c r="D426" s="39">
        <v>17956.354500000001</v>
      </c>
      <c r="E426" s="779" t="s">
        <v>973</v>
      </c>
    </row>
    <row r="427" spans="1:5" x14ac:dyDescent="0.25">
      <c r="A427" s="778">
        <v>25</v>
      </c>
      <c r="B427" s="787" t="s">
        <v>956</v>
      </c>
      <c r="C427" s="389">
        <v>0.1</v>
      </c>
      <c r="D427" s="39">
        <v>17956.354500000001</v>
      </c>
      <c r="E427" s="779" t="s">
        <v>973</v>
      </c>
    </row>
    <row r="428" spans="1:5" x14ac:dyDescent="0.25">
      <c r="A428" s="778">
        <v>26</v>
      </c>
      <c r="B428" s="787" t="s">
        <v>957</v>
      </c>
      <c r="C428" s="389">
        <v>0.1</v>
      </c>
      <c r="D428" s="39">
        <v>17956.354500000001</v>
      </c>
      <c r="E428" s="779" t="s">
        <v>973</v>
      </c>
    </row>
    <row r="429" spans="1:5" x14ac:dyDescent="0.25">
      <c r="A429" s="778">
        <v>27</v>
      </c>
      <c r="B429" s="787" t="s">
        <v>958</v>
      </c>
      <c r="C429" s="389">
        <v>0.1</v>
      </c>
      <c r="D429" s="39">
        <v>17956.354500000001</v>
      </c>
      <c r="E429" s="779" t="s">
        <v>973</v>
      </c>
    </row>
    <row r="430" spans="1:5" x14ac:dyDescent="0.25">
      <c r="A430" s="778">
        <v>28</v>
      </c>
      <c r="B430" s="787" t="s">
        <v>959</v>
      </c>
      <c r="C430" s="389">
        <v>0.1</v>
      </c>
      <c r="D430" s="39">
        <v>17956.354500000001</v>
      </c>
      <c r="E430" s="779" t="s">
        <v>973</v>
      </c>
    </row>
    <row r="431" spans="1:5" x14ac:dyDescent="0.25">
      <c r="A431" s="778">
        <v>29</v>
      </c>
      <c r="B431" s="787" t="s">
        <v>960</v>
      </c>
      <c r="C431" s="389">
        <v>0.1</v>
      </c>
      <c r="D431" s="39">
        <v>17956.354500000001</v>
      </c>
      <c r="E431" s="779" t="s">
        <v>973</v>
      </c>
    </row>
    <row r="432" spans="1:5" x14ac:dyDescent="0.25">
      <c r="A432" s="778">
        <v>30</v>
      </c>
      <c r="B432" s="787" t="s">
        <v>961</v>
      </c>
      <c r="C432" s="389">
        <v>0.1</v>
      </c>
      <c r="D432" s="39">
        <v>17956.354500000001</v>
      </c>
      <c r="E432" s="779" t="s">
        <v>973</v>
      </c>
    </row>
    <row r="433" spans="1:5" x14ac:dyDescent="0.25">
      <c r="A433" s="778">
        <v>31</v>
      </c>
      <c r="B433" s="787" t="s">
        <v>962</v>
      </c>
      <c r="C433" s="389">
        <v>0.1</v>
      </c>
      <c r="D433" s="39">
        <v>17956.354500000001</v>
      </c>
      <c r="E433" s="779" t="s">
        <v>973</v>
      </c>
    </row>
    <row r="434" spans="1:5" x14ac:dyDescent="0.25">
      <c r="A434" s="778">
        <v>32</v>
      </c>
      <c r="B434" s="787" t="s">
        <v>963</v>
      </c>
      <c r="C434" s="389">
        <v>0.1</v>
      </c>
      <c r="D434" s="39">
        <v>17956.354500000001</v>
      </c>
      <c r="E434" s="779" t="s">
        <v>973</v>
      </c>
    </row>
    <row r="435" spans="1:5" x14ac:dyDescent="0.25">
      <c r="A435" s="778">
        <v>33</v>
      </c>
      <c r="B435" s="787" t="s">
        <v>964</v>
      </c>
      <c r="C435" s="389">
        <v>0.1</v>
      </c>
      <c r="D435" s="39">
        <v>17956.354500000001</v>
      </c>
      <c r="E435" s="779" t="s">
        <v>973</v>
      </c>
    </row>
    <row r="436" spans="1:5" x14ac:dyDescent="0.25">
      <c r="A436" s="778">
        <v>34</v>
      </c>
      <c r="B436" s="787" t="s">
        <v>965</v>
      </c>
      <c r="C436" s="389">
        <v>0.1</v>
      </c>
      <c r="D436" s="39">
        <v>17956.354500000001</v>
      </c>
      <c r="E436" s="779" t="s">
        <v>973</v>
      </c>
    </row>
    <row r="437" spans="1:5" x14ac:dyDescent="0.25">
      <c r="A437" s="778">
        <v>35</v>
      </c>
      <c r="B437" s="787" t="s">
        <v>966</v>
      </c>
      <c r="C437" s="389">
        <v>0.1</v>
      </c>
      <c r="D437" s="39">
        <v>17956.354500000001</v>
      </c>
      <c r="E437" s="779" t="s">
        <v>973</v>
      </c>
    </row>
    <row r="438" spans="1:5" x14ac:dyDescent="0.25">
      <c r="A438" s="778">
        <v>36</v>
      </c>
      <c r="B438" s="787" t="s">
        <v>967</v>
      </c>
      <c r="C438" s="389">
        <v>0.1</v>
      </c>
      <c r="D438" s="39">
        <v>17956.354500000001</v>
      </c>
      <c r="E438" s="779" t="s">
        <v>973</v>
      </c>
    </row>
    <row r="439" spans="1:5" x14ac:dyDescent="0.25">
      <c r="A439" s="778">
        <v>37</v>
      </c>
      <c r="B439" s="787" t="s">
        <v>968</v>
      </c>
      <c r="C439" s="389">
        <v>0.1</v>
      </c>
      <c r="D439" s="39">
        <v>17956.354500000001</v>
      </c>
      <c r="E439" s="779" t="s">
        <v>973</v>
      </c>
    </row>
    <row r="440" spans="1:5" x14ac:dyDescent="0.25">
      <c r="A440" s="778">
        <v>38</v>
      </c>
      <c r="B440" s="787" t="s">
        <v>969</v>
      </c>
      <c r="C440" s="389">
        <v>0.1</v>
      </c>
      <c r="D440" s="39">
        <v>17956.354500000001</v>
      </c>
      <c r="E440" s="779" t="s">
        <v>973</v>
      </c>
    </row>
    <row r="441" spans="1:5" ht="26.4" x14ac:dyDescent="0.25">
      <c r="A441" s="778">
        <v>80015</v>
      </c>
      <c r="B441" s="787" t="s">
        <v>970</v>
      </c>
      <c r="C441" s="389">
        <v>0.1</v>
      </c>
      <c r="D441" s="39">
        <v>17956.354500000001</v>
      </c>
      <c r="E441" s="779" t="s">
        <v>973</v>
      </c>
    </row>
    <row r="442" spans="1:5" x14ac:dyDescent="0.25">
      <c r="A442" s="778">
        <v>80922</v>
      </c>
      <c r="B442" s="787" t="s">
        <v>971</v>
      </c>
      <c r="C442" s="389">
        <v>0.1</v>
      </c>
      <c r="D442" s="39">
        <v>17956.354500000001</v>
      </c>
      <c r="E442" s="779" t="s">
        <v>973</v>
      </c>
    </row>
    <row r="443" spans="1:5" x14ac:dyDescent="0.25">
      <c r="A443" s="778">
        <v>66429</v>
      </c>
      <c r="B443" s="787" t="s">
        <v>972</v>
      </c>
      <c r="C443" s="389">
        <v>0.1</v>
      </c>
      <c r="D443" s="39">
        <v>17956.354500000001</v>
      </c>
      <c r="E443" s="779" t="s">
        <v>973</v>
      </c>
    </row>
    <row r="444" spans="1:5" ht="26.4" x14ac:dyDescent="0.25">
      <c r="A444" s="778">
        <v>2333</v>
      </c>
      <c r="B444" s="787" t="s">
        <v>974</v>
      </c>
      <c r="C444" s="389">
        <v>0.1</v>
      </c>
      <c r="D444" s="39">
        <v>17101.29</v>
      </c>
      <c r="E444" s="779" t="s">
        <v>1015</v>
      </c>
    </row>
    <row r="445" spans="1:5" x14ac:dyDescent="0.25">
      <c r="A445" s="778">
        <v>2334</v>
      </c>
      <c r="B445" s="787" t="s">
        <v>975</v>
      </c>
      <c r="C445" s="389">
        <v>0.1</v>
      </c>
      <c r="D445" s="39">
        <v>17101.29</v>
      </c>
      <c r="E445" s="779" t="s">
        <v>1015</v>
      </c>
    </row>
    <row r="446" spans="1:5" x14ac:dyDescent="0.25">
      <c r="A446" s="778">
        <v>2335</v>
      </c>
      <c r="B446" s="787" t="s">
        <v>976</v>
      </c>
      <c r="C446" s="389">
        <v>0.1</v>
      </c>
      <c r="D446" s="39">
        <v>17101.29</v>
      </c>
      <c r="E446" s="779" t="s">
        <v>1015</v>
      </c>
    </row>
    <row r="447" spans="1:5" x14ac:dyDescent="0.25">
      <c r="A447" s="778">
        <v>2336</v>
      </c>
      <c r="B447" s="787" t="s">
        <v>977</v>
      </c>
      <c r="C447" s="389">
        <v>0.1</v>
      </c>
      <c r="D447" s="39">
        <v>17101.29</v>
      </c>
      <c r="E447" s="779" t="s">
        <v>1015</v>
      </c>
    </row>
    <row r="448" spans="1:5" x14ac:dyDescent="0.25">
      <c r="A448" s="778">
        <v>2337</v>
      </c>
      <c r="B448" s="787" t="s">
        <v>978</v>
      </c>
      <c r="C448" s="389">
        <v>0.1</v>
      </c>
      <c r="D448" s="39">
        <v>17101.29</v>
      </c>
      <c r="E448" s="779" t="s">
        <v>1015</v>
      </c>
    </row>
    <row r="449" spans="1:5" x14ac:dyDescent="0.25">
      <c r="A449" s="778">
        <v>2338</v>
      </c>
      <c r="B449" s="787" t="s">
        <v>979</v>
      </c>
      <c r="C449" s="389">
        <v>0.1</v>
      </c>
      <c r="D449" s="39">
        <v>17101.29</v>
      </c>
      <c r="E449" s="779" t="s">
        <v>1015</v>
      </c>
    </row>
    <row r="450" spans="1:5" x14ac:dyDescent="0.25">
      <c r="A450" s="778">
        <v>2339</v>
      </c>
      <c r="B450" s="787" t="s">
        <v>980</v>
      </c>
      <c r="C450" s="389">
        <v>0.1</v>
      </c>
      <c r="D450" s="39">
        <v>17101.29</v>
      </c>
      <c r="E450" s="779" t="s">
        <v>1015</v>
      </c>
    </row>
    <row r="451" spans="1:5" x14ac:dyDescent="0.25">
      <c r="A451" s="778">
        <v>2340</v>
      </c>
      <c r="B451" s="787" t="s">
        <v>981</v>
      </c>
      <c r="C451" s="389">
        <v>0.1</v>
      </c>
      <c r="D451" s="39">
        <v>17101.29</v>
      </c>
      <c r="E451" s="779" t="s">
        <v>1015</v>
      </c>
    </row>
    <row r="452" spans="1:5" x14ac:dyDescent="0.25">
      <c r="A452" s="778">
        <v>2341</v>
      </c>
      <c r="B452" s="787" t="s">
        <v>982</v>
      </c>
      <c r="C452" s="389">
        <v>0.1</v>
      </c>
      <c r="D452" s="39">
        <v>17101.29</v>
      </c>
      <c r="E452" s="779" t="s">
        <v>1015</v>
      </c>
    </row>
    <row r="453" spans="1:5" x14ac:dyDescent="0.25">
      <c r="A453" s="778">
        <v>2342</v>
      </c>
      <c r="B453" s="787" t="s">
        <v>983</v>
      </c>
      <c r="C453" s="389">
        <v>0.1</v>
      </c>
      <c r="D453" s="39">
        <v>17101.29</v>
      </c>
      <c r="E453" s="779" t="s">
        <v>1015</v>
      </c>
    </row>
    <row r="454" spans="1:5" ht="26.4" x14ac:dyDescent="0.25">
      <c r="A454" s="778">
        <v>2343</v>
      </c>
      <c r="B454" s="787" t="s">
        <v>984</v>
      </c>
      <c r="C454" s="389">
        <v>0.1</v>
      </c>
      <c r="D454" s="39">
        <v>17101.29</v>
      </c>
      <c r="E454" s="779" t="s">
        <v>1015</v>
      </c>
    </row>
    <row r="455" spans="1:5" x14ac:dyDescent="0.25">
      <c r="A455" s="778">
        <v>2344</v>
      </c>
      <c r="B455" s="787" t="s">
        <v>985</v>
      </c>
      <c r="C455" s="389">
        <v>0.1</v>
      </c>
      <c r="D455" s="39">
        <v>17101.29</v>
      </c>
      <c r="E455" s="779" t="s">
        <v>1015</v>
      </c>
    </row>
    <row r="456" spans="1:5" x14ac:dyDescent="0.25">
      <c r="A456" s="778">
        <v>2345</v>
      </c>
      <c r="B456" s="787" t="s">
        <v>986</v>
      </c>
      <c r="C456" s="389">
        <v>0.1</v>
      </c>
      <c r="D456" s="39">
        <v>17101.29</v>
      </c>
      <c r="E456" s="779" t="s">
        <v>1015</v>
      </c>
    </row>
    <row r="457" spans="1:5" x14ac:dyDescent="0.25">
      <c r="A457" s="778">
        <v>2346</v>
      </c>
      <c r="B457" s="787" t="s">
        <v>987</v>
      </c>
      <c r="C457" s="389">
        <v>0.1</v>
      </c>
      <c r="D457" s="39">
        <v>17101.29</v>
      </c>
      <c r="E457" s="779" t="s">
        <v>1015</v>
      </c>
    </row>
    <row r="458" spans="1:5" ht="26.4" x14ac:dyDescent="0.25">
      <c r="A458" s="778">
        <v>2347</v>
      </c>
      <c r="B458" s="787" t="s">
        <v>988</v>
      </c>
      <c r="C458" s="389">
        <v>0.1</v>
      </c>
      <c r="D458" s="39">
        <v>17101.29</v>
      </c>
      <c r="E458" s="779" t="s">
        <v>1015</v>
      </c>
    </row>
    <row r="459" spans="1:5" ht="26.4" x14ac:dyDescent="0.25">
      <c r="A459" s="778">
        <v>2348</v>
      </c>
      <c r="B459" s="787" t="s">
        <v>989</v>
      </c>
      <c r="C459" s="389">
        <v>0.1</v>
      </c>
      <c r="D459" s="39">
        <v>17101.29</v>
      </c>
      <c r="E459" s="779" t="s">
        <v>1015</v>
      </c>
    </row>
    <row r="460" spans="1:5" x14ac:dyDescent="0.25">
      <c r="A460" s="778">
        <v>2349</v>
      </c>
      <c r="B460" s="787" t="s">
        <v>990</v>
      </c>
      <c r="C460" s="389">
        <v>0.1</v>
      </c>
      <c r="D460" s="39">
        <v>17101.29</v>
      </c>
      <c r="E460" s="779" t="s">
        <v>1015</v>
      </c>
    </row>
    <row r="461" spans="1:5" ht="26.4" x14ac:dyDescent="0.25">
      <c r="A461" s="778">
        <v>2350</v>
      </c>
      <c r="B461" s="787" t="s">
        <v>991</v>
      </c>
      <c r="C461" s="389">
        <v>0.1</v>
      </c>
      <c r="D461" s="39">
        <v>17101.29</v>
      </c>
      <c r="E461" s="779" t="s">
        <v>1015</v>
      </c>
    </row>
    <row r="462" spans="1:5" x14ac:dyDescent="0.25">
      <c r="A462" s="778">
        <v>2351</v>
      </c>
      <c r="B462" s="787" t="s">
        <v>992</v>
      </c>
      <c r="C462" s="389">
        <v>0.1</v>
      </c>
      <c r="D462" s="39">
        <v>17101.29</v>
      </c>
      <c r="E462" s="779" t="s">
        <v>1015</v>
      </c>
    </row>
    <row r="463" spans="1:5" x14ac:dyDescent="0.25">
      <c r="A463" s="778">
        <v>2352</v>
      </c>
      <c r="B463" s="787" t="s">
        <v>993</v>
      </c>
      <c r="C463" s="389">
        <v>0.1</v>
      </c>
      <c r="D463" s="39">
        <v>17101.29</v>
      </c>
      <c r="E463" s="779" t="s">
        <v>1015</v>
      </c>
    </row>
    <row r="464" spans="1:5" x14ac:dyDescent="0.25">
      <c r="A464" s="778">
        <v>2353</v>
      </c>
      <c r="B464" s="787" t="s">
        <v>994</v>
      </c>
      <c r="C464" s="389">
        <v>0.1</v>
      </c>
      <c r="D464" s="39">
        <v>17101.29</v>
      </c>
      <c r="E464" s="779" t="s">
        <v>1015</v>
      </c>
    </row>
    <row r="465" spans="1:5" x14ac:dyDescent="0.25">
      <c r="A465" s="778">
        <v>2354</v>
      </c>
      <c r="B465" s="787" t="s">
        <v>995</v>
      </c>
      <c r="C465" s="389">
        <v>0.1</v>
      </c>
      <c r="D465" s="39">
        <v>17101.29</v>
      </c>
      <c r="E465" s="779" t="s">
        <v>1015</v>
      </c>
    </row>
    <row r="466" spans="1:5" x14ac:dyDescent="0.25">
      <c r="A466" s="778">
        <v>2355</v>
      </c>
      <c r="B466" s="787" t="s">
        <v>996</v>
      </c>
      <c r="C466" s="389">
        <v>0.1</v>
      </c>
      <c r="D466" s="39">
        <v>17101.29</v>
      </c>
      <c r="E466" s="779" t="s">
        <v>1015</v>
      </c>
    </row>
    <row r="467" spans="1:5" x14ac:dyDescent="0.25">
      <c r="A467" s="778">
        <v>2356</v>
      </c>
      <c r="B467" s="787" t="s">
        <v>997</v>
      </c>
      <c r="C467" s="389">
        <v>0.1</v>
      </c>
      <c r="D467" s="39">
        <v>17101.29</v>
      </c>
      <c r="E467" s="779" t="s">
        <v>1015</v>
      </c>
    </row>
    <row r="468" spans="1:5" x14ac:dyDescent="0.25">
      <c r="A468" s="778">
        <v>2357</v>
      </c>
      <c r="B468" s="787" t="s">
        <v>998</v>
      </c>
      <c r="C468" s="389">
        <v>0.1</v>
      </c>
      <c r="D468" s="39">
        <v>17101.29</v>
      </c>
      <c r="E468" s="779" t="s">
        <v>1015</v>
      </c>
    </row>
    <row r="469" spans="1:5" x14ac:dyDescent="0.25">
      <c r="A469" s="778">
        <v>2358</v>
      </c>
      <c r="B469" s="787" t="s">
        <v>999</v>
      </c>
      <c r="C469" s="389">
        <v>0.1</v>
      </c>
      <c r="D469" s="39">
        <v>17101.29</v>
      </c>
      <c r="E469" s="779" t="s">
        <v>1015</v>
      </c>
    </row>
    <row r="470" spans="1:5" x14ac:dyDescent="0.25">
      <c r="A470" s="778">
        <v>2359</v>
      </c>
      <c r="B470" s="787" t="s">
        <v>1000</v>
      </c>
      <c r="C470" s="389">
        <v>0.1</v>
      </c>
      <c r="D470" s="39">
        <v>17101.29</v>
      </c>
      <c r="E470" s="779" t="s">
        <v>1015</v>
      </c>
    </row>
    <row r="471" spans="1:5" ht="26.4" x14ac:dyDescent="0.25">
      <c r="A471" s="778">
        <v>2360</v>
      </c>
      <c r="B471" s="787" t="s">
        <v>1001</v>
      </c>
      <c r="C471" s="389">
        <v>0.1</v>
      </c>
      <c r="D471" s="39">
        <v>17101.29</v>
      </c>
      <c r="E471" s="779" t="s">
        <v>1015</v>
      </c>
    </row>
    <row r="472" spans="1:5" x14ac:dyDescent="0.25">
      <c r="A472" s="778">
        <v>2361</v>
      </c>
      <c r="B472" s="787" t="s">
        <v>1002</v>
      </c>
      <c r="C472" s="389">
        <v>0.1</v>
      </c>
      <c r="D472" s="39">
        <v>17101.29</v>
      </c>
      <c r="E472" s="779" t="s">
        <v>1015</v>
      </c>
    </row>
    <row r="473" spans="1:5" ht="26.4" x14ac:dyDescent="0.25">
      <c r="A473" s="778">
        <v>2362</v>
      </c>
      <c r="B473" s="787" t="s">
        <v>1003</v>
      </c>
      <c r="C473" s="389">
        <v>0.1</v>
      </c>
      <c r="D473" s="39">
        <v>17101.29</v>
      </c>
      <c r="E473" s="779" t="s">
        <v>1015</v>
      </c>
    </row>
    <row r="474" spans="1:5" x14ac:dyDescent="0.25">
      <c r="A474" s="778">
        <v>2363</v>
      </c>
      <c r="B474" s="787" t="s">
        <v>1004</v>
      </c>
      <c r="C474" s="389">
        <v>0.1</v>
      </c>
      <c r="D474" s="39">
        <v>17101.29</v>
      </c>
      <c r="E474" s="779" t="s">
        <v>1015</v>
      </c>
    </row>
    <row r="475" spans="1:5" x14ac:dyDescent="0.25">
      <c r="A475" s="778">
        <v>2364</v>
      </c>
      <c r="B475" s="787" t="s">
        <v>1005</v>
      </c>
      <c r="C475" s="389">
        <v>0.1</v>
      </c>
      <c r="D475" s="39">
        <v>17101.29</v>
      </c>
      <c r="E475" s="779" t="s">
        <v>1015</v>
      </c>
    </row>
    <row r="476" spans="1:5" x14ac:dyDescent="0.25">
      <c r="A476" s="778">
        <v>2365</v>
      </c>
      <c r="B476" s="787" t="s">
        <v>1006</v>
      </c>
      <c r="C476" s="389">
        <v>0.1</v>
      </c>
      <c r="D476" s="39">
        <v>17101.29</v>
      </c>
      <c r="E476" s="779" t="s">
        <v>1015</v>
      </c>
    </row>
    <row r="477" spans="1:5" ht="26.4" x14ac:dyDescent="0.25">
      <c r="A477" s="778">
        <v>2366</v>
      </c>
      <c r="B477" s="787" t="s">
        <v>1007</v>
      </c>
      <c r="C477" s="389">
        <v>0.1</v>
      </c>
      <c r="D477" s="39">
        <v>17101.29</v>
      </c>
      <c r="E477" s="779" t="s">
        <v>1015</v>
      </c>
    </row>
    <row r="478" spans="1:5" x14ac:dyDescent="0.25">
      <c r="A478" s="778">
        <v>2367</v>
      </c>
      <c r="B478" s="787" t="s">
        <v>1008</v>
      </c>
      <c r="C478" s="389">
        <v>0.1</v>
      </c>
      <c r="D478" s="39">
        <v>17101.29</v>
      </c>
      <c r="E478" s="779" t="s">
        <v>1015</v>
      </c>
    </row>
    <row r="479" spans="1:5" x14ac:dyDescent="0.25">
      <c r="A479" s="778">
        <v>4908</v>
      </c>
      <c r="B479" s="787" t="s">
        <v>1009</v>
      </c>
      <c r="C479" s="389">
        <v>0.1</v>
      </c>
      <c r="D479" s="39">
        <v>17101.29</v>
      </c>
      <c r="E479" s="779" t="s">
        <v>1015</v>
      </c>
    </row>
    <row r="480" spans="1:5" x14ac:dyDescent="0.25">
      <c r="A480" s="778">
        <v>7329</v>
      </c>
      <c r="B480" s="787" t="s">
        <v>1010</v>
      </c>
      <c r="C480" s="389">
        <v>0.1</v>
      </c>
      <c r="D480" s="39">
        <v>17101.29</v>
      </c>
      <c r="E480" s="779" t="s">
        <v>1015</v>
      </c>
    </row>
    <row r="481" spans="1:5" x14ac:dyDescent="0.25">
      <c r="A481" s="778">
        <v>64090</v>
      </c>
      <c r="B481" s="787" t="s">
        <v>1011</v>
      </c>
      <c r="C481" s="389">
        <v>0.1</v>
      </c>
      <c r="D481" s="39">
        <v>17101.29</v>
      </c>
      <c r="E481" s="779" t="s">
        <v>1015</v>
      </c>
    </row>
    <row r="482" spans="1:5" x14ac:dyDescent="0.25">
      <c r="A482" s="778">
        <v>80408</v>
      </c>
      <c r="B482" s="787" t="s">
        <v>1012</v>
      </c>
      <c r="C482" s="389">
        <v>0.1</v>
      </c>
      <c r="D482" s="39">
        <v>17101.29</v>
      </c>
      <c r="E482" s="779" t="s">
        <v>1015</v>
      </c>
    </row>
    <row r="483" spans="1:5" x14ac:dyDescent="0.25">
      <c r="A483" s="778">
        <v>80633</v>
      </c>
      <c r="B483" s="787" t="s">
        <v>1013</v>
      </c>
      <c r="C483" s="389">
        <v>0.1</v>
      </c>
      <c r="D483" s="39">
        <v>17101.29</v>
      </c>
      <c r="E483" s="779" t="s">
        <v>1015</v>
      </c>
    </row>
    <row r="484" spans="1:5" x14ac:dyDescent="0.25">
      <c r="A484" s="778">
        <v>96389</v>
      </c>
      <c r="B484" s="787" t="s">
        <v>1014</v>
      </c>
      <c r="C484" s="389">
        <v>0.1</v>
      </c>
      <c r="D484" s="39">
        <v>17101.29</v>
      </c>
      <c r="E484" s="779" t="s">
        <v>1015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5" sqref="G5"/>
    </sheetView>
  </sheetViews>
  <sheetFormatPr defaultRowHeight="13.2" x14ac:dyDescent="0.25"/>
  <cols>
    <col min="2" max="2" width="33.33203125" customWidth="1"/>
    <col min="3" max="3" width="35.44140625" customWidth="1"/>
  </cols>
  <sheetData>
    <row r="1" spans="1:3" ht="14.4" x14ac:dyDescent="0.3">
      <c r="A1" s="47" t="s">
        <v>341</v>
      </c>
      <c r="B1" s="47" t="s">
        <v>342</v>
      </c>
      <c r="C1" s="47" t="s">
        <v>343</v>
      </c>
    </row>
    <row r="2" spans="1:3" ht="43.2" x14ac:dyDescent="0.3">
      <c r="A2" s="48">
        <v>11</v>
      </c>
      <c r="B2" s="49" t="s">
        <v>344</v>
      </c>
      <c r="C2" s="49" t="s">
        <v>345</v>
      </c>
    </row>
    <row r="3" spans="1:3" ht="43.2" x14ac:dyDescent="0.3">
      <c r="A3" s="48">
        <v>12</v>
      </c>
      <c r="B3" s="49" t="s">
        <v>344</v>
      </c>
      <c r="C3" s="49" t="s">
        <v>345</v>
      </c>
    </row>
    <row r="4" spans="1:3" ht="43.2" x14ac:dyDescent="0.3">
      <c r="A4" s="48">
        <v>13</v>
      </c>
      <c r="B4" s="49" t="s">
        <v>344</v>
      </c>
      <c r="C4" s="49" t="s">
        <v>346</v>
      </c>
    </row>
    <row r="5" spans="1:3" ht="43.2" x14ac:dyDescent="0.3">
      <c r="A5" s="48">
        <v>18</v>
      </c>
      <c r="B5" s="49" t="s">
        <v>10</v>
      </c>
      <c r="C5" s="49" t="s">
        <v>2</v>
      </c>
    </row>
    <row r="6" spans="1:3" ht="43.2" x14ac:dyDescent="0.3">
      <c r="A6" s="48">
        <v>19</v>
      </c>
      <c r="B6" s="49" t="s">
        <v>10</v>
      </c>
      <c r="C6" s="49" t="s">
        <v>2</v>
      </c>
    </row>
    <row r="7" spans="1:3" ht="43.2" x14ac:dyDescent="0.3">
      <c r="A7" s="48">
        <v>22</v>
      </c>
      <c r="B7" s="49" t="s">
        <v>10</v>
      </c>
      <c r="C7" s="49" t="s">
        <v>3</v>
      </c>
    </row>
    <row r="8" spans="1:3" ht="43.2" x14ac:dyDescent="0.3">
      <c r="A8" s="48">
        <v>23</v>
      </c>
      <c r="B8" s="49" t="s">
        <v>10</v>
      </c>
      <c r="C8" s="49" t="s">
        <v>3</v>
      </c>
    </row>
    <row r="9" spans="1:3" ht="57.6" x14ac:dyDescent="0.3">
      <c r="A9" s="48">
        <v>26</v>
      </c>
      <c r="B9" s="49" t="s">
        <v>10</v>
      </c>
      <c r="C9" s="49" t="s">
        <v>20</v>
      </c>
    </row>
    <row r="10" spans="1:3" ht="57.6" x14ac:dyDescent="0.3">
      <c r="A10" s="48">
        <v>27</v>
      </c>
      <c r="B10" s="49" t="s">
        <v>10</v>
      </c>
      <c r="C10" s="49" t="s">
        <v>20</v>
      </c>
    </row>
    <row r="11" spans="1:3" ht="57.6" x14ac:dyDescent="0.3">
      <c r="A11" s="48">
        <v>30</v>
      </c>
      <c r="B11" s="49" t="s">
        <v>10</v>
      </c>
      <c r="C11" s="49" t="s">
        <v>18</v>
      </c>
    </row>
    <row r="12" spans="1:3" ht="57.6" x14ac:dyDescent="0.3">
      <c r="A12" s="48">
        <v>31</v>
      </c>
      <c r="B12" s="49" t="s">
        <v>10</v>
      </c>
      <c r="C12" s="49" t="s">
        <v>18</v>
      </c>
    </row>
    <row r="13" spans="1:3" ht="28.8" x14ac:dyDescent="0.3">
      <c r="A13" s="48">
        <v>34</v>
      </c>
      <c r="B13" s="49" t="s">
        <v>10</v>
      </c>
      <c r="C13" s="49" t="s">
        <v>4</v>
      </c>
    </row>
    <row r="14" spans="1:3" ht="28.8" x14ac:dyDescent="0.3">
      <c r="A14" s="48">
        <v>35</v>
      </c>
      <c r="B14" s="49" t="s">
        <v>10</v>
      </c>
      <c r="C14" s="49" t="s">
        <v>4</v>
      </c>
    </row>
    <row r="15" spans="1:3" ht="28.8" x14ac:dyDescent="0.3">
      <c r="A15" s="48">
        <v>38</v>
      </c>
      <c r="B15" s="49" t="s">
        <v>10</v>
      </c>
      <c r="C15" s="49" t="s">
        <v>19</v>
      </c>
    </row>
    <row r="16" spans="1:3" ht="28.8" x14ac:dyDescent="0.3">
      <c r="A16" s="48">
        <v>39</v>
      </c>
      <c r="B16" s="49" t="s">
        <v>10</v>
      </c>
      <c r="C16" s="49" t="s">
        <v>19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44"/>
  <sheetViews>
    <sheetView showZeros="0" zoomScale="85" zoomScaleNormal="85" zoomScaleSheetLayoutView="70" workbookViewId="0">
      <pane xSplit="4" ySplit="12" topLeftCell="E13" activePane="bottomRight" state="frozen"/>
      <selection pane="topRight" activeCell="D1" sqref="D1"/>
      <selection pane="bottomLeft" activeCell="A13" sqref="A13"/>
      <selection pane="bottomRight" activeCell="D5" sqref="D5"/>
    </sheetView>
  </sheetViews>
  <sheetFormatPr defaultRowHeight="13.2" x14ac:dyDescent="0.25"/>
  <cols>
    <col min="1" max="1" width="5" hidden="1" customWidth="1"/>
    <col min="2" max="2" width="5.5546875" customWidth="1"/>
    <col min="3" max="3" width="22.109375" customWidth="1"/>
    <col min="4" max="4" width="7.109375" style="24" customWidth="1"/>
    <col min="5" max="5" width="10.33203125" style="40" customWidth="1"/>
    <col min="6" max="6" width="7.33203125" style="40" customWidth="1"/>
    <col min="7" max="8" width="8" style="40" customWidth="1"/>
    <col min="9" max="11" width="7.5546875" style="222" customWidth="1"/>
    <col min="12" max="12" width="12.44140625" style="222" customWidth="1"/>
    <col min="13" max="14" width="10.33203125" style="38" customWidth="1"/>
    <col min="15" max="18" width="8.109375" style="40" customWidth="1"/>
    <col min="19" max="20" width="9" style="40" customWidth="1"/>
    <col min="21" max="21" width="13.33203125" style="40" customWidth="1"/>
    <col min="22" max="23" width="9" style="40" customWidth="1"/>
    <col min="24" max="24" width="8.109375" style="40" customWidth="1"/>
    <col min="25" max="27" width="7.44140625" style="40" customWidth="1"/>
    <col min="28" max="28" width="8.33203125" style="40" customWidth="1"/>
    <col min="29" max="29" width="9" style="40" customWidth="1"/>
    <col min="30" max="30" width="10.5546875" style="40" customWidth="1"/>
    <col min="31" max="32" width="9" style="40" customWidth="1"/>
    <col min="33" max="33" width="7.88671875" style="40" customWidth="1"/>
    <col min="34" max="36" width="7.44140625" style="40" customWidth="1"/>
    <col min="37" max="37" width="8.6640625" style="40" customWidth="1"/>
    <col min="38" max="38" width="9" style="40" customWidth="1"/>
    <col min="39" max="39" width="9.88671875" style="40" customWidth="1"/>
    <col min="40" max="41" width="9" style="40" customWidth="1"/>
    <col min="42" max="42" width="9.6640625" style="40" customWidth="1"/>
    <col min="43" max="43" width="10.33203125" style="40" customWidth="1"/>
    <col min="44" max="44" width="9.44140625" style="40" customWidth="1"/>
    <col min="45" max="45" width="8.6640625" customWidth="1"/>
    <col min="46" max="54" width="9.109375" hidden="1" customWidth="1"/>
    <col min="55" max="55" width="10.6640625" hidden="1" customWidth="1"/>
    <col min="56" max="56" width="32.88671875" hidden="1" customWidth="1"/>
    <col min="57" max="57" width="9.109375" hidden="1" customWidth="1"/>
    <col min="58" max="58" width="21.5546875" hidden="1" customWidth="1"/>
    <col min="59" max="59" width="11.88671875" hidden="1" customWidth="1"/>
    <col min="60" max="61" width="9.109375" hidden="1" customWidth="1"/>
    <col min="62" max="66" width="9.109375" customWidth="1"/>
  </cols>
  <sheetData>
    <row r="1" spans="1:59" ht="12.75" customHeight="1" x14ac:dyDescent="0.25">
      <c r="A1">
        <f>+MAX(A13:A104)</f>
        <v>0</v>
      </c>
      <c r="C1" s="404" t="s">
        <v>0</v>
      </c>
      <c r="D1" s="336" t="str">
        <f>+'1 -sredstva'!F2</f>
        <v/>
      </c>
      <c r="E1" s="336"/>
      <c r="F1" s="336"/>
      <c r="G1" s="336"/>
      <c r="H1" s="336"/>
      <c r="I1" s="337"/>
      <c r="J1" s="337"/>
      <c r="K1" s="337"/>
      <c r="L1" s="337"/>
      <c r="M1" s="458"/>
      <c r="N1" s="64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387"/>
      <c r="AE1" s="386"/>
      <c r="AF1" s="386"/>
      <c r="AG1" s="386"/>
      <c r="AH1" s="386"/>
      <c r="AI1" s="386"/>
      <c r="AJ1" s="386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G1" s="221">
        <f>+COLUMN(BG:BG)</f>
        <v>59</v>
      </c>
    </row>
    <row r="2" spans="1:59" ht="17.399999999999999" x14ac:dyDescent="0.3">
      <c r="B2" s="109"/>
      <c r="C2" s="404" t="s">
        <v>1</v>
      </c>
      <c r="D2" s="336" t="str">
        <f>+'1 -sredstva'!F3</f>
        <v/>
      </c>
      <c r="E2" s="336"/>
      <c r="F2" s="336"/>
      <c r="G2" s="336"/>
      <c r="H2" s="336"/>
      <c r="I2" s="337"/>
      <c r="J2" s="337"/>
      <c r="K2" s="337"/>
      <c r="L2" s="337"/>
      <c r="M2" s="586" t="s">
        <v>682</v>
      </c>
      <c r="N2" s="586"/>
      <c r="O2" s="586"/>
      <c r="P2" s="89"/>
      <c r="Q2" s="89"/>
      <c r="R2" s="89"/>
      <c r="S2" s="89"/>
      <c r="T2" s="89"/>
      <c r="U2" s="89"/>
      <c r="V2" s="89"/>
      <c r="W2" s="89"/>
      <c r="X2" s="89"/>
      <c r="Y2" s="586" t="s">
        <v>682</v>
      </c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W2" s="181"/>
      <c r="AX2" s="181"/>
    </row>
    <row r="3" spans="1:59" x14ac:dyDescent="0.25">
      <c r="B3" s="109"/>
      <c r="C3" s="404" t="s">
        <v>16</v>
      </c>
      <c r="D3" s="81">
        <f>'1 -sredstva'!$D$2</f>
        <v>0</v>
      </c>
      <c r="E3" s="82"/>
      <c r="F3" s="73"/>
      <c r="G3" s="72"/>
      <c r="H3" s="72"/>
      <c r="I3" s="327"/>
      <c r="J3" s="327"/>
      <c r="K3" s="327"/>
      <c r="L3" s="327"/>
      <c r="M3" s="72"/>
      <c r="N3" s="110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U3" s="390"/>
      <c r="AW3" s="181"/>
      <c r="AX3" s="181"/>
    </row>
    <row r="4" spans="1:59" ht="13.8" thickBot="1" x14ac:dyDescent="0.3">
      <c r="B4" s="109"/>
      <c r="C4" s="404" t="s">
        <v>17</v>
      </c>
      <c r="D4" s="335">
        <f>'1 -sredstva'!$D$3</f>
        <v>0</v>
      </c>
      <c r="E4" s="82"/>
      <c r="F4" s="73"/>
      <c r="G4" s="72"/>
      <c r="H4" s="72"/>
      <c r="I4" s="327"/>
      <c r="J4" s="327"/>
      <c r="K4" s="327"/>
      <c r="L4" s="327"/>
      <c r="M4" s="72"/>
      <c r="N4" s="110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181"/>
      <c r="AN4" s="89"/>
      <c r="AO4" s="89"/>
      <c r="AP4" s="89"/>
      <c r="AQ4" s="89"/>
      <c r="AR4" s="89"/>
      <c r="AU4">
        <f>1500</f>
        <v>1500</v>
      </c>
    </row>
    <row r="5" spans="1:59" ht="21.6" thickBot="1" x14ac:dyDescent="0.3">
      <c r="B5" s="109"/>
      <c r="C5" s="403" t="s">
        <v>478</v>
      </c>
      <c r="D5" s="219"/>
      <c r="E5" s="220" t="s">
        <v>395</v>
      </c>
      <c r="F5" s="89"/>
      <c r="G5" s="89"/>
      <c r="H5" s="89"/>
      <c r="I5" s="328"/>
      <c r="J5" s="328"/>
      <c r="K5" s="328"/>
      <c r="L5" s="328"/>
      <c r="M5" s="110"/>
      <c r="N5" s="110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T5" s="24" t="s">
        <v>86</v>
      </c>
      <c r="AV5" s="398">
        <f>+IF(D3=0,0,VLOOKUP(D3,Korisnici!A2:C172,3,FALSE))</f>
        <v>0</v>
      </c>
    </row>
    <row r="6" spans="1:59" x14ac:dyDescent="0.25">
      <c r="B6" s="109" t="s">
        <v>351</v>
      </c>
      <c r="C6" s="402" t="s">
        <v>476</v>
      </c>
      <c r="D6" s="406">
        <f>+'1 -sredstva'!$D$1</f>
        <v>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121" t="s">
        <v>120</v>
      </c>
      <c r="AU6" s="39">
        <v>2700.42</v>
      </c>
      <c r="AV6" s="39">
        <f>+IF(AV5=0,0,AU6+AU6*AV5)</f>
        <v>0</v>
      </c>
    </row>
    <row r="7" spans="1:59" x14ac:dyDescent="0.25">
      <c r="B7" s="109"/>
      <c r="C7" s="648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649"/>
      <c r="AK7" s="649"/>
      <c r="AL7" s="112"/>
      <c r="AM7" s="370"/>
      <c r="AN7" s="370"/>
      <c r="AO7" s="370"/>
      <c r="AP7" s="112"/>
      <c r="AQ7" s="112"/>
      <c r="AR7" s="112"/>
      <c r="AT7" s="145" t="s">
        <v>374</v>
      </c>
      <c r="AU7" s="39">
        <f>+IF(D3=0,0,VLOOKUP(D3,Korisnici!A2:D209,4,FALSE))</f>
        <v>0</v>
      </c>
      <c r="AV7" s="39">
        <f>IF(AU7=0,0,+AU7+AU7*AV5)</f>
        <v>0</v>
      </c>
    </row>
    <row r="8" spans="1:59" ht="13.8" thickBot="1" x14ac:dyDescent="0.3">
      <c r="B8" s="109"/>
      <c r="C8" s="111"/>
      <c r="D8" s="112"/>
      <c r="E8" s="113"/>
      <c r="F8" s="113"/>
      <c r="G8" s="113"/>
      <c r="H8" s="113"/>
      <c r="I8" s="329"/>
      <c r="J8" s="329"/>
      <c r="K8" s="329"/>
      <c r="L8" s="329"/>
      <c r="M8" s="114"/>
      <c r="N8" s="114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59" s="10" customFormat="1" ht="13.5" customHeight="1" thickBot="1" x14ac:dyDescent="0.25">
      <c r="B9" s="72"/>
      <c r="C9" s="72"/>
      <c r="D9" s="88"/>
      <c r="E9" s="650" t="s">
        <v>394</v>
      </c>
      <c r="F9" s="651"/>
      <c r="G9" s="651"/>
      <c r="H9" s="651"/>
      <c r="I9" s="651"/>
      <c r="J9" s="651"/>
      <c r="K9" s="651"/>
      <c r="L9" s="651"/>
      <c r="M9" s="651"/>
      <c r="N9" s="652"/>
      <c r="O9" s="659" t="s">
        <v>392</v>
      </c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36" t="s">
        <v>568</v>
      </c>
      <c r="AU9" s="636"/>
      <c r="AV9" s="636"/>
      <c r="AW9" s="636"/>
      <c r="AX9" s="636"/>
      <c r="AY9" s="637" t="s">
        <v>569</v>
      </c>
      <c r="AZ9" s="637"/>
      <c r="BA9" s="637"/>
      <c r="BB9" s="637"/>
      <c r="BC9" s="637"/>
    </row>
    <row r="10" spans="1:59" s="269" customFormat="1" ht="24.75" customHeight="1" x14ac:dyDescent="0.25">
      <c r="B10" s="143"/>
      <c r="C10" s="646" t="s">
        <v>372</v>
      </c>
      <c r="D10" s="645" t="s">
        <v>117</v>
      </c>
      <c r="E10" s="653" t="s">
        <v>477</v>
      </c>
      <c r="F10" s="655" t="s">
        <v>484</v>
      </c>
      <c r="G10" s="632" t="s">
        <v>479</v>
      </c>
      <c r="H10" s="632" t="s">
        <v>482</v>
      </c>
      <c r="I10" s="632" t="s">
        <v>480</v>
      </c>
      <c r="J10" s="632" t="s">
        <v>481</v>
      </c>
      <c r="K10" s="632" t="s">
        <v>483</v>
      </c>
      <c r="L10" s="634" t="s">
        <v>496</v>
      </c>
      <c r="M10" s="657" t="s">
        <v>128</v>
      </c>
      <c r="N10" s="657" t="s">
        <v>485</v>
      </c>
      <c r="O10" s="663" t="s">
        <v>116</v>
      </c>
      <c r="P10" s="664"/>
      <c r="Q10" s="664"/>
      <c r="R10" s="664"/>
      <c r="S10" s="664"/>
      <c r="T10" s="664"/>
      <c r="U10" s="664"/>
      <c r="V10" s="664"/>
      <c r="W10" s="665"/>
      <c r="X10" s="663" t="s">
        <v>114</v>
      </c>
      <c r="Y10" s="664"/>
      <c r="Z10" s="664"/>
      <c r="AA10" s="664"/>
      <c r="AB10" s="664"/>
      <c r="AC10" s="664"/>
      <c r="AD10" s="664"/>
      <c r="AE10" s="664"/>
      <c r="AF10" s="665"/>
      <c r="AG10" s="663" t="s">
        <v>115</v>
      </c>
      <c r="AH10" s="664"/>
      <c r="AI10" s="664"/>
      <c r="AJ10" s="664"/>
      <c r="AK10" s="664"/>
      <c r="AL10" s="664"/>
      <c r="AM10" s="664"/>
      <c r="AN10" s="664"/>
      <c r="AO10" s="665"/>
      <c r="AP10" s="661" t="s">
        <v>501</v>
      </c>
      <c r="AQ10" s="638" t="s">
        <v>500</v>
      </c>
      <c r="AR10" s="640" t="s">
        <v>673</v>
      </c>
      <c r="AS10" s="642" t="s">
        <v>674</v>
      </c>
      <c r="AT10" s="508" t="s">
        <v>389</v>
      </c>
      <c r="AU10" s="508" t="s">
        <v>390</v>
      </c>
      <c r="AV10" s="508" t="s">
        <v>391</v>
      </c>
      <c r="AW10" s="508">
        <v>411</v>
      </c>
      <c r="AX10" s="508">
        <v>412</v>
      </c>
      <c r="AY10" s="508" t="s">
        <v>389</v>
      </c>
      <c r="AZ10" s="508" t="s">
        <v>390</v>
      </c>
      <c r="BA10" s="508" t="s">
        <v>391</v>
      </c>
      <c r="BB10" s="508">
        <v>411</v>
      </c>
      <c r="BC10" s="508">
        <v>412</v>
      </c>
      <c r="BE10" s="270" t="s">
        <v>422</v>
      </c>
    </row>
    <row r="11" spans="1:59" s="109" customFormat="1" ht="67.2" customHeight="1" x14ac:dyDescent="0.25">
      <c r="B11" s="144" t="s">
        <v>371</v>
      </c>
      <c r="C11" s="647"/>
      <c r="D11" s="645"/>
      <c r="E11" s="654"/>
      <c r="F11" s="656"/>
      <c r="G11" s="633"/>
      <c r="H11" s="633"/>
      <c r="I11" s="633"/>
      <c r="J11" s="633"/>
      <c r="K11" s="633"/>
      <c r="L11" s="635"/>
      <c r="M11" s="658"/>
      <c r="N11" s="658"/>
      <c r="O11" s="535" t="s">
        <v>484</v>
      </c>
      <c r="P11" s="536" t="s">
        <v>479</v>
      </c>
      <c r="Q11" s="536" t="s">
        <v>482</v>
      </c>
      <c r="R11" s="536" t="s">
        <v>480</v>
      </c>
      <c r="S11" s="537" t="s">
        <v>481</v>
      </c>
      <c r="T11" s="537" t="s">
        <v>483</v>
      </c>
      <c r="U11" s="538" t="s">
        <v>496</v>
      </c>
      <c r="V11" s="271" t="s">
        <v>128</v>
      </c>
      <c r="W11" s="271" t="s">
        <v>485</v>
      </c>
      <c r="X11" s="373" t="s">
        <v>484</v>
      </c>
      <c r="Y11" s="416" t="s">
        <v>479</v>
      </c>
      <c r="Z11" s="416" t="s">
        <v>482</v>
      </c>
      <c r="AA11" s="416" t="s">
        <v>480</v>
      </c>
      <c r="AB11" s="271" t="s">
        <v>481</v>
      </c>
      <c r="AC11" s="271" t="s">
        <v>483</v>
      </c>
      <c r="AD11" s="374" t="s">
        <v>496</v>
      </c>
      <c r="AE11" s="271" t="s">
        <v>128</v>
      </c>
      <c r="AF11" s="271" t="s">
        <v>485</v>
      </c>
      <c r="AG11" s="373" t="s">
        <v>484</v>
      </c>
      <c r="AH11" s="416" t="s">
        <v>479</v>
      </c>
      <c r="AI11" s="416" t="s">
        <v>482</v>
      </c>
      <c r="AJ11" s="416" t="s">
        <v>480</v>
      </c>
      <c r="AK11" s="271" t="s">
        <v>481</v>
      </c>
      <c r="AL11" s="271" t="s">
        <v>483</v>
      </c>
      <c r="AM11" s="374" t="s">
        <v>496</v>
      </c>
      <c r="AN11" s="271" t="s">
        <v>128</v>
      </c>
      <c r="AO11" s="271" t="s">
        <v>485</v>
      </c>
      <c r="AP11" s="662"/>
      <c r="AQ11" s="639"/>
      <c r="AR11" s="641"/>
      <c r="AS11" s="643"/>
      <c r="AT11" s="509"/>
      <c r="AU11" s="509"/>
      <c r="AV11" s="509"/>
      <c r="AW11" s="509">
        <v>0.70099999999999996</v>
      </c>
      <c r="AX11" s="510">
        <v>0.17899999999999999</v>
      </c>
      <c r="AY11" s="509"/>
      <c r="AZ11" s="509"/>
      <c r="BA11" s="509"/>
      <c r="BB11" s="509">
        <v>0.70099999999999996</v>
      </c>
      <c r="BC11" s="510">
        <f>+AX11</f>
        <v>0.17899999999999999</v>
      </c>
      <c r="BE11" s="272"/>
    </row>
    <row r="12" spans="1:59" s="593" customFormat="1" ht="16.95" customHeight="1" x14ac:dyDescent="0.25">
      <c r="B12" s="594"/>
      <c r="C12" s="595">
        <v>1</v>
      </c>
      <c r="D12" s="28">
        <v>2</v>
      </c>
      <c r="E12" s="41">
        <v>3</v>
      </c>
      <c r="F12" s="596">
        <v>4</v>
      </c>
      <c r="G12" s="596">
        <v>5</v>
      </c>
      <c r="H12" s="41">
        <v>6</v>
      </c>
      <c r="I12" s="596">
        <v>7</v>
      </c>
      <c r="J12" s="596">
        <v>8</v>
      </c>
      <c r="K12" s="41">
        <v>9</v>
      </c>
      <c r="L12" s="597" t="s">
        <v>517</v>
      </c>
      <c r="M12" s="596">
        <v>11</v>
      </c>
      <c r="N12" s="41">
        <v>12</v>
      </c>
      <c r="O12" s="596">
        <v>13</v>
      </c>
      <c r="P12" s="41">
        <v>14</v>
      </c>
      <c r="Q12" s="596">
        <v>15</v>
      </c>
      <c r="R12" s="41">
        <v>16</v>
      </c>
      <c r="S12" s="596">
        <v>17</v>
      </c>
      <c r="T12" s="41">
        <v>18</v>
      </c>
      <c r="U12" s="597" t="s">
        <v>518</v>
      </c>
      <c r="V12" s="41">
        <v>20</v>
      </c>
      <c r="W12" s="596">
        <v>21</v>
      </c>
      <c r="X12" s="41">
        <v>22</v>
      </c>
      <c r="Y12" s="596">
        <v>23</v>
      </c>
      <c r="Z12" s="41">
        <v>24</v>
      </c>
      <c r="AA12" s="596">
        <v>25</v>
      </c>
      <c r="AB12" s="41">
        <v>26</v>
      </c>
      <c r="AC12" s="596">
        <v>27</v>
      </c>
      <c r="AD12" s="41" t="s">
        <v>519</v>
      </c>
      <c r="AE12" s="596">
        <v>29</v>
      </c>
      <c r="AF12" s="41">
        <v>30</v>
      </c>
      <c r="AG12" s="596">
        <v>31</v>
      </c>
      <c r="AH12" s="41">
        <v>32</v>
      </c>
      <c r="AI12" s="596">
        <v>33</v>
      </c>
      <c r="AJ12" s="41">
        <v>34</v>
      </c>
      <c r="AK12" s="596">
        <v>35</v>
      </c>
      <c r="AL12" s="41">
        <v>36</v>
      </c>
      <c r="AM12" s="597" t="s">
        <v>520</v>
      </c>
      <c r="AN12" s="41">
        <v>38</v>
      </c>
      <c r="AO12" s="596">
        <v>39</v>
      </c>
      <c r="AP12" s="41" t="s">
        <v>565</v>
      </c>
      <c r="AQ12" s="596" t="s">
        <v>564</v>
      </c>
      <c r="AR12" s="596" t="s">
        <v>570</v>
      </c>
      <c r="AS12" s="503" t="s">
        <v>571</v>
      </c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E12" s="599"/>
    </row>
    <row r="13" spans="1:59" s="25" customFormat="1" ht="10.5" customHeight="1" x14ac:dyDescent="0.15">
      <c r="A13" s="25">
        <f>+IF(OR(AND(D13&gt;0,L13&gt;0),AND(D13&gt;0,AQ13&gt;0)),MAX(A$12:A12)+1,0)</f>
        <v>0</v>
      </c>
      <c r="B13" s="115"/>
      <c r="C13" s="191" t="s">
        <v>118</v>
      </c>
      <c r="D13" s="192">
        <v>31.2</v>
      </c>
      <c r="E13" s="193"/>
      <c r="F13" s="194"/>
      <c r="G13" s="194"/>
      <c r="H13" s="194"/>
      <c r="I13" s="196"/>
      <c r="J13" s="372"/>
      <c r="K13" s="372"/>
      <c r="L13" s="372">
        <f t="shared" ref="L13:L18" si="0">+F13+SUM(H13:K13)</f>
        <v>0</v>
      </c>
      <c r="M13" s="195">
        <f>+D13*F13</f>
        <v>0</v>
      </c>
      <c r="N13" s="195">
        <f>+D13*L13</f>
        <v>0</v>
      </c>
      <c r="O13" s="196"/>
      <c r="P13" s="372"/>
      <c r="Q13" s="372"/>
      <c r="R13" s="372"/>
      <c r="S13" s="196"/>
      <c r="T13" s="196"/>
      <c r="U13" s="196">
        <f t="shared" ref="U13:U18" si="1">+O13+SUM(Q13:T13)</f>
        <v>0</v>
      </c>
      <c r="V13" s="195">
        <f t="shared" ref="V13:V18" si="2">+$D13*80%*O13</f>
        <v>0</v>
      </c>
      <c r="W13" s="195">
        <f t="shared" ref="W13:W18" si="3">+$D13*80%*U13</f>
        <v>0</v>
      </c>
      <c r="X13" s="196"/>
      <c r="Y13" s="372"/>
      <c r="Z13" s="372"/>
      <c r="AA13" s="372"/>
      <c r="AB13" s="196"/>
      <c r="AC13" s="196"/>
      <c r="AD13" s="372">
        <f t="shared" ref="AD13:AD18" si="4">+X13+SUM(Z13:AC13)</f>
        <v>0</v>
      </c>
      <c r="AE13" s="372">
        <f t="shared" ref="AE13:AE18" si="5">+$D13*X13</f>
        <v>0</v>
      </c>
      <c r="AF13" s="372">
        <f t="shared" ref="AF13:AF18" si="6">+$D13*AD13</f>
        <v>0</v>
      </c>
      <c r="AG13" s="196"/>
      <c r="AH13" s="372"/>
      <c r="AI13" s="372"/>
      <c r="AJ13" s="372"/>
      <c r="AK13" s="196"/>
      <c r="AL13" s="196"/>
      <c r="AM13" s="372">
        <f t="shared" ref="AM13:AM18" si="7">+AG13+SUM(AI13:AL13)</f>
        <v>0</v>
      </c>
      <c r="AN13" s="372">
        <f t="shared" ref="AN13:AN18" si="8">+$D13*AG13</f>
        <v>0</v>
      </c>
      <c r="AO13" s="372">
        <f t="shared" ref="AO13:AO18" si="9">+$D13*AM13</f>
        <v>0</v>
      </c>
      <c r="AP13" s="424">
        <f t="shared" ref="AP13:AP18" si="10">+O13+X13+AG13</f>
        <v>0</v>
      </c>
      <c r="AQ13" s="375">
        <f t="shared" ref="AQ13:AQ18" si="11">+AM13+AD13+U13</f>
        <v>0</v>
      </c>
      <c r="AR13" s="195">
        <f>+V13+AE13+AN13</f>
        <v>0</v>
      </c>
      <c r="AS13" s="504">
        <f>+W13+AF13+AO13</f>
        <v>0</v>
      </c>
      <c r="AT13" s="513">
        <f>+F13*$D13*$AV$6</f>
        <v>0</v>
      </c>
      <c r="AU13" s="513">
        <f>+O13*80%*$D13*$AV$6+X13*$D13*$AV$6+AG13*$D13*$AV$6</f>
        <v>0</v>
      </c>
      <c r="AV13" s="513">
        <f t="shared" ref="AV13:AV18" si="12">+AT13+AU13</f>
        <v>0</v>
      </c>
      <c r="AW13" s="513">
        <f t="shared" ref="AW13:AW18" si="13">+IF(AV13=0,0,((AV13/(F13+AP13))-$AU$4)/$AW$11*(F13+AP13))</f>
        <v>0</v>
      </c>
      <c r="AX13" s="513">
        <f>+AW13*AX$11</f>
        <v>0</v>
      </c>
      <c r="AY13" s="513">
        <f>+$D13*L13*$AV$6</f>
        <v>0</v>
      </c>
      <c r="AZ13" s="513">
        <f>+U13*80%*$D13*$AV$6+AD13*$D13*$AV$6+AM13*$D13*$AV$6</f>
        <v>0</v>
      </c>
      <c r="BA13" s="513">
        <f t="shared" ref="BA13:BA18" si="14">+AY13+AZ13</f>
        <v>0</v>
      </c>
      <c r="BB13" s="513">
        <f t="shared" ref="BB13:BB18" si="15">+IF(BA13=0,0,((BA13/(L13+AQ13))-$AU$4)/$AW$11*(L13+AQ13))</f>
        <v>0</v>
      </c>
      <c r="BC13" s="513">
        <v>0</v>
      </c>
      <c r="BE13" s="161">
        <f t="shared" ref="BE13:BE18" si="16">($D13*80%*O13)+($D13*X13)+($D13*AG13)</f>
        <v>0</v>
      </c>
      <c r="BF13" s="129" t="str">
        <f>CONCATENATE("T42",$D$3,$D$4,RIGHT(CONCATENATE("000",ROW()),3))</f>
        <v>T4200013</v>
      </c>
      <c r="BG13" s="191" t="s">
        <v>118</v>
      </c>
    </row>
    <row r="14" spans="1:59" s="25" customFormat="1" ht="11.25" customHeight="1" x14ac:dyDescent="0.2">
      <c r="A14" s="25">
        <f>+IF(OR(AND(D14&gt;0,L14&gt;0),AND(D14&gt;0,AQ14&gt;0)),MAX(A$12:A13)+1,0)</f>
        <v>0</v>
      </c>
      <c r="B14" s="644" t="s">
        <v>123</v>
      </c>
      <c r="C14" s="118" t="s">
        <v>34</v>
      </c>
      <c r="D14" s="116">
        <v>9</v>
      </c>
      <c r="E14" s="137"/>
      <c r="F14" s="422"/>
      <c r="G14" s="137"/>
      <c r="H14" s="137"/>
      <c r="I14" s="137"/>
      <c r="J14" s="137"/>
      <c r="K14" s="137"/>
      <c r="L14" s="415">
        <f t="shared" si="0"/>
        <v>0</v>
      </c>
      <c r="M14" s="421">
        <f>+$D14*F14</f>
        <v>0</v>
      </c>
      <c r="N14" s="421">
        <f>+$D14*L14</f>
        <v>0</v>
      </c>
      <c r="O14" s="422"/>
      <c r="P14" s="417"/>
      <c r="Q14" s="417"/>
      <c r="R14" s="417"/>
      <c r="S14" s="138"/>
      <c r="T14" s="138"/>
      <c r="U14" s="330">
        <f t="shared" si="1"/>
        <v>0</v>
      </c>
      <c r="V14" s="421">
        <f t="shared" si="2"/>
        <v>0</v>
      </c>
      <c r="W14" s="421">
        <f t="shared" si="3"/>
        <v>0</v>
      </c>
      <c r="X14" s="422"/>
      <c r="Y14" s="417"/>
      <c r="Z14" s="417"/>
      <c r="AA14" s="417"/>
      <c r="AB14" s="138"/>
      <c r="AC14" s="138"/>
      <c r="AD14" s="330">
        <f t="shared" si="4"/>
        <v>0</v>
      </c>
      <c r="AE14" s="421">
        <f t="shared" si="5"/>
        <v>0</v>
      </c>
      <c r="AF14" s="421">
        <f t="shared" si="6"/>
        <v>0</v>
      </c>
      <c r="AG14" s="422"/>
      <c r="AH14" s="417"/>
      <c r="AI14" s="417"/>
      <c r="AJ14" s="417"/>
      <c r="AK14" s="138"/>
      <c r="AL14" s="138"/>
      <c r="AM14" s="330">
        <f t="shared" si="7"/>
        <v>0</v>
      </c>
      <c r="AN14" s="421">
        <f t="shared" si="8"/>
        <v>0</v>
      </c>
      <c r="AO14" s="421">
        <f t="shared" si="9"/>
        <v>0</v>
      </c>
      <c r="AP14" s="424">
        <f t="shared" si="10"/>
        <v>0</v>
      </c>
      <c r="AQ14" s="375">
        <f t="shared" si="11"/>
        <v>0</v>
      </c>
      <c r="AR14" s="421">
        <f t="shared" ref="AR14:AS18" si="17">+V14+AE14+AN14</f>
        <v>0</v>
      </c>
      <c r="AS14" s="505">
        <f t="shared" si="17"/>
        <v>0</v>
      </c>
      <c r="AT14" s="512">
        <f t="shared" ref="AT14:AT18" si="18">+F14*$D14*$AV$7</f>
        <v>0</v>
      </c>
      <c r="AU14" s="512">
        <f t="shared" ref="AU14:AU18" si="19">+O14*80%*$D14*$AV$7+X14*$D14*$AV$7+AG14*$D14*$AV$7</f>
        <v>0</v>
      </c>
      <c r="AV14" s="512">
        <f t="shared" si="12"/>
        <v>0</v>
      </c>
      <c r="AW14" s="512">
        <f t="shared" si="13"/>
        <v>0</v>
      </c>
      <c r="AX14" s="512">
        <f>+AW14*AX$11</f>
        <v>0</v>
      </c>
      <c r="AY14" s="511">
        <f t="shared" ref="AY14:AY18" si="20">+$D14*L14*$AV$7</f>
        <v>0</v>
      </c>
      <c r="AZ14" s="511">
        <f t="shared" ref="AZ14:AZ18" si="21">+U14*80%*$D14*$AV$7+AD14*$D14*$AV$7+AM14*$D14*$AV$7</f>
        <v>0</v>
      </c>
      <c r="BA14" s="511">
        <f t="shared" si="14"/>
        <v>0</v>
      </c>
      <c r="BB14" s="511">
        <f t="shared" si="15"/>
        <v>0</v>
      </c>
      <c r="BC14" s="511">
        <f>+BB14*AX$11</f>
        <v>0</v>
      </c>
      <c r="BE14" s="161">
        <f t="shared" si="16"/>
        <v>0</v>
      </c>
      <c r="BF14" s="129" t="str">
        <f t="shared" ref="BF14:BF77" si="22">CONCATENATE("T42",$D$3,$D$4,RIGHT(CONCATENATE("000",ROW()),3))</f>
        <v>T4200014</v>
      </c>
      <c r="BG14" s="130" t="s">
        <v>123</v>
      </c>
    </row>
    <row r="15" spans="1:59" s="25" customFormat="1" ht="10.5" customHeight="1" x14ac:dyDescent="0.2">
      <c r="A15" s="25">
        <f>+IF(OR(AND(D15&gt;0,L15&gt;0),AND(D15&gt;0,AQ15&gt;0)),MAX(A$12:A14)+1,0)</f>
        <v>0</v>
      </c>
      <c r="B15" s="644"/>
      <c r="C15" s="118" t="s">
        <v>35</v>
      </c>
      <c r="D15" s="116">
        <v>8</v>
      </c>
      <c r="E15" s="137"/>
      <c r="F15" s="422"/>
      <c r="G15" s="137"/>
      <c r="H15" s="137"/>
      <c r="I15" s="137"/>
      <c r="J15" s="137"/>
      <c r="K15" s="137"/>
      <c r="L15" s="415">
        <f t="shared" si="0"/>
        <v>0</v>
      </c>
      <c r="M15" s="421">
        <f>+$D15*F15</f>
        <v>0</v>
      </c>
      <c r="N15" s="421">
        <f>+$D15*L15</f>
        <v>0</v>
      </c>
      <c r="O15" s="422"/>
      <c r="P15" s="417"/>
      <c r="Q15" s="417"/>
      <c r="R15" s="417"/>
      <c r="S15" s="138"/>
      <c r="T15" s="138"/>
      <c r="U15" s="330">
        <f t="shared" si="1"/>
        <v>0</v>
      </c>
      <c r="V15" s="421">
        <f t="shared" si="2"/>
        <v>0</v>
      </c>
      <c r="W15" s="421">
        <f t="shared" si="3"/>
        <v>0</v>
      </c>
      <c r="X15" s="422"/>
      <c r="Y15" s="417"/>
      <c r="Z15" s="417"/>
      <c r="AA15" s="417"/>
      <c r="AB15" s="138"/>
      <c r="AC15" s="138"/>
      <c r="AD15" s="330">
        <f t="shared" si="4"/>
        <v>0</v>
      </c>
      <c r="AE15" s="421">
        <f t="shared" si="5"/>
        <v>0</v>
      </c>
      <c r="AF15" s="421">
        <f t="shared" si="6"/>
        <v>0</v>
      </c>
      <c r="AG15" s="422"/>
      <c r="AH15" s="417"/>
      <c r="AI15" s="417"/>
      <c r="AJ15" s="417"/>
      <c r="AK15" s="138"/>
      <c r="AL15" s="138"/>
      <c r="AM15" s="330">
        <f t="shared" si="7"/>
        <v>0</v>
      </c>
      <c r="AN15" s="421">
        <f t="shared" si="8"/>
        <v>0</v>
      </c>
      <c r="AO15" s="421">
        <f t="shared" si="9"/>
        <v>0</v>
      </c>
      <c r="AP15" s="424">
        <f t="shared" si="10"/>
        <v>0</v>
      </c>
      <c r="AQ15" s="375">
        <f t="shared" si="11"/>
        <v>0</v>
      </c>
      <c r="AR15" s="421">
        <f t="shared" si="17"/>
        <v>0</v>
      </c>
      <c r="AS15" s="505">
        <f t="shared" si="17"/>
        <v>0</v>
      </c>
      <c r="AT15" s="512">
        <f t="shared" si="18"/>
        <v>0</v>
      </c>
      <c r="AU15" s="512">
        <f t="shared" si="19"/>
        <v>0</v>
      </c>
      <c r="AV15" s="512">
        <f t="shared" si="12"/>
        <v>0</v>
      </c>
      <c r="AW15" s="512">
        <f t="shared" si="13"/>
        <v>0</v>
      </c>
      <c r="AX15" s="512">
        <f>+AW15*AX$11</f>
        <v>0</v>
      </c>
      <c r="AY15" s="511">
        <f t="shared" si="20"/>
        <v>0</v>
      </c>
      <c r="AZ15" s="511">
        <f t="shared" si="21"/>
        <v>0</v>
      </c>
      <c r="BA15" s="511">
        <f t="shared" si="14"/>
        <v>0</v>
      </c>
      <c r="BB15" s="511">
        <f t="shared" si="15"/>
        <v>0</v>
      </c>
      <c r="BC15" s="511">
        <f>+BB15*AX$11</f>
        <v>0</v>
      </c>
      <c r="BE15" s="161">
        <f t="shared" si="16"/>
        <v>0</v>
      </c>
      <c r="BF15" s="129" t="str">
        <f t="shared" si="22"/>
        <v>T4200015</v>
      </c>
      <c r="BG15" s="130" t="s">
        <v>123</v>
      </c>
    </row>
    <row r="16" spans="1:59" s="25" customFormat="1" ht="11.25" customHeight="1" x14ac:dyDescent="0.2">
      <c r="A16" s="25">
        <f>+IF(OR(AND(D16&gt;0,L16&gt;0),AND(D16&gt;0,AQ16&gt;0)),MAX(A$12:A15)+1,0)</f>
        <v>0</v>
      </c>
      <c r="B16" s="644"/>
      <c r="C16" s="118" t="s">
        <v>36</v>
      </c>
      <c r="D16" s="116">
        <v>7.11</v>
      </c>
      <c r="E16" s="137"/>
      <c r="F16" s="422"/>
      <c r="G16" s="137"/>
      <c r="H16" s="137"/>
      <c r="I16" s="137"/>
      <c r="J16" s="137"/>
      <c r="K16" s="137"/>
      <c r="L16" s="415">
        <f t="shared" si="0"/>
        <v>0</v>
      </c>
      <c r="M16" s="421">
        <f>+$D16*F16</f>
        <v>0</v>
      </c>
      <c r="N16" s="421">
        <f>+$D16*L16</f>
        <v>0</v>
      </c>
      <c r="O16" s="422"/>
      <c r="P16" s="417"/>
      <c r="Q16" s="417"/>
      <c r="R16" s="417"/>
      <c r="S16" s="138"/>
      <c r="T16" s="138"/>
      <c r="U16" s="330">
        <f t="shared" si="1"/>
        <v>0</v>
      </c>
      <c r="V16" s="421">
        <f t="shared" si="2"/>
        <v>0</v>
      </c>
      <c r="W16" s="421">
        <f t="shared" si="3"/>
        <v>0</v>
      </c>
      <c r="X16" s="422"/>
      <c r="Y16" s="417"/>
      <c r="Z16" s="417"/>
      <c r="AA16" s="417"/>
      <c r="AB16" s="138"/>
      <c r="AC16" s="138"/>
      <c r="AD16" s="330">
        <f t="shared" si="4"/>
        <v>0</v>
      </c>
      <c r="AE16" s="421">
        <f t="shared" si="5"/>
        <v>0</v>
      </c>
      <c r="AF16" s="421">
        <f t="shared" si="6"/>
        <v>0</v>
      </c>
      <c r="AG16" s="422"/>
      <c r="AH16" s="417"/>
      <c r="AI16" s="417"/>
      <c r="AJ16" s="417"/>
      <c r="AK16" s="138"/>
      <c r="AL16" s="138"/>
      <c r="AM16" s="330">
        <f t="shared" si="7"/>
        <v>0</v>
      </c>
      <c r="AN16" s="421">
        <f t="shared" si="8"/>
        <v>0</v>
      </c>
      <c r="AO16" s="421">
        <f t="shared" si="9"/>
        <v>0</v>
      </c>
      <c r="AP16" s="424">
        <f t="shared" si="10"/>
        <v>0</v>
      </c>
      <c r="AQ16" s="375">
        <f t="shared" si="11"/>
        <v>0</v>
      </c>
      <c r="AR16" s="421">
        <f t="shared" si="17"/>
        <v>0</v>
      </c>
      <c r="AS16" s="505">
        <f t="shared" si="17"/>
        <v>0</v>
      </c>
      <c r="AT16" s="512">
        <f t="shared" si="18"/>
        <v>0</v>
      </c>
      <c r="AU16" s="512">
        <f t="shared" si="19"/>
        <v>0</v>
      </c>
      <c r="AV16" s="512">
        <f t="shared" si="12"/>
        <v>0</v>
      </c>
      <c r="AW16" s="512">
        <f t="shared" si="13"/>
        <v>0</v>
      </c>
      <c r="AX16" s="512">
        <f>+AW16*AX$11</f>
        <v>0</v>
      </c>
      <c r="AY16" s="511">
        <f t="shared" si="20"/>
        <v>0</v>
      </c>
      <c r="AZ16" s="511">
        <f t="shared" si="21"/>
        <v>0</v>
      </c>
      <c r="BA16" s="511">
        <f t="shared" si="14"/>
        <v>0</v>
      </c>
      <c r="BB16" s="511">
        <f t="shared" si="15"/>
        <v>0</v>
      </c>
      <c r="BC16" s="511">
        <f>+BB16*AX$11</f>
        <v>0</v>
      </c>
      <c r="BE16" s="161">
        <f t="shared" si="16"/>
        <v>0</v>
      </c>
      <c r="BF16" s="129" t="str">
        <f t="shared" si="22"/>
        <v>T4200016</v>
      </c>
      <c r="BG16" s="130" t="s">
        <v>123</v>
      </c>
    </row>
    <row r="17" spans="1:59" s="25" customFormat="1" ht="10.5" customHeight="1" x14ac:dyDescent="0.2">
      <c r="A17" s="25">
        <f>+IF(OR(AND(D17&gt;0,L17&gt;0),AND(D17&gt;0,AQ17&gt;0)),MAX(A$12:A16)+1,0)</f>
        <v>0</v>
      </c>
      <c r="B17" s="644"/>
      <c r="C17" s="118" t="s">
        <v>37</v>
      </c>
      <c r="D17" s="116">
        <v>6.32</v>
      </c>
      <c r="E17" s="137"/>
      <c r="F17" s="422"/>
      <c r="G17" s="137"/>
      <c r="H17" s="137"/>
      <c r="I17" s="137"/>
      <c r="J17" s="137"/>
      <c r="K17" s="137"/>
      <c r="L17" s="415">
        <f t="shared" si="0"/>
        <v>0</v>
      </c>
      <c r="M17" s="421">
        <f>+$D17*F17</f>
        <v>0</v>
      </c>
      <c r="N17" s="421">
        <f>+$D17*L17</f>
        <v>0</v>
      </c>
      <c r="O17" s="422"/>
      <c r="P17" s="417"/>
      <c r="Q17" s="417"/>
      <c r="R17" s="417"/>
      <c r="S17" s="138"/>
      <c r="T17" s="138"/>
      <c r="U17" s="330">
        <f t="shared" si="1"/>
        <v>0</v>
      </c>
      <c r="V17" s="421">
        <f t="shared" si="2"/>
        <v>0</v>
      </c>
      <c r="W17" s="421">
        <f t="shared" si="3"/>
        <v>0</v>
      </c>
      <c r="X17" s="422"/>
      <c r="Y17" s="417"/>
      <c r="Z17" s="417"/>
      <c r="AA17" s="417"/>
      <c r="AB17" s="138"/>
      <c r="AC17" s="138"/>
      <c r="AD17" s="330">
        <f t="shared" si="4"/>
        <v>0</v>
      </c>
      <c r="AE17" s="421">
        <f t="shared" si="5"/>
        <v>0</v>
      </c>
      <c r="AF17" s="421">
        <f t="shared" si="6"/>
        <v>0</v>
      </c>
      <c r="AG17" s="422"/>
      <c r="AH17" s="417"/>
      <c r="AI17" s="417"/>
      <c r="AJ17" s="417"/>
      <c r="AK17" s="138"/>
      <c r="AL17" s="138"/>
      <c r="AM17" s="330">
        <f t="shared" si="7"/>
        <v>0</v>
      </c>
      <c r="AN17" s="421">
        <f t="shared" si="8"/>
        <v>0</v>
      </c>
      <c r="AO17" s="421">
        <f t="shared" si="9"/>
        <v>0</v>
      </c>
      <c r="AP17" s="424">
        <f t="shared" si="10"/>
        <v>0</v>
      </c>
      <c r="AQ17" s="375">
        <f t="shared" si="11"/>
        <v>0</v>
      </c>
      <c r="AR17" s="421">
        <f t="shared" si="17"/>
        <v>0</v>
      </c>
      <c r="AS17" s="505">
        <f t="shared" si="17"/>
        <v>0</v>
      </c>
      <c r="AT17" s="512">
        <f t="shared" si="18"/>
        <v>0</v>
      </c>
      <c r="AU17" s="512">
        <f t="shared" si="19"/>
        <v>0</v>
      </c>
      <c r="AV17" s="512">
        <f t="shared" si="12"/>
        <v>0</v>
      </c>
      <c r="AW17" s="512">
        <f t="shared" si="13"/>
        <v>0</v>
      </c>
      <c r="AX17" s="512">
        <f>+AW17*AX$11</f>
        <v>0</v>
      </c>
      <c r="AY17" s="511">
        <f t="shared" si="20"/>
        <v>0</v>
      </c>
      <c r="AZ17" s="511">
        <f t="shared" si="21"/>
        <v>0</v>
      </c>
      <c r="BA17" s="511">
        <f t="shared" si="14"/>
        <v>0</v>
      </c>
      <c r="BB17" s="511">
        <f t="shared" si="15"/>
        <v>0</v>
      </c>
      <c r="BC17" s="511">
        <f>+BB17*AX$11</f>
        <v>0</v>
      </c>
      <c r="BE17" s="161">
        <f t="shared" si="16"/>
        <v>0</v>
      </c>
      <c r="BF17" s="129" t="str">
        <f t="shared" si="22"/>
        <v>T4200017</v>
      </c>
      <c r="BG17" s="130" t="s">
        <v>123</v>
      </c>
    </row>
    <row r="18" spans="1:59" s="25" customFormat="1" ht="10.5" customHeight="1" x14ac:dyDescent="0.2">
      <c r="A18" s="25">
        <f>+IF(OR(AND(D18&gt;0,L18&gt;0),AND(D18&gt;0,AQ18&gt;0)),MAX(A$12:A17)+1,0)</f>
        <v>0</v>
      </c>
      <c r="B18" s="644"/>
      <c r="C18" s="118" t="s">
        <v>38</v>
      </c>
      <c r="D18" s="116">
        <v>5.62</v>
      </c>
      <c r="E18" s="137"/>
      <c r="F18" s="423"/>
      <c r="G18" s="137"/>
      <c r="H18" s="137"/>
      <c r="I18" s="137"/>
      <c r="J18" s="137"/>
      <c r="K18" s="137"/>
      <c r="L18" s="415">
        <f t="shared" si="0"/>
        <v>0</v>
      </c>
      <c r="M18" s="421">
        <f>+$D18*F18</f>
        <v>0</v>
      </c>
      <c r="N18" s="421">
        <f>+$D18*L18</f>
        <v>0</v>
      </c>
      <c r="O18" s="422"/>
      <c r="P18" s="417"/>
      <c r="Q18" s="417"/>
      <c r="R18" s="417"/>
      <c r="S18" s="138"/>
      <c r="T18" s="138"/>
      <c r="U18" s="330">
        <f t="shared" si="1"/>
        <v>0</v>
      </c>
      <c r="V18" s="421">
        <f t="shared" si="2"/>
        <v>0</v>
      </c>
      <c r="W18" s="421">
        <f t="shared" si="3"/>
        <v>0</v>
      </c>
      <c r="X18" s="423"/>
      <c r="Y18" s="418"/>
      <c r="Z18" s="418"/>
      <c r="AA18" s="418"/>
      <c r="AB18" s="138"/>
      <c r="AC18" s="138"/>
      <c r="AD18" s="330">
        <f t="shared" si="4"/>
        <v>0</v>
      </c>
      <c r="AE18" s="421">
        <f t="shared" si="5"/>
        <v>0</v>
      </c>
      <c r="AF18" s="421">
        <f t="shared" si="6"/>
        <v>0</v>
      </c>
      <c r="AG18" s="422"/>
      <c r="AH18" s="417"/>
      <c r="AI18" s="417"/>
      <c r="AJ18" s="417"/>
      <c r="AK18" s="138"/>
      <c r="AL18" s="138"/>
      <c r="AM18" s="330">
        <f t="shared" si="7"/>
        <v>0</v>
      </c>
      <c r="AN18" s="421">
        <f t="shared" si="8"/>
        <v>0</v>
      </c>
      <c r="AO18" s="421">
        <f t="shared" si="9"/>
        <v>0</v>
      </c>
      <c r="AP18" s="424">
        <f t="shared" si="10"/>
        <v>0</v>
      </c>
      <c r="AQ18" s="375">
        <f t="shared" si="11"/>
        <v>0</v>
      </c>
      <c r="AR18" s="421">
        <f t="shared" si="17"/>
        <v>0</v>
      </c>
      <c r="AS18" s="505">
        <f t="shared" si="17"/>
        <v>0</v>
      </c>
      <c r="AT18" s="512">
        <f t="shared" si="18"/>
        <v>0</v>
      </c>
      <c r="AU18" s="512">
        <f t="shared" si="19"/>
        <v>0</v>
      </c>
      <c r="AV18" s="512">
        <f t="shared" si="12"/>
        <v>0</v>
      </c>
      <c r="AW18" s="512">
        <f t="shared" si="13"/>
        <v>0</v>
      </c>
      <c r="AX18" s="512">
        <f>+AW18*AX$11</f>
        <v>0</v>
      </c>
      <c r="AY18" s="511">
        <f t="shared" si="20"/>
        <v>0</v>
      </c>
      <c r="AZ18" s="511">
        <f t="shared" si="21"/>
        <v>0</v>
      </c>
      <c r="BA18" s="511">
        <f t="shared" si="14"/>
        <v>0</v>
      </c>
      <c r="BB18" s="511">
        <f t="shared" si="15"/>
        <v>0</v>
      </c>
      <c r="BC18" s="511">
        <f>+BB18*AX$11</f>
        <v>0</v>
      </c>
      <c r="BE18" s="161">
        <f t="shared" si="16"/>
        <v>0</v>
      </c>
      <c r="BF18" s="129" t="str">
        <f t="shared" si="22"/>
        <v>T4200018</v>
      </c>
      <c r="BG18" s="130" t="s">
        <v>123</v>
      </c>
    </row>
    <row r="19" spans="1:59" s="25" customFormat="1" ht="10.5" customHeight="1" x14ac:dyDescent="0.15">
      <c r="A19" s="25">
        <f>+IF(OR(AND(D19&gt;0,L19&gt;0),AND(D19&gt;0,AQ19&gt;0)),MAX(A$12:A18)+1,0)</f>
        <v>0</v>
      </c>
      <c r="B19" s="115"/>
      <c r="C19" s="191" t="s">
        <v>124</v>
      </c>
      <c r="D19" s="192"/>
      <c r="E19" s="197">
        <f>SUM(E14:E18)</f>
        <v>0</v>
      </c>
      <c r="F19" s="197">
        <f>SUM(F14:F18)</f>
        <v>0</v>
      </c>
      <c r="G19" s="197">
        <f t="shared" ref="G19:L19" si="23">SUM(G14:G18)</f>
        <v>0</v>
      </c>
      <c r="H19" s="197">
        <f t="shared" si="23"/>
        <v>0</v>
      </c>
      <c r="I19" s="197">
        <f t="shared" si="23"/>
        <v>0</v>
      </c>
      <c r="J19" s="197">
        <f t="shared" si="23"/>
        <v>0</v>
      </c>
      <c r="K19" s="197">
        <f t="shared" si="23"/>
        <v>0</v>
      </c>
      <c r="L19" s="197">
        <f t="shared" si="23"/>
        <v>0</v>
      </c>
      <c r="M19" s="197">
        <f>SUM(M14:M18)</f>
        <v>0</v>
      </c>
      <c r="N19" s="197">
        <f>SUM(N14:N18)</f>
        <v>0</v>
      </c>
      <c r="O19" s="197">
        <f t="shared" ref="O19:W19" si="24">SUM(O14:O18)</f>
        <v>0</v>
      </c>
      <c r="P19" s="419"/>
      <c r="Q19" s="419"/>
      <c r="R19" s="419"/>
      <c r="S19" s="197">
        <f t="shared" si="24"/>
        <v>0</v>
      </c>
      <c r="T19" s="197">
        <f t="shared" si="24"/>
        <v>0</v>
      </c>
      <c r="U19" s="331">
        <f t="shared" si="24"/>
        <v>0</v>
      </c>
      <c r="V19" s="197">
        <f t="shared" si="24"/>
        <v>0</v>
      </c>
      <c r="W19" s="197">
        <f t="shared" si="24"/>
        <v>0</v>
      </c>
      <c r="X19" s="197">
        <f t="shared" ref="X19:AF19" si="25">SUM(X14:X18)</f>
        <v>0</v>
      </c>
      <c r="Y19" s="419"/>
      <c r="Z19" s="419"/>
      <c r="AA19" s="419"/>
      <c r="AB19" s="197">
        <f t="shared" si="25"/>
        <v>0</v>
      </c>
      <c r="AC19" s="197">
        <f t="shared" si="25"/>
        <v>0</v>
      </c>
      <c r="AD19" s="331">
        <f t="shared" si="25"/>
        <v>0</v>
      </c>
      <c r="AE19" s="197">
        <f t="shared" si="25"/>
        <v>0</v>
      </c>
      <c r="AF19" s="197">
        <f t="shared" si="25"/>
        <v>0</v>
      </c>
      <c r="AG19" s="197">
        <f t="shared" ref="AG19:AO19" si="26">SUM(AG14:AG18)</f>
        <v>0</v>
      </c>
      <c r="AH19" s="419"/>
      <c r="AI19" s="419"/>
      <c r="AJ19" s="419"/>
      <c r="AK19" s="197">
        <f t="shared" si="26"/>
        <v>0</v>
      </c>
      <c r="AL19" s="197">
        <f t="shared" si="26"/>
        <v>0</v>
      </c>
      <c r="AM19" s="331">
        <f t="shared" si="26"/>
        <v>0</v>
      </c>
      <c r="AN19" s="197">
        <f t="shared" si="26"/>
        <v>0</v>
      </c>
      <c r="AO19" s="197">
        <f t="shared" si="26"/>
        <v>0</v>
      </c>
      <c r="AP19" s="197">
        <f>SUM(AP14:AP18)</f>
        <v>0</v>
      </c>
      <c r="AQ19" s="197">
        <f>SUM(AQ14:AQ18)</f>
        <v>0</v>
      </c>
      <c r="AR19" s="197">
        <f>SUM(AR14:AR18)</f>
        <v>0</v>
      </c>
      <c r="AS19" s="197">
        <f>SUM(AS14:AS18)</f>
        <v>0</v>
      </c>
      <c r="AT19" s="506">
        <f>+SUM(AT14:AT18)</f>
        <v>0</v>
      </c>
      <c r="AU19" s="506">
        <f>+SUM(AU14:AU18)</f>
        <v>0</v>
      </c>
      <c r="AV19" s="506">
        <f t="shared" ref="AV19:BC19" si="27">+SUM(AV14:AV18)</f>
        <v>0</v>
      </c>
      <c r="AW19" s="506">
        <f t="shared" si="27"/>
        <v>0</v>
      </c>
      <c r="AX19" s="506">
        <f t="shared" si="27"/>
        <v>0</v>
      </c>
      <c r="AY19" s="507">
        <f t="shared" si="27"/>
        <v>0</v>
      </c>
      <c r="AZ19" s="507">
        <f t="shared" si="27"/>
        <v>0</v>
      </c>
      <c r="BA19" s="507">
        <f t="shared" si="27"/>
        <v>0</v>
      </c>
      <c r="BB19" s="507">
        <f t="shared" si="27"/>
        <v>0</v>
      </c>
      <c r="BC19" s="507">
        <f t="shared" si="27"/>
        <v>0</v>
      </c>
      <c r="BE19" s="197">
        <f>SUM(BE14:BE18)</f>
        <v>0</v>
      </c>
      <c r="BF19" s="129" t="str">
        <f t="shared" si="22"/>
        <v>T4200019</v>
      </c>
      <c r="BG19" s="130"/>
    </row>
    <row r="20" spans="1:59" s="24" customFormat="1" ht="7.2" x14ac:dyDescent="0.15">
      <c r="A20" s="25">
        <f>+IF(OR(AND(D20&gt;0,L20&gt;0),AND(D20&gt;0,AQ20&gt;0)),MAX(A$12:A19)+1,0)</f>
        <v>0</v>
      </c>
      <c r="B20" s="644" t="s">
        <v>105</v>
      </c>
      <c r="C20" s="119" t="s">
        <v>46</v>
      </c>
      <c r="D20" s="116">
        <v>5.57</v>
      </c>
      <c r="E20" s="138"/>
      <c r="F20" s="423"/>
      <c r="G20" s="138"/>
      <c r="H20" s="138"/>
      <c r="I20" s="138"/>
      <c r="J20" s="138"/>
      <c r="K20" s="138"/>
      <c r="L20" s="415">
        <f t="shared" ref="L20:L27" si="28">+F20+SUM(H20:K20)</f>
        <v>0</v>
      </c>
      <c r="M20" s="421">
        <f t="shared" ref="M20:M27" si="29">+$D20*F20</f>
        <v>0</v>
      </c>
      <c r="N20" s="421">
        <f t="shared" ref="N20:N27" si="30">+$D20*L20</f>
        <v>0</v>
      </c>
      <c r="O20" s="422"/>
      <c r="P20" s="417"/>
      <c r="Q20" s="417"/>
      <c r="R20" s="417"/>
      <c r="S20" s="138"/>
      <c r="T20" s="138"/>
      <c r="U20" s="330">
        <f t="shared" ref="U20:U27" si="31">+O20+SUM(Q20:T20)</f>
        <v>0</v>
      </c>
      <c r="V20" s="421">
        <f t="shared" ref="V20:V27" si="32">+$D20*80%*O20</f>
        <v>0</v>
      </c>
      <c r="W20" s="421">
        <f t="shared" ref="W20:W27" si="33">+$D20*80%*U20</f>
        <v>0</v>
      </c>
      <c r="X20" s="423"/>
      <c r="Y20" s="418"/>
      <c r="Z20" s="418"/>
      <c r="AA20" s="418"/>
      <c r="AB20" s="138"/>
      <c r="AC20" s="138"/>
      <c r="AD20" s="330">
        <f t="shared" ref="AD20:AD27" si="34">+X20+SUM(Z20:AC20)</f>
        <v>0</v>
      </c>
      <c r="AE20" s="421">
        <f t="shared" ref="AE20:AE27" si="35">+$D20*X20</f>
        <v>0</v>
      </c>
      <c r="AF20" s="421">
        <f t="shared" ref="AF20:AF27" si="36">+$D20*AD20</f>
        <v>0</v>
      </c>
      <c r="AG20" s="422"/>
      <c r="AH20" s="417"/>
      <c r="AI20" s="417"/>
      <c r="AJ20" s="417"/>
      <c r="AK20" s="138"/>
      <c r="AL20" s="138"/>
      <c r="AM20" s="330">
        <f t="shared" ref="AM20:AM27" si="37">+AG20+SUM(AI20:AL20)</f>
        <v>0</v>
      </c>
      <c r="AN20" s="421">
        <f t="shared" ref="AN20:AN27" si="38">+$D20*AG20</f>
        <v>0</v>
      </c>
      <c r="AO20" s="421">
        <f t="shared" ref="AO20:AO27" si="39">+$D20*AM20</f>
        <v>0</v>
      </c>
      <c r="AP20" s="424">
        <f t="shared" ref="AP20:AP27" si="40">+O20+X20+AG20</f>
        <v>0</v>
      </c>
      <c r="AQ20" s="375">
        <f t="shared" ref="AQ20:AQ27" si="41">+AM20+AD20+U20</f>
        <v>0</v>
      </c>
      <c r="AR20" s="421">
        <f t="shared" ref="AR20:AR27" si="42">+V20+AE20+AN20</f>
        <v>0</v>
      </c>
      <c r="AS20" s="505">
        <f t="shared" ref="AS20:AS27" si="43">+W20+AF20+AO20</f>
        <v>0</v>
      </c>
      <c r="AT20" s="512">
        <f t="shared" ref="AT20:AT27" si="44">+F20*$D20*$AV$7</f>
        <v>0</v>
      </c>
      <c r="AU20" s="512">
        <f t="shared" ref="AU20:AU27" si="45">+O20*80%*$D20*$AV$7+X20*$D20*$AV$7+AG20*$D20*$AV$7</f>
        <v>0</v>
      </c>
      <c r="AV20" s="512">
        <f t="shared" ref="AV20:AV27" si="46">+AT20+AU20</f>
        <v>0</v>
      </c>
      <c r="AW20" s="512">
        <f t="shared" ref="AW20:AW27" si="47">+IF(AV20=0,0,((AV20/(F20+AP20))-$AU$4)/$AW$11*(F20+AP20))</f>
        <v>0</v>
      </c>
      <c r="AX20" s="512">
        <f t="shared" ref="AX20:AX27" si="48">+AW20*AX$11</f>
        <v>0</v>
      </c>
      <c r="AY20" s="511">
        <f t="shared" ref="AY20:AY27" si="49">+$D20*L20*$AV$7</f>
        <v>0</v>
      </c>
      <c r="AZ20" s="511">
        <f t="shared" ref="AZ20:AZ27" si="50">+U20*80%*$D20*$AV$7+AD20*$D20*$AV$7+AM20*$D20*$AV$7</f>
        <v>0</v>
      </c>
      <c r="BA20" s="511">
        <f t="shared" ref="BA20:BA27" si="51">+AY20+AZ20</f>
        <v>0</v>
      </c>
      <c r="BB20" s="511">
        <f t="shared" ref="BB20:BB27" si="52">+IF(BA20=0,0,((BA20/(L20+AQ20))-$AU$4)/$AW$11*(L20+AQ20))</f>
        <v>0</v>
      </c>
      <c r="BC20" s="511">
        <f t="shared" ref="BC20:BC27" si="53">+BB20*AX$11</f>
        <v>0</v>
      </c>
      <c r="BE20" s="161">
        <f t="shared" ref="BE20:BE27" si="54">($D20*80%*O20)+($D20*X20)+($D20*AG20)</f>
        <v>0</v>
      </c>
      <c r="BF20" s="24" t="str">
        <f t="shared" si="22"/>
        <v>T4200020</v>
      </c>
      <c r="BG20" s="130" t="s">
        <v>105</v>
      </c>
    </row>
    <row r="21" spans="1:59" s="24" customFormat="1" ht="7.2" x14ac:dyDescent="0.15">
      <c r="A21" s="25">
        <f>+IF(OR(AND(D21&gt;0,L21&gt;0),AND(D21&gt;0,AQ21&gt;0)),MAX(A$12:A20)+1,0)</f>
        <v>0</v>
      </c>
      <c r="B21" s="644"/>
      <c r="C21" s="119" t="s">
        <v>45</v>
      </c>
      <c r="D21" s="116">
        <v>5.3</v>
      </c>
      <c r="E21" s="138"/>
      <c r="F21" s="423"/>
      <c r="G21" s="138"/>
      <c r="H21" s="138"/>
      <c r="I21" s="138"/>
      <c r="J21" s="138"/>
      <c r="K21" s="138"/>
      <c r="L21" s="415">
        <f t="shared" si="28"/>
        <v>0</v>
      </c>
      <c r="M21" s="421">
        <f t="shared" si="29"/>
        <v>0</v>
      </c>
      <c r="N21" s="421">
        <f t="shared" si="30"/>
        <v>0</v>
      </c>
      <c r="O21" s="422"/>
      <c r="P21" s="417"/>
      <c r="Q21" s="417"/>
      <c r="R21" s="417"/>
      <c r="S21" s="138"/>
      <c r="T21" s="138"/>
      <c r="U21" s="330">
        <f t="shared" si="31"/>
        <v>0</v>
      </c>
      <c r="V21" s="421">
        <f t="shared" si="32"/>
        <v>0</v>
      </c>
      <c r="W21" s="421">
        <f t="shared" si="33"/>
        <v>0</v>
      </c>
      <c r="X21" s="423"/>
      <c r="Y21" s="418"/>
      <c r="Z21" s="418"/>
      <c r="AA21" s="418"/>
      <c r="AB21" s="138"/>
      <c r="AC21" s="138"/>
      <c r="AD21" s="330">
        <f t="shared" si="34"/>
        <v>0</v>
      </c>
      <c r="AE21" s="421">
        <f t="shared" si="35"/>
        <v>0</v>
      </c>
      <c r="AF21" s="421">
        <f t="shared" si="36"/>
        <v>0</v>
      </c>
      <c r="AG21" s="422"/>
      <c r="AH21" s="417"/>
      <c r="AI21" s="417"/>
      <c r="AJ21" s="417"/>
      <c r="AK21" s="138"/>
      <c r="AL21" s="138"/>
      <c r="AM21" s="330">
        <f t="shared" si="37"/>
        <v>0</v>
      </c>
      <c r="AN21" s="421">
        <f t="shared" si="38"/>
        <v>0</v>
      </c>
      <c r="AO21" s="421">
        <f t="shared" si="39"/>
        <v>0</v>
      </c>
      <c r="AP21" s="424">
        <f t="shared" si="40"/>
        <v>0</v>
      </c>
      <c r="AQ21" s="375">
        <f t="shared" si="41"/>
        <v>0</v>
      </c>
      <c r="AR21" s="421">
        <f t="shared" si="42"/>
        <v>0</v>
      </c>
      <c r="AS21" s="505">
        <f t="shared" si="43"/>
        <v>0</v>
      </c>
      <c r="AT21" s="512">
        <f t="shared" si="44"/>
        <v>0</v>
      </c>
      <c r="AU21" s="512">
        <f t="shared" si="45"/>
        <v>0</v>
      </c>
      <c r="AV21" s="512">
        <f t="shared" si="46"/>
        <v>0</v>
      </c>
      <c r="AW21" s="512">
        <f t="shared" si="47"/>
        <v>0</v>
      </c>
      <c r="AX21" s="512">
        <f t="shared" si="48"/>
        <v>0</v>
      </c>
      <c r="AY21" s="511">
        <f t="shared" si="49"/>
        <v>0</v>
      </c>
      <c r="AZ21" s="511">
        <f t="shared" si="50"/>
        <v>0</v>
      </c>
      <c r="BA21" s="511">
        <f t="shared" si="51"/>
        <v>0</v>
      </c>
      <c r="BB21" s="511">
        <f t="shared" si="52"/>
        <v>0</v>
      </c>
      <c r="BC21" s="511">
        <f t="shared" si="53"/>
        <v>0</v>
      </c>
      <c r="BE21" s="161">
        <f t="shared" si="54"/>
        <v>0</v>
      </c>
      <c r="BF21" s="24" t="str">
        <f t="shared" si="22"/>
        <v>T4200021</v>
      </c>
      <c r="BG21" s="130" t="s">
        <v>105</v>
      </c>
    </row>
    <row r="22" spans="1:59" s="24" customFormat="1" ht="7.2" x14ac:dyDescent="0.15">
      <c r="A22" s="25">
        <f>+IF(OR(AND(D22&gt;0,L22&gt;0),AND(D22&gt;0,AQ22&gt;0)),MAX(A$12:A21)+1,0)</f>
        <v>0</v>
      </c>
      <c r="B22" s="644"/>
      <c r="C22" s="119" t="s">
        <v>44</v>
      </c>
      <c r="D22" s="116">
        <v>5.05</v>
      </c>
      <c r="E22" s="138"/>
      <c r="F22" s="423"/>
      <c r="G22" s="138"/>
      <c r="H22" s="138"/>
      <c r="I22" s="138"/>
      <c r="J22" s="138"/>
      <c r="K22" s="138"/>
      <c r="L22" s="415">
        <f t="shared" si="28"/>
        <v>0</v>
      </c>
      <c r="M22" s="421">
        <f t="shared" si="29"/>
        <v>0</v>
      </c>
      <c r="N22" s="421">
        <f t="shared" si="30"/>
        <v>0</v>
      </c>
      <c r="O22" s="422"/>
      <c r="P22" s="417"/>
      <c r="Q22" s="417"/>
      <c r="R22" s="417"/>
      <c r="S22" s="138"/>
      <c r="T22" s="138"/>
      <c r="U22" s="330">
        <f t="shared" si="31"/>
        <v>0</v>
      </c>
      <c r="V22" s="421">
        <f t="shared" si="32"/>
        <v>0</v>
      </c>
      <c r="W22" s="421">
        <f t="shared" si="33"/>
        <v>0</v>
      </c>
      <c r="X22" s="423"/>
      <c r="Y22" s="418"/>
      <c r="Z22" s="418"/>
      <c r="AA22" s="418"/>
      <c r="AB22" s="138"/>
      <c r="AC22" s="138"/>
      <c r="AD22" s="330">
        <f t="shared" si="34"/>
        <v>0</v>
      </c>
      <c r="AE22" s="421">
        <f t="shared" si="35"/>
        <v>0</v>
      </c>
      <c r="AF22" s="421">
        <f t="shared" si="36"/>
        <v>0</v>
      </c>
      <c r="AG22" s="422"/>
      <c r="AH22" s="417"/>
      <c r="AI22" s="417"/>
      <c r="AJ22" s="417"/>
      <c r="AK22" s="138"/>
      <c r="AL22" s="138"/>
      <c r="AM22" s="330">
        <f t="shared" si="37"/>
        <v>0</v>
      </c>
      <c r="AN22" s="421">
        <f t="shared" si="38"/>
        <v>0</v>
      </c>
      <c r="AO22" s="421">
        <f t="shared" si="39"/>
        <v>0</v>
      </c>
      <c r="AP22" s="424">
        <f t="shared" si="40"/>
        <v>0</v>
      </c>
      <c r="AQ22" s="375">
        <f t="shared" si="41"/>
        <v>0</v>
      </c>
      <c r="AR22" s="421">
        <f t="shared" si="42"/>
        <v>0</v>
      </c>
      <c r="AS22" s="505">
        <f t="shared" si="43"/>
        <v>0</v>
      </c>
      <c r="AT22" s="512">
        <f t="shared" si="44"/>
        <v>0</v>
      </c>
      <c r="AU22" s="512">
        <f t="shared" si="45"/>
        <v>0</v>
      </c>
      <c r="AV22" s="512">
        <f t="shared" si="46"/>
        <v>0</v>
      </c>
      <c r="AW22" s="512">
        <f t="shared" si="47"/>
        <v>0</v>
      </c>
      <c r="AX22" s="512">
        <f t="shared" si="48"/>
        <v>0</v>
      </c>
      <c r="AY22" s="511">
        <f t="shared" si="49"/>
        <v>0</v>
      </c>
      <c r="AZ22" s="511">
        <f t="shared" si="50"/>
        <v>0</v>
      </c>
      <c r="BA22" s="511">
        <f t="shared" si="51"/>
        <v>0</v>
      </c>
      <c r="BB22" s="511">
        <f t="shared" si="52"/>
        <v>0</v>
      </c>
      <c r="BC22" s="511">
        <f t="shared" si="53"/>
        <v>0</v>
      </c>
      <c r="BE22" s="161">
        <f t="shared" si="54"/>
        <v>0</v>
      </c>
      <c r="BF22" s="24" t="str">
        <f t="shared" si="22"/>
        <v>T4200022</v>
      </c>
      <c r="BG22" s="130" t="s">
        <v>105</v>
      </c>
    </row>
    <row r="23" spans="1:59" s="24" customFormat="1" ht="7.2" x14ac:dyDescent="0.15">
      <c r="A23" s="25">
        <f>+IF(OR(AND(D23&gt;0,L23&gt;0),AND(D23&gt;0,AQ23&gt;0)),MAX(A$12:A22)+1,0)</f>
        <v>0</v>
      </c>
      <c r="B23" s="644"/>
      <c r="C23" s="119" t="s">
        <v>43</v>
      </c>
      <c r="D23" s="116">
        <v>4.8099999999999996</v>
      </c>
      <c r="E23" s="138"/>
      <c r="F23" s="423"/>
      <c r="G23" s="138"/>
      <c r="H23" s="138"/>
      <c r="I23" s="138"/>
      <c r="J23" s="138"/>
      <c r="K23" s="138"/>
      <c r="L23" s="415">
        <f t="shared" si="28"/>
        <v>0</v>
      </c>
      <c r="M23" s="421">
        <f t="shared" si="29"/>
        <v>0</v>
      </c>
      <c r="N23" s="421">
        <f t="shared" si="30"/>
        <v>0</v>
      </c>
      <c r="O23" s="422"/>
      <c r="P23" s="417"/>
      <c r="Q23" s="417"/>
      <c r="R23" s="417"/>
      <c r="S23" s="138"/>
      <c r="T23" s="138"/>
      <c r="U23" s="330">
        <f t="shared" si="31"/>
        <v>0</v>
      </c>
      <c r="V23" s="421">
        <f t="shared" si="32"/>
        <v>0</v>
      </c>
      <c r="W23" s="421">
        <f t="shared" si="33"/>
        <v>0</v>
      </c>
      <c r="X23" s="423"/>
      <c r="Y23" s="418"/>
      <c r="Z23" s="418"/>
      <c r="AA23" s="418"/>
      <c r="AB23" s="138"/>
      <c r="AC23" s="138"/>
      <c r="AD23" s="330">
        <f t="shared" si="34"/>
        <v>0</v>
      </c>
      <c r="AE23" s="421">
        <f t="shared" si="35"/>
        <v>0</v>
      </c>
      <c r="AF23" s="421">
        <f t="shared" si="36"/>
        <v>0</v>
      </c>
      <c r="AG23" s="422"/>
      <c r="AH23" s="417"/>
      <c r="AI23" s="417"/>
      <c r="AJ23" s="417"/>
      <c r="AK23" s="138"/>
      <c r="AL23" s="138"/>
      <c r="AM23" s="330">
        <f t="shared" si="37"/>
        <v>0</v>
      </c>
      <c r="AN23" s="421">
        <f t="shared" si="38"/>
        <v>0</v>
      </c>
      <c r="AO23" s="421">
        <f t="shared" si="39"/>
        <v>0</v>
      </c>
      <c r="AP23" s="424">
        <f t="shared" si="40"/>
        <v>0</v>
      </c>
      <c r="AQ23" s="375">
        <f t="shared" si="41"/>
        <v>0</v>
      </c>
      <c r="AR23" s="421">
        <f t="shared" si="42"/>
        <v>0</v>
      </c>
      <c r="AS23" s="505">
        <f t="shared" si="43"/>
        <v>0</v>
      </c>
      <c r="AT23" s="512">
        <f t="shared" si="44"/>
        <v>0</v>
      </c>
      <c r="AU23" s="512">
        <f t="shared" si="45"/>
        <v>0</v>
      </c>
      <c r="AV23" s="512">
        <f t="shared" si="46"/>
        <v>0</v>
      </c>
      <c r="AW23" s="512">
        <f t="shared" si="47"/>
        <v>0</v>
      </c>
      <c r="AX23" s="512">
        <f t="shared" si="48"/>
        <v>0</v>
      </c>
      <c r="AY23" s="511">
        <f t="shared" si="49"/>
        <v>0</v>
      </c>
      <c r="AZ23" s="511">
        <f t="shared" si="50"/>
        <v>0</v>
      </c>
      <c r="BA23" s="511">
        <f t="shared" si="51"/>
        <v>0</v>
      </c>
      <c r="BB23" s="511">
        <f t="shared" si="52"/>
        <v>0</v>
      </c>
      <c r="BC23" s="511">
        <f t="shared" si="53"/>
        <v>0</v>
      </c>
      <c r="BE23" s="161">
        <f t="shared" si="54"/>
        <v>0</v>
      </c>
      <c r="BF23" s="24" t="str">
        <f t="shared" si="22"/>
        <v>T4200023</v>
      </c>
      <c r="BG23" s="130" t="s">
        <v>105</v>
      </c>
    </row>
    <row r="24" spans="1:59" s="24" customFormat="1" ht="7.2" x14ac:dyDescent="0.15">
      <c r="A24" s="25">
        <f>+IF(OR(AND(D24&gt;0,L24&gt;0),AND(D24&gt;0,AQ24&gt;0)),MAX(A$12:A23)+1,0)</f>
        <v>0</v>
      </c>
      <c r="B24" s="644"/>
      <c r="C24" s="119" t="s">
        <v>370</v>
      </c>
      <c r="D24" s="116">
        <v>4.58</v>
      </c>
      <c r="E24" s="138"/>
      <c r="F24" s="423"/>
      <c r="G24" s="138"/>
      <c r="H24" s="138"/>
      <c r="I24" s="138"/>
      <c r="J24" s="138"/>
      <c r="K24" s="138"/>
      <c r="L24" s="415">
        <f t="shared" si="28"/>
        <v>0</v>
      </c>
      <c r="M24" s="421">
        <f t="shared" si="29"/>
        <v>0</v>
      </c>
      <c r="N24" s="421">
        <f t="shared" si="30"/>
        <v>0</v>
      </c>
      <c r="O24" s="422"/>
      <c r="P24" s="417"/>
      <c r="Q24" s="417"/>
      <c r="R24" s="417"/>
      <c r="S24" s="138"/>
      <c r="T24" s="138"/>
      <c r="U24" s="330">
        <f t="shared" si="31"/>
        <v>0</v>
      </c>
      <c r="V24" s="421">
        <f t="shared" si="32"/>
        <v>0</v>
      </c>
      <c r="W24" s="421">
        <f t="shared" si="33"/>
        <v>0</v>
      </c>
      <c r="X24" s="423"/>
      <c r="Y24" s="418"/>
      <c r="Z24" s="418"/>
      <c r="AA24" s="418"/>
      <c r="AB24" s="138"/>
      <c r="AC24" s="138"/>
      <c r="AD24" s="330">
        <f t="shared" si="34"/>
        <v>0</v>
      </c>
      <c r="AE24" s="421">
        <f t="shared" si="35"/>
        <v>0</v>
      </c>
      <c r="AF24" s="421">
        <f t="shared" si="36"/>
        <v>0</v>
      </c>
      <c r="AG24" s="422"/>
      <c r="AH24" s="417"/>
      <c r="AI24" s="417"/>
      <c r="AJ24" s="417"/>
      <c r="AK24" s="138"/>
      <c r="AL24" s="138"/>
      <c r="AM24" s="330">
        <f t="shared" si="37"/>
        <v>0</v>
      </c>
      <c r="AN24" s="421">
        <f t="shared" si="38"/>
        <v>0</v>
      </c>
      <c r="AO24" s="421">
        <f t="shared" si="39"/>
        <v>0</v>
      </c>
      <c r="AP24" s="424">
        <f t="shared" si="40"/>
        <v>0</v>
      </c>
      <c r="AQ24" s="375">
        <f t="shared" si="41"/>
        <v>0</v>
      </c>
      <c r="AR24" s="421">
        <f t="shared" si="42"/>
        <v>0</v>
      </c>
      <c r="AS24" s="505">
        <f t="shared" si="43"/>
        <v>0</v>
      </c>
      <c r="AT24" s="512">
        <f t="shared" si="44"/>
        <v>0</v>
      </c>
      <c r="AU24" s="512">
        <f t="shared" si="45"/>
        <v>0</v>
      </c>
      <c r="AV24" s="512">
        <f t="shared" si="46"/>
        <v>0</v>
      </c>
      <c r="AW24" s="512">
        <f t="shared" si="47"/>
        <v>0</v>
      </c>
      <c r="AX24" s="512">
        <f t="shared" si="48"/>
        <v>0</v>
      </c>
      <c r="AY24" s="511">
        <f t="shared" si="49"/>
        <v>0</v>
      </c>
      <c r="AZ24" s="511">
        <f t="shared" si="50"/>
        <v>0</v>
      </c>
      <c r="BA24" s="511">
        <f t="shared" si="51"/>
        <v>0</v>
      </c>
      <c r="BB24" s="511">
        <f t="shared" si="52"/>
        <v>0</v>
      </c>
      <c r="BC24" s="511">
        <f t="shared" si="53"/>
        <v>0</v>
      </c>
      <c r="BE24" s="161">
        <f t="shared" si="54"/>
        <v>0</v>
      </c>
      <c r="BF24" s="24" t="str">
        <f t="shared" si="22"/>
        <v>T4200024</v>
      </c>
      <c r="BG24" s="130" t="s">
        <v>105</v>
      </c>
    </row>
    <row r="25" spans="1:59" s="24" customFormat="1" ht="7.2" x14ac:dyDescent="0.15">
      <c r="A25" s="25">
        <f>+IF(OR(AND(D25&gt;0,L25&gt;0),AND(D25&gt;0,AQ25&gt;0)),MAX(A$12:A24)+1,0)</f>
        <v>0</v>
      </c>
      <c r="B25" s="644"/>
      <c r="C25" s="119" t="s">
        <v>42</v>
      </c>
      <c r="D25" s="116">
        <v>4.3600000000000003</v>
      </c>
      <c r="E25" s="138"/>
      <c r="F25" s="423"/>
      <c r="G25" s="138"/>
      <c r="H25" s="138"/>
      <c r="I25" s="138"/>
      <c r="J25" s="138"/>
      <c r="K25" s="138"/>
      <c r="L25" s="415">
        <f t="shared" si="28"/>
        <v>0</v>
      </c>
      <c r="M25" s="421">
        <f t="shared" si="29"/>
        <v>0</v>
      </c>
      <c r="N25" s="421">
        <f t="shared" si="30"/>
        <v>0</v>
      </c>
      <c r="O25" s="422"/>
      <c r="P25" s="417"/>
      <c r="Q25" s="417"/>
      <c r="R25" s="417"/>
      <c r="S25" s="138"/>
      <c r="T25" s="138"/>
      <c r="U25" s="330">
        <f t="shared" si="31"/>
        <v>0</v>
      </c>
      <c r="V25" s="421">
        <f t="shared" si="32"/>
        <v>0</v>
      </c>
      <c r="W25" s="421">
        <f t="shared" si="33"/>
        <v>0</v>
      </c>
      <c r="X25" s="423"/>
      <c r="Y25" s="418"/>
      <c r="Z25" s="418"/>
      <c r="AA25" s="418"/>
      <c r="AB25" s="138"/>
      <c r="AC25" s="138"/>
      <c r="AD25" s="330">
        <f t="shared" si="34"/>
        <v>0</v>
      </c>
      <c r="AE25" s="421">
        <f t="shared" si="35"/>
        <v>0</v>
      </c>
      <c r="AF25" s="421">
        <f t="shared" si="36"/>
        <v>0</v>
      </c>
      <c r="AG25" s="422"/>
      <c r="AH25" s="417"/>
      <c r="AI25" s="417"/>
      <c r="AJ25" s="417"/>
      <c r="AK25" s="138"/>
      <c r="AL25" s="138"/>
      <c r="AM25" s="330">
        <f t="shared" si="37"/>
        <v>0</v>
      </c>
      <c r="AN25" s="421">
        <f t="shared" si="38"/>
        <v>0</v>
      </c>
      <c r="AO25" s="421">
        <f t="shared" si="39"/>
        <v>0</v>
      </c>
      <c r="AP25" s="424">
        <f t="shared" si="40"/>
        <v>0</v>
      </c>
      <c r="AQ25" s="375">
        <f t="shared" si="41"/>
        <v>0</v>
      </c>
      <c r="AR25" s="421">
        <f t="shared" si="42"/>
        <v>0</v>
      </c>
      <c r="AS25" s="505">
        <f t="shared" si="43"/>
        <v>0</v>
      </c>
      <c r="AT25" s="512">
        <f t="shared" si="44"/>
        <v>0</v>
      </c>
      <c r="AU25" s="512">
        <f t="shared" si="45"/>
        <v>0</v>
      </c>
      <c r="AV25" s="512">
        <f t="shared" si="46"/>
        <v>0</v>
      </c>
      <c r="AW25" s="512">
        <f t="shared" si="47"/>
        <v>0</v>
      </c>
      <c r="AX25" s="512">
        <f t="shared" si="48"/>
        <v>0</v>
      </c>
      <c r="AY25" s="511">
        <f t="shared" si="49"/>
        <v>0</v>
      </c>
      <c r="AZ25" s="511">
        <f t="shared" si="50"/>
        <v>0</v>
      </c>
      <c r="BA25" s="511">
        <f t="shared" si="51"/>
        <v>0</v>
      </c>
      <c r="BB25" s="511">
        <f t="shared" si="52"/>
        <v>0</v>
      </c>
      <c r="BC25" s="511">
        <f t="shared" si="53"/>
        <v>0</v>
      </c>
      <c r="BE25" s="161">
        <f t="shared" si="54"/>
        <v>0</v>
      </c>
      <c r="BF25" s="24" t="str">
        <f t="shared" si="22"/>
        <v>T4200025</v>
      </c>
      <c r="BG25" s="130" t="s">
        <v>105</v>
      </c>
    </row>
    <row r="26" spans="1:59" s="24" customFormat="1" ht="7.2" x14ac:dyDescent="0.15">
      <c r="A26" s="25">
        <f>+IF(OR(AND(D26&gt;0,L26&gt;0),AND(D26&gt;0,AQ26&gt;0)),MAX(A$12:A25)+1,0)</f>
        <v>0</v>
      </c>
      <c r="B26" s="644"/>
      <c r="C26" s="119" t="s">
        <v>41</v>
      </c>
      <c r="D26" s="116">
        <v>4.1500000000000004</v>
      </c>
      <c r="E26" s="138"/>
      <c r="F26" s="423"/>
      <c r="G26" s="138"/>
      <c r="H26" s="138"/>
      <c r="I26" s="138"/>
      <c r="J26" s="138"/>
      <c r="K26" s="138"/>
      <c r="L26" s="415">
        <f t="shared" si="28"/>
        <v>0</v>
      </c>
      <c r="M26" s="421">
        <f t="shared" si="29"/>
        <v>0</v>
      </c>
      <c r="N26" s="421">
        <f t="shared" si="30"/>
        <v>0</v>
      </c>
      <c r="O26" s="422"/>
      <c r="P26" s="417"/>
      <c r="Q26" s="417"/>
      <c r="R26" s="417"/>
      <c r="S26" s="138"/>
      <c r="T26" s="138"/>
      <c r="U26" s="330">
        <f t="shared" si="31"/>
        <v>0</v>
      </c>
      <c r="V26" s="421">
        <f t="shared" si="32"/>
        <v>0</v>
      </c>
      <c r="W26" s="421">
        <f t="shared" si="33"/>
        <v>0</v>
      </c>
      <c r="X26" s="423"/>
      <c r="Y26" s="418"/>
      <c r="Z26" s="418"/>
      <c r="AA26" s="418"/>
      <c r="AB26" s="138"/>
      <c r="AC26" s="138"/>
      <c r="AD26" s="330">
        <f t="shared" si="34"/>
        <v>0</v>
      </c>
      <c r="AE26" s="421">
        <f t="shared" si="35"/>
        <v>0</v>
      </c>
      <c r="AF26" s="421">
        <f t="shared" si="36"/>
        <v>0</v>
      </c>
      <c r="AG26" s="422"/>
      <c r="AH26" s="417"/>
      <c r="AI26" s="417"/>
      <c r="AJ26" s="417"/>
      <c r="AK26" s="138"/>
      <c r="AL26" s="138"/>
      <c r="AM26" s="330">
        <f t="shared" si="37"/>
        <v>0</v>
      </c>
      <c r="AN26" s="421">
        <f t="shared" si="38"/>
        <v>0</v>
      </c>
      <c r="AO26" s="421">
        <f t="shared" si="39"/>
        <v>0</v>
      </c>
      <c r="AP26" s="424">
        <f>+O26+X26+AG26</f>
        <v>0</v>
      </c>
      <c r="AQ26" s="375">
        <f t="shared" si="41"/>
        <v>0</v>
      </c>
      <c r="AR26" s="421">
        <f>+V26+AE26+AN26</f>
        <v>0</v>
      </c>
      <c r="AS26" s="505">
        <f>+W26+AF26+AO26</f>
        <v>0</v>
      </c>
      <c r="AT26" s="512">
        <f t="shared" si="44"/>
        <v>0</v>
      </c>
      <c r="AU26" s="512">
        <f t="shared" si="45"/>
        <v>0</v>
      </c>
      <c r="AV26" s="512">
        <f t="shared" si="46"/>
        <v>0</v>
      </c>
      <c r="AW26" s="512">
        <f t="shared" si="47"/>
        <v>0</v>
      </c>
      <c r="AX26" s="512">
        <f t="shared" si="48"/>
        <v>0</v>
      </c>
      <c r="AY26" s="511">
        <f t="shared" si="49"/>
        <v>0</v>
      </c>
      <c r="AZ26" s="511">
        <f t="shared" si="50"/>
        <v>0</v>
      </c>
      <c r="BA26" s="511">
        <f t="shared" si="51"/>
        <v>0</v>
      </c>
      <c r="BB26" s="511">
        <f t="shared" si="52"/>
        <v>0</v>
      </c>
      <c r="BC26" s="511">
        <f t="shared" si="53"/>
        <v>0</v>
      </c>
      <c r="BE26" s="161">
        <f t="shared" si="54"/>
        <v>0</v>
      </c>
      <c r="BF26" s="24" t="str">
        <f t="shared" si="22"/>
        <v>T4200026</v>
      </c>
      <c r="BG26" s="130" t="s">
        <v>105</v>
      </c>
    </row>
    <row r="27" spans="1:59" s="24" customFormat="1" ht="7.2" x14ac:dyDescent="0.15">
      <c r="A27" s="25">
        <f>+IF(OR(AND(D27&gt;0,L27&gt;0),AND(D27&gt;0,AQ27&gt;0)),MAX(A$12:A26)+1,0)</f>
        <v>0</v>
      </c>
      <c r="B27" s="644"/>
      <c r="C27" s="119" t="s">
        <v>40</v>
      </c>
      <c r="D27" s="116">
        <v>3.96</v>
      </c>
      <c r="E27" s="138"/>
      <c r="F27" s="423"/>
      <c r="G27" s="138"/>
      <c r="H27" s="138"/>
      <c r="I27" s="138"/>
      <c r="J27" s="138"/>
      <c r="K27" s="138"/>
      <c r="L27" s="415">
        <f t="shared" si="28"/>
        <v>0</v>
      </c>
      <c r="M27" s="421">
        <f t="shared" si="29"/>
        <v>0</v>
      </c>
      <c r="N27" s="421">
        <f t="shared" si="30"/>
        <v>0</v>
      </c>
      <c r="O27" s="422"/>
      <c r="P27" s="417"/>
      <c r="Q27" s="417"/>
      <c r="R27" s="417"/>
      <c r="S27" s="138"/>
      <c r="T27" s="138"/>
      <c r="U27" s="330">
        <f t="shared" si="31"/>
        <v>0</v>
      </c>
      <c r="V27" s="421">
        <f t="shared" si="32"/>
        <v>0</v>
      </c>
      <c r="W27" s="421">
        <f t="shared" si="33"/>
        <v>0</v>
      </c>
      <c r="X27" s="423"/>
      <c r="Y27" s="418"/>
      <c r="Z27" s="418"/>
      <c r="AA27" s="418"/>
      <c r="AB27" s="138"/>
      <c r="AC27" s="138"/>
      <c r="AD27" s="330">
        <f t="shared" si="34"/>
        <v>0</v>
      </c>
      <c r="AE27" s="421">
        <f t="shared" si="35"/>
        <v>0</v>
      </c>
      <c r="AF27" s="421">
        <f t="shared" si="36"/>
        <v>0</v>
      </c>
      <c r="AG27" s="422"/>
      <c r="AH27" s="417"/>
      <c r="AI27" s="417"/>
      <c r="AJ27" s="417"/>
      <c r="AK27" s="138"/>
      <c r="AL27" s="138"/>
      <c r="AM27" s="330">
        <f t="shared" si="37"/>
        <v>0</v>
      </c>
      <c r="AN27" s="421">
        <f t="shared" si="38"/>
        <v>0</v>
      </c>
      <c r="AO27" s="421">
        <f t="shared" si="39"/>
        <v>0</v>
      </c>
      <c r="AP27" s="424">
        <f t="shared" si="40"/>
        <v>0</v>
      </c>
      <c r="AQ27" s="375">
        <f t="shared" si="41"/>
        <v>0</v>
      </c>
      <c r="AR27" s="421">
        <f t="shared" si="42"/>
        <v>0</v>
      </c>
      <c r="AS27" s="505">
        <f t="shared" si="43"/>
        <v>0</v>
      </c>
      <c r="AT27" s="512">
        <f t="shared" si="44"/>
        <v>0</v>
      </c>
      <c r="AU27" s="512">
        <f t="shared" si="45"/>
        <v>0</v>
      </c>
      <c r="AV27" s="512">
        <f t="shared" si="46"/>
        <v>0</v>
      </c>
      <c r="AW27" s="512">
        <f t="shared" si="47"/>
        <v>0</v>
      </c>
      <c r="AX27" s="512">
        <f t="shared" si="48"/>
        <v>0</v>
      </c>
      <c r="AY27" s="511">
        <f t="shared" si="49"/>
        <v>0</v>
      </c>
      <c r="AZ27" s="511">
        <f t="shared" si="50"/>
        <v>0</v>
      </c>
      <c r="BA27" s="511">
        <f t="shared" si="51"/>
        <v>0</v>
      </c>
      <c r="BB27" s="511">
        <f t="shared" si="52"/>
        <v>0</v>
      </c>
      <c r="BC27" s="511">
        <f t="shared" si="53"/>
        <v>0</v>
      </c>
      <c r="BE27" s="161">
        <f t="shared" si="54"/>
        <v>0</v>
      </c>
      <c r="BF27" s="24" t="str">
        <f t="shared" si="22"/>
        <v>T4200027</v>
      </c>
      <c r="BG27" s="130" t="s">
        <v>105</v>
      </c>
    </row>
    <row r="28" spans="1:59" s="26" customFormat="1" ht="7.2" x14ac:dyDescent="0.15">
      <c r="A28" s="25">
        <f>+IF(OR(AND(D28&gt;0,L28&gt;0),AND(D28&gt;0,AQ28&gt;0)),MAX(A$12:A27)+1,0)</f>
        <v>0</v>
      </c>
      <c r="B28" s="120"/>
      <c r="C28" s="198" t="s">
        <v>39</v>
      </c>
      <c r="D28" s="198"/>
      <c r="E28" s="197">
        <f t="shared" ref="E28:AS28" si="55">SUM(E20:E27)</f>
        <v>0</v>
      </c>
      <c r="F28" s="197">
        <f t="shared" si="55"/>
        <v>0</v>
      </c>
      <c r="G28" s="197">
        <f t="shared" si="55"/>
        <v>0</v>
      </c>
      <c r="H28" s="197">
        <f t="shared" si="55"/>
        <v>0</v>
      </c>
      <c r="I28" s="197">
        <f t="shared" si="55"/>
        <v>0</v>
      </c>
      <c r="J28" s="197">
        <f t="shared" si="55"/>
        <v>0</v>
      </c>
      <c r="K28" s="197">
        <f t="shared" si="55"/>
        <v>0</v>
      </c>
      <c r="L28" s="197">
        <f t="shared" si="55"/>
        <v>0</v>
      </c>
      <c r="M28" s="197">
        <f t="shared" si="55"/>
        <v>0</v>
      </c>
      <c r="N28" s="197">
        <f t="shared" si="55"/>
        <v>0</v>
      </c>
      <c r="O28" s="197">
        <f t="shared" si="55"/>
        <v>0</v>
      </c>
      <c r="P28" s="197">
        <f t="shared" si="55"/>
        <v>0</v>
      </c>
      <c r="Q28" s="197">
        <f t="shared" si="55"/>
        <v>0</v>
      </c>
      <c r="R28" s="197">
        <f t="shared" si="55"/>
        <v>0</v>
      </c>
      <c r="S28" s="197">
        <f t="shared" si="55"/>
        <v>0</v>
      </c>
      <c r="T28" s="197">
        <f t="shared" si="55"/>
        <v>0</v>
      </c>
      <c r="U28" s="197">
        <f t="shared" si="55"/>
        <v>0</v>
      </c>
      <c r="V28" s="197">
        <f t="shared" si="55"/>
        <v>0</v>
      </c>
      <c r="W28" s="197">
        <f t="shared" si="55"/>
        <v>0</v>
      </c>
      <c r="X28" s="197">
        <f t="shared" si="55"/>
        <v>0</v>
      </c>
      <c r="Y28" s="197">
        <f t="shared" si="55"/>
        <v>0</v>
      </c>
      <c r="Z28" s="197">
        <f t="shared" si="55"/>
        <v>0</v>
      </c>
      <c r="AA28" s="197">
        <f t="shared" si="55"/>
        <v>0</v>
      </c>
      <c r="AB28" s="197">
        <f t="shared" si="55"/>
        <v>0</v>
      </c>
      <c r="AC28" s="197">
        <f t="shared" si="55"/>
        <v>0</v>
      </c>
      <c r="AD28" s="197">
        <f t="shared" si="55"/>
        <v>0</v>
      </c>
      <c r="AE28" s="197">
        <f t="shared" si="55"/>
        <v>0</v>
      </c>
      <c r="AF28" s="197">
        <f t="shared" si="55"/>
        <v>0</v>
      </c>
      <c r="AG28" s="197">
        <f t="shared" si="55"/>
        <v>0</v>
      </c>
      <c r="AH28" s="197">
        <f t="shared" si="55"/>
        <v>0</v>
      </c>
      <c r="AI28" s="197">
        <f t="shared" si="55"/>
        <v>0</v>
      </c>
      <c r="AJ28" s="197">
        <f t="shared" si="55"/>
        <v>0</v>
      </c>
      <c r="AK28" s="197">
        <f t="shared" si="55"/>
        <v>0</v>
      </c>
      <c r="AL28" s="197">
        <f t="shared" si="55"/>
        <v>0</v>
      </c>
      <c r="AM28" s="197">
        <f t="shared" si="55"/>
        <v>0</v>
      </c>
      <c r="AN28" s="197">
        <f t="shared" si="55"/>
        <v>0</v>
      </c>
      <c r="AO28" s="197">
        <f t="shared" si="55"/>
        <v>0</v>
      </c>
      <c r="AP28" s="197">
        <f t="shared" si="55"/>
        <v>0</v>
      </c>
      <c r="AQ28" s="197">
        <f t="shared" si="55"/>
        <v>0</v>
      </c>
      <c r="AR28" s="197">
        <f t="shared" si="55"/>
        <v>0</v>
      </c>
      <c r="AS28" s="197">
        <f t="shared" si="55"/>
        <v>0</v>
      </c>
      <c r="AT28" s="506">
        <f>+SUM(AT20:AT27)</f>
        <v>0</v>
      </c>
      <c r="AU28" s="506">
        <f>+SUM(AU20:AU27)</f>
        <v>0</v>
      </c>
      <c r="AV28" s="506">
        <f t="shared" ref="AV28:BC28" si="56">+SUM(AV20:AV27)</f>
        <v>0</v>
      </c>
      <c r="AW28" s="506">
        <f t="shared" si="56"/>
        <v>0</v>
      </c>
      <c r="AX28" s="506">
        <f t="shared" si="56"/>
        <v>0</v>
      </c>
      <c r="AY28" s="507">
        <f t="shared" si="56"/>
        <v>0</v>
      </c>
      <c r="AZ28" s="507">
        <f t="shared" si="56"/>
        <v>0</v>
      </c>
      <c r="BA28" s="507">
        <f t="shared" si="56"/>
        <v>0</v>
      </c>
      <c r="BB28" s="507">
        <f t="shared" si="56"/>
        <v>0</v>
      </c>
      <c r="BC28" s="507">
        <f t="shared" si="56"/>
        <v>0</v>
      </c>
      <c r="BE28" s="197">
        <f>SUM(BE20:BE27)</f>
        <v>0</v>
      </c>
      <c r="BF28" s="26" t="str">
        <f t="shared" si="22"/>
        <v>T4200028</v>
      </c>
      <c r="BG28" s="131"/>
    </row>
    <row r="29" spans="1:59" s="24" customFormat="1" ht="7.2" x14ac:dyDescent="0.15">
      <c r="A29" s="25">
        <f>+IF(OR(AND(D29&gt;0,L29&gt;0),AND(D29&gt;0,AQ29&gt;0)),MAX(A$12:A28)+1,0)</f>
        <v>0</v>
      </c>
      <c r="B29" s="644" t="s">
        <v>106</v>
      </c>
      <c r="C29" s="119" t="s">
        <v>46</v>
      </c>
      <c r="D29" s="116">
        <v>4.45</v>
      </c>
      <c r="E29" s="138"/>
      <c r="F29" s="423"/>
      <c r="G29" s="138"/>
      <c r="H29" s="138"/>
      <c r="I29" s="138"/>
      <c r="J29" s="138"/>
      <c r="K29" s="138"/>
      <c r="L29" s="415">
        <f t="shared" ref="L29:L36" si="57">+F29+SUM(H29:K29)</f>
        <v>0</v>
      </c>
      <c r="M29" s="421">
        <f t="shared" ref="M29:M36" si="58">+$D29*F29</f>
        <v>0</v>
      </c>
      <c r="N29" s="421">
        <f t="shared" ref="N29:N36" si="59">+$D29*L29</f>
        <v>0</v>
      </c>
      <c r="O29" s="422"/>
      <c r="P29" s="417"/>
      <c r="Q29" s="417"/>
      <c r="R29" s="417"/>
      <c r="S29" s="138"/>
      <c r="T29" s="138"/>
      <c r="U29" s="330">
        <f t="shared" ref="U29:U36" si="60">+O29+SUM(Q29:T29)</f>
        <v>0</v>
      </c>
      <c r="V29" s="421">
        <f t="shared" ref="V29:V36" si="61">+$D29*80%*O29</f>
        <v>0</v>
      </c>
      <c r="W29" s="421">
        <f t="shared" ref="W29:W36" si="62">+$D29*80%*U29</f>
        <v>0</v>
      </c>
      <c r="X29" s="423"/>
      <c r="Y29" s="418"/>
      <c r="Z29" s="418"/>
      <c r="AA29" s="418"/>
      <c r="AB29" s="138"/>
      <c r="AC29" s="138"/>
      <c r="AD29" s="330">
        <f t="shared" ref="AD29:AD36" si="63">+X29+SUM(Z29:AC29)</f>
        <v>0</v>
      </c>
      <c r="AE29" s="421">
        <f t="shared" ref="AE29:AE36" si="64">+$D29*X29</f>
        <v>0</v>
      </c>
      <c r="AF29" s="421">
        <f t="shared" ref="AF29:AF36" si="65">+$D29*AD29</f>
        <v>0</v>
      </c>
      <c r="AG29" s="422"/>
      <c r="AH29" s="417"/>
      <c r="AI29" s="417"/>
      <c r="AJ29" s="417"/>
      <c r="AK29" s="138"/>
      <c r="AL29" s="138"/>
      <c r="AM29" s="330">
        <f t="shared" ref="AM29:AM36" si="66">+AG29+SUM(AI29:AL29)</f>
        <v>0</v>
      </c>
      <c r="AN29" s="421">
        <f t="shared" ref="AN29:AN36" si="67">+$D29*AG29</f>
        <v>0</v>
      </c>
      <c r="AO29" s="421">
        <f t="shared" ref="AO29:AO36" si="68">+$D29*AM29</f>
        <v>0</v>
      </c>
      <c r="AP29" s="424">
        <f t="shared" ref="AP29:AP36" si="69">+O29+X29+AG29</f>
        <v>0</v>
      </c>
      <c r="AQ29" s="375">
        <f t="shared" ref="AQ29:AQ36" si="70">+AM29+AD29+U29</f>
        <v>0</v>
      </c>
      <c r="AR29" s="421">
        <f t="shared" ref="AR29:AR36" si="71">+V29+AE29+AN29</f>
        <v>0</v>
      </c>
      <c r="AS29" s="505">
        <f t="shared" ref="AS29:AS36" si="72">+W29+AF29+AO29</f>
        <v>0</v>
      </c>
      <c r="AT29" s="512">
        <f t="shared" ref="AT29:AT36" si="73">+F29*$D29*$AV$7</f>
        <v>0</v>
      </c>
      <c r="AU29" s="512">
        <f t="shared" ref="AU29:AU36" si="74">+O29*80%*$D29*$AV$7+X29*$D29*$AV$7+AG29*$D29*$AV$7</f>
        <v>0</v>
      </c>
      <c r="AV29" s="512">
        <f t="shared" ref="AV29:AV36" si="75">+AT29+AU29</f>
        <v>0</v>
      </c>
      <c r="AW29" s="512">
        <f t="shared" ref="AW29:AW36" si="76">+IF(AV29=0,0,((AV29/(F29+AP29))-$AU$4)/$AW$11*(F29+AP29))</f>
        <v>0</v>
      </c>
      <c r="AX29" s="512">
        <f t="shared" ref="AX29:AX36" si="77">+AW29*AX$11</f>
        <v>0</v>
      </c>
      <c r="AY29" s="511">
        <f t="shared" ref="AY29:AY36" si="78">+$D29*L29*$AV$7</f>
        <v>0</v>
      </c>
      <c r="AZ29" s="511">
        <f t="shared" ref="AZ29:AZ36" si="79">+U29*80%*$D29*$AV$7+AD29*$D29*$AV$7+AM29*$D29*$AV$7</f>
        <v>0</v>
      </c>
      <c r="BA29" s="511">
        <f t="shared" ref="BA29:BA36" si="80">+AY29+AZ29</f>
        <v>0</v>
      </c>
      <c r="BB29" s="511">
        <f t="shared" ref="BB29:BB36" si="81">+IF(BA29=0,0,((BA29/(L29+AQ29))-$AU$4)/$AW$11*(L29+AQ29))</f>
        <v>0</v>
      </c>
      <c r="BC29" s="511">
        <f t="shared" ref="BC29:BC36" si="82">+BB29*AX$11</f>
        <v>0</v>
      </c>
      <c r="BE29" s="161">
        <f t="shared" ref="BE29:BE36" si="83">($D29*80%*O29)+($D29*X29)+($D29*AG29)</f>
        <v>0</v>
      </c>
      <c r="BF29" s="24" t="str">
        <f t="shared" si="22"/>
        <v>T4200029</v>
      </c>
      <c r="BG29" s="130" t="s">
        <v>106</v>
      </c>
    </row>
    <row r="30" spans="1:59" s="24" customFormat="1" ht="7.2" x14ac:dyDescent="0.15">
      <c r="A30" s="25">
        <f>+IF(OR(AND(D30&gt;0,L30&gt;0),AND(D30&gt;0,AQ30&gt;0)),MAX(A$12:A29)+1,0)</f>
        <v>0</v>
      </c>
      <c r="B30" s="644"/>
      <c r="C30" s="119" t="s">
        <v>45</v>
      </c>
      <c r="D30" s="116">
        <v>4.24</v>
      </c>
      <c r="E30" s="138"/>
      <c r="F30" s="423"/>
      <c r="G30" s="138"/>
      <c r="H30" s="138"/>
      <c r="I30" s="138"/>
      <c r="J30" s="138"/>
      <c r="K30" s="138"/>
      <c r="L30" s="415">
        <f t="shared" si="57"/>
        <v>0</v>
      </c>
      <c r="M30" s="421">
        <f t="shared" si="58"/>
        <v>0</v>
      </c>
      <c r="N30" s="421">
        <f t="shared" si="59"/>
        <v>0</v>
      </c>
      <c r="O30" s="422"/>
      <c r="P30" s="417"/>
      <c r="Q30" s="417"/>
      <c r="R30" s="417"/>
      <c r="S30" s="138"/>
      <c r="T30" s="138"/>
      <c r="U30" s="330">
        <f t="shared" si="60"/>
        <v>0</v>
      </c>
      <c r="V30" s="421">
        <f t="shared" si="61"/>
        <v>0</v>
      </c>
      <c r="W30" s="421">
        <f t="shared" si="62"/>
        <v>0</v>
      </c>
      <c r="X30" s="423"/>
      <c r="Y30" s="418"/>
      <c r="Z30" s="418"/>
      <c r="AA30" s="418"/>
      <c r="AB30" s="138"/>
      <c r="AC30" s="138"/>
      <c r="AD30" s="330">
        <f t="shared" si="63"/>
        <v>0</v>
      </c>
      <c r="AE30" s="421">
        <f t="shared" si="64"/>
        <v>0</v>
      </c>
      <c r="AF30" s="421">
        <f t="shared" si="65"/>
        <v>0</v>
      </c>
      <c r="AG30" s="422"/>
      <c r="AH30" s="417"/>
      <c r="AI30" s="417"/>
      <c r="AJ30" s="417"/>
      <c r="AK30" s="138"/>
      <c r="AL30" s="138"/>
      <c r="AM30" s="330">
        <f t="shared" si="66"/>
        <v>0</v>
      </c>
      <c r="AN30" s="421">
        <f t="shared" si="67"/>
        <v>0</v>
      </c>
      <c r="AO30" s="421">
        <f t="shared" si="68"/>
        <v>0</v>
      </c>
      <c r="AP30" s="424">
        <f t="shared" si="69"/>
        <v>0</v>
      </c>
      <c r="AQ30" s="375">
        <f t="shared" si="70"/>
        <v>0</v>
      </c>
      <c r="AR30" s="421">
        <f t="shared" si="71"/>
        <v>0</v>
      </c>
      <c r="AS30" s="505">
        <f t="shared" si="72"/>
        <v>0</v>
      </c>
      <c r="AT30" s="512">
        <f t="shared" si="73"/>
        <v>0</v>
      </c>
      <c r="AU30" s="512">
        <f t="shared" si="74"/>
        <v>0</v>
      </c>
      <c r="AV30" s="512">
        <f t="shared" si="75"/>
        <v>0</v>
      </c>
      <c r="AW30" s="512">
        <f t="shared" si="76"/>
        <v>0</v>
      </c>
      <c r="AX30" s="512">
        <f t="shared" si="77"/>
        <v>0</v>
      </c>
      <c r="AY30" s="511">
        <f t="shared" si="78"/>
        <v>0</v>
      </c>
      <c r="AZ30" s="511">
        <f t="shared" si="79"/>
        <v>0</v>
      </c>
      <c r="BA30" s="511">
        <f t="shared" si="80"/>
        <v>0</v>
      </c>
      <c r="BB30" s="511">
        <f t="shared" si="81"/>
        <v>0</v>
      </c>
      <c r="BC30" s="511">
        <f t="shared" si="82"/>
        <v>0</v>
      </c>
      <c r="BE30" s="161">
        <f t="shared" si="83"/>
        <v>0</v>
      </c>
      <c r="BF30" s="24" t="str">
        <f t="shared" si="22"/>
        <v>T4200030</v>
      </c>
      <c r="BG30" s="130" t="s">
        <v>106</v>
      </c>
    </row>
    <row r="31" spans="1:59" s="24" customFormat="1" ht="7.2" x14ac:dyDescent="0.15">
      <c r="A31" s="25">
        <f>+IF(OR(AND(D31&gt;0,L31&gt;0),AND(D31&gt;0,AQ31&gt;0)),MAX(A$12:A30)+1,0)</f>
        <v>0</v>
      </c>
      <c r="B31" s="644"/>
      <c r="C31" s="119" t="s">
        <v>44</v>
      </c>
      <c r="D31" s="116">
        <v>4.04</v>
      </c>
      <c r="E31" s="138"/>
      <c r="F31" s="423"/>
      <c r="G31" s="138"/>
      <c r="H31" s="138"/>
      <c r="I31" s="138"/>
      <c r="J31" s="138"/>
      <c r="K31" s="138"/>
      <c r="L31" s="415">
        <f t="shared" si="57"/>
        <v>0</v>
      </c>
      <c r="M31" s="421">
        <f t="shared" si="58"/>
        <v>0</v>
      </c>
      <c r="N31" s="421">
        <f t="shared" si="59"/>
        <v>0</v>
      </c>
      <c r="O31" s="422"/>
      <c r="P31" s="417"/>
      <c r="Q31" s="417"/>
      <c r="R31" s="417"/>
      <c r="S31" s="138"/>
      <c r="T31" s="138"/>
      <c r="U31" s="330">
        <f t="shared" si="60"/>
        <v>0</v>
      </c>
      <c r="V31" s="421">
        <f t="shared" si="61"/>
        <v>0</v>
      </c>
      <c r="W31" s="421">
        <f t="shared" si="62"/>
        <v>0</v>
      </c>
      <c r="X31" s="423"/>
      <c r="Y31" s="418"/>
      <c r="Z31" s="418"/>
      <c r="AA31" s="418"/>
      <c r="AB31" s="138"/>
      <c r="AC31" s="138"/>
      <c r="AD31" s="330">
        <f t="shared" si="63"/>
        <v>0</v>
      </c>
      <c r="AE31" s="421">
        <f t="shared" si="64"/>
        <v>0</v>
      </c>
      <c r="AF31" s="421">
        <f t="shared" si="65"/>
        <v>0</v>
      </c>
      <c r="AG31" s="422"/>
      <c r="AH31" s="417"/>
      <c r="AI31" s="417"/>
      <c r="AJ31" s="417"/>
      <c r="AK31" s="138"/>
      <c r="AL31" s="138"/>
      <c r="AM31" s="330">
        <f t="shared" si="66"/>
        <v>0</v>
      </c>
      <c r="AN31" s="421">
        <f t="shared" si="67"/>
        <v>0</v>
      </c>
      <c r="AO31" s="421">
        <f t="shared" si="68"/>
        <v>0</v>
      </c>
      <c r="AP31" s="424">
        <f t="shared" si="69"/>
        <v>0</v>
      </c>
      <c r="AQ31" s="375">
        <f t="shared" si="70"/>
        <v>0</v>
      </c>
      <c r="AR31" s="421">
        <f t="shared" si="71"/>
        <v>0</v>
      </c>
      <c r="AS31" s="505">
        <f t="shared" si="72"/>
        <v>0</v>
      </c>
      <c r="AT31" s="512">
        <f t="shared" si="73"/>
        <v>0</v>
      </c>
      <c r="AU31" s="512">
        <f t="shared" si="74"/>
        <v>0</v>
      </c>
      <c r="AV31" s="512">
        <f t="shared" si="75"/>
        <v>0</v>
      </c>
      <c r="AW31" s="512">
        <f t="shared" si="76"/>
        <v>0</v>
      </c>
      <c r="AX31" s="512">
        <f t="shared" si="77"/>
        <v>0</v>
      </c>
      <c r="AY31" s="511">
        <f t="shared" si="78"/>
        <v>0</v>
      </c>
      <c r="AZ31" s="511">
        <f t="shared" si="79"/>
        <v>0</v>
      </c>
      <c r="BA31" s="511">
        <f t="shared" si="80"/>
        <v>0</v>
      </c>
      <c r="BB31" s="511">
        <f t="shared" si="81"/>
        <v>0</v>
      </c>
      <c r="BC31" s="511">
        <f t="shared" si="82"/>
        <v>0</v>
      </c>
      <c r="BE31" s="161">
        <f t="shared" si="83"/>
        <v>0</v>
      </c>
      <c r="BF31" s="24" t="str">
        <f t="shared" si="22"/>
        <v>T4200031</v>
      </c>
      <c r="BG31" s="130" t="s">
        <v>106</v>
      </c>
    </row>
    <row r="32" spans="1:59" s="24" customFormat="1" ht="7.2" x14ac:dyDescent="0.15">
      <c r="A32" s="25">
        <f>+IF(OR(AND(D32&gt;0,L32&gt;0),AND(D32&gt;0,AQ32&gt;0)),MAX(A$12:A31)+1,0)</f>
        <v>0</v>
      </c>
      <c r="B32" s="644"/>
      <c r="C32" s="119" t="s">
        <v>43</v>
      </c>
      <c r="D32" s="116">
        <v>3.85</v>
      </c>
      <c r="E32" s="138"/>
      <c r="F32" s="423"/>
      <c r="G32" s="138"/>
      <c r="H32" s="138"/>
      <c r="I32" s="138"/>
      <c r="J32" s="138"/>
      <c r="K32" s="138"/>
      <c r="L32" s="415">
        <f t="shared" si="57"/>
        <v>0</v>
      </c>
      <c r="M32" s="421">
        <f t="shared" si="58"/>
        <v>0</v>
      </c>
      <c r="N32" s="421">
        <f t="shared" si="59"/>
        <v>0</v>
      </c>
      <c r="O32" s="422"/>
      <c r="P32" s="417"/>
      <c r="Q32" s="417"/>
      <c r="R32" s="417"/>
      <c r="S32" s="138"/>
      <c r="T32" s="138"/>
      <c r="U32" s="330">
        <f t="shared" si="60"/>
        <v>0</v>
      </c>
      <c r="V32" s="421">
        <f t="shared" si="61"/>
        <v>0</v>
      </c>
      <c r="W32" s="421">
        <f t="shared" si="62"/>
        <v>0</v>
      </c>
      <c r="X32" s="423"/>
      <c r="Y32" s="418"/>
      <c r="Z32" s="418"/>
      <c r="AA32" s="418"/>
      <c r="AB32" s="138"/>
      <c r="AC32" s="138"/>
      <c r="AD32" s="330">
        <f t="shared" si="63"/>
        <v>0</v>
      </c>
      <c r="AE32" s="421">
        <f t="shared" si="64"/>
        <v>0</v>
      </c>
      <c r="AF32" s="421">
        <f t="shared" si="65"/>
        <v>0</v>
      </c>
      <c r="AG32" s="422"/>
      <c r="AH32" s="417"/>
      <c r="AI32" s="417"/>
      <c r="AJ32" s="417"/>
      <c r="AK32" s="138"/>
      <c r="AL32" s="138"/>
      <c r="AM32" s="330">
        <f t="shared" si="66"/>
        <v>0</v>
      </c>
      <c r="AN32" s="421">
        <f t="shared" si="67"/>
        <v>0</v>
      </c>
      <c r="AO32" s="421">
        <f t="shared" si="68"/>
        <v>0</v>
      </c>
      <c r="AP32" s="424">
        <f t="shared" si="69"/>
        <v>0</v>
      </c>
      <c r="AQ32" s="375">
        <f t="shared" si="70"/>
        <v>0</v>
      </c>
      <c r="AR32" s="421">
        <f t="shared" si="71"/>
        <v>0</v>
      </c>
      <c r="AS32" s="505">
        <f t="shared" si="72"/>
        <v>0</v>
      </c>
      <c r="AT32" s="512">
        <f t="shared" si="73"/>
        <v>0</v>
      </c>
      <c r="AU32" s="512">
        <f t="shared" si="74"/>
        <v>0</v>
      </c>
      <c r="AV32" s="512">
        <f t="shared" si="75"/>
        <v>0</v>
      </c>
      <c r="AW32" s="512">
        <f t="shared" si="76"/>
        <v>0</v>
      </c>
      <c r="AX32" s="512">
        <f t="shared" si="77"/>
        <v>0</v>
      </c>
      <c r="AY32" s="511">
        <f t="shared" si="78"/>
        <v>0</v>
      </c>
      <c r="AZ32" s="511">
        <f t="shared" si="79"/>
        <v>0</v>
      </c>
      <c r="BA32" s="511">
        <f t="shared" si="80"/>
        <v>0</v>
      </c>
      <c r="BB32" s="511">
        <f t="shared" si="81"/>
        <v>0</v>
      </c>
      <c r="BC32" s="511">
        <f t="shared" si="82"/>
        <v>0</v>
      </c>
      <c r="BE32" s="161">
        <f t="shared" si="83"/>
        <v>0</v>
      </c>
      <c r="BF32" s="24" t="str">
        <f t="shared" si="22"/>
        <v>T4200032</v>
      </c>
      <c r="BG32" s="130" t="s">
        <v>106</v>
      </c>
    </row>
    <row r="33" spans="1:59" s="24" customFormat="1" ht="7.2" x14ac:dyDescent="0.15">
      <c r="A33" s="25">
        <f>+IF(OR(AND(D33&gt;0,L33&gt;0),AND(D33&gt;0,AQ33&gt;0)),MAX(A$12:A32)+1,0)</f>
        <v>0</v>
      </c>
      <c r="B33" s="644"/>
      <c r="C33" s="119" t="s">
        <v>370</v>
      </c>
      <c r="D33" s="116">
        <v>3.66</v>
      </c>
      <c r="E33" s="138"/>
      <c r="F33" s="423"/>
      <c r="G33" s="138"/>
      <c r="H33" s="138"/>
      <c r="I33" s="138"/>
      <c r="J33" s="138"/>
      <c r="K33" s="138"/>
      <c r="L33" s="415">
        <f t="shared" si="57"/>
        <v>0</v>
      </c>
      <c r="M33" s="421">
        <f t="shared" si="58"/>
        <v>0</v>
      </c>
      <c r="N33" s="421">
        <f t="shared" si="59"/>
        <v>0</v>
      </c>
      <c r="O33" s="422"/>
      <c r="P33" s="417"/>
      <c r="Q33" s="417"/>
      <c r="R33" s="417"/>
      <c r="S33" s="138"/>
      <c r="T33" s="138"/>
      <c r="U33" s="330">
        <f t="shared" si="60"/>
        <v>0</v>
      </c>
      <c r="V33" s="421">
        <f t="shared" si="61"/>
        <v>0</v>
      </c>
      <c r="W33" s="421">
        <f t="shared" si="62"/>
        <v>0</v>
      </c>
      <c r="X33" s="423"/>
      <c r="Y33" s="418"/>
      <c r="Z33" s="418"/>
      <c r="AA33" s="418"/>
      <c r="AB33" s="138"/>
      <c r="AC33" s="138"/>
      <c r="AD33" s="330">
        <f t="shared" si="63"/>
        <v>0</v>
      </c>
      <c r="AE33" s="421">
        <f t="shared" si="64"/>
        <v>0</v>
      </c>
      <c r="AF33" s="421">
        <f t="shared" si="65"/>
        <v>0</v>
      </c>
      <c r="AG33" s="422"/>
      <c r="AH33" s="417"/>
      <c r="AI33" s="417"/>
      <c r="AJ33" s="417"/>
      <c r="AK33" s="138"/>
      <c r="AL33" s="138"/>
      <c r="AM33" s="330">
        <f t="shared" si="66"/>
        <v>0</v>
      </c>
      <c r="AN33" s="421">
        <f t="shared" si="67"/>
        <v>0</v>
      </c>
      <c r="AO33" s="421">
        <f t="shared" si="68"/>
        <v>0</v>
      </c>
      <c r="AP33" s="424">
        <f t="shared" si="69"/>
        <v>0</v>
      </c>
      <c r="AQ33" s="375">
        <f t="shared" si="70"/>
        <v>0</v>
      </c>
      <c r="AR33" s="421">
        <f t="shared" si="71"/>
        <v>0</v>
      </c>
      <c r="AS33" s="505">
        <f t="shared" si="72"/>
        <v>0</v>
      </c>
      <c r="AT33" s="512">
        <f t="shared" si="73"/>
        <v>0</v>
      </c>
      <c r="AU33" s="512">
        <f t="shared" si="74"/>
        <v>0</v>
      </c>
      <c r="AV33" s="512">
        <f t="shared" si="75"/>
        <v>0</v>
      </c>
      <c r="AW33" s="512">
        <f t="shared" si="76"/>
        <v>0</v>
      </c>
      <c r="AX33" s="512">
        <f t="shared" si="77"/>
        <v>0</v>
      </c>
      <c r="AY33" s="511">
        <f t="shared" si="78"/>
        <v>0</v>
      </c>
      <c r="AZ33" s="511">
        <f t="shared" si="79"/>
        <v>0</v>
      </c>
      <c r="BA33" s="511">
        <f t="shared" si="80"/>
        <v>0</v>
      </c>
      <c r="BB33" s="511">
        <f t="shared" si="81"/>
        <v>0</v>
      </c>
      <c r="BC33" s="511">
        <f t="shared" si="82"/>
        <v>0</v>
      </c>
      <c r="BE33" s="161">
        <f t="shared" si="83"/>
        <v>0</v>
      </c>
      <c r="BF33" s="24" t="str">
        <f t="shared" si="22"/>
        <v>T4200033</v>
      </c>
      <c r="BG33" s="130" t="s">
        <v>106</v>
      </c>
    </row>
    <row r="34" spans="1:59" s="24" customFormat="1" ht="7.2" x14ac:dyDescent="0.15">
      <c r="A34" s="25">
        <f>+IF(OR(AND(D34&gt;0,L34&gt;0),AND(D34&gt;0,AQ34&gt;0)),MAX(A$12:A33)+1,0)</f>
        <v>0</v>
      </c>
      <c r="B34" s="644"/>
      <c r="C34" s="119" t="s">
        <v>42</v>
      </c>
      <c r="D34" s="116">
        <v>3.49</v>
      </c>
      <c r="E34" s="138"/>
      <c r="F34" s="423"/>
      <c r="G34" s="138"/>
      <c r="H34" s="138"/>
      <c r="I34" s="138"/>
      <c r="J34" s="138"/>
      <c r="K34" s="138"/>
      <c r="L34" s="415">
        <f t="shared" si="57"/>
        <v>0</v>
      </c>
      <c r="M34" s="421">
        <f t="shared" si="58"/>
        <v>0</v>
      </c>
      <c r="N34" s="421">
        <f t="shared" si="59"/>
        <v>0</v>
      </c>
      <c r="O34" s="422"/>
      <c r="P34" s="417"/>
      <c r="Q34" s="417"/>
      <c r="R34" s="417"/>
      <c r="S34" s="138"/>
      <c r="T34" s="138"/>
      <c r="U34" s="330">
        <f t="shared" si="60"/>
        <v>0</v>
      </c>
      <c r="V34" s="421">
        <f t="shared" si="61"/>
        <v>0</v>
      </c>
      <c r="W34" s="421">
        <f t="shared" si="62"/>
        <v>0</v>
      </c>
      <c r="X34" s="423"/>
      <c r="Y34" s="418"/>
      <c r="Z34" s="418"/>
      <c r="AA34" s="418"/>
      <c r="AB34" s="138"/>
      <c r="AC34" s="138"/>
      <c r="AD34" s="330">
        <f t="shared" si="63"/>
        <v>0</v>
      </c>
      <c r="AE34" s="421">
        <f t="shared" si="64"/>
        <v>0</v>
      </c>
      <c r="AF34" s="421">
        <f t="shared" si="65"/>
        <v>0</v>
      </c>
      <c r="AG34" s="422"/>
      <c r="AH34" s="417"/>
      <c r="AI34" s="417"/>
      <c r="AJ34" s="417"/>
      <c r="AK34" s="138"/>
      <c r="AL34" s="138"/>
      <c r="AM34" s="330">
        <f t="shared" si="66"/>
        <v>0</v>
      </c>
      <c r="AN34" s="421">
        <f t="shared" si="67"/>
        <v>0</v>
      </c>
      <c r="AO34" s="421">
        <f t="shared" si="68"/>
        <v>0</v>
      </c>
      <c r="AP34" s="424">
        <f t="shared" si="69"/>
        <v>0</v>
      </c>
      <c r="AQ34" s="375">
        <f t="shared" si="70"/>
        <v>0</v>
      </c>
      <c r="AR34" s="421">
        <f t="shared" si="71"/>
        <v>0</v>
      </c>
      <c r="AS34" s="505">
        <f t="shared" si="72"/>
        <v>0</v>
      </c>
      <c r="AT34" s="512">
        <f t="shared" si="73"/>
        <v>0</v>
      </c>
      <c r="AU34" s="512">
        <f t="shared" si="74"/>
        <v>0</v>
      </c>
      <c r="AV34" s="512">
        <f t="shared" si="75"/>
        <v>0</v>
      </c>
      <c r="AW34" s="512">
        <f t="shared" si="76"/>
        <v>0</v>
      </c>
      <c r="AX34" s="512">
        <f t="shared" si="77"/>
        <v>0</v>
      </c>
      <c r="AY34" s="511">
        <f t="shared" si="78"/>
        <v>0</v>
      </c>
      <c r="AZ34" s="511">
        <f t="shared" si="79"/>
        <v>0</v>
      </c>
      <c r="BA34" s="511">
        <f t="shared" si="80"/>
        <v>0</v>
      </c>
      <c r="BB34" s="511">
        <f t="shared" si="81"/>
        <v>0</v>
      </c>
      <c r="BC34" s="511">
        <f t="shared" si="82"/>
        <v>0</v>
      </c>
      <c r="BE34" s="161">
        <f t="shared" si="83"/>
        <v>0</v>
      </c>
      <c r="BF34" s="24" t="str">
        <f t="shared" si="22"/>
        <v>T4200034</v>
      </c>
      <c r="BG34" s="130" t="s">
        <v>106</v>
      </c>
    </row>
    <row r="35" spans="1:59" s="24" customFormat="1" ht="7.2" x14ac:dyDescent="0.15">
      <c r="A35" s="25">
        <f>+IF(OR(AND(D35&gt;0,L35&gt;0),AND(D35&gt;0,AQ35&gt;0)),MAX(A$12:A34)+1,0)</f>
        <v>0</v>
      </c>
      <c r="B35" s="644"/>
      <c r="C35" s="119" t="s">
        <v>41</v>
      </c>
      <c r="D35" s="116">
        <v>3.32</v>
      </c>
      <c r="E35" s="138"/>
      <c r="F35" s="423"/>
      <c r="G35" s="138"/>
      <c r="H35" s="138"/>
      <c r="I35" s="138"/>
      <c r="J35" s="138"/>
      <c r="K35" s="138"/>
      <c r="L35" s="415">
        <f t="shared" si="57"/>
        <v>0</v>
      </c>
      <c r="M35" s="421">
        <f t="shared" si="58"/>
        <v>0</v>
      </c>
      <c r="N35" s="421">
        <f t="shared" si="59"/>
        <v>0</v>
      </c>
      <c r="O35" s="422"/>
      <c r="P35" s="417"/>
      <c r="Q35" s="417"/>
      <c r="R35" s="417"/>
      <c r="S35" s="138"/>
      <c r="T35" s="138"/>
      <c r="U35" s="330">
        <f t="shared" si="60"/>
        <v>0</v>
      </c>
      <c r="V35" s="421">
        <f t="shared" si="61"/>
        <v>0</v>
      </c>
      <c r="W35" s="421">
        <f t="shared" si="62"/>
        <v>0</v>
      </c>
      <c r="X35" s="423"/>
      <c r="Y35" s="418"/>
      <c r="Z35" s="418"/>
      <c r="AA35" s="418"/>
      <c r="AB35" s="138"/>
      <c r="AC35" s="138"/>
      <c r="AD35" s="330">
        <f t="shared" si="63"/>
        <v>0</v>
      </c>
      <c r="AE35" s="421">
        <f t="shared" si="64"/>
        <v>0</v>
      </c>
      <c r="AF35" s="421">
        <f t="shared" si="65"/>
        <v>0</v>
      </c>
      <c r="AG35" s="422"/>
      <c r="AH35" s="417"/>
      <c r="AI35" s="417"/>
      <c r="AJ35" s="417"/>
      <c r="AK35" s="138"/>
      <c r="AL35" s="138"/>
      <c r="AM35" s="330">
        <f t="shared" si="66"/>
        <v>0</v>
      </c>
      <c r="AN35" s="421">
        <f t="shared" si="67"/>
        <v>0</v>
      </c>
      <c r="AO35" s="421">
        <f t="shared" si="68"/>
        <v>0</v>
      </c>
      <c r="AP35" s="424">
        <f t="shared" si="69"/>
        <v>0</v>
      </c>
      <c r="AQ35" s="375">
        <f t="shared" si="70"/>
        <v>0</v>
      </c>
      <c r="AR35" s="421">
        <f t="shared" si="71"/>
        <v>0</v>
      </c>
      <c r="AS35" s="505">
        <f t="shared" si="72"/>
        <v>0</v>
      </c>
      <c r="AT35" s="512">
        <f t="shared" si="73"/>
        <v>0</v>
      </c>
      <c r="AU35" s="512">
        <f t="shared" si="74"/>
        <v>0</v>
      </c>
      <c r="AV35" s="512">
        <f t="shared" si="75"/>
        <v>0</v>
      </c>
      <c r="AW35" s="512">
        <f t="shared" si="76"/>
        <v>0</v>
      </c>
      <c r="AX35" s="512">
        <f t="shared" si="77"/>
        <v>0</v>
      </c>
      <c r="AY35" s="511">
        <f t="shared" si="78"/>
        <v>0</v>
      </c>
      <c r="AZ35" s="511">
        <f t="shared" si="79"/>
        <v>0</v>
      </c>
      <c r="BA35" s="511">
        <f t="shared" si="80"/>
        <v>0</v>
      </c>
      <c r="BB35" s="511">
        <f t="shared" si="81"/>
        <v>0</v>
      </c>
      <c r="BC35" s="511">
        <f t="shared" si="82"/>
        <v>0</v>
      </c>
      <c r="BE35" s="161">
        <f t="shared" si="83"/>
        <v>0</v>
      </c>
      <c r="BF35" s="24" t="str">
        <f t="shared" si="22"/>
        <v>T4200035</v>
      </c>
      <c r="BG35" s="130" t="s">
        <v>106</v>
      </c>
    </row>
    <row r="36" spans="1:59" s="24" customFormat="1" ht="7.2" x14ac:dyDescent="0.15">
      <c r="A36" s="25">
        <f>+IF(OR(AND(D36&gt;0,L36&gt;0),AND(D36&gt;0,AQ36&gt;0)),MAX(A$12:A35)+1,0)</f>
        <v>0</v>
      </c>
      <c r="B36" s="644"/>
      <c r="C36" s="119" t="s">
        <v>40</v>
      </c>
      <c r="D36" s="116">
        <v>3.16</v>
      </c>
      <c r="E36" s="138"/>
      <c r="F36" s="423"/>
      <c r="G36" s="138"/>
      <c r="H36" s="138"/>
      <c r="I36" s="138"/>
      <c r="J36" s="138"/>
      <c r="K36" s="138"/>
      <c r="L36" s="415">
        <f t="shared" si="57"/>
        <v>0</v>
      </c>
      <c r="M36" s="421">
        <f t="shared" si="58"/>
        <v>0</v>
      </c>
      <c r="N36" s="421">
        <f t="shared" si="59"/>
        <v>0</v>
      </c>
      <c r="O36" s="422"/>
      <c r="P36" s="417"/>
      <c r="Q36" s="417"/>
      <c r="R36" s="417"/>
      <c r="S36" s="138"/>
      <c r="T36" s="138"/>
      <c r="U36" s="330">
        <f t="shared" si="60"/>
        <v>0</v>
      </c>
      <c r="V36" s="421">
        <f t="shared" si="61"/>
        <v>0</v>
      </c>
      <c r="W36" s="421">
        <f t="shared" si="62"/>
        <v>0</v>
      </c>
      <c r="X36" s="423"/>
      <c r="Y36" s="418"/>
      <c r="Z36" s="418"/>
      <c r="AA36" s="418"/>
      <c r="AB36" s="138"/>
      <c r="AC36" s="138"/>
      <c r="AD36" s="330">
        <f t="shared" si="63"/>
        <v>0</v>
      </c>
      <c r="AE36" s="421">
        <f t="shared" si="64"/>
        <v>0</v>
      </c>
      <c r="AF36" s="421">
        <f t="shared" si="65"/>
        <v>0</v>
      </c>
      <c r="AG36" s="422"/>
      <c r="AH36" s="417"/>
      <c r="AI36" s="417"/>
      <c r="AJ36" s="417"/>
      <c r="AK36" s="138"/>
      <c r="AL36" s="138"/>
      <c r="AM36" s="330">
        <f t="shared" si="66"/>
        <v>0</v>
      </c>
      <c r="AN36" s="421">
        <f t="shared" si="67"/>
        <v>0</v>
      </c>
      <c r="AO36" s="421">
        <f t="shared" si="68"/>
        <v>0</v>
      </c>
      <c r="AP36" s="424">
        <f t="shared" si="69"/>
        <v>0</v>
      </c>
      <c r="AQ36" s="375">
        <f t="shared" si="70"/>
        <v>0</v>
      </c>
      <c r="AR36" s="421">
        <f t="shared" si="71"/>
        <v>0</v>
      </c>
      <c r="AS36" s="505">
        <f t="shared" si="72"/>
        <v>0</v>
      </c>
      <c r="AT36" s="512">
        <f t="shared" si="73"/>
        <v>0</v>
      </c>
      <c r="AU36" s="512">
        <f t="shared" si="74"/>
        <v>0</v>
      </c>
      <c r="AV36" s="512">
        <f t="shared" si="75"/>
        <v>0</v>
      </c>
      <c r="AW36" s="512">
        <f t="shared" si="76"/>
        <v>0</v>
      </c>
      <c r="AX36" s="512">
        <f t="shared" si="77"/>
        <v>0</v>
      </c>
      <c r="AY36" s="511">
        <f t="shared" si="78"/>
        <v>0</v>
      </c>
      <c r="AZ36" s="511">
        <f t="shared" si="79"/>
        <v>0</v>
      </c>
      <c r="BA36" s="511">
        <f t="shared" si="80"/>
        <v>0</v>
      </c>
      <c r="BB36" s="511">
        <f t="shared" si="81"/>
        <v>0</v>
      </c>
      <c r="BC36" s="511">
        <f t="shared" si="82"/>
        <v>0</v>
      </c>
      <c r="BE36" s="161">
        <f t="shared" si="83"/>
        <v>0</v>
      </c>
      <c r="BF36" s="24" t="str">
        <f t="shared" si="22"/>
        <v>T4200036</v>
      </c>
      <c r="BG36" s="130" t="s">
        <v>106</v>
      </c>
    </row>
    <row r="37" spans="1:59" s="24" customFormat="1" ht="7.2" x14ac:dyDescent="0.15">
      <c r="A37" s="25">
        <f>+IF(OR(AND(D37&gt;0,L37&gt;0),AND(D37&gt;0,AQ37&gt;0)),MAX(A$12:A36)+1,0)</f>
        <v>0</v>
      </c>
      <c r="B37" s="121"/>
      <c r="C37" s="199" t="s">
        <v>47</v>
      </c>
      <c r="D37" s="199"/>
      <c r="E37" s="197">
        <f t="shared" ref="E37:AS37" si="84">SUM(E29:E36)</f>
        <v>0</v>
      </c>
      <c r="F37" s="197">
        <f t="shared" si="84"/>
        <v>0</v>
      </c>
      <c r="G37" s="197">
        <f t="shared" si="84"/>
        <v>0</v>
      </c>
      <c r="H37" s="197">
        <f t="shared" si="84"/>
        <v>0</v>
      </c>
      <c r="I37" s="197">
        <f t="shared" si="84"/>
        <v>0</v>
      </c>
      <c r="J37" s="197">
        <f t="shared" si="84"/>
        <v>0</v>
      </c>
      <c r="K37" s="197">
        <f t="shared" si="84"/>
        <v>0</v>
      </c>
      <c r="L37" s="197">
        <f t="shared" si="84"/>
        <v>0</v>
      </c>
      <c r="M37" s="197">
        <f t="shared" si="84"/>
        <v>0</v>
      </c>
      <c r="N37" s="197">
        <f t="shared" si="84"/>
        <v>0</v>
      </c>
      <c r="O37" s="197">
        <f t="shared" si="84"/>
        <v>0</v>
      </c>
      <c r="P37" s="197">
        <f t="shared" si="84"/>
        <v>0</v>
      </c>
      <c r="Q37" s="197">
        <f t="shared" si="84"/>
        <v>0</v>
      </c>
      <c r="R37" s="197">
        <f t="shared" si="84"/>
        <v>0</v>
      </c>
      <c r="S37" s="197">
        <f t="shared" si="84"/>
        <v>0</v>
      </c>
      <c r="T37" s="197">
        <f t="shared" si="84"/>
        <v>0</v>
      </c>
      <c r="U37" s="197">
        <f t="shared" si="84"/>
        <v>0</v>
      </c>
      <c r="V37" s="197">
        <f t="shared" si="84"/>
        <v>0</v>
      </c>
      <c r="W37" s="197">
        <f t="shared" si="84"/>
        <v>0</v>
      </c>
      <c r="X37" s="197">
        <f t="shared" si="84"/>
        <v>0</v>
      </c>
      <c r="Y37" s="197">
        <f t="shared" si="84"/>
        <v>0</v>
      </c>
      <c r="Z37" s="197">
        <f t="shared" si="84"/>
        <v>0</v>
      </c>
      <c r="AA37" s="197">
        <f t="shared" si="84"/>
        <v>0</v>
      </c>
      <c r="AB37" s="197">
        <f t="shared" si="84"/>
        <v>0</v>
      </c>
      <c r="AC37" s="197">
        <f t="shared" si="84"/>
        <v>0</v>
      </c>
      <c r="AD37" s="197">
        <f t="shared" si="84"/>
        <v>0</v>
      </c>
      <c r="AE37" s="197">
        <f t="shared" si="84"/>
        <v>0</v>
      </c>
      <c r="AF37" s="197">
        <f t="shared" si="84"/>
        <v>0</v>
      </c>
      <c r="AG37" s="197">
        <f t="shared" si="84"/>
        <v>0</v>
      </c>
      <c r="AH37" s="197">
        <f t="shared" si="84"/>
        <v>0</v>
      </c>
      <c r="AI37" s="197">
        <f t="shared" si="84"/>
        <v>0</v>
      </c>
      <c r="AJ37" s="197">
        <f t="shared" si="84"/>
        <v>0</v>
      </c>
      <c r="AK37" s="197">
        <f t="shared" si="84"/>
        <v>0</v>
      </c>
      <c r="AL37" s="197">
        <f t="shared" si="84"/>
        <v>0</v>
      </c>
      <c r="AM37" s="197">
        <f t="shared" si="84"/>
        <v>0</v>
      </c>
      <c r="AN37" s="197">
        <f t="shared" si="84"/>
        <v>0</v>
      </c>
      <c r="AO37" s="197">
        <f t="shared" si="84"/>
        <v>0</v>
      </c>
      <c r="AP37" s="197">
        <f t="shared" si="84"/>
        <v>0</v>
      </c>
      <c r="AQ37" s="197">
        <f t="shared" si="84"/>
        <v>0</v>
      </c>
      <c r="AR37" s="197">
        <f t="shared" si="84"/>
        <v>0</v>
      </c>
      <c r="AS37" s="197">
        <f t="shared" si="84"/>
        <v>0</v>
      </c>
      <c r="AT37" s="506">
        <f>+SUM(AT29:AT36)</f>
        <v>0</v>
      </c>
      <c r="AU37" s="506">
        <f>+SUM(AU29:AU36)</f>
        <v>0</v>
      </c>
      <c r="AV37" s="506">
        <f t="shared" ref="AV37:BC37" si="85">+SUM(AV29:AV36)</f>
        <v>0</v>
      </c>
      <c r="AW37" s="506">
        <f t="shared" si="85"/>
        <v>0</v>
      </c>
      <c r="AX37" s="506">
        <f t="shared" si="85"/>
        <v>0</v>
      </c>
      <c r="AY37" s="507">
        <f t="shared" si="85"/>
        <v>0</v>
      </c>
      <c r="AZ37" s="507">
        <f t="shared" si="85"/>
        <v>0</v>
      </c>
      <c r="BA37" s="507">
        <f t="shared" si="85"/>
        <v>0</v>
      </c>
      <c r="BB37" s="507">
        <f t="shared" si="85"/>
        <v>0</v>
      </c>
      <c r="BC37" s="507">
        <f t="shared" si="85"/>
        <v>0</v>
      </c>
      <c r="BE37" s="197">
        <f>SUM(BE29:BE36)</f>
        <v>0</v>
      </c>
      <c r="BF37" s="24" t="str">
        <f t="shared" si="22"/>
        <v>T4200037</v>
      </c>
      <c r="BG37" s="130"/>
    </row>
    <row r="38" spans="1:59" s="24" customFormat="1" ht="7.2" x14ac:dyDescent="0.15">
      <c r="A38" s="25">
        <f>+IF(OR(AND(D38&gt;0,L38&gt;0),AND(D38&gt;0,AQ38&gt;0)),MAX(A$12:A37)+1,0)</f>
        <v>0</v>
      </c>
      <c r="B38" s="644" t="s">
        <v>107</v>
      </c>
      <c r="C38" s="119" t="s">
        <v>46</v>
      </c>
      <c r="D38" s="116">
        <v>3.56</v>
      </c>
      <c r="E38" s="138"/>
      <c r="F38" s="423"/>
      <c r="G38" s="138"/>
      <c r="H38" s="138"/>
      <c r="I38" s="138"/>
      <c r="J38" s="138"/>
      <c r="K38" s="138"/>
      <c r="L38" s="415">
        <f t="shared" ref="L38:L45" si="86">+F38+SUM(H38:K38)</f>
        <v>0</v>
      </c>
      <c r="M38" s="421">
        <f t="shared" ref="M38:M45" si="87">+$D38*F38</f>
        <v>0</v>
      </c>
      <c r="N38" s="421">
        <f t="shared" ref="N38:N45" si="88">+$D38*L38</f>
        <v>0</v>
      </c>
      <c r="O38" s="422"/>
      <c r="P38" s="417"/>
      <c r="Q38" s="417"/>
      <c r="R38" s="417"/>
      <c r="S38" s="138"/>
      <c r="T38" s="138"/>
      <c r="U38" s="330">
        <f t="shared" ref="U38:U45" si="89">+O38+SUM(Q38:T38)</f>
        <v>0</v>
      </c>
      <c r="V38" s="421">
        <f t="shared" ref="V38:V45" si="90">+$D38*80%*O38</f>
        <v>0</v>
      </c>
      <c r="W38" s="421">
        <f t="shared" ref="W38:W45" si="91">+$D38*80%*U38</f>
        <v>0</v>
      </c>
      <c r="X38" s="423"/>
      <c r="Y38" s="418"/>
      <c r="Z38" s="418"/>
      <c r="AA38" s="418"/>
      <c r="AB38" s="138"/>
      <c r="AC38" s="138"/>
      <c r="AD38" s="330">
        <f t="shared" ref="AD38:AD45" si="92">+X38+SUM(Z38:AC38)</f>
        <v>0</v>
      </c>
      <c r="AE38" s="421">
        <f t="shared" ref="AE38:AE45" si="93">+$D38*X38</f>
        <v>0</v>
      </c>
      <c r="AF38" s="421">
        <f t="shared" ref="AF38:AF45" si="94">+$D38*AD38</f>
        <v>0</v>
      </c>
      <c r="AG38" s="422"/>
      <c r="AH38" s="417"/>
      <c r="AI38" s="417"/>
      <c r="AJ38" s="417"/>
      <c r="AK38" s="138"/>
      <c r="AL38" s="138"/>
      <c r="AM38" s="330">
        <f t="shared" ref="AM38:AM45" si="95">+AG38+SUM(AI38:AL38)</f>
        <v>0</v>
      </c>
      <c r="AN38" s="421">
        <f t="shared" ref="AN38:AN45" si="96">+$D38*AG38</f>
        <v>0</v>
      </c>
      <c r="AO38" s="421">
        <f t="shared" ref="AO38:AO45" si="97">+$D38*AM38</f>
        <v>0</v>
      </c>
      <c r="AP38" s="424">
        <f t="shared" ref="AP38:AP45" si="98">+O38+X38+AG38</f>
        <v>0</v>
      </c>
      <c r="AQ38" s="375">
        <f t="shared" ref="AQ38:AQ45" si="99">+AM38+AD38+U38</f>
        <v>0</v>
      </c>
      <c r="AR38" s="421">
        <f t="shared" ref="AR38:AR45" si="100">+V38+AE38+AN38</f>
        <v>0</v>
      </c>
      <c r="AS38" s="505">
        <f t="shared" ref="AS38:AS45" si="101">+W38+AF38+AO38</f>
        <v>0</v>
      </c>
      <c r="AT38" s="512">
        <f t="shared" ref="AT38:AT45" si="102">+F38*$D38*$AV$7</f>
        <v>0</v>
      </c>
      <c r="AU38" s="512">
        <f t="shared" ref="AU38:AU45" si="103">+O38*80%*$D38*$AV$7+X38*$D38*$AV$7+AG38*$D38*$AV$7</f>
        <v>0</v>
      </c>
      <c r="AV38" s="512">
        <f t="shared" ref="AV38:AV45" si="104">+AT38+AU38</f>
        <v>0</v>
      </c>
      <c r="AW38" s="512">
        <f t="shared" ref="AW38:AW45" si="105">+IF(AV38=0,0,((AV38/(F38+AP38))-$AU$4)/$AW$11*(F38+AP38))</f>
        <v>0</v>
      </c>
      <c r="AX38" s="512">
        <f t="shared" ref="AX38:AX45" si="106">+AW38*AX$11</f>
        <v>0</v>
      </c>
      <c r="AY38" s="511">
        <f t="shared" ref="AY38:AY45" si="107">+$D38*L38*$AV$7</f>
        <v>0</v>
      </c>
      <c r="AZ38" s="511">
        <f t="shared" ref="AZ38:AZ45" si="108">+U38*80%*$D38*$AV$7+AD38*$D38*$AV$7+AM38*$D38*$AV$7</f>
        <v>0</v>
      </c>
      <c r="BA38" s="511">
        <f t="shared" ref="BA38:BA45" si="109">+AY38+AZ38</f>
        <v>0</v>
      </c>
      <c r="BB38" s="511">
        <f t="shared" ref="BB38:BB45" si="110">+IF(BA38=0,0,((BA38/(L38+AQ38))-$AU$4)/$AW$11*(L38+AQ38))</f>
        <v>0</v>
      </c>
      <c r="BC38" s="511">
        <f t="shared" ref="BC38:BC45" si="111">+BB38*AX$11</f>
        <v>0</v>
      </c>
      <c r="BE38" s="161">
        <f t="shared" ref="BE38:BE45" si="112">($D38*80%*O38)+($D38*X38)+($D38*AG38)</f>
        <v>0</v>
      </c>
      <c r="BF38" s="24" t="str">
        <f t="shared" si="22"/>
        <v>T4200038</v>
      </c>
      <c r="BG38" s="130" t="s">
        <v>107</v>
      </c>
    </row>
    <row r="39" spans="1:59" s="24" customFormat="1" ht="7.2" x14ac:dyDescent="0.15">
      <c r="A39" s="25">
        <f>+IF(OR(AND(D39&gt;0,L39&gt;0),AND(D39&gt;0,AQ39&gt;0)),MAX(A$12:A38)+1,0)</f>
        <v>0</v>
      </c>
      <c r="B39" s="644"/>
      <c r="C39" s="119" t="s">
        <v>45</v>
      </c>
      <c r="D39" s="116">
        <v>3.39</v>
      </c>
      <c r="E39" s="138"/>
      <c r="F39" s="423"/>
      <c r="G39" s="138"/>
      <c r="H39" s="138"/>
      <c r="I39" s="138"/>
      <c r="J39" s="138"/>
      <c r="K39" s="138"/>
      <c r="L39" s="415">
        <f t="shared" si="86"/>
        <v>0</v>
      </c>
      <c r="M39" s="421">
        <f t="shared" si="87"/>
        <v>0</v>
      </c>
      <c r="N39" s="421">
        <f t="shared" si="88"/>
        <v>0</v>
      </c>
      <c r="O39" s="422"/>
      <c r="P39" s="417"/>
      <c r="Q39" s="417"/>
      <c r="R39" s="417"/>
      <c r="S39" s="138"/>
      <c r="T39" s="138"/>
      <c r="U39" s="330">
        <f t="shared" si="89"/>
        <v>0</v>
      </c>
      <c r="V39" s="421">
        <f t="shared" si="90"/>
        <v>0</v>
      </c>
      <c r="W39" s="421">
        <f t="shared" si="91"/>
        <v>0</v>
      </c>
      <c r="X39" s="423"/>
      <c r="Y39" s="418"/>
      <c r="Z39" s="418"/>
      <c r="AA39" s="418"/>
      <c r="AB39" s="138"/>
      <c r="AC39" s="138"/>
      <c r="AD39" s="330">
        <f t="shared" si="92"/>
        <v>0</v>
      </c>
      <c r="AE39" s="421">
        <f t="shared" si="93"/>
        <v>0</v>
      </c>
      <c r="AF39" s="421">
        <f t="shared" si="94"/>
        <v>0</v>
      </c>
      <c r="AG39" s="422"/>
      <c r="AH39" s="417"/>
      <c r="AI39" s="417"/>
      <c r="AJ39" s="417"/>
      <c r="AK39" s="138"/>
      <c r="AL39" s="138"/>
      <c r="AM39" s="330">
        <f t="shared" si="95"/>
        <v>0</v>
      </c>
      <c r="AN39" s="421">
        <f t="shared" si="96"/>
        <v>0</v>
      </c>
      <c r="AO39" s="421">
        <f t="shared" si="97"/>
        <v>0</v>
      </c>
      <c r="AP39" s="424">
        <f t="shared" si="98"/>
        <v>0</v>
      </c>
      <c r="AQ39" s="375">
        <f t="shared" si="99"/>
        <v>0</v>
      </c>
      <c r="AR39" s="421">
        <f t="shared" si="100"/>
        <v>0</v>
      </c>
      <c r="AS39" s="505">
        <f t="shared" si="101"/>
        <v>0</v>
      </c>
      <c r="AT39" s="512">
        <f t="shared" si="102"/>
        <v>0</v>
      </c>
      <c r="AU39" s="512">
        <f t="shared" si="103"/>
        <v>0</v>
      </c>
      <c r="AV39" s="512">
        <f t="shared" si="104"/>
        <v>0</v>
      </c>
      <c r="AW39" s="512">
        <f t="shared" si="105"/>
        <v>0</v>
      </c>
      <c r="AX39" s="512">
        <f t="shared" si="106"/>
        <v>0</v>
      </c>
      <c r="AY39" s="511">
        <f t="shared" si="107"/>
        <v>0</v>
      </c>
      <c r="AZ39" s="511">
        <f t="shared" si="108"/>
        <v>0</v>
      </c>
      <c r="BA39" s="511">
        <f t="shared" si="109"/>
        <v>0</v>
      </c>
      <c r="BB39" s="511">
        <f t="shared" si="110"/>
        <v>0</v>
      </c>
      <c r="BC39" s="511">
        <f t="shared" si="111"/>
        <v>0</v>
      </c>
      <c r="BE39" s="161">
        <f t="shared" si="112"/>
        <v>0</v>
      </c>
      <c r="BF39" s="24" t="str">
        <f t="shared" si="22"/>
        <v>T4200039</v>
      </c>
      <c r="BG39" s="130" t="s">
        <v>107</v>
      </c>
    </row>
    <row r="40" spans="1:59" s="24" customFormat="1" ht="7.2" x14ac:dyDescent="0.15">
      <c r="A40" s="25">
        <f>+IF(OR(AND(D40&gt;0,L40&gt;0),AND(D40&gt;0,AQ40&gt;0)),MAX(A$12:A39)+1,0)</f>
        <v>0</v>
      </c>
      <c r="B40" s="644"/>
      <c r="C40" s="119" t="s">
        <v>44</v>
      </c>
      <c r="D40" s="116">
        <v>3.23</v>
      </c>
      <c r="E40" s="138"/>
      <c r="F40" s="423"/>
      <c r="G40" s="138"/>
      <c r="H40" s="138"/>
      <c r="I40" s="138"/>
      <c r="J40" s="138"/>
      <c r="K40" s="138"/>
      <c r="L40" s="415">
        <f t="shared" si="86"/>
        <v>0</v>
      </c>
      <c r="M40" s="421">
        <f t="shared" si="87"/>
        <v>0</v>
      </c>
      <c r="N40" s="421">
        <f t="shared" si="88"/>
        <v>0</v>
      </c>
      <c r="O40" s="422"/>
      <c r="P40" s="417"/>
      <c r="Q40" s="417"/>
      <c r="R40" s="417"/>
      <c r="S40" s="138"/>
      <c r="T40" s="138"/>
      <c r="U40" s="330">
        <f t="shared" si="89"/>
        <v>0</v>
      </c>
      <c r="V40" s="421">
        <f t="shared" si="90"/>
        <v>0</v>
      </c>
      <c r="W40" s="421">
        <f t="shared" si="91"/>
        <v>0</v>
      </c>
      <c r="X40" s="423"/>
      <c r="Y40" s="418"/>
      <c r="Z40" s="418"/>
      <c r="AA40" s="418"/>
      <c r="AB40" s="138"/>
      <c r="AC40" s="138"/>
      <c r="AD40" s="330">
        <f t="shared" si="92"/>
        <v>0</v>
      </c>
      <c r="AE40" s="421">
        <f t="shared" si="93"/>
        <v>0</v>
      </c>
      <c r="AF40" s="421">
        <f t="shared" si="94"/>
        <v>0</v>
      </c>
      <c r="AG40" s="422"/>
      <c r="AH40" s="417"/>
      <c r="AI40" s="417"/>
      <c r="AJ40" s="417"/>
      <c r="AK40" s="138"/>
      <c r="AL40" s="138"/>
      <c r="AM40" s="330">
        <f t="shared" si="95"/>
        <v>0</v>
      </c>
      <c r="AN40" s="421">
        <f t="shared" si="96"/>
        <v>0</v>
      </c>
      <c r="AO40" s="421">
        <f t="shared" si="97"/>
        <v>0</v>
      </c>
      <c r="AP40" s="424">
        <f t="shared" si="98"/>
        <v>0</v>
      </c>
      <c r="AQ40" s="375">
        <f t="shared" si="99"/>
        <v>0</v>
      </c>
      <c r="AR40" s="421">
        <f t="shared" si="100"/>
        <v>0</v>
      </c>
      <c r="AS40" s="505">
        <f t="shared" si="101"/>
        <v>0</v>
      </c>
      <c r="AT40" s="512">
        <f t="shared" si="102"/>
        <v>0</v>
      </c>
      <c r="AU40" s="512">
        <f t="shared" si="103"/>
        <v>0</v>
      </c>
      <c r="AV40" s="512">
        <f t="shared" si="104"/>
        <v>0</v>
      </c>
      <c r="AW40" s="512">
        <f t="shared" si="105"/>
        <v>0</v>
      </c>
      <c r="AX40" s="512">
        <f t="shared" si="106"/>
        <v>0</v>
      </c>
      <c r="AY40" s="511">
        <f t="shared" si="107"/>
        <v>0</v>
      </c>
      <c r="AZ40" s="511">
        <f t="shared" si="108"/>
        <v>0</v>
      </c>
      <c r="BA40" s="511">
        <f t="shared" si="109"/>
        <v>0</v>
      </c>
      <c r="BB40" s="511">
        <f t="shared" si="110"/>
        <v>0</v>
      </c>
      <c r="BC40" s="511">
        <f t="shared" si="111"/>
        <v>0</v>
      </c>
      <c r="BE40" s="161">
        <f t="shared" si="112"/>
        <v>0</v>
      </c>
      <c r="BF40" s="24" t="str">
        <f t="shared" si="22"/>
        <v>T4200040</v>
      </c>
      <c r="BG40" s="130" t="s">
        <v>107</v>
      </c>
    </row>
    <row r="41" spans="1:59" s="24" customFormat="1" ht="7.2" x14ac:dyDescent="0.15">
      <c r="A41" s="25">
        <f>+IF(OR(AND(D41&gt;0,L41&gt;0),AND(D41&gt;0,AQ41&gt;0)),MAX(A$12:A40)+1,0)</f>
        <v>0</v>
      </c>
      <c r="B41" s="644"/>
      <c r="C41" s="119" t="s">
        <v>43</v>
      </c>
      <c r="D41" s="116">
        <v>3.08</v>
      </c>
      <c r="E41" s="138"/>
      <c r="F41" s="423"/>
      <c r="G41" s="138"/>
      <c r="H41" s="138"/>
      <c r="I41" s="138"/>
      <c r="J41" s="138"/>
      <c r="K41" s="138"/>
      <c r="L41" s="415">
        <f t="shared" si="86"/>
        <v>0</v>
      </c>
      <c r="M41" s="421">
        <f t="shared" si="87"/>
        <v>0</v>
      </c>
      <c r="N41" s="421">
        <f t="shared" si="88"/>
        <v>0</v>
      </c>
      <c r="O41" s="422"/>
      <c r="P41" s="417"/>
      <c r="Q41" s="417"/>
      <c r="R41" s="417"/>
      <c r="S41" s="138"/>
      <c r="T41" s="138"/>
      <c r="U41" s="330">
        <f t="shared" si="89"/>
        <v>0</v>
      </c>
      <c r="V41" s="421">
        <f t="shared" si="90"/>
        <v>0</v>
      </c>
      <c r="W41" s="421">
        <f t="shared" si="91"/>
        <v>0</v>
      </c>
      <c r="X41" s="423"/>
      <c r="Y41" s="418"/>
      <c r="Z41" s="418"/>
      <c r="AA41" s="418"/>
      <c r="AB41" s="138"/>
      <c r="AC41" s="138"/>
      <c r="AD41" s="330">
        <f t="shared" si="92"/>
        <v>0</v>
      </c>
      <c r="AE41" s="421">
        <f t="shared" si="93"/>
        <v>0</v>
      </c>
      <c r="AF41" s="421">
        <f t="shared" si="94"/>
        <v>0</v>
      </c>
      <c r="AG41" s="422"/>
      <c r="AH41" s="417"/>
      <c r="AI41" s="417"/>
      <c r="AJ41" s="417"/>
      <c r="AK41" s="138"/>
      <c r="AL41" s="138"/>
      <c r="AM41" s="330">
        <f t="shared" si="95"/>
        <v>0</v>
      </c>
      <c r="AN41" s="421">
        <f t="shared" si="96"/>
        <v>0</v>
      </c>
      <c r="AO41" s="421">
        <f t="shared" si="97"/>
        <v>0</v>
      </c>
      <c r="AP41" s="424">
        <f t="shared" si="98"/>
        <v>0</v>
      </c>
      <c r="AQ41" s="375">
        <f t="shared" si="99"/>
        <v>0</v>
      </c>
      <c r="AR41" s="421">
        <f t="shared" si="100"/>
        <v>0</v>
      </c>
      <c r="AS41" s="505">
        <f t="shared" si="101"/>
        <v>0</v>
      </c>
      <c r="AT41" s="512">
        <f t="shared" si="102"/>
        <v>0</v>
      </c>
      <c r="AU41" s="512">
        <f t="shared" si="103"/>
        <v>0</v>
      </c>
      <c r="AV41" s="512">
        <f t="shared" si="104"/>
        <v>0</v>
      </c>
      <c r="AW41" s="512">
        <f t="shared" si="105"/>
        <v>0</v>
      </c>
      <c r="AX41" s="512">
        <f t="shared" si="106"/>
        <v>0</v>
      </c>
      <c r="AY41" s="511">
        <f t="shared" si="107"/>
        <v>0</v>
      </c>
      <c r="AZ41" s="511">
        <f t="shared" si="108"/>
        <v>0</v>
      </c>
      <c r="BA41" s="511">
        <f t="shared" si="109"/>
        <v>0</v>
      </c>
      <c r="BB41" s="511">
        <f t="shared" si="110"/>
        <v>0</v>
      </c>
      <c r="BC41" s="511">
        <f t="shared" si="111"/>
        <v>0</v>
      </c>
      <c r="BE41" s="161">
        <f t="shared" si="112"/>
        <v>0</v>
      </c>
      <c r="BF41" s="24" t="str">
        <f t="shared" si="22"/>
        <v>T4200041</v>
      </c>
      <c r="BG41" s="130" t="s">
        <v>107</v>
      </c>
    </row>
    <row r="42" spans="1:59" s="24" customFormat="1" ht="7.2" x14ac:dyDescent="0.15">
      <c r="A42" s="25">
        <f>+IF(OR(AND(D42&gt;0,L42&gt;0),AND(D42&gt;0,AQ42&gt;0)),MAX(A$12:A41)+1,0)</f>
        <v>0</v>
      </c>
      <c r="B42" s="644"/>
      <c r="C42" s="119" t="s">
        <v>370</v>
      </c>
      <c r="D42" s="116">
        <v>2.93</v>
      </c>
      <c r="E42" s="138"/>
      <c r="F42" s="423"/>
      <c r="G42" s="138"/>
      <c r="H42" s="138"/>
      <c r="I42" s="138"/>
      <c r="J42" s="138"/>
      <c r="K42" s="138"/>
      <c r="L42" s="415">
        <f t="shared" si="86"/>
        <v>0</v>
      </c>
      <c r="M42" s="421">
        <f t="shared" si="87"/>
        <v>0</v>
      </c>
      <c r="N42" s="421">
        <f t="shared" si="88"/>
        <v>0</v>
      </c>
      <c r="O42" s="422"/>
      <c r="P42" s="417"/>
      <c r="Q42" s="417"/>
      <c r="R42" s="417"/>
      <c r="S42" s="138"/>
      <c r="T42" s="138"/>
      <c r="U42" s="330">
        <f t="shared" si="89"/>
        <v>0</v>
      </c>
      <c r="V42" s="421">
        <f t="shared" si="90"/>
        <v>0</v>
      </c>
      <c r="W42" s="421">
        <f t="shared" si="91"/>
        <v>0</v>
      </c>
      <c r="X42" s="423"/>
      <c r="Y42" s="418"/>
      <c r="Z42" s="418"/>
      <c r="AA42" s="418"/>
      <c r="AB42" s="138"/>
      <c r="AC42" s="138"/>
      <c r="AD42" s="330">
        <f t="shared" si="92"/>
        <v>0</v>
      </c>
      <c r="AE42" s="421">
        <f t="shared" si="93"/>
        <v>0</v>
      </c>
      <c r="AF42" s="421">
        <f t="shared" si="94"/>
        <v>0</v>
      </c>
      <c r="AG42" s="422"/>
      <c r="AH42" s="417"/>
      <c r="AI42" s="417"/>
      <c r="AJ42" s="417"/>
      <c r="AK42" s="138"/>
      <c r="AL42" s="138"/>
      <c r="AM42" s="330">
        <f t="shared" si="95"/>
        <v>0</v>
      </c>
      <c r="AN42" s="421">
        <f t="shared" si="96"/>
        <v>0</v>
      </c>
      <c r="AO42" s="421">
        <f t="shared" si="97"/>
        <v>0</v>
      </c>
      <c r="AP42" s="424">
        <f t="shared" si="98"/>
        <v>0</v>
      </c>
      <c r="AQ42" s="375">
        <f t="shared" si="99"/>
        <v>0</v>
      </c>
      <c r="AR42" s="421">
        <f t="shared" si="100"/>
        <v>0</v>
      </c>
      <c r="AS42" s="505">
        <f t="shared" si="101"/>
        <v>0</v>
      </c>
      <c r="AT42" s="512">
        <f t="shared" si="102"/>
        <v>0</v>
      </c>
      <c r="AU42" s="512">
        <f t="shared" si="103"/>
        <v>0</v>
      </c>
      <c r="AV42" s="512">
        <f t="shared" si="104"/>
        <v>0</v>
      </c>
      <c r="AW42" s="512">
        <f t="shared" si="105"/>
        <v>0</v>
      </c>
      <c r="AX42" s="512">
        <f t="shared" si="106"/>
        <v>0</v>
      </c>
      <c r="AY42" s="511">
        <f t="shared" si="107"/>
        <v>0</v>
      </c>
      <c r="AZ42" s="511">
        <f t="shared" si="108"/>
        <v>0</v>
      </c>
      <c r="BA42" s="511">
        <f t="shared" si="109"/>
        <v>0</v>
      </c>
      <c r="BB42" s="511">
        <f t="shared" si="110"/>
        <v>0</v>
      </c>
      <c r="BC42" s="511">
        <f t="shared" si="111"/>
        <v>0</v>
      </c>
      <c r="BE42" s="161">
        <f t="shared" si="112"/>
        <v>0</v>
      </c>
      <c r="BF42" s="24" t="str">
        <f t="shared" si="22"/>
        <v>T4200042</v>
      </c>
      <c r="BG42" s="130" t="s">
        <v>107</v>
      </c>
    </row>
    <row r="43" spans="1:59" s="24" customFormat="1" ht="7.2" x14ac:dyDescent="0.15">
      <c r="A43" s="25">
        <f>+IF(OR(AND(D43&gt;0,L43&gt;0),AND(D43&gt;0,AQ43&gt;0)),MAX(A$12:A42)+1,0)</f>
        <v>0</v>
      </c>
      <c r="B43" s="644"/>
      <c r="C43" s="119" t="s">
        <v>42</v>
      </c>
      <c r="D43" s="116">
        <v>2.79</v>
      </c>
      <c r="E43" s="138"/>
      <c r="F43" s="423"/>
      <c r="G43" s="138"/>
      <c r="H43" s="138"/>
      <c r="I43" s="138"/>
      <c r="J43" s="138"/>
      <c r="K43" s="138"/>
      <c r="L43" s="415">
        <f t="shared" si="86"/>
        <v>0</v>
      </c>
      <c r="M43" s="421">
        <f t="shared" si="87"/>
        <v>0</v>
      </c>
      <c r="N43" s="421">
        <f t="shared" si="88"/>
        <v>0</v>
      </c>
      <c r="O43" s="422"/>
      <c r="P43" s="417"/>
      <c r="Q43" s="417"/>
      <c r="R43" s="417"/>
      <c r="S43" s="138"/>
      <c r="T43" s="138"/>
      <c r="U43" s="330">
        <f t="shared" si="89"/>
        <v>0</v>
      </c>
      <c r="V43" s="421">
        <f t="shared" si="90"/>
        <v>0</v>
      </c>
      <c r="W43" s="421">
        <f t="shared" si="91"/>
        <v>0</v>
      </c>
      <c r="X43" s="423"/>
      <c r="Y43" s="418"/>
      <c r="Z43" s="418"/>
      <c r="AA43" s="418"/>
      <c r="AB43" s="138"/>
      <c r="AC43" s="138"/>
      <c r="AD43" s="330">
        <f t="shared" si="92"/>
        <v>0</v>
      </c>
      <c r="AE43" s="421">
        <f t="shared" si="93"/>
        <v>0</v>
      </c>
      <c r="AF43" s="421">
        <f t="shared" si="94"/>
        <v>0</v>
      </c>
      <c r="AG43" s="422"/>
      <c r="AH43" s="417"/>
      <c r="AI43" s="417"/>
      <c r="AJ43" s="417"/>
      <c r="AK43" s="138"/>
      <c r="AL43" s="138"/>
      <c r="AM43" s="330">
        <f t="shared" si="95"/>
        <v>0</v>
      </c>
      <c r="AN43" s="421">
        <f t="shared" si="96"/>
        <v>0</v>
      </c>
      <c r="AO43" s="421">
        <f t="shared" si="97"/>
        <v>0</v>
      </c>
      <c r="AP43" s="424">
        <f t="shared" si="98"/>
        <v>0</v>
      </c>
      <c r="AQ43" s="375">
        <f t="shared" si="99"/>
        <v>0</v>
      </c>
      <c r="AR43" s="421">
        <f t="shared" si="100"/>
        <v>0</v>
      </c>
      <c r="AS43" s="505">
        <f t="shared" si="101"/>
        <v>0</v>
      </c>
      <c r="AT43" s="512">
        <f t="shared" si="102"/>
        <v>0</v>
      </c>
      <c r="AU43" s="512">
        <f t="shared" si="103"/>
        <v>0</v>
      </c>
      <c r="AV43" s="512">
        <f t="shared" si="104"/>
        <v>0</v>
      </c>
      <c r="AW43" s="512">
        <f t="shared" si="105"/>
        <v>0</v>
      </c>
      <c r="AX43" s="512">
        <f t="shared" si="106"/>
        <v>0</v>
      </c>
      <c r="AY43" s="511">
        <f t="shared" si="107"/>
        <v>0</v>
      </c>
      <c r="AZ43" s="511">
        <f t="shared" si="108"/>
        <v>0</v>
      </c>
      <c r="BA43" s="511">
        <f t="shared" si="109"/>
        <v>0</v>
      </c>
      <c r="BB43" s="511">
        <f t="shared" si="110"/>
        <v>0</v>
      </c>
      <c r="BC43" s="511">
        <f t="shared" si="111"/>
        <v>0</v>
      </c>
      <c r="BE43" s="161">
        <f t="shared" si="112"/>
        <v>0</v>
      </c>
      <c r="BF43" s="24" t="str">
        <f t="shared" si="22"/>
        <v>T4200043</v>
      </c>
      <c r="BG43" s="130" t="s">
        <v>107</v>
      </c>
    </row>
    <row r="44" spans="1:59" s="24" customFormat="1" ht="7.2" x14ac:dyDescent="0.15">
      <c r="A44" s="25">
        <f>+IF(OR(AND(D44&gt;0,L44&gt;0),AND(D44&gt;0,AQ44&gt;0)),MAX(A$12:A43)+1,0)</f>
        <v>0</v>
      </c>
      <c r="B44" s="644"/>
      <c r="C44" s="119" t="s">
        <v>41</v>
      </c>
      <c r="D44" s="116">
        <v>2.66</v>
      </c>
      <c r="E44" s="138"/>
      <c r="F44" s="423"/>
      <c r="G44" s="138"/>
      <c r="H44" s="138"/>
      <c r="I44" s="138"/>
      <c r="J44" s="138"/>
      <c r="K44" s="138"/>
      <c r="L44" s="415">
        <f t="shared" si="86"/>
        <v>0</v>
      </c>
      <c r="M44" s="421">
        <f t="shared" si="87"/>
        <v>0</v>
      </c>
      <c r="N44" s="421">
        <f t="shared" si="88"/>
        <v>0</v>
      </c>
      <c r="O44" s="422"/>
      <c r="P44" s="417"/>
      <c r="Q44" s="417"/>
      <c r="R44" s="417"/>
      <c r="S44" s="138"/>
      <c r="T44" s="138"/>
      <c r="U44" s="330">
        <f t="shared" si="89"/>
        <v>0</v>
      </c>
      <c r="V44" s="421">
        <f t="shared" si="90"/>
        <v>0</v>
      </c>
      <c r="W44" s="421">
        <f t="shared" si="91"/>
        <v>0</v>
      </c>
      <c r="X44" s="423"/>
      <c r="Y44" s="418"/>
      <c r="Z44" s="418"/>
      <c r="AA44" s="418"/>
      <c r="AB44" s="138"/>
      <c r="AC44" s="138"/>
      <c r="AD44" s="330">
        <f t="shared" si="92"/>
        <v>0</v>
      </c>
      <c r="AE44" s="421">
        <f t="shared" si="93"/>
        <v>0</v>
      </c>
      <c r="AF44" s="421">
        <f t="shared" si="94"/>
        <v>0</v>
      </c>
      <c r="AG44" s="422"/>
      <c r="AH44" s="417"/>
      <c r="AI44" s="417"/>
      <c r="AJ44" s="417"/>
      <c r="AK44" s="138"/>
      <c r="AL44" s="138"/>
      <c r="AM44" s="330">
        <f t="shared" si="95"/>
        <v>0</v>
      </c>
      <c r="AN44" s="421">
        <f t="shared" si="96"/>
        <v>0</v>
      </c>
      <c r="AO44" s="421">
        <f t="shared" si="97"/>
        <v>0</v>
      </c>
      <c r="AP44" s="424">
        <f t="shared" si="98"/>
        <v>0</v>
      </c>
      <c r="AQ44" s="375">
        <f t="shared" si="99"/>
        <v>0</v>
      </c>
      <c r="AR44" s="421">
        <f t="shared" si="100"/>
        <v>0</v>
      </c>
      <c r="AS44" s="505">
        <f t="shared" si="101"/>
        <v>0</v>
      </c>
      <c r="AT44" s="512">
        <f t="shared" si="102"/>
        <v>0</v>
      </c>
      <c r="AU44" s="512">
        <f t="shared" si="103"/>
        <v>0</v>
      </c>
      <c r="AV44" s="512">
        <f t="shared" si="104"/>
        <v>0</v>
      </c>
      <c r="AW44" s="512">
        <f t="shared" si="105"/>
        <v>0</v>
      </c>
      <c r="AX44" s="512">
        <f t="shared" si="106"/>
        <v>0</v>
      </c>
      <c r="AY44" s="511">
        <f t="shared" si="107"/>
        <v>0</v>
      </c>
      <c r="AZ44" s="511">
        <f t="shared" si="108"/>
        <v>0</v>
      </c>
      <c r="BA44" s="511">
        <f t="shared" si="109"/>
        <v>0</v>
      </c>
      <c r="BB44" s="511">
        <f t="shared" si="110"/>
        <v>0</v>
      </c>
      <c r="BC44" s="511">
        <f t="shared" si="111"/>
        <v>0</v>
      </c>
      <c r="BE44" s="161">
        <f t="shared" si="112"/>
        <v>0</v>
      </c>
      <c r="BF44" s="24" t="str">
        <f t="shared" si="22"/>
        <v>T4200044</v>
      </c>
      <c r="BG44" s="130" t="s">
        <v>107</v>
      </c>
    </row>
    <row r="45" spans="1:59" s="24" customFormat="1" ht="7.2" x14ac:dyDescent="0.15">
      <c r="A45" s="25">
        <f>+IF(OR(AND(D45&gt;0,L45&gt;0),AND(D45&gt;0,AQ45&gt;0)),MAX(A$12:A44)+1,0)</f>
        <v>0</v>
      </c>
      <c r="B45" s="644"/>
      <c r="C45" s="119" t="s">
        <v>40</v>
      </c>
      <c r="D45" s="116">
        <v>2.5299999999999998</v>
      </c>
      <c r="E45" s="138"/>
      <c r="F45" s="423"/>
      <c r="G45" s="138"/>
      <c r="H45" s="138"/>
      <c r="I45" s="138"/>
      <c r="J45" s="138"/>
      <c r="K45" s="138"/>
      <c r="L45" s="415">
        <f t="shared" si="86"/>
        <v>0</v>
      </c>
      <c r="M45" s="421">
        <f t="shared" si="87"/>
        <v>0</v>
      </c>
      <c r="N45" s="421">
        <f t="shared" si="88"/>
        <v>0</v>
      </c>
      <c r="O45" s="422"/>
      <c r="P45" s="417"/>
      <c r="Q45" s="417"/>
      <c r="R45" s="417"/>
      <c r="S45" s="138"/>
      <c r="T45" s="138"/>
      <c r="U45" s="330">
        <f t="shared" si="89"/>
        <v>0</v>
      </c>
      <c r="V45" s="421">
        <f t="shared" si="90"/>
        <v>0</v>
      </c>
      <c r="W45" s="421">
        <f t="shared" si="91"/>
        <v>0</v>
      </c>
      <c r="X45" s="423"/>
      <c r="Y45" s="418"/>
      <c r="Z45" s="418"/>
      <c r="AA45" s="418"/>
      <c r="AB45" s="138"/>
      <c r="AC45" s="138"/>
      <c r="AD45" s="330">
        <f t="shared" si="92"/>
        <v>0</v>
      </c>
      <c r="AE45" s="421">
        <f t="shared" si="93"/>
        <v>0</v>
      </c>
      <c r="AF45" s="421">
        <f t="shared" si="94"/>
        <v>0</v>
      </c>
      <c r="AG45" s="422"/>
      <c r="AH45" s="417"/>
      <c r="AI45" s="417"/>
      <c r="AJ45" s="417"/>
      <c r="AK45" s="138"/>
      <c r="AL45" s="138"/>
      <c r="AM45" s="330">
        <f t="shared" si="95"/>
        <v>0</v>
      </c>
      <c r="AN45" s="421">
        <f t="shared" si="96"/>
        <v>0</v>
      </c>
      <c r="AO45" s="421">
        <f t="shared" si="97"/>
        <v>0</v>
      </c>
      <c r="AP45" s="424">
        <f t="shared" si="98"/>
        <v>0</v>
      </c>
      <c r="AQ45" s="375">
        <f t="shared" si="99"/>
        <v>0</v>
      </c>
      <c r="AR45" s="421">
        <f t="shared" si="100"/>
        <v>0</v>
      </c>
      <c r="AS45" s="505">
        <f t="shared" si="101"/>
        <v>0</v>
      </c>
      <c r="AT45" s="512">
        <f t="shared" si="102"/>
        <v>0</v>
      </c>
      <c r="AU45" s="512">
        <f t="shared" si="103"/>
        <v>0</v>
      </c>
      <c r="AV45" s="512">
        <f t="shared" si="104"/>
        <v>0</v>
      </c>
      <c r="AW45" s="512">
        <f t="shared" si="105"/>
        <v>0</v>
      </c>
      <c r="AX45" s="512">
        <f t="shared" si="106"/>
        <v>0</v>
      </c>
      <c r="AY45" s="511">
        <f t="shared" si="107"/>
        <v>0</v>
      </c>
      <c r="AZ45" s="511">
        <f t="shared" si="108"/>
        <v>0</v>
      </c>
      <c r="BA45" s="511">
        <f t="shared" si="109"/>
        <v>0</v>
      </c>
      <c r="BB45" s="511">
        <f t="shared" si="110"/>
        <v>0</v>
      </c>
      <c r="BC45" s="511">
        <f t="shared" si="111"/>
        <v>0</v>
      </c>
      <c r="BE45" s="161">
        <f t="shared" si="112"/>
        <v>0</v>
      </c>
      <c r="BF45" s="24" t="str">
        <f t="shared" si="22"/>
        <v>T4200045</v>
      </c>
      <c r="BG45" s="130" t="s">
        <v>107</v>
      </c>
    </row>
    <row r="46" spans="1:59" s="24" customFormat="1" ht="7.2" x14ac:dyDescent="0.15">
      <c r="A46" s="25">
        <f>+IF(OR(AND(D46&gt;0,L46&gt;0),AND(D46&gt;0,AQ46&gt;0)),MAX(A$12:A45)+1,0)</f>
        <v>0</v>
      </c>
      <c r="B46" s="121"/>
      <c r="C46" s="199" t="s">
        <v>48</v>
      </c>
      <c r="D46" s="199"/>
      <c r="E46" s="197">
        <f t="shared" ref="E46:AS46" si="113">SUM(E38:E45)</f>
        <v>0</v>
      </c>
      <c r="F46" s="197">
        <f t="shared" si="113"/>
        <v>0</v>
      </c>
      <c r="G46" s="197">
        <f t="shared" si="113"/>
        <v>0</v>
      </c>
      <c r="H46" s="197">
        <f t="shared" si="113"/>
        <v>0</v>
      </c>
      <c r="I46" s="197">
        <f t="shared" si="113"/>
        <v>0</v>
      </c>
      <c r="J46" s="197">
        <f t="shared" si="113"/>
        <v>0</v>
      </c>
      <c r="K46" s="197">
        <f t="shared" si="113"/>
        <v>0</v>
      </c>
      <c r="L46" s="197">
        <f t="shared" si="113"/>
        <v>0</v>
      </c>
      <c r="M46" s="197">
        <f t="shared" si="113"/>
        <v>0</v>
      </c>
      <c r="N46" s="197">
        <f t="shared" si="113"/>
        <v>0</v>
      </c>
      <c r="O46" s="197">
        <f t="shared" si="113"/>
        <v>0</v>
      </c>
      <c r="P46" s="197">
        <f t="shared" si="113"/>
        <v>0</v>
      </c>
      <c r="Q46" s="197">
        <f t="shared" si="113"/>
        <v>0</v>
      </c>
      <c r="R46" s="197">
        <f t="shared" si="113"/>
        <v>0</v>
      </c>
      <c r="S46" s="197">
        <f t="shared" si="113"/>
        <v>0</v>
      </c>
      <c r="T46" s="197">
        <f t="shared" si="113"/>
        <v>0</v>
      </c>
      <c r="U46" s="197">
        <f t="shared" si="113"/>
        <v>0</v>
      </c>
      <c r="V46" s="197">
        <f t="shared" si="113"/>
        <v>0</v>
      </c>
      <c r="W46" s="197">
        <f t="shared" si="113"/>
        <v>0</v>
      </c>
      <c r="X46" s="197">
        <f t="shared" si="113"/>
        <v>0</v>
      </c>
      <c r="Y46" s="197">
        <f t="shared" si="113"/>
        <v>0</v>
      </c>
      <c r="Z46" s="197">
        <f t="shared" si="113"/>
        <v>0</v>
      </c>
      <c r="AA46" s="197">
        <f t="shared" si="113"/>
        <v>0</v>
      </c>
      <c r="AB46" s="197">
        <f t="shared" si="113"/>
        <v>0</v>
      </c>
      <c r="AC46" s="197">
        <f t="shared" si="113"/>
        <v>0</v>
      </c>
      <c r="AD46" s="197">
        <f t="shared" si="113"/>
        <v>0</v>
      </c>
      <c r="AE46" s="197">
        <f t="shared" si="113"/>
        <v>0</v>
      </c>
      <c r="AF46" s="197">
        <f t="shared" si="113"/>
        <v>0</v>
      </c>
      <c r="AG46" s="197">
        <f t="shared" si="113"/>
        <v>0</v>
      </c>
      <c r="AH46" s="197">
        <f t="shared" si="113"/>
        <v>0</v>
      </c>
      <c r="AI46" s="197">
        <f t="shared" si="113"/>
        <v>0</v>
      </c>
      <c r="AJ46" s="197">
        <f t="shared" si="113"/>
        <v>0</v>
      </c>
      <c r="AK46" s="197">
        <f t="shared" si="113"/>
        <v>0</v>
      </c>
      <c r="AL46" s="197">
        <f t="shared" si="113"/>
        <v>0</v>
      </c>
      <c r="AM46" s="197">
        <f t="shared" si="113"/>
        <v>0</v>
      </c>
      <c r="AN46" s="197">
        <f t="shared" si="113"/>
        <v>0</v>
      </c>
      <c r="AO46" s="197">
        <f t="shared" si="113"/>
        <v>0</v>
      </c>
      <c r="AP46" s="197">
        <f t="shared" si="113"/>
        <v>0</v>
      </c>
      <c r="AQ46" s="197">
        <f t="shared" si="113"/>
        <v>0</v>
      </c>
      <c r="AR46" s="197">
        <f t="shared" si="113"/>
        <v>0</v>
      </c>
      <c r="AS46" s="197">
        <f t="shared" si="113"/>
        <v>0</v>
      </c>
      <c r="AT46" s="506">
        <f t="shared" ref="AT46:BC46" si="114">+SUM(AT38:AT45)</f>
        <v>0</v>
      </c>
      <c r="AU46" s="506">
        <f t="shared" si="114"/>
        <v>0</v>
      </c>
      <c r="AV46" s="506">
        <f t="shared" si="114"/>
        <v>0</v>
      </c>
      <c r="AW46" s="506">
        <f t="shared" si="114"/>
        <v>0</v>
      </c>
      <c r="AX46" s="506">
        <f t="shared" si="114"/>
        <v>0</v>
      </c>
      <c r="AY46" s="507">
        <f t="shared" si="114"/>
        <v>0</v>
      </c>
      <c r="AZ46" s="507">
        <f t="shared" si="114"/>
        <v>0</v>
      </c>
      <c r="BA46" s="507">
        <f t="shared" si="114"/>
        <v>0</v>
      </c>
      <c r="BB46" s="507">
        <f t="shared" si="114"/>
        <v>0</v>
      </c>
      <c r="BC46" s="507">
        <f t="shared" si="114"/>
        <v>0</v>
      </c>
      <c r="BE46" s="197">
        <f>SUM(BE38:BE45)</f>
        <v>0</v>
      </c>
      <c r="BF46" s="24" t="str">
        <f t="shared" si="22"/>
        <v>T4200046</v>
      </c>
      <c r="BG46" s="130"/>
    </row>
    <row r="47" spans="1:59" s="24" customFormat="1" ht="7.2" x14ac:dyDescent="0.15">
      <c r="A47" s="25">
        <f>+IF(OR(AND(D47&gt;0,L47&gt;0),AND(D47&gt;0,AQ47&gt;0)),MAX(A$12:A46)+1,0)</f>
        <v>0</v>
      </c>
      <c r="B47" s="644" t="s">
        <v>108</v>
      </c>
      <c r="C47" s="119" t="s">
        <v>46</v>
      </c>
      <c r="D47" s="122">
        <v>2.85</v>
      </c>
      <c r="E47" s="138"/>
      <c r="F47" s="423"/>
      <c r="G47" s="138"/>
      <c r="H47" s="138"/>
      <c r="I47" s="138"/>
      <c r="J47" s="138"/>
      <c r="K47" s="138"/>
      <c r="L47" s="415">
        <f t="shared" ref="L47:L54" si="115">+F47+SUM(H47:K47)</f>
        <v>0</v>
      </c>
      <c r="M47" s="421">
        <f t="shared" ref="M47:M54" si="116">+$D47*F47</f>
        <v>0</v>
      </c>
      <c r="N47" s="421">
        <f t="shared" ref="N47:N54" si="117">+$D47*L47</f>
        <v>0</v>
      </c>
      <c r="O47" s="422"/>
      <c r="P47" s="417"/>
      <c r="Q47" s="417"/>
      <c r="R47" s="417"/>
      <c r="S47" s="138"/>
      <c r="T47" s="138"/>
      <c r="U47" s="330">
        <f t="shared" ref="U47:U54" si="118">+O47+SUM(Q47:T47)</f>
        <v>0</v>
      </c>
      <c r="V47" s="421">
        <f t="shared" ref="V47:V54" si="119">+$D47*80%*O47</f>
        <v>0</v>
      </c>
      <c r="W47" s="421">
        <f t="shared" ref="W47:W54" si="120">+$D47*80%*U47</f>
        <v>0</v>
      </c>
      <c r="X47" s="423"/>
      <c r="Y47" s="418"/>
      <c r="Z47" s="418"/>
      <c r="AA47" s="418"/>
      <c r="AB47" s="138"/>
      <c r="AC47" s="138"/>
      <c r="AD47" s="330">
        <f t="shared" ref="AD47:AD54" si="121">+X47+SUM(Z47:AC47)</f>
        <v>0</v>
      </c>
      <c r="AE47" s="421">
        <f t="shared" ref="AE47:AE54" si="122">+$D47*X47</f>
        <v>0</v>
      </c>
      <c r="AF47" s="421">
        <f t="shared" ref="AF47:AF54" si="123">+$D47*AD47</f>
        <v>0</v>
      </c>
      <c r="AG47" s="422"/>
      <c r="AH47" s="417"/>
      <c r="AI47" s="417"/>
      <c r="AJ47" s="417"/>
      <c r="AK47" s="138"/>
      <c r="AL47" s="138"/>
      <c r="AM47" s="330">
        <f t="shared" ref="AM47:AM54" si="124">+AG47+SUM(AI47:AL47)</f>
        <v>0</v>
      </c>
      <c r="AN47" s="421">
        <f t="shared" ref="AN47:AN54" si="125">+$D47*AG47</f>
        <v>0</v>
      </c>
      <c r="AO47" s="421">
        <f t="shared" ref="AO47:AO54" si="126">+$D47*AM47</f>
        <v>0</v>
      </c>
      <c r="AP47" s="424">
        <f t="shared" ref="AP47:AP54" si="127">+O47+X47+AG47</f>
        <v>0</v>
      </c>
      <c r="AQ47" s="375">
        <f t="shared" ref="AQ47:AQ54" si="128">+AM47+AD47+U47</f>
        <v>0</v>
      </c>
      <c r="AR47" s="421">
        <f t="shared" ref="AR47:AR54" si="129">+V47+AE47+AN47</f>
        <v>0</v>
      </c>
      <c r="AS47" s="505">
        <f t="shared" ref="AS47:AS54" si="130">+W47+AF47+AO47</f>
        <v>0</v>
      </c>
      <c r="AT47" s="512">
        <f t="shared" ref="AT47:AT54" si="131">+F47*$D47*$AV$7</f>
        <v>0</v>
      </c>
      <c r="AU47" s="512">
        <f t="shared" ref="AU47:AU54" si="132">+O47*80%*$D47*$AV$7+X47*$D47*$AV$7+AG47*$D47*$AV$7</f>
        <v>0</v>
      </c>
      <c r="AV47" s="512">
        <f t="shared" ref="AV47:AV54" si="133">+AT47+AU47</f>
        <v>0</v>
      </c>
      <c r="AW47" s="512">
        <f t="shared" ref="AW47:AW54" si="134">+IF(AV47=0,0,((AV47/(F47+AP47))-$AU$4)/$AW$11*(F47+AP47))</f>
        <v>0</v>
      </c>
      <c r="AX47" s="512">
        <f t="shared" ref="AX47:AX54" si="135">+AW47*AX$11</f>
        <v>0</v>
      </c>
      <c r="AY47" s="511">
        <f t="shared" ref="AY47:AY54" si="136">+$D47*L47*$AV$7</f>
        <v>0</v>
      </c>
      <c r="AZ47" s="511">
        <f t="shared" ref="AZ47:AZ54" si="137">+U47*80%*$D47*$AV$7+AD47*$D47*$AV$7+AM47*$D47*$AV$7</f>
        <v>0</v>
      </c>
      <c r="BA47" s="511">
        <f t="shared" ref="BA47:BA54" si="138">+AY47+AZ47</f>
        <v>0</v>
      </c>
      <c r="BB47" s="511">
        <f t="shared" ref="BB47:BB54" si="139">+IF(BA47=0,0,((BA47/(L47+AQ47))-$AU$4)/$AW$11*(L47+AQ47))</f>
        <v>0</v>
      </c>
      <c r="BC47" s="511">
        <f t="shared" ref="BC47:BC54" si="140">+BB47*AX$11</f>
        <v>0</v>
      </c>
      <c r="BE47" s="161">
        <f t="shared" ref="BE47:BE54" si="141">($D47*80%*O47)+($D47*X47)+($D47*AG47)</f>
        <v>0</v>
      </c>
      <c r="BF47" s="24" t="str">
        <f t="shared" si="22"/>
        <v>T4200047</v>
      </c>
      <c r="BG47" s="130" t="s">
        <v>108</v>
      </c>
    </row>
    <row r="48" spans="1:59" s="24" customFormat="1" ht="7.2" x14ac:dyDescent="0.15">
      <c r="A48" s="25">
        <f>+IF(OR(AND(D48&gt;0,L48&gt;0),AND(D48&gt;0,AQ48&gt;0)),MAX(A$12:A47)+1,0)</f>
        <v>0</v>
      </c>
      <c r="B48" s="644"/>
      <c r="C48" s="119" t="s">
        <v>45</v>
      </c>
      <c r="D48" s="122">
        <v>2.71</v>
      </c>
      <c r="E48" s="138"/>
      <c r="F48" s="423"/>
      <c r="G48" s="138"/>
      <c r="H48" s="138"/>
      <c r="I48" s="138"/>
      <c r="J48" s="138"/>
      <c r="K48" s="138"/>
      <c r="L48" s="415">
        <f t="shared" si="115"/>
        <v>0</v>
      </c>
      <c r="M48" s="421">
        <f t="shared" si="116"/>
        <v>0</v>
      </c>
      <c r="N48" s="421">
        <f t="shared" si="117"/>
        <v>0</v>
      </c>
      <c r="O48" s="422"/>
      <c r="P48" s="417"/>
      <c r="Q48" s="417"/>
      <c r="R48" s="417"/>
      <c r="S48" s="138"/>
      <c r="T48" s="138"/>
      <c r="U48" s="330">
        <f t="shared" si="118"/>
        <v>0</v>
      </c>
      <c r="V48" s="421">
        <f t="shared" si="119"/>
        <v>0</v>
      </c>
      <c r="W48" s="421">
        <f t="shared" si="120"/>
        <v>0</v>
      </c>
      <c r="X48" s="423"/>
      <c r="Y48" s="418"/>
      <c r="Z48" s="418"/>
      <c r="AA48" s="418"/>
      <c r="AB48" s="138"/>
      <c r="AC48" s="138"/>
      <c r="AD48" s="330">
        <f t="shared" si="121"/>
        <v>0</v>
      </c>
      <c r="AE48" s="421">
        <f t="shared" si="122"/>
        <v>0</v>
      </c>
      <c r="AF48" s="421">
        <f t="shared" si="123"/>
        <v>0</v>
      </c>
      <c r="AG48" s="422"/>
      <c r="AH48" s="417"/>
      <c r="AI48" s="417"/>
      <c r="AJ48" s="417"/>
      <c r="AK48" s="138"/>
      <c r="AL48" s="138"/>
      <c r="AM48" s="330">
        <f t="shared" si="124"/>
        <v>0</v>
      </c>
      <c r="AN48" s="421">
        <f t="shared" si="125"/>
        <v>0</v>
      </c>
      <c r="AO48" s="421">
        <f t="shared" si="126"/>
        <v>0</v>
      </c>
      <c r="AP48" s="424">
        <f t="shared" si="127"/>
        <v>0</v>
      </c>
      <c r="AQ48" s="375">
        <f t="shared" si="128"/>
        <v>0</v>
      </c>
      <c r="AR48" s="421">
        <f t="shared" si="129"/>
        <v>0</v>
      </c>
      <c r="AS48" s="505">
        <f t="shared" si="130"/>
        <v>0</v>
      </c>
      <c r="AT48" s="512">
        <f t="shared" si="131"/>
        <v>0</v>
      </c>
      <c r="AU48" s="512">
        <f t="shared" si="132"/>
        <v>0</v>
      </c>
      <c r="AV48" s="512">
        <f t="shared" si="133"/>
        <v>0</v>
      </c>
      <c r="AW48" s="512">
        <f t="shared" si="134"/>
        <v>0</v>
      </c>
      <c r="AX48" s="512">
        <f t="shared" si="135"/>
        <v>0</v>
      </c>
      <c r="AY48" s="511">
        <f t="shared" si="136"/>
        <v>0</v>
      </c>
      <c r="AZ48" s="511">
        <f t="shared" si="137"/>
        <v>0</v>
      </c>
      <c r="BA48" s="511">
        <f t="shared" si="138"/>
        <v>0</v>
      </c>
      <c r="BB48" s="511">
        <f t="shared" si="139"/>
        <v>0</v>
      </c>
      <c r="BC48" s="511">
        <f t="shared" si="140"/>
        <v>0</v>
      </c>
      <c r="BE48" s="161">
        <f t="shared" si="141"/>
        <v>0</v>
      </c>
      <c r="BF48" s="24" t="str">
        <f t="shared" si="22"/>
        <v>T4200048</v>
      </c>
      <c r="BG48" s="130" t="s">
        <v>108</v>
      </c>
    </row>
    <row r="49" spans="1:59" s="24" customFormat="1" ht="7.2" x14ac:dyDescent="0.15">
      <c r="A49" s="25">
        <f>+IF(OR(AND(D49&gt;0,L49&gt;0),AND(D49&gt;0,AQ49&gt;0)),MAX(A$12:A48)+1,0)</f>
        <v>0</v>
      </c>
      <c r="B49" s="644"/>
      <c r="C49" s="119" t="s">
        <v>44</v>
      </c>
      <c r="D49" s="122">
        <v>2.58</v>
      </c>
      <c r="E49" s="138"/>
      <c r="F49" s="423"/>
      <c r="G49" s="138"/>
      <c r="H49" s="138"/>
      <c r="I49" s="138"/>
      <c r="J49" s="138"/>
      <c r="K49" s="138"/>
      <c r="L49" s="415">
        <f t="shared" si="115"/>
        <v>0</v>
      </c>
      <c r="M49" s="421">
        <f t="shared" si="116"/>
        <v>0</v>
      </c>
      <c r="N49" s="421">
        <f t="shared" si="117"/>
        <v>0</v>
      </c>
      <c r="O49" s="422"/>
      <c r="P49" s="417"/>
      <c r="Q49" s="417"/>
      <c r="R49" s="417"/>
      <c r="S49" s="138"/>
      <c r="T49" s="138"/>
      <c r="U49" s="330">
        <f t="shared" si="118"/>
        <v>0</v>
      </c>
      <c r="V49" s="421">
        <f t="shared" si="119"/>
        <v>0</v>
      </c>
      <c r="W49" s="421">
        <f t="shared" si="120"/>
        <v>0</v>
      </c>
      <c r="X49" s="423"/>
      <c r="Y49" s="418"/>
      <c r="Z49" s="418"/>
      <c r="AA49" s="418"/>
      <c r="AB49" s="138"/>
      <c r="AC49" s="138"/>
      <c r="AD49" s="330">
        <f t="shared" si="121"/>
        <v>0</v>
      </c>
      <c r="AE49" s="421">
        <f t="shared" si="122"/>
        <v>0</v>
      </c>
      <c r="AF49" s="421">
        <f t="shared" si="123"/>
        <v>0</v>
      </c>
      <c r="AG49" s="422"/>
      <c r="AH49" s="417"/>
      <c r="AI49" s="417"/>
      <c r="AJ49" s="417"/>
      <c r="AK49" s="138"/>
      <c r="AL49" s="138"/>
      <c r="AM49" s="330">
        <f t="shared" si="124"/>
        <v>0</v>
      </c>
      <c r="AN49" s="421">
        <f t="shared" si="125"/>
        <v>0</v>
      </c>
      <c r="AO49" s="421">
        <f t="shared" si="126"/>
        <v>0</v>
      </c>
      <c r="AP49" s="424">
        <f t="shared" si="127"/>
        <v>0</v>
      </c>
      <c r="AQ49" s="375">
        <f t="shared" si="128"/>
        <v>0</v>
      </c>
      <c r="AR49" s="421">
        <f t="shared" si="129"/>
        <v>0</v>
      </c>
      <c r="AS49" s="505">
        <f t="shared" si="130"/>
        <v>0</v>
      </c>
      <c r="AT49" s="512">
        <f t="shared" si="131"/>
        <v>0</v>
      </c>
      <c r="AU49" s="512">
        <f t="shared" si="132"/>
        <v>0</v>
      </c>
      <c r="AV49" s="512">
        <f t="shared" si="133"/>
        <v>0</v>
      </c>
      <c r="AW49" s="512">
        <f t="shared" si="134"/>
        <v>0</v>
      </c>
      <c r="AX49" s="512">
        <f t="shared" si="135"/>
        <v>0</v>
      </c>
      <c r="AY49" s="511">
        <f t="shared" si="136"/>
        <v>0</v>
      </c>
      <c r="AZ49" s="511">
        <f t="shared" si="137"/>
        <v>0</v>
      </c>
      <c r="BA49" s="511">
        <f t="shared" si="138"/>
        <v>0</v>
      </c>
      <c r="BB49" s="511">
        <f t="shared" si="139"/>
        <v>0</v>
      </c>
      <c r="BC49" s="511">
        <f t="shared" si="140"/>
        <v>0</v>
      </c>
      <c r="BE49" s="161">
        <f t="shared" si="141"/>
        <v>0</v>
      </c>
      <c r="BF49" s="24" t="str">
        <f t="shared" si="22"/>
        <v>T4200049</v>
      </c>
      <c r="BG49" s="130" t="s">
        <v>108</v>
      </c>
    </row>
    <row r="50" spans="1:59" s="24" customFormat="1" ht="7.2" x14ac:dyDescent="0.15">
      <c r="A50" s="25">
        <f>+IF(OR(AND(D50&gt;0,L50&gt;0),AND(D50&gt;0,AQ50&gt;0)),MAX(A$12:A49)+1,0)</f>
        <v>0</v>
      </c>
      <c r="B50" s="644"/>
      <c r="C50" s="119" t="s">
        <v>43</v>
      </c>
      <c r="D50" s="122">
        <v>2.46</v>
      </c>
      <c r="E50" s="138"/>
      <c r="F50" s="423"/>
      <c r="G50" s="138"/>
      <c r="H50" s="138"/>
      <c r="I50" s="138"/>
      <c r="J50" s="138"/>
      <c r="K50" s="138"/>
      <c r="L50" s="415">
        <f t="shared" si="115"/>
        <v>0</v>
      </c>
      <c r="M50" s="421">
        <f t="shared" si="116"/>
        <v>0</v>
      </c>
      <c r="N50" s="421">
        <f t="shared" si="117"/>
        <v>0</v>
      </c>
      <c r="O50" s="422"/>
      <c r="P50" s="417"/>
      <c r="Q50" s="417"/>
      <c r="R50" s="417"/>
      <c r="S50" s="138"/>
      <c r="T50" s="138"/>
      <c r="U50" s="330">
        <f t="shared" si="118"/>
        <v>0</v>
      </c>
      <c r="V50" s="421">
        <f t="shared" si="119"/>
        <v>0</v>
      </c>
      <c r="W50" s="421">
        <f t="shared" si="120"/>
        <v>0</v>
      </c>
      <c r="X50" s="423"/>
      <c r="Y50" s="418"/>
      <c r="Z50" s="418"/>
      <c r="AA50" s="418"/>
      <c r="AB50" s="138"/>
      <c r="AC50" s="138"/>
      <c r="AD50" s="330">
        <f t="shared" si="121"/>
        <v>0</v>
      </c>
      <c r="AE50" s="421">
        <f t="shared" si="122"/>
        <v>0</v>
      </c>
      <c r="AF50" s="421">
        <f t="shared" si="123"/>
        <v>0</v>
      </c>
      <c r="AG50" s="422"/>
      <c r="AH50" s="417"/>
      <c r="AI50" s="417"/>
      <c r="AJ50" s="417"/>
      <c r="AK50" s="138"/>
      <c r="AL50" s="138"/>
      <c r="AM50" s="330">
        <f t="shared" si="124"/>
        <v>0</v>
      </c>
      <c r="AN50" s="421">
        <f t="shared" si="125"/>
        <v>0</v>
      </c>
      <c r="AO50" s="421">
        <f t="shared" si="126"/>
        <v>0</v>
      </c>
      <c r="AP50" s="424">
        <f t="shared" si="127"/>
        <v>0</v>
      </c>
      <c r="AQ50" s="375">
        <f t="shared" si="128"/>
        <v>0</v>
      </c>
      <c r="AR50" s="421">
        <f t="shared" si="129"/>
        <v>0</v>
      </c>
      <c r="AS50" s="505">
        <f t="shared" si="130"/>
        <v>0</v>
      </c>
      <c r="AT50" s="512">
        <f t="shared" si="131"/>
        <v>0</v>
      </c>
      <c r="AU50" s="512">
        <f t="shared" si="132"/>
        <v>0</v>
      </c>
      <c r="AV50" s="512">
        <f t="shared" si="133"/>
        <v>0</v>
      </c>
      <c r="AW50" s="512">
        <f t="shared" si="134"/>
        <v>0</v>
      </c>
      <c r="AX50" s="512">
        <f t="shared" si="135"/>
        <v>0</v>
      </c>
      <c r="AY50" s="511">
        <f t="shared" si="136"/>
        <v>0</v>
      </c>
      <c r="AZ50" s="511">
        <f t="shared" si="137"/>
        <v>0</v>
      </c>
      <c r="BA50" s="511">
        <f t="shared" si="138"/>
        <v>0</v>
      </c>
      <c r="BB50" s="511">
        <f t="shared" si="139"/>
        <v>0</v>
      </c>
      <c r="BC50" s="511">
        <f t="shared" si="140"/>
        <v>0</v>
      </c>
      <c r="BE50" s="161">
        <f t="shared" si="141"/>
        <v>0</v>
      </c>
      <c r="BF50" s="24" t="str">
        <f t="shared" si="22"/>
        <v>T4200050</v>
      </c>
      <c r="BG50" s="130" t="s">
        <v>108</v>
      </c>
    </row>
    <row r="51" spans="1:59" s="24" customFormat="1" ht="7.2" x14ac:dyDescent="0.15">
      <c r="A51" s="25">
        <f>+IF(OR(AND(D51&gt;0,L51&gt;0),AND(D51&gt;0,AQ51&gt;0)),MAX(A$12:A50)+1,0)</f>
        <v>0</v>
      </c>
      <c r="B51" s="644"/>
      <c r="C51" s="119" t="s">
        <v>370</v>
      </c>
      <c r="D51" s="122">
        <v>2.34</v>
      </c>
      <c r="E51" s="138"/>
      <c r="F51" s="423"/>
      <c r="G51" s="138"/>
      <c r="H51" s="138"/>
      <c r="I51" s="138"/>
      <c r="J51" s="138"/>
      <c r="K51" s="138"/>
      <c r="L51" s="415">
        <f t="shared" si="115"/>
        <v>0</v>
      </c>
      <c r="M51" s="421">
        <f t="shared" si="116"/>
        <v>0</v>
      </c>
      <c r="N51" s="421">
        <f t="shared" si="117"/>
        <v>0</v>
      </c>
      <c r="O51" s="422"/>
      <c r="P51" s="417"/>
      <c r="Q51" s="417"/>
      <c r="R51" s="417"/>
      <c r="S51" s="138"/>
      <c r="T51" s="138"/>
      <c r="U51" s="330">
        <f t="shared" si="118"/>
        <v>0</v>
      </c>
      <c r="V51" s="421">
        <f t="shared" si="119"/>
        <v>0</v>
      </c>
      <c r="W51" s="421">
        <f t="shared" si="120"/>
        <v>0</v>
      </c>
      <c r="X51" s="423"/>
      <c r="Y51" s="418"/>
      <c r="Z51" s="418"/>
      <c r="AA51" s="418"/>
      <c r="AB51" s="138"/>
      <c r="AC51" s="138"/>
      <c r="AD51" s="330">
        <f t="shared" si="121"/>
        <v>0</v>
      </c>
      <c r="AE51" s="421">
        <f t="shared" si="122"/>
        <v>0</v>
      </c>
      <c r="AF51" s="421">
        <f t="shared" si="123"/>
        <v>0</v>
      </c>
      <c r="AG51" s="422"/>
      <c r="AH51" s="417"/>
      <c r="AI51" s="417"/>
      <c r="AJ51" s="417"/>
      <c r="AK51" s="138"/>
      <c r="AL51" s="138"/>
      <c r="AM51" s="330">
        <f t="shared" si="124"/>
        <v>0</v>
      </c>
      <c r="AN51" s="421">
        <f t="shared" si="125"/>
        <v>0</v>
      </c>
      <c r="AO51" s="421">
        <f t="shared" si="126"/>
        <v>0</v>
      </c>
      <c r="AP51" s="424">
        <f t="shared" si="127"/>
        <v>0</v>
      </c>
      <c r="AQ51" s="375">
        <f t="shared" si="128"/>
        <v>0</v>
      </c>
      <c r="AR51" s="421">
        <f t="shared" si="129"/>
        <v>0</v>
      </c>
      <c r="AS51" s="505">
        <f t="shared" si="130"/>
        <v>0</v>
      </c>
      <c r="AT51" s="512">
        <f t="shared" si="131"/>
        <v>0</v>
      </c>
      <c r="AU51" s="512">
        <f t="shared" si="132"/>
        <v>0</v>
      </c>
      <c r="AV51" s="512">
        <f t="shared" si="133"/>
        <v>0</v>
      </c>
      <c r="AW51" s="512">
        <f t="shared" si="134"/>
        <v>0</v>
      </c>
      <c r="AX51" s="512">
        <f t="shared" si="135"/>
        <v>0</v>
      </c>
      <c r="AY51" s="511">
        <f t="shared" si="136"/>
        <v>0</v>
      </c>
      <c r="AZ51" s="511">
        <f t="shared" si="137"/>
        <v>0</v>
      </c>
      <c r="BA51" s="511">
        <f t="shared" si="138"/>
        <v>0</v>
      </c>
      <c r="BB51" s="511">
        <f t="shared" si="139"/>
        <v>0</v>
      </c>
      <c r="BC51" s="511">
        <f t="shared" si="140"/>
        <v>0</v>
      </c>
      <c r="BE51" s="161">
        <f t="shared" si="141"/>
        <v>0</v>
      </c>
      <c r="BF51" s="24" t="str">
        <f t="shared" si="22"/>
        <v>T4200051</v>
      </c>
      <c r="BG51" s="130" t="s">
        <v>108</v>
      </c>
    </row>
    <row r="52" spans="1:59" s="24" customFormat="1" ht="7.2" x14ac:dyDescent="0.15">
      <c r="A52" s="25">
        <f>+IF(OR(AND(D52&gt;0,L52&gt;0),AND(D52&gt;0,AQ52&gt;0)),MAX(A$12:A51)+1,0)</f>
        <v>0</v>
      </c>
      <c r="B52" s="644"/>
      <c r="C52" s="119" t="s">
        <v>42</v>
      </c>
      <c r="D52" s="122">
        <v>2.23</v>
      </c>
      <c r="E52" s="138"/>
      <c r="F52" s="423"/>
      <c r="G52" s="138"/>
      <c r="H52" s="138"/>
      <c r="I52" s="138"/>
      <c r="J52" s="138"/>
      <c r="K52" s="138"/>
      <c r="L52" s="415">
        <f t="shared" si="115"/>
        <v>0</v>
      </c>
      <c r="M52" s="421">
        <f t="shared" si="116"/>
        <v>0</v>
      </c>
      <c r="N52" s="421">
        <f t="shared" si="117"/>
        <v>0</v>
      </c>
      <c r="O52" s="422"/>
      <c r="P52" s="417"/>
      <c r="Q52" s="417"/>
      <c r="R52" s="417"/>
      <c r="S52" s="138"/>
      <c r="T52" s="138"/>
      <c r="U52" s="330">
        <f t="shared" si="118"/>
        <v>0</v>
      </c>
      <c r="V52" s="421">
        <f t="shared" si="119"/>
        <v>0</v>
      </c>
      <c r="W52" s="421">
        <f t="shared" si="120"/>
        <v>0</v>
      </c>
      <c r="X52" s="423"/>
      <c r="Y52" s="418"/>
      <c r="Z52" s="418"/>
      <c r="AA52" s="418"/>
      <c r="AB52" s="138"/>
      <c r="AC52" s="138"/>
      <c r="AD52" s="330">
        <f t="shared" si="121"/>
        <v>0</v>
      </c>
      <c r="AE52" s="421">
        <f t="shared" si="122"/>
        <v>0</v>
      </c>
      <c r="AF52" s="421">
        <f t="shared" si="123"/>
        <v>0</v>
      </c>
      <c r="AG52" s="422"/>
      <c r="AH52" s="417"/>
      <c r="AI52" s="417"/>
      <c r="AJ52" s="417"/>
      <c r="AK52" s="138"/>
      <c r="AL52" s="138"/>
      <c r="AM52" s="330">
        <f t="shared" si="124"/>
        <v>0</v>
      </c>
      <c r="AN52" s="421">
        <f t="shared" si="125"/>
        <v>0</v>
      </c>
      <c r="AO52" s="421">
        <f t="shared" si="126"/>
        <v>0</v>
      </c>
      <c r="AP52" s="424">
        <f t="shared" si="127"/>
        <v>0</v>
      </c>
      <c r="AQ52" s="375">
        <f t="shared" si="128"/>
        <v>0</v>
      </c>
      <c r="AR52" s="421">
        <f t="shared" si="129"/>
        <v>0</v>
      </c>
      <c r="AS52" s="505">
        <f t="shared" si="130"/>
        <v>0</v>
      </c>
      <c r="AT52" s="512">
        <f t="shared" si="131"/>
        <v>0</v>
      </c>
      <c r="AU52" s="512">
        <f t="shared" si="132"/>
        <v>0</v>
      </c>
      <c r="AV52" s="512">
        <f t="shared" si="133"/>
        <v>0</v>
      </c>
      <c r="AW52" s="512">
        <f t="shared" si="134"/>
        <v>0</v>
      </c>
      <c r="AX52" s="512">
        <f t="shared" si="135"/>
        <v>0</v>
      </c>
      <c r="AY52" s="511">
        <f t="shared" si="136"/>
        <v>0</v>
      </c>
      <c r="AZ52" s="511">
        <f t="shared" si="137"/>
        <v>0</v>
      </c>
      <c r="BA52" s="511">
        <f t="shared" si="138"/>
        <v>0</v>
      </c>
      <c r="BB52" s="511">
        <f t="shared" si="139"/>
        <v>0</v>
      </c>
      <c r="BC52" s="511">
        <f t="shared" si="140"/>
        <v>0</v>
      </c>
      <c r="BE52" s="161">
        <f t="shared" si="141"/>
        <v>0</v>
      </c>
      <c r="BF52" s="24" t="str">
        <f t="shared" si="22"/>
        <v>T4200052</v>
      </c>
      <c r="BG52" s="130" t="s">
        <v>108</v>
      </c>
    </row>
    <row r="53" spans="1:59" s="24" customFormat="1" ht="7.2" x14ac:dyDescent="0.15">
      <c r="A53" s="25">
        <f>+IF(OR(AND(D53&gt;0,L53&gt;0),AND(D53&gt;0,AQ53&gt;0)),MAX(A$12:A52)+1,0)</f>
        <v>0</v>
      </c>
      <c r="B53" s="644"/>
      <c r="C53" s="119" t="s">
        <v>41</v>
      </c>
      <c r="D53" s="122">
        <v>2.13</v>
      </c>
      <c r="E53" s="138"/>
      <c r="F53" s="423"/>
      <c r="G53" s="138"/>
      <c r="H53" s="138"/>
      <c r="I53" s="138"/>
      <c r="J53" s="138"/>
      <c r="K53" s="138"/>
      <c r="L53" s="415">
        <f t="shared" si="115"/>
        <v>0</v>
      </c>
      <c r="M53" s="421">
        <f t="shared" si="116"/>
        <v>0</v>
      </c>
      <c r="N53" s="421">
        <f t="shared" si="117"/>
        <v>0</v>
      </c>
      <c r="O53" s="422"/>
      <c r="P53" s="417"/>
      <c r="Q53" s="417"/>
      <c r="R53" s="417"/>
      <c r="S53" s="138"/>
      <c r="T53" s="138"/>
      <c r="U53" s="330">
        <f t="shared" si="118"/>
        <v>0</v>
      </c>
      <c r="V53" s="421">
        <f t="shared" si="119"/>
        <v>0</v>
      </c>
      <c r="W53" s="421">
        <f t="shared" si="120"/>
        <v>0</v>
      </c>
      <c r="X53" s="423"/>
      <c r="Y53" s="418"/>
      <c r="Z53" s="418"/>
      <c r="AA53" s="418"/>
      <c r="AB53" s="138"/>
      <c r="AC53" s="138"/>
      <c r="AD53" s="330">
        <f t="shared" si="121"/>
        <v>0</v>
      </c>
      <c r="AE53" s="421">
        <f t="shared" si="122"/>
        <v>0</v>
      </c>
      <c r="AF53" s="421">
        <f t="shared" si="123"/>
        <v>0</v>
      </c>
      <c r="AG53" s="422"/>
      <c r="AH53" s="417"/>
      <c r="AI53" s="417"/>
      <c r="AJ53" s="417"/>
      <c r="AK53" s="138"/>
      <c r="AL53" s="138"/>
      <c r="AM53" s="330">
        <f t="shared" si="124"/>
        <v>0</v>
      </c>
      <c r="AN53" s="421">
        <f t="shared" si="125"/>
        <v>0</v>
      </c>
      <c r="AO53" s="421">
        <f t="shared" si="126"/>
        <v>0</v>
      </c>
      <c r="AP53" s="424">
        <f t="shared" si="127"/>
        <v>0</v>
      </c>
      <c r="AQ53" s="375">
        <f t="shared" si="128"/>
        <v>0</v>
      </c>
      <c r="AR53" s="421">
        <f t="shared" si="129"/>
        <v>0</v>
      </c>
      <c r="AS53" s="505">
        <f t="shared" si="130"/>
        <v>0</v>
      </c>
      <c r="AT53" s="512">
        <f t="shared" si="131"/>
        <v>0</v>
      </c>
      <c r="AU53" s="512">
        <f t="shared" si="132"/>
        <v>0</v>
      </c>
      <c r="AV53" s="512">
        <f t="shared" si="133"/>
        <v>0</v>
      </c>
      <c r="AW53" s="512">
        <f t="shared" si="134"/>
        <v>0</v>
      </c>
      <c r="AX53" s="512">
        <f t="shared" si="135"/>
        <v>0</v>
      </c>
      <c r="AY53" s="511">
        <f t="shared" si="136"/>
        <v>0</v>
      </c>
      <c r="AZ53" s="511">
        <f t="shared" si="137"/>
        <v>0</v>
      </c>
      <c r="BA53" s="511">
        <f t="shared" si="138"/>
        <v>0</v>
      </c>
      <c r="BB53" s="511">
        <f t="shared" si="139"/>
        <v>0</v>
      </c>
      <c r="BC53" s="511">
        <f t="shared" si="140"/>
        <v>0</v>
      </c>
      <c r="BE53" s="161">
        <f t="shared" si="141"/>
        <v>0</v>
      </c>
      <c r="BF53" s="24" t="str">
        <f t="shared" si="22"/>
        <v>T4200053</v>
      </c>
      <c r="BG53" s="130" t="s">
        <v>108</v>
      </c>
    </row>
    <row r="54" spans="1:59" s="24" customFormat="1" ht="7.2" x14ac:dyDescent="0.15">
      <c r="A54" s="25">
        <f>+IF(OR(AND(D54&gt;0,L54&gt;0),AND(D54&gt;0,AQ54&gt;0)),MAX(A$12:A53)+1,0)</f>
        <v>0</v>
      </c>
      <c r="B54" s="644"/>
      <c r="C54" s="119" t="s">
        <v>40</v>
      </c>
      <c r="D54" s="122">
        <v>2.0299999999999998</v>
      </c>
      <c r="E54" s="138"/>
      <c r="F54" s="423"/>
      <c r="G54" s="138"/>
      <c r="H54" s="138"/>
      <c r="I54" s="138"/>
      <c r="J54" s="138"/>
      <c r="K54" s="138"/>
      <c r="L54" s="415">
        <f t="shared" si="115"/>
        <v>0</v>
      </c>
      <c r="M54" s="421">
        <f t="shared" si="116"/>
        <v>0</v>
      </c>
      <c r="N54" s="421">
        <f t="shared" si="117"/>
        <v>0</v>
      </c>
      <c r="O54" s="422"/>
      <c r="P54" s="417"/>
      <c r="Q54" s="417"/>
      <c r="R54" s="417"/>
      <c r="S54" s="138"/>
      <c r="T54" s="138"/>
      <c r="U54" s="330">
        <f t="shared" si="118"/>
        <v>0</v>
      </c>
      <c r="V54" s="421">
        <f t="shared" si="119"/>
        <v>0</v>
      </c>
      <c r="W54" s="421">
        <f t="shared" si="120"/>
        <v>0</v>
      </c>
      <c r="X54" s="423"/>
      <c r="Y54" s="418"/>
      <c r="Z54" s="418"/>
      <c r="AA54" s="418"/>
      <c r="AB54" s="138"/>
      <c r="AC54" s="138"/>
      <c r="AD54" s="330">
        <f t="shared" si="121"/>
        <v>0</v>
      </c>
      <c r="AE54" s="421">
        <f t="shared" si="122"/>
        <v>0</v>
      </c>
      <c r="AF54" s="421">
        <f t="shared" si="123"/>
        <v>0</v>
      </c>
      <c r="AG54" s="422"/>
      <c r="AH54" s="417"/>
      <c r="AI54" s="417"/>
      <c r="AJ54" s="417"/>
      <c r="AK54" s="138"/>
      <c r="AL54" s="138"/>
      <c r="AM54" s="330">
        <f t="shared" si="124"/>
        <v>0</v>
      </c>
      <c r="AN54" s="421">
        <f t="shared" si="125"/>
        <v>0</v>
      </c>
      <c r="AO54" s="421">
        <f t="shared" si="126"/>
        <v>0</v>
      </c>
      <c r="AP54" s="424">
        <f t="shared" si="127"/>
        <v>0</v>
      </c>
      <c r="AQ54" s="375">
        <f t="shared" si="128"/>
        <v>0</v>
      </c>
      <c r="AR54" s="421">
        <f t="shared" si="129"/>
        <v>0</v>
      </c>
      <c r="AS54" s="505">
        <f t="shared" si="130"/>
        <v>0</v>
      </c>
      <c r="AT54" s="512">
        <f t="shared" si="131"/>
        <v>0</v>
      </c>
      <c r="AU54" s="512">
        <f t="shared" si="132"/>
        <v>0</v>
      </c>
      <c r="AV54" s="512">
        <f t="shared" si="133"/>
        <v>0</v>
      </c>
      <c r="AW54" s="512">
        <f t="shared" si="134"/>
        <v>0</v>
      </c>
      <c r="AX54" s="512">
        <f t="shared" si="135"/>
        <v>0</v>
      </c>
      <c r="AY54" s="511">
        <f t="shared" si="136"/>
        <v>0</v>
      </c>
      <c r="AZ54" s="511">
        <f t="shared" si="137"/>
        <v>0</v>
      </c>
      <c r="BA54" s="511">
        <f t="shared" si="138"/>
        <v>0</v>
      </c>
      <c r="BB54" s="511">
        <f t="shared" si="139"/>
        <v>0</v>
      </c>
      <c r="BC54" s="511">
        <f t="shared" si="140"/>
        <v>0</v>
      </c>
      <c r="BE54" s="161">
        <f t="shared" si="141"/>
        <v>0</v>
      </c>
      <c r="BF54" s="24" t="str">
        <f t="shared" si="22"/>
        <v>T4200054</v>
      </c>
      <c r="BG54" s="130" t="s">
        <v>108</v>
      </c>
    </row>
    <row r="55" spans="1:59" s="24" customFormat="1" ht="7.2" x14ac:dyDescent="0.15">
      <c r="A55" s="25">
        <f>+IF(OR(AND(D55&gt;0,L55&gt;0),AND(D55&gt;0,AQ55&gt;0)),MAX(A$12:A54)+1,0)</f>
        <v>0</v>
      </c>
      <c r="B55" s="121"/>
      <c r="C55" s="199" t="s">
        <v>101</v>
      </c>
      <c r="D55" s="199"/>
      <c r="E55" s="197">
        <f t="shared" ref="E55:AS55" si="142">SUM(E47:E54)</f>
        <v>0</v>
      </c>
      <c r="F55" s="197">
        <f t="shared" si="142"/>
        <v>0</v>
      </c>
      <c r="G55" s="197">
        <f t="shared" si="142"/>
        <v>0</v>
      </c>
      <c r="H55" s="197">
        <f t="shared" si="142"/>
        <v>0</v>
      </c>
      <c r="I55" s="197">
        <f t="shared" si="142"/>
        <v>0</v>
      </c>
      <c r="J55" s="197">
        <f t="shared" si="142"/>
        <v>0</v>
      </c>
      <c r="K55" s="197">
        <f t="shared" si="142"/>
        <v>0</v>
      </c>
      <c r="L55" s="197">
        <f t="shared" si="142"/>
        <v>0</v>
      </c>
      <c r="M55" s="197">
        <f t="shared" si="142"/>
        <v>0</v>
      </c>
      <c r="N55" s="197">
        <f t="shared" si="142"/>
        <v>0</v>
      </c>
      <c r="O55" s="197">
        <f t="shared" si="142"/>
        <v>0</v>
      </c>
      <c r="P55" s="197">
        <f t="shared" si="142"/>
        <v>0</v>
      </c>
      <c r="Q55" s="197">
        <f t="shared" si="142"/>
        <v>0</v>
      </c>
      <c r="R55" s="197">
        <f t="shared" si="142"/>
        <v>0</v>
      </c>
      <c r="S55" s="197">
        <f t="shared" si="142"/>
        <v>0</v>
      </c>
      <c r="T55" s="197">
        <f t="shared" si="142"/>
        <v>0</v>
      </c>
      <c r="U55" s="197">
        <f t="shared" si="142"/>
        <v>0</v>
      </c>
      <c r="V55" s="197">
        <f t="shared" si="142"/>
        <v>0</v>
      </c>
      <c r="W55" s="197">
        <f t="shared" si="142"/>
        <v>0</v>
      </c>
      <c r="X55" s="197">
        <f t="shared" si="142"/>
        <v>0</v>
      </c>
      <c r="Y55" s="197">
        <f t="shared" si="142"/>
        <v>0</v>
      </c>
      <c r="Z55" s="197">
        <f t="shared" si="142"/>
        <v>0</v>
      </c>
      <c r="AA55" s="197">
        <f t="shared" si="142"/>
        <v>0</v>
      </c>
      <c r="AB55" s="197">
        <f t="shared" si="142"/>
        <v>0</v>
      </c>
      <c r="AC55" s="197">
        <f t="shared" si="142"/>
        <v>0</v>
      </c>
      <c r="AD55" s="197">
        <f t="shared" si="142"/>
        <v>0</v>
      </c>
      <c r="AE55" s="197">
        <f t="shared" si="142"/>
        <v>0</v>
      </c>
      <c r="AF55" s="197">
        <f t="shared" si="142"/>
        <v>0</v>
      </c>
      <c r="AG55" s="197">
        <f t="shared" si="142"/>
        <v>0</v>
      </c>
      <c r="AH55" s="197">
        <f t="shared" si="142"/>
        <v>0</v>
      </c>
      <c r="AI55" s="197">
        <f t="shared" si="142"/>
        <v>0</v>
      </c>
      <c r="AJ55" s="197">
        <f t="shared" si="142"/>
        <v>0</v>
      </c>
      <c r="AK55" s="197">
        <f t="shared" si="142"/>
        <v>0</v>
      </c>
      <c r="AL55" s="197">
        <f t="shared" si="142"/>
        <v>0</v>
      </c>
      <c r="AM55" s="197">
        <f t="shared" si="142"/>
        <v>0</v>
      </c>
      <c r="AN55" s="197">
        <f t="shared" si="142"/>
        <v>0</v>
      </c>
      <c r="AO55" s="197">
        <f t="shared" si="142"/>
        <v>0</v>
      </c>
      <c r="AP55" s="197">
        <f t="shared" si="142"/>
        <v>0</v>
      </c>
      <c r="AQ55" s="197">
        <f t="shared" si="142"/>
        <v>0</v>
      </c>
      <c r="AR55" s="197">
        <f t="shared" si="142"/>
        <v>0</v>
      </c>
      <c r="AS55" s="197">
        <f t="shared" si="142"/>
        <v>0</v>
      </c>
      <c r="AT55" s="506">
        <f t="shared" ref="AT55:BC55" si="143">+SUM(AT47:AT54)</f>
        <v>0</v>
      </c>
      <c r="AU55" s="506">
        <f t="shared" si="143"/>
        <v>0</v>
      </c>
      <c r="AV55" s="506">
        <f t="shared" si="143"/>
        <v>0</v>
      </c>
      <c r="AW55" s="506">
        <f t="shared" si="143"/>
        <v>0</v>
      </c>
      <c r="AX55" s="506">
        <f t="shared" si="143"/>
        <v>0</v>
      </c>
      <c r="AY55" s="507">
        <f t="shared" si="143"/>
        <v>0</v>
      </c>
      <c r="AZ55" s="507">
        <f t="shared" si="143"/>
        <v>0</v>
      </c>
      <c r="BA55" s="507">
        <f t="shared" si="143"/>
        <v>0</v>
      </c>
      <c r="BB55" s="507">
        <f t="shared" si="143"/>
        <v>0</v>
      </c>
      <c r="BC55" s="507">
        <f t="shared" si="143"/>
        <v>0</v>
      </c>
      <c r="BE55" s="197">
        <f>SUM(BE47:BE54)</f>
        <v>0</v>
      </c>
      <c r="BF55" s="24" t="str">
        <f t="shared" si="22"/>
        <v>T4200055</v>
      </c>
      <c r="BG55" s="130"/>
    </row>
    <row r="56" spans="1:59" s="24" customFormat="1" ht="7.2" x14ac:dyDescent="0.15">
      <c r="A56" s="25">
        <f>+IF(OR(AND(D56&gt;0,L56&gt;0),AND(D56&gt;0,AQ56&gt;0)),MAX(A$12:A55)+1,0)</f>
        <v>0</v>
      </c>
      <c r="B56" s="644" t="s">
        <v>109</v>
      </c>
      <c r="C56" s="119" t="s">
        <v>46</v>
      </c>
      <c r="D56" s="122">
        <v>2.67</v>
      </c>
      <c r="E56" s="138"/>
      <c r="F56" s="423"/>
      <c r="G56" s="138"/>
      <c r="H56" s="138"/>
      <c r="I56" s="138"/>
      <c r="J56" s="138"/>
      <c r="K56" s="138"/>
      <c r="L56" s="415">
        <f t="shared" ref="L56:L63" si="144">+F56+SUM(H56:K56)</f>
        <v>0</v>
      </c>
      <c r="M56" s="421">
        <f t="shared" ref="M56:M63" si="145">+$D56*F56</f>
        <v>0</v>
      </c>
      <c r="N56" s="421">
        <f t="shared" ref="N56:N63" si="146">+$D56*L56</f>
        <v>0</v>
      </c>
      <c r="O56" s="422"/>
      <c r="P56" s="417"/>
      <c r="Q56" s="417"/>
      <c r="R56" s="417"/>
      <c r="S56" s="138"/>
      <c r="T56" s="138"/>
      <c r="U56" s="330">
        <f t="shared" ref="U56:U63" si="147">+O56+SUM(Q56:T56)</f>
        <v>0</v>
      </c>
      <c r="V56" s="421">
        <f t="shared" ref="V56:V63" si="148">+$D56*80%*O56</f>
        <v>0</v>
      </c>
      <c r="W56" s="421">
        <f t="shared" ref="W56:W63" si="149">+$D56*80%*U56</f>
        <v>0</v>
      </c>
      <c r="X56" s="423"/>
      <c r="Y56" s="418"/>
      <c r="Z56" s="418"/>
      <c r="AA56" s="418"/>
      <c r="AB56" s="138"/>
      <c r="AC56" s="138"/>
      <c r="AD56" s="330">
        <f t="shared" ref="AD56:AD63" si="150">+X56+SUM(Z56:AC56)</f>
        <v>0</v>
      </c>
      <c r="AE56" s="421">
        <f t="shared" ref="AE56:AE63" si="151">+$D56*X56</f>
        <v>0</v>
      </c>
      <c r="AF56" s="421">
        <f t="shared" ref="AF56:AF63" si="152">+$D56*AD56</f>
        <v>0</v>
      </c>
      <c r="AG56" s="422"/>
      <c r="AH56" s="417"/>
      <c r="AI56" s="417"/>
      <c r="AJ56" s="417"/>
      <c r="AK56" s="138"/>
      <c r="AL56" s="138"/>
      <c r="AM56" s="330">
        <f t="shared" ref="AM56:AM63" si="153">+AG56+SUM(AI56:AL56)</f>
        <v>0</v>
      </c>
      <c r="AN56" s="421">
        <f t="shared" ref="AN56:AN63" si="154">+$D56*AG56</f>
        <v>0</v>
      </c>
      <c r="AO56" s="421">
        <f t="shared" ref="AO56:AO63" si="155">+$D56*AM56</f>
        <v>0</v>
      </c>
      <c r="AP56" s="424">
        <f t="shared" ref="AP56:AP63" si="156">+O56+X56+AG56</f>
        <v>0</v>
      </c>
      <c r="AQ56" s="375">
        <f t="shared" ref="AQ56:AQ63" si="157">+AM56+AD56+U56</f>
        <v>0</v>
      </c>
      <c r="AR56" s="421">
        <f t="shared" ref="AR56:AR63" si="158">+V56+AE56+AN56</f>
        <v>0</v>
      </c>
      <c r="AS56" s="505">
        <f t="shared" ref="AS56:AS63" si="159">+W56+AF56+AO56</f>
        <v>0</v>
      </c>
      <c r="AT56" s="512">
        <f t="shared" ref="AT56:AT63" si="160">+F56*$D56*$AV$7</f>
        <v>0</v>
      </c>
      <c r="AU56" s="512">
        <f t="shared" ref="AU56:AU63" si="161">+O56*80%*$D56*$AV$7+X56*$D56*$AV$7+AG56*$D56*$AV$7</f>
        <v>0</v>
      </c>
      <c r="AV56" s="512">
        <f t="shared" ref="AV56:AV63" si="162">+AT56+AU56</f>
        <v>0</v>
      </c>
      <c r="AW56" s="512">
        <f t="shared" ref="AW56:AW63" si="163">+IF(AV56=0,0,((AV56/(F56+AP56))-$AU$4)/$AW$11*(F56+AP56))</f>
        <v>0</v>
      </c>
      <c r="AX56" s="512">
        <f t="shared" ref="AX56:AX63" si="164">+AW56*AX$11</f>
        <v>0</v>
      </c>
      <c r="AY56" s="511">
        <f t="shared" ref="AY56:AY63" si="165">+$D56*L56*$AV$7</f>
        <v>0</v>
      </c>
      <c r="AZ56" s="511">
        <f t="shared" ref="AZ56:AZ63" si="166">+U56*80%*$D56*$AV$7+AD56*$D56*$AV$7+AM56*$D56*$AV$7</f>
        <v>0</v>
      </c>
      <c r="BA56" s="511">
        <f t="shared" ref="BA56:BA63" si="167">+AY56+AZ56</f>
        <v>0</v>
      </c>
      <c r="BB56" s="511">
        <f t="shared" ref="BB56:BB63" si="168">+IF(BA56=0,0,((BA56/(L56+AQ56))-$AU$4)/$AW$11*(L56+AQ56))</f>
        <v>0</v>
      </c>
      <c r="BC56" s="511">
        <f t="shared" ref="BC56:BC63" si="169">+BB56*AX$11</f>
        <v>0</v>
      </c>
      <c r="BE56" s="161">
        <f t="shared" ref="BE56:BE63" si="170">($D56*80%*O56)+($D56*X56)+($D56*AG56)</f>
        <v>0</v>
      </c>
      <c r="BF56" s="24" t="str">
        <f t="shared" si="22"/>
        <v>T4200056</v>
      </c>
      <c r="BG56" s="130" t="s">
        <v>109</v>
      </c>
    </row>
    <row r="57" spans="1:59" s="24" customFormat="1" ht="7.2" x14ac:dyDescent="0.15">
      <c r="A57" s="25">
        <f>+IF(OR(AND(D57&gt;0,L57&gt;0),AND(D57&gt;0,AQ57&gt;0)),MAX(A$12:A56)+1,0)</f>
        <v>0</v>
      </c>
      <c r="B57" s="644"/>
      <c r="C57" s="119" t="s">
        <v>45</v>
      </c>
      <c r="D57" s="122">
        <v>2.54</v>
      </c>
      <c r="E57" s="138"/>
      <c r="F57" s="423"/>
      <c r="G57" s="138"/>
      <c r="H57" s="138"/>
      <c r="I57" s="138"/>
      <c r="J57" s="138"/>
      <c r="K57" s="138"/>
      <c r="L57" s="415">
        <f t="shared" si="144"/>
        <v>0</v>
      </c>
      <c r="M57" s="421">
        <f t="shared" si="145"/>
        <v>0</v>
      </c>
      <c r="N57" s="421">
        <f t="shared" si="146"/>
        <v>0</v>
      </c>
      <c r="O57" s="422"/>
      <c r="P57" s="417"/>
      <c r="Q57" s="417"/>
      <c r="R57" s="417"/>
      <c r="S57" s="138"/>
      <c r="T57" s="138"/>
      <c r="U57" s="330">
        <f t="shared" si="147"/>
        <v>0</v>
      </c>
      <c r="V57" s="421">
        <f t="shared" si="148"/>
        <v>0</v>
      </c>
      <c r="W57" s="421">
        <f t="shared" si="149"/>
        <v>0</v>
      </c>
      <c r="X57" s="423"/>
      <c r="Y57" s="418"/>
      <c r="Z57" s="418"/>
      <c r="AA57" s="418"/>
      <c r="AB57" s="138"/>
      <c r="AC57" s="138"/>
      <c r="AD57" s="330">
        <f t="shared" si="150"/>
        <v>0</v>
      </c>
      <c r="AE57" s="421">
        <f t="shared" si="151"/>
        <v>0</v>
      </c>
      <c r="AF57" s="421">
        <f t="shared" si="152"/>
        <v>0</v>
      </c>
      <c r="AG57" s="422"/>
      <c r="AH57" s="417"/>
      <c r="AI57" s="417"/>
      <c r="AJ57" s="417"/>
      <c r="AK57" s="138"/>
      <c r="AL57" s="138"/>
      <c r="AM57" s="330">
        <f t="shared" si="153"/>
        <v>0</v>
      </c>
      <c r="AN57" s="421">
        <f t="shared" si="154"/>
        <v>0</v>
      </c>
      <c r="AO57" s="421">
        <f t="shared" si="155"/>
        <v>0</v>
      </c>
      <c r="AP57" s="424">
        <f t="shared" si="156"/>
        <v>0</v>
      </c>
      <c r="AQ57" s="375">
        <f t="shared" si="157"/>
        <v>0</v>
      </c>
      <c r="AR57" s="421">
        <f t="shared" si="158"/>
        <v>0</v>
      </c>
      <c r="AS57" s="505">
        <f t="shared" si="159"/>
        <v>0</v>
      </c>
      <c r="AT57" s="512">
        <f t="shared" si="160"/>
        <v>0</v>
      </c>
      <c r="AU57" s="512">
        <f t="shared" si="161"/>
        <v>0</v>
      </c>
      <c r="AV57" s="512">
        <f t="shared" si="162"/>
        <v>0</v>
      </c>
      <c r="AW57" s="512">
        <f t="shared" si="163"/>
        <v>0</v>
      </c>
      <c r="AX57" s="512">
        <f t="shared" si="164"/>
        <v>0</v>
      </c>
      <c r="AY57" s="511">
        <f t="shared" si="165"/>
        <v>0</v>
      </c>
      <c r="AZ57" s="511">
        <f t="shared" si="166"/>
        <v>0</v>
      </c>
      <c r="BA57" s="511">
        <f t="shared" si="167"/>
        <v>0</v>
      </c>
      <c r="BB57" s="511">
        <f t="shared" si="168"/>
        <v>0</v>
      </c>
      <c r="BC57" s="511">
        <f t="shared" si="169"/>
        <v>0</v>
      </c>
      <c r="BE57" s="161">
        <f t="shared" si="170"/>
        <v>0</v>
      </c>
      <c r="BF57" s="24" t="str">
        <f t="shared" si="22"/>
        <v>T4200057</v>
      </c>
      <c r="BG57" s="130" t="s">
        <v>109</v>
      </c>
    </row>
    <row r="58" spans="1:59" s="24" customFormat="1" ht="7.2" x14ac:dyDescent="0.15">
      <c r="A58" s="25">
        <f>+IF(OR(AND(D58&gt;0,L58&gt;0),AND(D58&gt;0,AQ58&gt;0)),MAX(A$12:A57)+1,0)</f>
        <v>0</v>
      </c>
      <c r="B58" s="644"/>
      <c r="C58" s="119" t="s">
        <v>44</v>
      </c>
      <c r="D58" s="122">
        <v>2.42</v>
      </c>
      <c r="E58" s="138"/>
      <c r="F58" s="423"/>
      <c r="G58" s="138"/>
      <c r="H58" s="138"/>
      <c r="I58" s="138"/>
      <c r="J58" s="138"/>
      <c r="K58" s="138"/>
      <c r="L58" s="415">
        <f t="shared" si="144"/>
        <v>0</v>
      </c>
      <c r="M58" s="421">
        <f t="shared" si="145"/>
        <v>0</v>
      </c>
      <c r="N58" s="421">
        <f t="shared" si="146"/>
        <v>0</v>
      </c>
      <c r="O58" s="422"/>
      <c r="P58" s="417"/>
      <c r="Q58" s="417"/>
      <c r="R58" s="417"/>
      <c r="S58" s="138"/>
      <c r="T58" s="138"/>
      <c r="U58" s="330">
        <f t="shared" si="147"/>
        <v>0</v>
      </c>
      <c r="V58" s="421">
        <f t="shared" si="148"/>
        <v>0</v>
      </c>
      <c r="W58" s="421">
        <f t="shared" si="149"/>
        <v>0</v>
      </c>
      <c r="X58" s="423"/>
      <c r="Y58" s="418"/>
      <c r="Z58" s="418"/>
      <c r="AA58" s="418"/>
      <c r="AB58" s="138"/>
      <c r="AC58" s="138"/>
      <c r="AD58" s="330">
        <f t="shared" si="150"/>
        <v>0</v>
      </c>
      <c r="AE58" s="421">
        <f t="shared" si="151"/>
        <v>0</v>
      </c>
      <c r="AF58" s="421">
        <f t="shared" si="152"/>
        <v>0</v>
      </c>
      <c r="AG58" s="422"/>
      <c r="AH58" s="417"/>
      <c r="AI58" s="417"/>
      <c r="AJ58" s="417"/>
      <c r="AK58" s="138"/>
      <c r="AL58" s="138"/>
      <c r="AM58" s="330">
        <f t="shared" si="153"/>
        <v>0</v>
      </c>
      <c r="AN58" s="421">
        <f t="shared" si="154"/>
        <v>0</v>
      </c>
      <c r="AO58" s="421">
        <f t="shared" si="155"/>
        <v>0</v>
      </c>
      <c r="AP58" s="424">
        <f t="shared" si="156"/>
        <v>0</v>
      </c>
      <c r="AQ58" s="375">
        <f t="shared" si="157"/>
        <v>0</v>
      </c>
      <c r="AR58" s="421">
        <f t="shared" si="158"/>
        <v>0</v>
      </c>
      <c r="AS58" s="505">
        <f t="shared" si="159"/>
        <v>0</v>
      </c>
      <c r="AT58" s="512">
        <f t="shared" si="160"/>
        <v>0</v>
      </c>
      <c r="AU58" s="512">
        <f t="shared" si="161"/>
        <v>0</v>
      </c>
      <c r="AV58" s="512">
        <f t="shared" si="162"/>
        <v>0</v>
      </c>
      <c r="AW58" s="512">
        <f t="shared" si="163"/>
        <v>0</v>
      </c>
      <c r="AX58" s="512">
        <f t="shared" si="164"/>
        <v>0</v>
      </c>
      <c r="AY58" s="511">
        <f t="shared" si="165"/>
        <v>0</v>
      </c>
      <c r="AZ58" s="511">
        <f t="shared" si="166"/>
        <v>0</v>
      </c>
      <c r="BA58" s="511">
        <f t="shared" si="167"/>
        <v>0</v>
      </c>
      <c r="BB58" s="511">
        <f t="shared" si="168"/>
        <v>0</v>
      </c>
      <c r="BC58" s="511">
        <f t="shared" si="169"/>
        <v>0</v>
      </c>
      <c r="BE58" s="161">
        <f t="shared" si="170"/>
        <v>0</v>
      </c>
      <c r="BF58" s="24" t="str">
        <f t="shared" si="22"/>
        <v>T4200058</v>
      </c>
      <c r="BG58" s="130" t="s">
        <v>109</v>
      </c>
    </row>
    <row r="59" spans="1:59" s="24" customFormat="1" ht="7.2" x14ac:dyDescent="0.15">
      <c r="A59" s="25">
        <f>+IF(OR(AND(D59&gt;0,L59&gt;0),AND(D59&gt;0,AQ59&gt;0)),MAX(A$12:A58)+1,0)</f>
        <v>0</v>
      </c>
      <c r="B59" s="644"/>
      <c r="C59" s="119" t="s">
        <v>43</v>
      </c>
      <c r="D59" s="122">
        <v>2.2999999999999998</v>
      </c>
      <c r="E59" s="138"/>
      <c r="F59" s="423"/>
      <c r="G59" s="138"/>
      <c r="H59" s="138"/>
      <c r="I59" s="138"/>
      <c r="J59" s="138"/>
      <c r="K59" s="138"/>
      <c r="L59" s="415">
        <f t="shared" si="144"/>
        <v>0</v>
      </c>
      <c r="M59" s="421">
        <f t="shared" si="145"/>
        <v>0</v>
      </c>
      <c r="N59" s="421">
        <f t="shared" si="146"/>
        <v>0</v>
      </c>
      <c r="O59" s="422"/>
      <c r="P59" s="417"/>
      <c r="Q59" s="417"/>
      <c r="R59" s="417"/>
      <c r="S59" s="138"/>
      <c r="T59" s="138"/>
      <c r="U59" s="330">
        <f t="shared" si="147"/>
        <v>0</v>
      </c>
      <c r="V59" s="421">
        <f t="shared" si="148"/>
        <v>0</v>
      </c>
      <c r="W59" s="421">
        <f t="shared" si="149"/>
        <v>0</v>
      </c>
      <c r="X59" s="423"/>
      <c r="Y59" s="418"/>
      <c r="Z59" s="418"/>
      <c r="AA59" s="418"/>
      <c r="AB59" s="138"/>
      <c r="AC59" s="138"/>
      <c r="AD59" s="330">
        <f t="shared" si="150"/>
        <v>0</v>
      </c>
      <c r="AE59" s="421">
        <f t="shared" si="151"/>
        <v>0</v>
      </c>
      <c r="AF59" s="421">
        <f t="shared" si="152"/>
        <v>0</v>
      </c>
      <c r="AG59" s="422"/>
      <c r="AH59" s="417"/>
      <c r="AI59" s="417"/>
      <c r="AJ59" s="417"/>
      <c r="AK59" s="138"/>
      <c r="AL59" s="138"/>
      <c r="AM59" s="330">
        <f t="shared" si="153"/>
        <v>0</v>
      </c>
      <c r="AN59" s="421">
        <f t="shared" si="154"/>
        <v>0</v>
      </c>
      <c r="AO59" s="421">
        <f t="shared" si="155"/>
        <v>0</v>
      </c>
      <c r="AP59" s="424">
        <f t="shared" si="156"/>
        <v>0</v>
      </c>
      <c r="AQ59" s="375">
        <f t="shared" si="157"/>
        <v>0</v>
      </c>
      <c r="AR59" s="421">
        <f t="shared" si="158"/>
        <v>0</v>
      </c>
      <c r="AS59" s="505">
        <f t="shared" si="159"/>
        <v>0</v>
      </c>
      <c r="AT59" s="512">
        <f t="shared" si="160"/>
        <v>0</v>
      </c>
      <c r="AU59" s="512">
        <f t="shared" si="161"/>
        <v>0</v>
      </c>
      <c r="AV59" s="512">
        <f t="shared" si="162"/>
        <v>0</v>
      </c>
      <c r="AW59" s="512">
        <f t="shared" si="163"/>
        <v>0</v>
      </c>
      <c r="AX59" s="512">
        <f t="shared" si="164"/>
        <v>0</v>
      </c>
      <c r="AY59" s="511">
        <f t="shared" si="165"/>
        <v>0</v>
      </c>
      <c r="AZ59" s="511">
        <f t="shared" si="166"/>
        <v>0</v>
      </c>
      <c r="BA59" s="511">
        <f t="shared" si="167"/>
        <v>0</v>
      </c>
      <c r="BB59" s="511">
        <f t="shared" si="168"/>
        <v>0</v>
      </c>
      <c r="BC59" s="511">
        <f t="shared" si="169"/>
        <v>0</v>
      </c>
      <c r="BE59" s="161">
        <f t="shared" si="170"/>
        <v>0</v>
      </c>
      <c r="BF59" s="24" t="str">
        <f t="shared" si="22"/>
        <v>T4200059</v>
      </c>
      <c r="BG59" s="130" t="s">
        <v>109</v>
      </c>
    </row>
    <row r="60" spans="1:59" s="24" customFormat="1" ht="7.2" x14ac:dyDescent="0.15">
      <c r="A60" s="25">
        <f>+IF(OR(AND(D60&gt;0,L60&gt;0),AND(D60&gt;0,AQ60&gt;0)),MAX(A$12:A59)+1,0)</f>
        <v>0</v>
      </c>
      <c r="B60" s="644"/>
      <c r="C60" s="119" t="s">
        <v>370</v>
      </c>
      <c r="D60" s="122">
        <v>2.19</v>
      </c>
      <c r="E60" s="138"/>
      <c r="F60" s="423"/>
      <c r="G60" s="138"/>
      <c r="H60" s="138"/>
      <c r="I60" s="138"/>
      <c r="J60" s="138"/>
      <c r="K60" s="138"/>
      <c r="L60" s="415">
        <f t="shared" si="144"/>
        <v>0</v>
      </c>
      <c r="M60" s="421">
        <f t="shared" si="145"/>
        <v>0</v>
      </c>
      <c r="N60" s="421">
        <f t="shared" si="146"/>
        <v>0</v>
      </c>
      <c r="O60" s="422"/>
      <c r="P60" s="417"/>
      <c r="Q60" s="417"/>
      <c r="R60" s="417"/>
      <c r="S60" s="138"/>
      <c r="T60" s="138"/>
      <c r="U60" s="330">
        <f t="shared" si="147"/>
        <v>0</v>
      </c>
      <c r="V60" s="421">
        <f t="shared" si="148"/>
        <v>0</v>
      </c>
      <c r="W60" s="421">
        <f t="shared" si="149"/>
        <v>0</v>
      </c>
      <c r="X60" s="423"/>
      <c r="Y60" s="418"/>
      <c r="Z60" s="418"/>
      <c r="AA60" s="418"/>
      <c r="AB60" s="138"/>
      <c r="AC60" s="138"/>
      <c r="AD60" s="330">
        <f t="shared" si="150"/>
        <v>0</v>
      </c>
      <c r="AE60" s="421">
        <f t="shared" si="151"/>
        <v>0</v>
      </c>
      <c r="AF60" s="421">
        <f t="shared" si="152"/>
        <v>0</v>
      </c>
      <c r="AG60" s="422"/>
      <c r="AH60" s="417"/>
      <c r="AI60" s="417"/>
      <c r="AJ60" s="417"/>
      <c r="AK60" s="138"/>
      <c r="AL60" s="138"/>
      <c r="AM60" s="330">
        <f t="shared" si="153"/>
        <v>0</v>
      </c>
      <c r="AN60" s="421">
        <f t="shared" si="154"/>
        <v>0</v>
      </c>
      <c r="AO60" s="421">
        <f t="shared" si="155"/>
        <v>0</v>
      </c>
      <c r="AP60" s="424">
        <f t="shared" si="156"/>
        <v>0</v>
      </c>
      <c r="AQ60" s="375">
        <f t="shared" si="157"/>
        <v>0</v>
      </c>
      <c r="AR60" s="421">
        <f t="shared" si="158"/>
        <v>0</v>
      </c>
      <c r="AS60" s="505">
        <f t="shared" si="159"/>
        <v>0</v>
      </c>
      <c r="AT60" s="512">
        <f t="shared" si="160"/>
        <v>0</v>
      </c>
      <c r="AU60" s="512">
        <f t="shared" si="161"/>
        <v>0</v>
      </c>
      <c r="AV60" s="512">
        <f t="shared" si="162"/>
        <v>0</v>
      </c>
      <c r="AW60" s="512">
        <f t="shared" si="163"/>
        <v>0</v>
      </c>
      <c r="AX60" s="512">
        <f t="shared" si="164"/>
        <v>0</v>
      </c>
      <c r="AY60" s="511">
        <f t="shared" si="165"/>
        <v>0</v>
      </c>
      <c r="AZ60" s="511">
        <f t="shared" si="166"/>
        <v>0</v>
      </c>
      <c r="BA60" s="511">
        <f t="shared" si="167"/>
        <v>0</v>
      </c>
      <c r="BB60" s="511">
        <f t="shared" si="168"/>
        <v>0</v>
      </c>
      <c r="BC60" s="511">
        <f t="shared" si="169"/>
        <v>0</v>
      </c>
      <c r="BE60" s="161">
        <f t="shared" si="170"/>
        <v>0</v>
      </c>
      <c r="BF60" s="24" t="str">
        <f t="shared" si="22"/>
        <v>T4200060</v>
      </c>
      <c r="BG60" s="130" t="s">
        <v>109</v>
      </c>
    </row>
    <row r="61" spans="1:59" s="24" customFormat="1" ht="7.2" x14ac:dyDescent="0.15">
      <c r="A61" s="25">
        <f>+IF(OR(AND(D61&gt;0,L61&gt;0),AND(D61&gt;0,AQ61&gt;0)),MAX(A$12:A60)+1,0)</f>
        <v>0</v>
      </c>
      <c r="B61" s="644"/>
      <c r="C61" s="119" t="s">
        <v>42</v>
      </c>
      <c r="D61" s="122">
        <v>2.09</v>
      </c>
      <c r="E61" s="138"/>
      <c r="F61" s="423"/>
      <c r="G61" s="138"/>
      <c r="H61" s="138"/>
      <c r="I61" s="138"/>
      <c r="J61" s="138"/>
      <c r="K61" s="138"/>
      <c r="L61" s="415">
        <f t="shared" si="144"/>
        <v>0</v>
      </c>
      <c r="M61" s="421">
        <f t="shared" si="145"/>
        <v>0</v>
      </c>
      <c r="N61" s="421">
        <f t="shared" si="146"/>
        <v>0</v>
      </c>
      <c r="O61" s="422"/>
      <c r="P61" s="417"/>
      <c r="Q61" s="417"/>
      <c r="R61" s="417"/>
      <c r="S61" s="138"/>
      <c r="T61" s="138"/>
      <c r="U61" s="330">
        <f t="shared" si="147"/>
        <v>0</v>
      </c>
      <c r="V61" s="421">
        <f t="shared" si="148"/>
        <v>0</v>
      </c>
      <c r="W61" s="421">
        <f t="shared" si="149"/>
        <v>0</v>
      </c>
      <c r="X61" s="423"/>
      <c r="Y61" s="418"/>
      <c r="Z61" s="418"/>
      <c r="AA61" s="418"/>
      <c r="AB61" s="138"/>
      <c r="AC61" s="138"/>
      <c r="AD61" s="330">
        <f t="shared" si="150"/>
        <v>0</v>
      </c>
      <c r="AE61" s="421">
        <f t="shared" si="151"/>
        <v>0</v>
      </c>
      <c r="AF61" s="421">
        <f t="shared" si="152"/>
        <v>0</v>
      </c>
      <c r="AG61" s="422"/>
      <c r="AH61" s="417"/>
      <c r="AI61" s="417"/>
      <c r="AJ61" s="417"/>
      <c r="AK61" s="138"/>
      <c r="AL61" s="138"/>
      <c r="AM61" s="330">
        <f t="shared" si="153"/>
        <v>0</v>
      </c>
      <c r="AN61" s="421">
        <f t="shared" si="154"/>
        <v>0</v>
      </c>
      <c r="AO61" s="421">
        <f t="shared" si="155"/>
        <v>0</v>
      </c>
      <c r="AP61" s="424">
        <f t="shared" si="156"/>
        <v>0</v>
      </c>
      <c r="AQ61" s="375">
        <f t="shared" si="157"/>
        <v>0</v>
      </c>
      <c r="AR61" s="421">
        <f t="shared" si="158"/>
        <v>0</v>
      </c>
      <c r="AS61" s="505">
        <f t="shared" si="159"/>
        <v>0</v>
      </c>
      <c r="AT61" s="512">
        <f t="shared" si="160"/>
        <v>0</v>
      </c>
      <c r="AU61" s="512">
        <f t="shared" si="161"/>
        <v>0</v>
      </c>
      <c r="AV61" s="512">
        <f t="shared" si="162"/>
        <v>0</v>
      </c>
      <c r="AW61" s="512">
        <f t="shared" si="163"/>
        <v>0</v>
      </c>
      <c r="AX61" s="512">
        <f t="shared" si="164"/>
        <v>0</v>
      </c>
      <c r="AY61" s="511">
        <f t="shared" si="165"/>
        <v>0</v>
      </c>
      <c r="AZ61" s="511">
        <f t="shared" si="166"/>
        <v>0</v>
      </c>
      <c r="BA61" s="511">
        <f t="shared" si="167"/>
        <v>0</v>
      </c>
      <c r="BB61" s="511">
        <f t="shared" si="168"/>
        <v>0</v>
      </c>
      <c r="BC61" s="511">
        <f t="shared" si="169"/>
        <v>0</v>
      </c>
      <c r="BE61" s="161">
        <f t="shared" si="170"/>
        <v>0</v>
      </c>
      <c r="BF61" s="24" t="str">
        <f t="shared" si="22"/>
        <v>T4200061</v>
      </c>
      <c r="BG61" s="130" t="s">
        <v>109</v>
      </c>
    </row>
    <row r="62" spans="1:59" s="24" customFormat="1" ht="7.2" x14ac:dyDescent="0.15">
      <c r="A62" s="25">
        <f>+IF(OR(AND(D62&gt;0,L62&gt;0),AND(D62&gt;0,AQ62&gt;0)),MAX(A$12:A61)+1,0)</f>
        <v>0</v>
      </c>
      <c r="B62" s="644"/>
      <c r="C62" s="119" t="s">
        <v>41</v>
      </c>
      <c r="D62" s="122">
        <v>1.99</v>
      </c>
      <c r="E62" s="138"/>
      <c r="F62" s="423"/>
      <c r="G62" s="138"/>
      <c r="H62" s="138"/>
      <c r="I62" s="138"/>
      <c r="J62" s="138"/>
      <c r="K62" s="138"/>
      <c r="L62" s="415">
        <f t="shared" si="144"/>
        <v>0</v>
      </c>
      <c r="M62" s="421">
        <f t="shared" si="145"/>
        <v>0</v>
      </c>
      <c r="N62" s="421">
        <f t="shared" si="146"/>
        <v>0</v>
      </c>
      <c r="O62" s="422"/>
      <c r="P62" s="417"/>
      <c r="Q62" s="417"/>
      <c r="R62" s="417"/>
      <c r="S62" s="138"/>
      <c r="T62" s="138"/>
      <c r="U62" s="330">
        <f t="shared" si="147"/>
        <v>0</v>
      </c>
      <c r="V62" s="421">
        <f t="shared" si="148"/>
        <v>0</v>
      </c>
      <c r="W62" s="421">
        <f t="shared" si="149"/>
        <v>0</v>
      </c>
      <c r="X62" s="423"/>
      <c r="Y62" s="418"/>
      <c r="Z62" s="418"/>
      <c r="AA62" s="418"/>
      <c r="AB62" s="138"/>
      <c r="AC62" s="138"/>
      <c r="AD62" s="330">
        <f t="shared" si="150"/>
        <v>0</v>
      </c>
      <c r="AE62" s="421">
        <f t="shared" si="151"/>
        <v>0</v>
      </c>
      <c r="AF62" s="421">
        <f t="shared" si="152"/>
        <v>0</v>
      </c>
      <c r="AG62" s="422"/>
      <c r="AH62" s="417"/>
      <c r="AI62" s="417"/>
      <c r="AJ62" s="417"/>
      <c r="AK62" s="138"/>
      <c r="AL62" s="138"/>
      <c r="AM62" s="330">
        <f t="shared" si="153"/>
        <v>0</v>
      </c>
      <c r="AN62" s="421">
        <f t="shared" si="154"/>
        <v>0</v>
      </c>
      <c r="AO62" s="421">
        <f t="shared" si="155"/>
        <v>0</v>
      </c>
      <c r="AP62" s="424">
        <f t="shared" si="156"/>
        <v>0</v>
      </c>
      <c r="AQ62" s="375">
        <f t="shared" si="157"/>
        <v>0</v>
      </c>
      <c r="AR62" s="421">
        <f t="shared" si="158"/>
        <v>0</v>
      </c>
      <c r="AS62" s="505">
        <f t="shared" si="159"/>
        <v>0</v>
      </c>
      <c r="AT62" s="512">
        <f t="shared" si="160"/>
        <v>0</v>
      </c>
      <c r="AU62" s="512">
        <f t="shared" si="161"/>
        <v>0</v>
      </c>
      <c r="AV62" s="512">
        <f t="shared" si="162"/>
        <v>0</v>
      </c>
      <c r="AW62" s="512">
        <f t="shared" si="163"/>
        <v>0</v>
      </c>
      <c r="AX62" s="512">
        <f t="shared" si="164"/>
        <v>0</v>
      </c>
      <c r="AY62" s="511">
        <f t="shared" si="165"/>
        <v>0</v>
      </c>
      <c r="AZ62" s="511">
        <f t="shared" si="166"/>
        <v>0</v>
      </c>
      <c r="BA62" s="511">
        <f t="shared" si="167"/>
        <v>0</v>
      </c>
      <c r="BB62" s="511">
        <f t="shared" si="168"/>
        <v>0</v>
      </c>
      <c r="BC62" s="511">
        <f t="shared" si="169"/>
        <v>0</v>
      </c>
      <c r="BE62" s="161">
        <f t="shared" si="170"/>
        <v>0</v>
      </c>
      <c r="BF62" s="24" t="str">
        <f t="shared" si="22"/>
        <v>T4200062</v>
      </c>
      <c r="BG62" s="130" t="s">
        <v>109</v>
      </c>
    </row>
    <row r="63" spans="1:59" s="24" customFormat="1" ht="7.2" x14ac:dyDescent="0.15">
      <c r="A63" s="25">
        <f>+IF(OR(AND(D63&gt;0,L63&gt;0),AND(D63&gt;0,AQ63&gt;0)),MAX(A$12:A62)+1,0)</f>
        <v>0</v>
      </c>
      <c r="B63" s="644"/>
      <c r="C63" s="119" t="s">
        <v>40</v>
      </c>
      <c r="D63" s="122">
        <v>1.9</v>
      </c>
      <c r="E63" s="138"/>
      <c r="F63" s="423"/>
      <c r="G63" s="138"/>
      <c r="H63" s="138"/>
      <c r="I63" s="138"/>
      <c r="J63" s="138"/>
      <c r="K63" s="138"/>
      <c r="L63" s="415">
        <f t="shared" si="144"/>
        <v>0</v>
      </c>
      <c r="M63" s="421">
        <f t="shared" si="145"/>
        <v>0</v>
      </c>
      <c r="N63" s="421">
        <f t="shared" si="146"/>
        <v>0</v>
      </c>
      <c r="O63" s="422"/>
      <c r="P63" s="417"/>
      <c r="Q63" s="417"/>
      <c r="R63" s="417"/>
      <c r="S63" s="138"/>
      <c r="T63" s="138"/>
      <c r="U63" s="330">
        <f t="shared" si="147"/>
        <v>0</v>
      </c>
      <c r="V63" s="421">
        <f t="shared" si="148"/>
        <v>0</v>
      </c>
      <c r="W63" s="421">
        <f t="shared" si="149"/>
        <v>0</v>
      </c>
      <c r="X63" s="423"/>
      <c r="Y63" s="418"/>
      <c r="Z63" s="418"/>
      <c r="AA63" s="418"/>
      <c r="AB63" s="138"/>
      <c r="AC63" s="138"/>
      <c r="AD63" s="330">
        <f t="shared" si="150"/>
        <v>0</v>
      </c>
      <c r="AE63" s="421">
        <f t="shared" si="151"/>
        <v>0</v>
      </c>
      <c r="AF63" s="421">
        <f t="shared" si="152"/>
        <v>0</v>
      </c>
      <c r="AG63" s="422"/>
      <c r="AH63" s="417"/>
      <c r="AI63" s="417"/>
      <c r="AJ63" s="417"/>
      <c r="AK63" s="138"/>
      <c r="AL63" s="138"/>
      <c r="AM63" s="330">
        <f t="shared" si="153"/>
        <v>0</v>
      </c>
      <c r="AN63" s="421">
        <f t="shared" si="154"/>
        <v>0</v>
      </c>
      <c r="AO63" s="421">
        <f t="shared" si="155"/>
        <v>0</v>
      </c>
      <c r="AP63" s="424">
        <f t="shared" si="156"/>
        <v>0</v>
      </c>
      <c r="AQ63" s="375">
        <f t="shared" si="157"/>
        <v>0</v>
      </c>
      <c r="AR63" s="421">
        <f t="shared" si="158"/>
        <v>0</v>
      </c>
      <c r="AS63" s="505">
        <f t="shared" si="159"/>
        <v>0</v>
      </c>
      <c r="AT63" s="512">
        <f t="shared" si="160"/>
        <v>0</v>
      </c>
      <c r="AU63" s="512">
        <f t="shared" si="161"/>
        <v>0</v>
      </c>
      <c r="AV63" s="512">
        <f t="shared" si="162"/>
        <v>0</v>
      </c>
      <c r="AW63" s="512">
        <f t="shared" si="163"/>
        <v>0</v>
      </c>
      <c r="AX63" s="512">
        <f t="shared" si="164"/>
        <v>0</v>
      </c>
      <c r="AY63" s="511">
        <f t="shared" si="165"/>
        <v>0</v>
      </c>
      <c r="AZ63" s="511">
        <f t="shared" si="166"/>
        <v>0</v>
      </c>
      <c r="BA63" s="511">
        <f t="shared" si="167"/>
        <v>0</v>
      </c>
      <c r="BB63" s="511">
        <f t="shared" si="168"/>
        <v>0</v>
      </c>
      <c r="BC63" s="511">
        <f t="shared" si="169"/>
        <v>0</v>
      </c>
      <c r="BE63" s="161">
        <f t="shared" si="170"/>
        <v>0</v>
      </c>
      <c r="BF63" s="24" t="str">
        <f t="shared" si="22"/>
        <v>T4200063</v>
      </c>
      <c r="BG63" s="130" t="s">
        <v>109</v>
      </c>
    </row>
    <row r="64" spans="1:59" s="24" customFormat="1" ht="7.2" x14ac:dyDescent="0.15">
      <c r="A64" s="25">
        <f>+IF(OR(AND(D64&gt;0,L64&gt;0),AND(D64&gt;0,AQ64&gt;0)),MAX(A$12:A63)+1,0)</f>
        <v>0</v>
      </c>
      <c r="B64" s="121"/>
      <c r="C64" s="199" t="s">
        <v>49</v>
      </c>
      <c r="D64" s="199"/>
      <c r="E64" s="197">
        <f t="shared" ref="E64:AS64" si="171">SUM(E56:E63)</f>
        <v>0</v>
      </c>
      <c r="F64" s="197">
        <f t="shared" si="171"/>
        <v>0</v>
      </c>
      <c r="G64" s="197">
        <f t="shared" si="171"/>
        <v>0</v>
      </c>
      <c r="H64" s="197">
        <f t="shared" si="171"/>
        <v>0</v>
      </c>
      <c r="I64" s="197">
        <f t="shared" si="171"/>
        <v>0</v>
      </c>
      <c r="J64" s="197">
        <f t="shared" si="171"/>
        <v>0</v>
      </c>
      <c r="K64" s="197">
        <f t="shared" si="171"/>
        <v>0</v>
      </c>
      <c r="L64" s="197">
        <f t="shared" si="171"/>
        <v>0</v>
      </c>
      <c r="M64" s="197">
        <f t="shared" si="171"/>
        <v>0</v>
      </c>
      <c r="N64" s="197">
        <f t="shared" si="171"/>
        <v>0</v>
      </c>
      <c r="O64" s="197">
        <f t="shared" si="171"/>
        <v>0</v>
      </c>
      <c r="P64" s="197">
        <f t="shared" si="171"/>
        <v>0</v>
      </c>
      <c r="Q64" s="197">
        <f t="shared" si="171"/>
        <v>0</v>
      </c>
      <c r="R64" s="197">
        <f t="shared" si="171"/>
        <v>0</v>
      </c>
      <c r="S64" s="197">
        <f t="shared" si="171"/>
        <v>0</v>
      </c>
      <c r="T64" s="197">
        <f t="shared" si="171"/>
        <v>0</v>
      </c>
      <c r="U64" s="197">
        <f t="shared" si="171"/>
        <v>0</v>
      </c>
      <c r="V64" s="197">
        <f t="shared" si="171"/>
        <v>0</v>
      </c>
      <c r="W64" s="197">
        <f t="shared" si="171"/>
        <v>0</v>
      </c>
      <c r="X64" s="197">
        <f t="shared" si="171"/>
        <v>0</v>
      </c>
      <c r="Y64" s="197">
        <f t="shared" si="171"/>
        <v>0</v>
      </c>
      <c r="Z64" s="197">
        <f t="shared" si="171"/>
        <v>0</v>
      </c>
      <c r="AA64" s="197">
        <f t="shared" si="171"/>
        <v>0</v>
      </c>
      <c r="AB64" s="197">
        <f t="shared" si="171"/>
        <v>0</v>
      </c>
      <c r="AC64" s="197">
        <f t="shared" si="171"/>
        <v>0</v>
      </c>
      <c r="AD64" s="197">
        <f t="shared" si="171"/>
        <v>0</v>
      </c>
      <c r="AE64" s="197">
        <f t="shared" si="171"/>
        <v>0</v>
      </c>
      <c r="AF64" s="197">
        <f t="shared" si="171"/>
        <v>0</v>
      </c>
      <c r="AG64" s="197">
        <f t="shared" si="171"/>
        <v>0</v>
      </c>
      <c r="AH64" s="197">
        <f t="shared" si="171"/>
        <v>0</v>
      </c>
      <c r="AI64" s="197">
        <f t="shared" si="171"/>
        <v>0</v>
      </c>
      <c r="AJ64" s="197">
        <f t="shared" si="171"/>
        <v>0</v>
      </c>
      <c r="AK64" s="197">
        <f t="shared" si="171"/>
        <v>0</v>
      </c>
      <c r="AL64" s="197">
        <f t="shared" si="171"/>
        <v>0</v>
      </c>
      <c r="AM64" s="197">
        <f t="shared" si="171"/>
        <v>0</v>
      </c>
      <c r="AN64" s="197">
        <f t="shared" si="171"/>
        <v>0</v>
      </c>
      <c r="AO64" s="197">
        <f t="shared" si="171"/>
        <v>0</v>
      </c>
      <c r="AP64" s="197">
        <f t="shared" si="171"/>
        <v>0</v>
      </c>
      <c r="AQ64" s="197">
        <f t="shared" si="171"/>
        <v>0</v>
      </c>
      <c r="AR64" s="197">
        <f t="shared" si="171"/>
        <v>0</v>
      </c>
      <c r="AS64" s="197">
        <f t="shared" si="171"/>
        <v>0</v>
      </c>
      <c r="AT64" s="506">
        <f t="shared" ref="AT64:BC64" si="172">+SUM(AT56:AT63)</f>
        <v>0</v>
      </c>
      <c r="AU64" s="506">
        <f t="shared" si="172"/>
        <v>0</v>
      </c>
      <c r="AV64" s="506">
        <f t="shared" si="172"/>
        <v>0</v>
      </c>
      <c r="AW64" s="506">
        <f t="shared" si="172"/>
        <v>0</v>
      </c>
      <c r="AX64" s="506">
        <f t="shared" si="172"/>
        <v>0</v>
      </c>
      <c r="AY64" s="507">
        <f t="shared" si="172"/>
        <v>0</v>
      </c>
      <c r="AZ64" s="507">
        <f t="shared" si="172"/>
        <v>0</v>
      </c>
      <c r="BA64" s="507">
        <f t="shared" si="172"/>
        <v>0</v>
      </c>
      <c r="BB64" s="507">
        <f t="shared" si="172"/>
        <v>0</v>
      </c>
      <c r="BC64" s="507">
        <f t="shared" si="172"/>
        <v>0</v>
      </c>
      <c r="BE64" s="197">
        <f>SUM(BE56:BE63)</f>
        <v>0</v>
      </c>
      <c r="BF64" s="24" t="str">
        <f t="shared" si="22"/>
        <v>T4200064</v>
      </c>
      <c r="BG64" s="130"/>
    </row>
    <row r="65" spans="1:59" s="24" customFormat="1" ht="7.2" x14ac:dyDescent="0.15">
      <c r="A65" s="25">
        <f>+IF(OR(AND(D65&gt;0,L65&gt;0),AND(D65&gt;0,AQ65&gt;0)),MAX(A$12:A64)+1,0)</f>
        <v>0</v>
      </c>
      <c r="B65" s="644" t="s">
        <v>110</v>
      </c>
      <c r="C65" s="119" t="s">
        <v>46</v>
      </c>
      <c r="D65" s="122">
        <v>2.3199999999999998</v>
      </c>
      <c r="E65" s="138"/>
      <c r="F65" s="423"/>
      <c r="G65" s="138"/>
      <c r="H65" s="138"/>
      <c r="I65" s="138"/>
      <c r="J65" s="138"/>
      <c r="K65" s="138"/>
      <c r="L65" s="415">
        <f t="shared" ref="L65:L72" si="173">+F65+SUM(H65:K65)</f>
        <v>0</v>
      </c>
      <c r="M65" s="421">
        <f t="shared" ref="M65:M72" si="174">+$D65*F65</f>
        <v>0</v>
      </c>
      <c r="N65" s="421">
        <f t="shared" ref="N65:N72" si="175">+$D65*L65</f>
        <v>0</v>
      </c>
      <c r="O65" s="422"/>
      <c r="P65" s="417"/>
      <c r="Q65" s="417"/>
      <c r="R65" s="417"/>
      <c r="S65" s="138"/>
      <c r="T65" s="138"/>
      <c r="U65" s="330">
        <f t="shared" ref="U65:U72" si="176">+O65+SUM(Q65:T65)</f>
        <v>0</v>
      </c>
      <c r="V65" s="421">
        <f t="shared" ref="V65:V72" si="177">+$D65*80%*O65</f>
        <v>0</v>
      </c>
      <c r="W65" s="421">
        <f t="shared" ref="W65:W72" si="178">+$D65*80%*U65</f>
        <v>0</v>
      </c>
      <c r="X65" s="423"/>
      <c r="Y65" s="418"/>
      <c r="Z65" s="418"/>
      <c r="AA65" s="418"/>
      <c r="AB65" s="138"/>
      <c r="AC65" s="138"/>
      <c r="AD65" s="330">
        <f t="shared" ref="AD65:AD72" si="179">+X65+SUM(Z65:AC65)</f>
        <v>0</v>
      </c>
      <c r="AE65" s="421">
        <f t="shared" ref="AE65:AE72" si="180">+$D65*X65</f>
        <v>0</v>
      </c>
      <c r="AF65" s="421">
        <f t="shared" ref="AF65:AF72" si="181">+$D65*AD65</f>
        <v>0</v>
      </c>
      <c r="AG65" s="422"/>
      <c r="AH65" s="417"/>
      <c r="AI65" s="417"/>
      <c r="AJ65" s="417"/>
      <c r="AK65" s="138"/>
      <c r="AL65" s="138"/>
      <c r="AM65" s="330">
        <f t="shared" ref="AM65:AM72" si="182">+AG65+SUM(AI65:AL65)</f>
        <v>0</v>
      </c>
      <c r="AN65" s="421">
        <f t="shared" ref="AN65:AN72" si="183">+$D65*AG65</f>
        <v>0</v>
      </c>
      <c r="AO65" s="421">
        <f t="shared" ref="AO65:AO72" si="184">+$D65*AM65</f>
        <v>0</v>
      </c>
      <c r="AP65" s="424">
        <f t="shared" ref="AP65:AP72" si="185">+O65+X65+AG65</f>
        <v>0</v>
      </c>
      <c r="AQ65" s="375">
        <f t="shared" ref="AQ65:AQ72" si="186">+AM65+AD65+U65</f>
        <v>0</v>
      </c>
      <c r="AR65" s="421">
        <f t="shared" ref="AR65:AR72" si="187">+V65+AE65+AN65</f>
        <v>0</v>
      </c>
      <c r="AS65" s="505">
        <f t="shared" ref="AS65:AS72" si="188">+W65+AF65+AO65</f>
        <v>0</v>
      </c>
      <c r="AT65" s="512">
        <f t="shared" ref="AT65:AT72" si="189">+F65*$D65*$AV$7</f>
        <v>0</v>
      </c>
      <c r="AU65" s="512">
        <f t="shared" ref="AU65:AU72" si="190">+O65*80%*$D65*$AV$7+X65*$D65*$AV$7+AG65*$D65*$AV$7</f>
        <v>0</v>
      </c>
      <c r="AV65" s="512">
        <f t="shared" ref="AV65:AV72" si="191">+AT65+AU65</f>
        <v>0</v>
      </c>
      <c r="AW65" s="512">
        <f t="shared" ref="AW65:AW72" si="192">+IF(AV65=0,0,((AV65/(F65+AP65))-$AU$4)/$AW$11*(F65+AP65))</f>
        <v>0</v>
      </c>
      <c r="AX65" s="512">
        <f t="shared" ref="AX65:AX72" si="193">+AW65*AX$11</f>
        <v>0</v>
      </c>
      <c r="AY65" s="511">
        <f t="shared" ref="AY65:AY72" si="194">+$D65*L65*$AV$7</f>
        <v>0</v>
      </c>
      <c r="AZ65" s="511">
        <f t="shared" ref="AZ65:AZ72" si="195">+U65*80%*$D65*$AV$7+AD65*$D65*$AV$7+AM65*$D65*$AV$7</f>
        <v>0</v>
      </c>
      <c r="BA65" s="511">
        <f t="shared" ref="BA65:BA72" si="196">+AY65+AZ65</f>
        <v>0</v>
      </c>
      <c r="BB65" s="511">
        <f t="shared" ref="BB65:BB72" si="197">+IF(BA65=0,0,((BA65/(L65+AQ65))-$AU$4)/$AW$11*(L65+AQ65))</f>
        <v>0</v>
      </c>
      <c r="BC65" s="511">
        <f t="shared" ref="BC65:BC72" si="198">+BB65*AX$11</f>
        <v>0</v>
      </c>
      <c r="BE65" s="161">
        <f t="shared" ref="BE65:BE72" si="199">($D65*80%*O65)+($D65*X65)+($D65*AG65)</f>
        <v>0</v>
      </c>
      <c r="BF65" s="24" t="str">
        <f t="shared" si="22"/>
        <v>T4200065</v>
      </c>
      <c r="BG65" s="130" t="s">
        <v>110</v>
      </c>
    </row>
    <row r="66" spans="1:59" s="24" customFormat="1" ht="7.2" x14ac:dyDescent="0.15">
      <c r="A66" s="25">
        <f>+IF(OR(AND(D66&gt;0,L66&gt;0),AND(D66&gt;0,AQ66&gt;0)),MAX(A$12:A65)+1,0)</f>
        <v>0</v>
      </c>
      <c r="B66" s="644"/>
      <c r="C66" s="119" t="s">
        <v>45</v>
      </c>
      <c r="D66" s="122">
        <v>2.21</v>
      </c>
      <c r="E66" s="138"/>
      <c r="F66" s="423"/>
      <c r="G66" s="138"/>
      <c r="H66" s="138"/>
      <c r="I66" s="138"/>
      <c r="J66" s="138"/>
      <c r="K66" s="138"/>
      <c r="L66" s="415">
        <f t="shared" si="173"/>
        <v>0</v>
      </c>
      <c r="M66" s="421">
        <f t="shared" si="174"/>
        <v>0</v>
      </c>
      <c r="N66" s="421">
        <f t="shared" si="175"/>
        <v>0</v>
      </c>
      <c r="O66" s="422"/>
      <c r="P66" s="417"/>
      <c r="Q66" s="417"/>
      <c r="R66" s="417"/>
      <c r="S66" s="138"/>
      <c r="T66" s="138"/>
      <c r="U66" s="330">
        <f t="shared" si="176"/>
        <v>0</v>
      </c>
      <c r="V66" s="421">
        <f t="shared" si="177"/>
        <v>0</v>
      </c>
      <c r="W66" s="421">
        <f t="shared" si="178"/>
        <v>0</v>
      </c>
      <c r="X66" s="423"/>
      <c r="Y66" s="418"/>
      <c r="Z66" s="418"/>
      <c r="AA66" s="418"/>
      <c r="AB66" s="138"/>
      <c r="AC66" s="138"/>
      <c r="AD66" s="330">
        <f t="shared" si="179"/>
        <v>0</v>
      </c>
      <c r="AE66" s="421">
        <f t="shared" si="180"/>
        <v>0</v>
      </c>
      <c r="AF66" s="421">
        <f t="shared" si="181"/>
        <v>0</v>
      </c>
      <c r="AG66" s="422"/>
      <c r="AH66" s="417"/>
      <c r="AI66" s="417"/>
      <c r="AJ66" s="417"/>
      <c r="AK66" s="138"/>
      <c r="AL66" s="138"/>
      <c r="AM66" s="330">
        <f t="shared" si="182"/>
        <v>0</v>
      </c>
      <c r="AN66" s="421">
        <f t="shared" si="183"/>
        <v>0</v>
      </c>
      <c r="AO66" s="421">
        <f t="shared" si="184"/>
        <v>0</v>
      </c>
      <c r="AP66" s="424">
        <f t="shared" si="185"/>
        <v>0</v>
      </c>
      <c r="AQ66" s="375">
        <f t="shared" si="186"/>
        <v>0</v>
      </c>
      <c r="AR66" s="421">
        <f t="shared" si="187"/>
        <v>0</v>
      </c>
      <c r="AS66" s="505">
        <f t="shared" si="188"/>
        <v>0</v>
      </c>
      <c r="AT66" s="512">
        <f t="shared" si="189"/>
        <v>0</v>
      </c>
      <c r="AU66" s="512">
        <f t="shared" si="190"/>
        <v>0</v>
      </c>
      <c r="AV66" s="512">
        <f t="shared" si="191"/>
        <v>0</v>
      </c>
      <c r="AW66" s="512">
        <f t="shared" si="192"/>
        <v>0</v>
      </c>
      <c r="AX66" s="512">
        <f t="shared" si="193"/>
        <v>0</v>
      </c>
      <c r="AY66" s="511">
        <f t="shared" si="194"/>
        <v>0</v>
      </c>
      <c r="AZ66" s="511">
        <f t="shared" si="195"/>
        <v>0</v>
      </c>
      <c r="BA66" s="511">
        <f t="shared" si="196"/>
        <v>0</v>
      </c>
      <c r="BB66" s="511">
        <f t="shared" si="197"/>
        <v>0</v>
      </c>
      <c r="BC66" s="511">
        <f t="shared" si="198"/>
        <v>0</v>
      </c>
      <c r="BE66" s="161">
        <f t="shared" si="199"/>
        <v>0</v>
      </c>
      <c r="BF66" s="24" t="str">
        <f t="shared" si="22"/>
        <v>T4200066</v>
      </c>
      <c r="BG66" s="130" t="s">
        <v>110</v>
      </c>
    </row>
    <row r="67" spans="1:59" s="24" customFormat="1" ht="7.2" x14ac:dyDescent="0.15">
      <c r="A67" s="25">
        <f>+IF(OR(AND(D67&gt;0,L67&gt;0),AND(D67&gt;0,AQ67&gt;0)),MAX(A$12:A66)+1,0)</f>
        <v>0</v>
      </c>
      <c r="B67" s="644"/>
      <c r="C67" s="119" t="s">
        <v>44</v>
      </c>
      <c r="D67" s="122">
        <v>2.1</v>
      </c>
      <c r="E67" s="138"/>
      <c r="F67" s="423"/>
      <c r="G67" s="138"/>
      <c r="H67" s="138"/>
      <c r="I67" s="138"/>
      <c r="J67" s="138"/>
      <c r="K67" s="138"/>
      <c r="L67" s="415">
        <f t="shared" si="173"/>
        <v>0</v>
      </c>
      <c r="M67" s="421">
        <f t="shared" si="174"/>
        <v>0</v>
      </c>
      <c r="N67" s="421">
        <f t="shared" si="175"/>
        <v>0</v>
      </c>
      <c r="O67" s="422"/>
      <c r="P67" s="417"/>
      <c r="Q67" s="417"/>
      <c r="R67" s="417"/>
      <c r="S67" s="138"/>
      <c r="T67" s="138"/>
      <c r="U67" s="330">
        <f t="shared" si="176"/>
        <v>0</v>
      </c>
      <c r="V67" s="421">
        <f t="shared" si="177"/>
        <v>0</v>
      </c>
      <c r="W67" s="421">
        <f t="shared" si="178"/>
        <v>0</v>
      </c>
      <c r="X67" s="423"/>
      <c r="Y67" s="418"/>
      <c r="Z67" s="418"/>
      <c r="AA67" s="418"/>
      <c r="AB67" s="138"/>
      <c r="AC67" s="138"/>
      <c r="AD67" s="330">
        <f t="shared" si="179"/>
        <v>0</v>
      </c>
      <c r="AE67" s="421">
        <f t="shared" si="180"/>
        <v>0</v>
      </c>
      <c r="AF67" s="421">
        <f t="shared" si="181"/>
        <v>0</v>
      </c>
      <c r="AG67" s="422"/>
      <c r="AH67" s="417"/>
      <c r="AI67" s="417"/>
      <c r="AJ67" s="417"/>
      <c r="AK67" s="138"/>
      <c r="AL67" s="138"/>
      <c r="AM67" s="330">
        <f t="shared" si="182"/>
        <v>0</v>
      </c>
      <c r="AN67" s="421">
        <f t="shared" si="183"/>
        <v>0</v>
      </c>
      <c r="AO67" s="421">
        <f t="shared" si="184"/>
        <v>0</v>
      </c>
      <c r="AP67" s="424">
        <f t="shared" si="185"/>
        <v>0</v>
      </c>
      <c r="AQ67" s="375">
        <f t="shared" si="186"/>
        <v>0</v>
      </c>
      <c r="AR67" s="421">
        <f t="shared" si="187"/>
        <v>0</v>
      </c>
      <c r="AS67" s="505">
        <f t="shared" si="188"/>
        <v>0</v>
      </c>
      <c r="AT67" s="512">
        <f t="shared" si="189"/>
        <v>0</v>
      </c>
      <c r="AU67" s="512">
        <f t="shared" si="190"/>
        <v>0</v>
      </c>
      <c r="AV67" s="512">
        <f t="shared" si="191"/>
        <v>0</v>
      </c>
      <c r="AW67" s="512">
        <f t="shared" si="192"/>
        <v>0</v>
      </c>
      <c r="AX67" s="512">
        <f t="shared" si="193"/>
        <v>0</v>
      </c>
      <c r="AY67" s="511">
        <f t="shared" si="194"/>
        <v>0</v>
      </c>
      <c r="AZ67" s="511">
        <f t="shared" si="195"/>
        <v>0</v>
      </c>
      <c r="BA67" s="511">
        <f t="shared" si="196"/>
        <v>0</v>
      </c>
      <c r="BB67" s="511">
        <f t="shared" si="197"/>
        <v>0</v>
      </c>
      <c r="BC67" s="511">
        <f t="shared" si="198"/>
        <v>0</v>
      </c>
      <c r="BE67" s="161">
        <f t="shared" si="199"/>
        <v>0</v>
      </c>
      <c r="BF67" s="24" t="str">
        <f t="shared" si="22"/>
        <v>T4200067</v>
      </c>
      <c r="BG67" s="130" t="s">
        <v>110</v>
      </c>
    </row>
    <row r="68" spans="1:59" s="24" customFormat="1" ht="7.2" x14ac:dyDescent="0.15">
      <c r="A68" s="25">
        <f>+IF(OR(AND(D68&gt;0,L68&gt;0),AND(D68&gt;0,AQ68&gt;0)),MAX(A$12:A67)+1,0)</f>
        <v>0</v>
      </c>
      <c r="B68" s="644"/>
      <c r="C68" s="119" t="s">
        <v>43</v>
      </c>
      <c r="D68" s="122">
        <v>2</v>
      </c>
      <c r="E68" s="138"/>
      <c r="F68" s="423"/>
      <c r="G68" s="138"/>
      <c r="H68" s="138"/>
      <c r="I68" s="138"/>
      <c r="J68" s="138"/>
      <c r="K68" s="138"/>
      <c r="L68" s="415">
        <f t="shared" si="173"/>
        <v>0</v>
      </c>
      <c r="M68" s="421">
        <f t="shared" si="174"/>
        <v>0</v>
      </c>
      <c r="N68" s="421">
        <f t="shared" si="175"/>
        <v>0</v>
      </c>
      <c r="O68" s="422"/>
      <c r="P68" s="417"/>
      <c r="Q68" s="417"/>
      <c r="R68" s="417"/>
      <c r="S68" s="138"/>
      <c r="T68" s="138"/>
      <c r="U68" s="330">
        <f t="shared" si="176"/>
        <v>0</v>
      </c>
      <c r="V68" s="421">
        <f t="shared" si="177"/>
        <v>0</v>
      </c>
      <c r="W68" s="421">
        <f t="shared" si="178"/>
        <v>0</v>
      </c>
      <c r="X68" s="423"/>
      <c r="Y68" s="418"/>
      <c r="Z68" s="418"/>
      <c r="AA68" s="418"/>
      <c r="AB68" s="138"/>
      <c r="AC68" s="138"/>
      <c r="AD68" s="330">
        <f t="shared" si="179"/>
        <v>0</v>
      </c>
      <c r="AE68" s="421">
        <f t="shared" si="180"/>
        <v>0</v>
      </c>
      <c r="AF68" s="421">
        <f t="shared" si="181"/>
        <v>0</v>
      </c>
      <c r="AG68" s="422"/>
      <c r="AH68" s="417"/>
      <c r="AI68" s="417"/>
      <c r="AJ68" s="417"/>
      <c r="AK68" s="138"/>
      <c r="AL68" s="138"/>
      <c r="AM68" s="330">
        <f t="shared" si="182"/>
        <v>0</v>
      </c>
      <c r="AN68" s="421">
        <f t="shared" si="183"/>
        <v>0</v>
      </c>
      <c r="AO68" s="421">
        <f t="shared" si="184"/>
        <v>0</v>
      </c>
      <c r="AP68" s="424">
        <f t="shared" si="185"/>
        <v>0</v>
      </c>
      <c r="AQ68" s="375">
        <f t="shared" si="186"/>
        <v>0</v>
      </c>
      <c r="AR68" s="421">
        <f t="shared" si="187"/>
        <v>0</v>
      </c>
      <c r="AS68" s="505">
        <f t="shared" si="188"/>
        <v>0</v>
      </c>
      <c r="AT68" s="512">
        <f t="shared" si="189"/>
        <v>0</v>
      </c>
      <c r="AU68" s="512">
        <f t="shared" si="190"/>
        <v>0</v>
      </c>
      <c r="AV68" s="512">
        <f t="shared" si="191"/>
        <v>0</v>
      </c>
      <c r="AW68" s="512">
        <f t="shared" si="192"/>
        <v>0</v>
      </c>
      <c r="AX68" s="512">
        <f t="shared" si="193"/>
        <v>0</v>
      </c>
      <c r="AY68" s="511">
        <f t="shared" si="194"/>
        <v>0</v>
      </c>
      <c r="AZ68" s="511">
        <f t="shared" si="195"/>
        <v>0</v>
      </c>
      <c r="BA68" s="511">
        <f t="shared" si="196"/>
        <v>0</v>
      </c>
      <c r="BB68" s="511">
        <f t="shared" si="197"/>
        <v>0</v>
      </c>
      <c r="BC68" s="511">
        <f t="shared" si="198"/>
        <v>0</v>
      </c>
      <c r="BE68" s="161">
        <f t="shared" si="199"/>
        <v>0</v>
      </c>
      <c r="BF68" s="24" t="str">
        <f t="shared" si="22"/>
        <v>T4200068</v>
      </c>
      <c r="BG68" s="130" t="s">
        <v>110</v>
      </c>
    </row>
    <row r="69" spans="1:59" s="24" customFormat="1" ht="7.2" x14ac:dyDescent="0.15">
      <c r="A69" s="25">
        <f>+IF(OR(AND(D69&gt;0,L69&gt;0),AND(D69&gt;0,AQ69&gt;0)),MAX(A$12:A68)+1,0)</f>
        <v>0</v>
      </c>
      <c r="B69" s="644"/>
      <c r="C69" s="119" t="s">
        <v>370</v>
      </c>
      <c r="D69" s="122">
        <v>1.91</v>
      </c>
      <c r="E69" s="138"/>
      <c r="F69" s="423"/>
      <c r="G69" s="138"/>
      <c r="H69" s="138"/>
      <c r="I69" s="138"/>
      <c r="J69" s="138"/>
      <c r="K69" s="138"/>
      <c r="L69" s="415">
        <f t="shared" si="173"/>
        <v>0</v>
      </c>
      <c r="M69" s="421">
        <f t="shared" si="174"/>
        <v>0</v>
      </c>
      <c r="N69" s="421">
        <f t="shared" si="175"/>
        <v>0</v>
      </c>
      <c r="O69" s="422"/>
      <c r="P69" s="417"/>
      <c r="Q69" s="417"/>
      <c r="R69" s="417"/>
      <c r="S69" s="138"/>
      <c r="T69" s="138"/>
      <c r="U69" s="330">
        <f t="shared" si="176"/>
        <v>0</v>
      </c>
      <c r="V69" s="421">
        <f t="shared" si="177"/>
        <v>0</v>
      </c>
      <c r="W69" s="421">
        <f t="shared" si="178"/>
        <v>0</v>
      </c>
      <c r="X69" s="423"/>
      <c r="Y69" s="418"/>
      <c r="Z69" s="418"/>
      <c r="AA69" s="418"/>
      <c r="AB69" s="138"/>
      <c r="AC69" s="138"/>
      <c r="AD69" s="330">
        <f t="shared" si="179"/>
        <v>0</v>
      </c>
      <c r="AE69" s="421">
        <f t="shared" si="180"/>
        <v>0</v>
      </c>
      <c r="AF69" s="421">
        <f t="shared" si="181"/>
        <v>0</v>
      </c>
      <c r="AG69" s="422"/>
      <c r="AH69" s="417"/>
      <c r="AI69" s="417"/>
      <c r="AJ69" s="417"/>
      <c r="AK69" s="138"/>
      <c r="AL69" s="138"/>
      <c r="AM69" s="330">
        <f t="shared" si="182"/>
        <v>0</v>
      </c>
      <c r="AN69" s="421">
        <f t="shared" si="183"/>
        <v>0</v>
      </c>
      <c r="AO69" s="421">
        <f t="shared" si="184"/>
        <v>0</v>
      </c>
      <c r="AP69" s="424">
        <f t="shared" si="185"/>
        <v>0</v>
      </c>
      <c r="AQ69" s="375">
        <f t="shared" si="186"/>
        <v>0</v>
      </c>
      <c r="AR69" s="421">
        <f t="shared" si="187"/>
        <v>0</v>
      </c>
      <c r="AS69" s="505">
        <f t="shared" si="188"/>
        <v>0</v>
      </c>
      <c r="AT69" s="512">
        <f t="shared" si="189"/>
        <v>0</v>
      </c>
      <c r="AU69" s="512">
        <f t="shared" si="190"/>
        <v>0</v>
      </c>
      <c r="AV69" s="512">
        <f t="shared" si="191"/>
        <v>0</v>
      </c>
      <c r="AW69" s="512">
        <f t="shared" si="192"/>
        <v>0</v>
      </c>
      <c r="AX69" s="512">
        <f t="shared" si="193"/>
        <v>0</v>
      </c>
      <c r="AY69" s="511">
        <f t="shared" si="194"/>
        <v>0</v>
      </c>
      <c r="AZ69" s="511">
        <f t="shared" si="195"/>
        <v>0</v>
      </c>
      <c r="BA69" s="511">
        <f t="shared" si="196"/>
        <v>0</v>
      </c>
      <c r="BB69" s="511">
        <f t="shared" si="197"/>
        <v>0</v>
      </c>
      <c r="BC69" s="511">
        <f t="shared" si="198"/>
        <v>0</v>
      </c>
      <c r="BE69" s="161">
        <f t="shared" si="199"/>
        <v>0</v>
      </c>
      <c r="BF69" s="24" t="str">
        <f t="shared" si="22"/>
        <v>T4200069</v>
      </c>
      <c r="BG69" s="130" t="s">
        <v>110</v>
      </c>
    </row>
    <row r="70" spans="1:59" s="24" customFormat="1" ht="7.2" x14ac:dyDescent="0.15">
      <c r="A70" s="25">
        <f>+IF(OR(AND(D70&gt;0,L70&gt;0),AND(D70&gt;0,AQ70&gt;0)),MAX(A$12:A69)+1,0)</f>
        <v>0</v>
      </c>
      <c r="B70" s="644"/>
      <c r="C70" s="119" t="s">
        <v>42</v>
      </c>
      <c r="D70" s="122">
        <v>1.82</v>
      </c>
      <c r="E70" s="138"/>
      <c r="F70" s="423"/>
      <c r="G70" s="138"/>
      <c r="H70" s="138"/>
      <c r="I70" s="138"/>
      <c r="J70" s="138"/>
      <c r="K70" s="138"/>
      <c r="L70" s="415">
        <f t="shared" si="173"/>
        <v>0</v>
      </c>
      <c r="M70" s="421">
        <f t="shared" si="174"/>
        <v>0</v>
      </c>
      <c r="N70" s="421">
        <f t="shared" si="175"/>
        <v>0</v>
      </c>
      <c r="O70" s="422"/>
      <c r="P70" s="417"/>
      <c r="Q70" s="417"/>
      <c r="R70" s="417"/>
      <c r="S70" s="138"/>
      <c r="T70" s="138"/>
      <c r="U70" s="330">
        <f t="shared" si="176"/>
        <v>0</v>
      </c>
      <c r="V70" s="421">
        <f t="shared" si="177"/>
        <v>0</v>
      </c>
      <c r="W70" s="421">
        <f t="shared" si="178"/>
        <v>0</v>
      </c>
      <c r="X70" s="423"/>
      <c r="Y70" s="418"/>
      <c r="Z70" s="418"/>
      <c r="AA70" s="418"/>
      <c r="AB70" s="138"/>
      <c r="AC70" s="138"/>
      <c r="AD70" s="330">
        <f t="shared" si="179"/>
        <v>0</v>
      </c>
      <c r="AE70" s="421">
        <f t="shared" si="180"/>
        <v>0</v>
      </c>
      <c r="AF70" s="421">
        <f t="shared" si="181"/>
        <v>0</v>
      </c>
      <c r="AG70" s="422"/>
      <c r="AH70" s="417"/>
      <c r="AI70" s="417"/>
      <c r="AJ70" s="417"/>
      <c r="AK70" s="138"/>
      <c r="AL70" s="138"/>
      <c r="AM70" s="330">
        <f t="shared" si="182"/>
        <v>0</v>
      </c>
      <c r="AN70" s="421">
        <f t="shared" si="183"/>
        <v>0</v>
      </c>
      <c r="AO70" s="421">
        <f t="shared" si="184"/>
        <v>0</v>
      </c>
      <c r="AP70" s="424">
        <f t="shared" si="185"/>
        <v>0</v>
      </c>
      <c r="AQ70" s="375">
        <f t="shared" si="186"/>
        <v>0</v>
      </c>
      <c r="AR70" s="421">
        <f t="shared" si="187"/>
        <v>0</v>
      </c>
      <c r="AS70" s="505">
        <f t="shared" si="188"/>
        <v>0</v>
      </c>
      <c r="AT70" s="512">
        <f t="shared" si="189"/>
        <v>0</v>
      </c>
      <c r="AU70" s="512">
        <f t="shared" si="190"/>
        <v>0</v>
      </c>
      <c r="AV70" s="512">
        <f t="shared" si="191"/>
        <v>0</v>
      </c>
      <c r="AW70" s="512">
        <f t="shared" si="192"/>
        <v>0</v>
      </c>
      <c r="AX70" s="512">
        <f t="shared" si="193"/>
        <v>0</v>
      </c>
      <c r="AY70" s="511">
        <f t="shared" si="194"/>
        <v>0</v>
      </c>
      <c r="AZ70" s="511">
        <f t="shared" si="195"/>
        <v>0</v>
      </c>
      <c r="BA70" s="511">
        <f t="shared" si="196"/>
        <v>0</v>
      </c>
      <c r="BB70" s="511">
        <f t="shared" si="197"/>
        <v>0</v>
      </c>
      <c r="BC70" s="511">
        <f t="shared" si="198"/>
        <v>0</v>
      </c>
      <c r="BE70" s="161">
        <f t="shared" si="199"/>
        <v>0</v>
      </c>
      <c r="BF70" s="24" t="str">
        <f t="shared" si="22"/>
        <v>T4200070</v>
      </c>
      <c r="BG70" s="130" t="s">
        <v>110</v>
      </c>
    </row>
    <row r="71" spans="1:59" s="24" customFormat="1" ht="7.2" x14ac:dyDescent="0.15">
      <c r="A71" s="25">
        <f>+IF(OR(AND(D71&gt;0,L71&gt;0),AND(D71&gt;0,AQ71&gt;0)),MAX(A$12:A70)+1,0)</f>
        <v>0</v>
      </c>
      <c r="B71" s="644"/>
      <c r="C71" s="119" t="s">
        <v>41</v>
      </c>
      <c r="D71" s="122">
        <v>1.73</v>
      </c>
      <c r="E71" s="138"/>
      <c r="F71" s="423"/>
      <c r="G71" s="138"/>
      <c r="H71" s="138"/>
      <c r="I71" s="138"/>
      <c r="J71" s="138"/>
      <c r="K71" s="138"/>
      <c r="L71" s="415">
        <f t="shared" si="173"/>
        <v>0</v>
      </c>
      <c r="M71" s="421">
        <f t="shared" si="174"/>
        <v>0</v>
      </c>
      <c r="N71" s="421">
        <f t="shared" si="175"/>
        <v>0</v>
      </c>
      <c r="O71" s="422"/>
      <c r="P71" s="417"/>
      <c r="Q71" s="417"/>
      <c r="R71" s="417"/>
      <c r="S71" s="138"/>
      <c r="T71" s="138"/>
      <c r="U71" s="330">
        <f t="shared" si="176"/>
        <v>0</v>
      </c>
      <c r="V71" s="421">
        <f t="shared" si="177"/>
        <v>0</v>
      </c>
      <c r="W71" s="421">
        <f t="shared" si="178"/>
        <v>0</v>
      </c>
      <c r="X71" s="423"/>
      <c r="Y71" s="418"/>
      <c r="Z71" s="418"/>
      <c r="AA71" s="418"/>
      <c r="AB71" s="138"/>
      <c r="AC71" s="138"/>
      <c r="AD71" s="330">
        <f t="shared" si="179"/>
        <v>0</v>
      </c>
      <c r="AE71" s="421">
        <f t="shared" si="180"/>
        <v>0</v>
      </c>
      <c r="AF71" s="421">
        <f t="shared" si="181"/>
        <v>0</v>
      </c>
      <c r="AG71" s="422"/>
      <c r="AH71" s="417"/>
      <c r="AI71" s="417"/>
      <c r="AJ71" s="417"/>
      <c r="AK71" s="138"/>
      <c r="AL71" s="138"/>
      <c r="AM71" s="330">
        <f t="shared" si="182"/>
        <v>0</v>
      </c>
      <c r="AN71" s="421">
        <f t="shared" si="183"/>
        <v>0</v>
      </c>
      <c r="AO71" s="421">
        <f t="shared" si="184"/>
        <v>0</v>
      </c>
      <c r="AP71" s="424">
        <f t="shared" si="185"/>
        <v>0</v>
      </c>
      <c r="AQ71" s="375">
        <f t="shared" si="186"/>
        <v>0</v>
      </c>
      <c r="AR71" s="421">
        <f t="shared" si="187"/>
        <v>0</v>
      </c>
      <c r="AS71" s="505">
        <f t="shared" si="188"/>
        <v>0</v>
      </c>
      <c r="AT71" s="512">
        <f t="shared" si="189"/>
        <v>0</v>
      </c>
      <c r="AU71" s="512">
        <f t="shared" si="190"/>
        <v>0</v>
      </c>
      <c r="AV71" s="512">
        <f t="shared" si="191"/>
        <v>0</v>
      </c>
      <c r="AW71" s="512">
        <f t="shared" si="192"/>
        <v>0</v>
      </c>
      <c r="AX71" s="512">
        <f t="shared" si="193"/>
        <v>0</v>
      </c>
      <c r="AY71" s="511">
        <f t="shared" si="194"/>
        <v>0</v>
      </c>
      <c r="AZ71" s="511">
        <f t="shared" si="195"/>
        <v>0</v>
      </c>
      <c r="BA71" s="511">
        <f t="shared" si="196"/>
        <v>0</v>
      </c>
      <c r="BB71" s="511">
        <f t="shared" si="197"/>
        <v>0</v>
      </c>
      <c r="BC71" s="511">
        <f t="shared" si="198"/>
        <v>0</v>
      </c>
      <c r="BE71" s="161">
        <f t="shared" si="199"/>
        <v>0</v>
      </c>
      <c r="BF71" s="24" t="str">
        <f t="shared" si="22"/>
        <v>T4200071</v>
      </c>
      <c r="BG71" s="130" t="s">
        <v>110</v>
      </c>
    </row>
    <row r="72" spans="1:59" s="24" customFormat="1" ht="7.2" x14ac:dyDescent="0.15">
      <c r="A72" s="25">
        <f>+IF(OR(AND(D72&gt;0,L72&gt;0),AND(D72&gt;0,AQ72&gt;0)),MAX(A$12:A71)+1,0)</f>
        <v>0</v>
      </c>
      <c r="B72" s="644"/>
      <c r="C72" s="119" t="s">
        <v>40</v>
      </c>
      <c r="D72" s="122">
        <v>1.65</v>
      </c>
      <c r="E72" s="138"/>
      <c r="F72" s="423"/>
      <c r="G72" s="138"/>
      <c r="H72" s="138"/>
      <c r="I72" s="138"/>
      <c r="J72" s="138"/>
      <c r="K72" s="138"/>
      <c r="L72" s="415">
        <f t="shared" si="173"/>
        <v>0</v>
      </c>
      <c r="M72" s="421">
        <f t="shared" si="174"/>
        <v>0</v>
      </c>
      <c r="N72" s="421">
        <f t="shared" si="175"/>
        <v>0</v>
      </c>
      <c r="O72" s="422"/>
      <c r="P72" s="417"/>
      <c r="Q72" s="417"/>
      <c r="R72" s="417"/>
      <c r="S72" s="138"/>
      <c r="T72" s="138"/>
      <c r="U72" s="330">
        <f t="shared" si="176"/>
        <v>0</v>
      </c>
      <c r="V72" s="421">
        <f t="shared" si="177"/>
        <v>0</v>
      </c>
      <c r="W72" s="421">
        <f t="shared" si="178"/>
        <v>0</v>
      </c>
      <c r="X72" s="423"/>
      <c r="Y72" s="418"/>
      <c r="Z72" s="418"/>
      <c r="AA72" s="418"/>
      <c r="AB72" s="138"/>
      <c r="AC72" s="138"/>
      <c r="AD72" s="330">
        <f t="shared" si="179"/>
        <v>0</v>
      </c>
      <c r="AE72" s="421">
        <f t="shared" si="180"/>
        <v>0</v>
      </c>
      <c r="AF72" s="421">
        <f t="shared" si="181"/>
        <v>0</v>
      </c>
      <c r="AG72" s="422"/>
      <c r="AH72" s="417"/>
      <c r="AI72" s="417"/>
      <c r="AJ72" s="417"/>
      <c r="AK72" s="138"/>
      <c r="AL72" s="138"/>
      <c r="AM72" s="330">
        <f t="shared" si="182"/>
        <v>0</v>
      </c>
      <c r="AN72" s="421">
        <f t="shared" si="183"/>
        <v>0</v>
      </c>
      <c r="AO72" s="421">
        <f t="shared" si="184"/>
        <v>0</v>
      </c>
      <c r="AP72" s="424">
        <f t="shared" si="185"/>
        <v>0</v>
      </c>
      <c r="AQ72" s="375">
        <f t="shared" si="186"/>
        <v>0</v>
      </c>
      <c r="AR72" s="421">
        <f t="shared" si="187"/>
        <v>0</v>
      </c>
      <c r="AS72" s="505">
        <f t="shared" si="188"/>
        <v>0</v>
      </c>
      <c r="AT72" s="512">
        <f t="shared" si="189"/>
        <v>0</v>
      </c>
      <c r="AU72" s="512">
        <f t="shared" si="190"/>
        <v>0</v>
      </c>
      <c r="AV72" s="512">
        <f t="shared" si="191"/>
        <v>0</v>
      </c>
      <c r="AW72" s="512">
        <f t="shared" si="192"/>
        <v>0</v>
      </c>
      <c r="AX72" s="512">
        <f t="shared" si="193"/>
        <v>0</v>
      </c>
      <c r="AY72" s="511">
        <f t="shared" si="194"/>
        <v>0</v>
      </c>
      <c r="AZ72" s="511">
        <f t="shared" si="195"/>
        <v>0</v>
      </c>
      <c r="BA72" s="511">
        <f t="shared" si="196"/>
        <v>0</v>
      </c>
      <c r="BB72" s="511">
        <f t="shared" si="197"/>
        <v>0</v>
      </c>
      <c r="BC72" s="511">
        <f t="shared" si="198"/>
        <v>0</v>
      </c>
      <c r="BE72" s="161">
        <f t="shared" si="199"/>
        <v>0</v>
      </c>
      <c r="BF72" s="24" t="str">
        <f t="shared" si="22"/>
        <v>T4200072</v>
      </c>
      <c r="BG72" s="130" t="s">
        <v>110</v>
      </c>
    </row>
    <row r="73" spans="1:59" s="24" customFormat="1" ht="7.2" x14ac:dyDescent="0.15">
      <c r="A73" s="25">
        <f>+IF(OR(AND(D73&gt;0,L73&gt;0),AND(D73&gt;0,AQ73&gt;0)),MAX(A$12:A72)+1,0)</f>
        <v>0</v>
      </c>
      <c r="B73" s="121"/>
      <c r="C73" s="199" t="s">
        <v>102</v>
      </c>
      <c r="D73" s="199"/>
      <c r="E73" s="197">
        <f t="shared" ref="E73:AS73" si="200">SUM(E65:E72)</f>
        <v>0</v>
      </c>
      <c r="F73" s="197">
        <f t="shared" si="200"/>
        <v>0</v>
      </c>
      <c r="G73" s="197">
        <f t="shared" si="200"/>
        <v>0</v>
      </c>
      <c r="H73" s="197">
        <f t="shared" si="200"/>
        <v>0</v>
      </c>
      <c r="I73" s="197">
        <f t="shared" si="200"/>
        <v>0</v>
      </c>
      <c r="J73" s="197">
        <f t="shared" si="200"/>
        <v>0</v>
      </c>
      <c r="K73" s="197">
        <f t="shared" si="200"/>
        <v>0</v>
      </c>
      <c r="L73" s="197">
        <f t="shared" si="200"/>
        <v>0</v>
      </c>
      <c r="M73" s="197">
        <f t="shared" si="200"/>
        <v>0</v>
      </c>
      <c r="N73" s="197">
        <f t="shared" si="200"/>
        <v>0</v>
      </c>
      <c r="O73" s="197">
        <f t="shared" si="200"/>
        <v>0</v>
      </c>
      <c r="P73" s="197">
        <f t="shared" si="200"/>
        <v>0</v>
      </c>
      <c r="Q73" s="197">
        <f t="shared" si="200"/>
        <v>0</v>
      </c>
      <c r="R73" s="197">
        <f t="shared" si="200"/>
        <v>0</v>
      </c>
      <c r="S73" s="197">
        <f t="shared" si="200"/>
        <v>0</v>
      </c>
      <c r="T73" s="197">
        <f t="shared" si="200"/>
        <v>0</v>
      </c>
      <c r="U73" s="197">
        <f t="shared" si="200"/>
        <v>0</v>
      </c>
      <c r="V73" s="197">
        <f t="shared" si="200"/>
        <v>0</v>
      </c>
      <c r="W73" s="197">
        <f t="shared" si="200"/>
        <v>0</v>
      </c>
      <c r="X73" s="197">
        <f t="shared" si="200"/>
        <v>0</v>
      </c>
      <c r="Y73" s="197">
        <f t="shared" si="200"/>
        <v>0</v>
      </c>
      <c r="Z73" s="197">
        <f t="shared" si="200"/>
        <v>0</v>
      </c>
      <c r="AA73" s="197">
        <f t="shared" si="200"/>
        <v>0</v>
      </c>
      <c r="AB73" s="197">
        <f t="shared" si="200"/>
        <v>0</v>
      </c>
      <c r="AC73" s="197">
        <f t="shared" si="200"/>
        <v>0</v>
      </c>
      <c r="AD73" s="197">
        <f t="shared" si="200"/>
        <v>0</v>
      </c>
      <c r="AE73" s="197">
        <f t="shared" si="200"/>
        <v>0</v>
      </c>
      <c r="AF73" s="197">
        <f t="shared" si="200"/>
        <v>0</v>
      </c>
      <c r="AG73" s="197">
        <f t="shared" si="200"/>
        <v>0</v>
      </c>
      <c r="AH73" s="197">
        <f t="shared" si="200"/>
        <v>0</v>
      </c>
      <c r="AI73" s="197">
        <f t="shared" si="200"/>
        <v>0</v>
      </c>
      <c r="AJ73" s="197">
        <f t="shared" si="200"/>
        <v>0</v>
      </c>
      <c r="AK73" s="197">
        <f t="shared" si="200"/>
        <v>0</v>
      </c>
      <c r="AL73" s="197">
        <f t="shared" si="200"/>
        <v>0</v>
      </c>
      <c r="AM73" s="197">
        <f t="shared" si="200"/>
        <v>0</v>
      </c>
      <c r="AN73" s="197">
        <f t="shared" si="200"/>
        <v>0</v>
      </c>
      <c r="AO73" s="197">
        <f t="shared" si="200"/>
        <v>0</v>
      </c>
      <c r="AP73" s="197">
        <f t="shared" si="200"/>
        <v>0</v>
      </c>
      <c r="AQ73" s="197">
        <f t="shared" si="200"/>
        <v>0</v>
      </c>
      <c r="AR73" s="197">
        <f t="shared" si="200"/>
        <v>0</v>
      </c>
      <c r="AS73" s="197">
        <f t="shared" si="200"/>
        <v>0</v>
      </c>
      <c r="AT73" s="506">
        <f t="shared" ref="AT73:BC73" si="201">+SUM(AT65:AT72)</f>
        <v>0</v>
      </c>
      <c r="AU73" s="506">
        <f t="shared" si="201"/>
        <v>0</v>
      </c>
      <c r="AV73" s="506">
        <f t="shared" si="201"/>
        <v>0</v>
      </c>
      <c r="AW73" s="506">
        <f t="shared" si="201"/>
        <v>0</v>
      </c>
      <c r="AX73" s="506">
        <f t="shared" si="201"/>
        <v>0</v>
      </c>
      <c r="AY73" s="507">
        <f t="shared" si="201"/>
        <v>0</v>
      </c>
      <c r="AZ73" s="507">
        <f t="shared" si="201"/>
        <v>0</v>
      </c>
      <c r="BA73" s="507">
        <f t="shared" si="201"/>
        <v>0</v>
      </c>
      <c r="BB73" s="507">
        <f t="shared" si="201"/>
        <v>0</v>
      </c>
      <c r="BC73" s="507">
        <f t="shared" si="201"/>
        <v>0</v>
      </c>
      <c r="BE73" s="197">
        <f>SUM(BE65:BE72)</f>
        <v>0</v>
      </c>
      <c r="BF73" s="24" t="str">
        <f t="shared" si="22"/>
        <v>T4200073</v>
      </c>
      <c r="BG73" s="130"/>
    </row>
    <row r="74" spans="1:59" s="24" customFormat="1" ht="7.2" x14ac:dyDescent="0.15">
      <c r="A74" s="25">
        <f>+IF(OR(AND(D74&gt;0,L74&gt;0),AND(D74&gt;0,AQ74&gt;0)),MAX(A$12:A73)+1,0)</f>
        <v>0</v>
      </c>
      <c r="B74" s="644" t="s">
        <v>111</v>
      </c>
      <c r="C74" s="119" t="s">
        <v>46</v>
      </c>
      <c r="D74" s="122">
        <v>2.1800000000000002</v>
      </c>
      <c r="E74" s="138"/>
      <c r="F74" s="423"/>
      <c r="G74" s="138"/>
      <c r="H74" s="138"/>
      <c r="I74" s="138"/>
      <c r="J74" s="138"/>
      <c r="K74" s="138"/>
      <c r="L74" s="415">
        <f t="shared" ref="L74:L81" si="202">+F74+SUM(H74:K74)</f>
        <v>0</v>
      </c>
      <c r="M74" s="421">
        <f t="shared" ref="M74:M81" si="203">+$D74*F74</f>
        <v>0</v>
      </c>
      <c r="N74" s="421">
        <f t="shared" ref="N74:N81" si="204">+$D74*L74</f>
        <v>0</v>
      </c>
      <c r="O74" s="422"/>
      <c r="P74" s="417"/>
      <c r="Q74" s="417"/>
      <c r="R74" s="417"/>
      <c r="S74" s="138"/>
      <c r="T74" s="138"/>
      <c r="U74" s="330">
        <f t="shared" ref="U74:U81" si="205">+O74+SUM(Q74:T74)</f>
        <v>0</v>
      </c>
      <c r="V74" s="421">
        <f t="shared" ref="V74:V81" si="206">+$D74*80%*O74</f>
        <v>0</v>
      </c>
      <c r="W74" s="421">
        <f t="shared" ref="W74:W81" si="207">+$D74*80%*U74</f>
        <v>0</v>
      </c>
      <c r="X74" s="423"/>
      <c r="Y74" s="418"/>
      <c r="Z74" s="418"/>
      <c r="AA74" s="418"/>
      <c r="AB74" s="138"/>
      <c r="AC74" s="138"/>
      <c r="AD74" s="330">
        <f t="shared" ref="AD74:AD81" si="208">+X74+SUM(Z74:AC74)</f>
        <v>0</v>
      </c>
      <c r="AE74" s="421">
        <f t="shared" ref="AE74:AE81" si="209">+$D74*X74</f>
        <v>0</v>
      </c>
      <c r="AF74" s="421">
        <f t="shared" ref="AF74:AF81" si="210">+$D74*AD74</f>
        <v>0</v>
      </c>
      <c r="AG74" s="422"/>
      <c r="AH74" s="417"/>
      <c r="AI74" s="417"/>
      <c r="AJ74" s="417"/>
      <c r="AK74" s="138"/>
      <c r="AL74" s="138"/>
      <c r="AM74" s="330">
        <f t="shared" ref="AM74:AM81" si="211">+AG74+SUM(AI74:AL74)</f>
        <v>0</v>
      </c>
      <c r="AN74" s="421">
        <f t="shared" ref="AN74:AN81" si="212">+$D74*AG74</f>
        <v>0</v>
      </c>
      <c r="AO74" s="421">
        <f t="shared" ref="AO74:AO81" si="213">+$D74*AM74</f>
        <v>0</v>
      </c>
      <c r="AP74" s="424">
        <f t="shared" ref="AP74:AP81" si="214">+O74+X74+AG74</f>
        <v>0</v>
      </c>
      <c r="AQ74" s="375">
        <f t="shared" ref="AQ74:AQ81" si="215">+AM74+AD74+U74</f>
        <v>0</v>
      </c>
      <c r="AR74" s="421">
        <f t="shared" ref="AR74:AR81" si="216">+V74+AE74+AN74</f>
        <v>0</v>
      </c>
      <c r="AS74" s="505">
        <f t="shared" ref="AS74:AS81" si="217">+W74+AF74+AO74</f>
        <v>0</v>
      </c>
      <c r="AT74" s="512">
        <f t="shared" ref="AT74:AT81" si="218">+F74*$D74*$AV$7</f>
        <v>0</v>
      </c>
      <c r="AU74" s="512">
        <f t="shared" ref="AU74:AU81" si="219">+O74*80%*$D74*$AV$7+X74*$D74*$AV$7+AG74*$D74*$AV$7</f>
        <v>0</v>
      </c>
      <c r="AV74" s="512">
        <f t="shared" ref="AV74:AV81" si="220">+AT74+AU74</f>
        <v>0</v>
      </c>
      <c r="AW74" s="512">
        <f t="shared" ref="AW74:AW81" si="221">+IF(AV74=0,0,((AV74/(F74+AP74))-$AU$4)/$AW$11*(F74+AP74))</f>
        <v>0</v>
      </c>
      <c r="AX74" s="512">
        <f t="shared" ref="AX74:AX81" si="222">+AW74*AX$11</f>
        <v>0</v>
      </c>
      <c r="AY74" s="511">
        <f t="shared" ref="AY74:AY81" si="223">+$D74*L74*$AV$7</f>
        <v>0</v>
      </c>
      <c r="AZ74" s="511">
        <f t="shared" ref="AZ74:AZ81" si="224">+U74*80%*$D74*$AV$7+AD74*$D74*$AV$7+AM74*$D74*$AV$7</f>
        <v>0</v>
      </c>
      <c r="BA74" s="511">
        <f t="shared" ref="BA74:BA81" si="225">+AY74+AZ74</f>
        <v>0</v>
      </c>
      <c r="BB74" s="511">
        <f t="shared" ref="BB74:BB81" si="226">+IF(BA74=0,0,((BA74/(L74+AQ74))-$AU$4)/$AW$11*(L74+AQ74))</f>
        <v>0</v>
      </c>
      <c r="BC74" s="511">
        <f t="shared" ref="BC74:BC81" si="227">+BB74*AX$11</f>
        <v>0</v>
      </c>
      <c r="BE74" s="161">
        <f t="shared" ref="BE74:BE81" si="228">($D74*80%*O74)+($D74*X74)+($D74*AG74)</f>
        <v>0</v>
      </c>
      <c r="BF74" s="24" t="str">
        <f t="shared" si="22"/>
        <v>T4200074</v>
      </c>
      <c r="BG74" s="130" t="s">
        <v>111</v>
      </c>
    </row>
    <row r="75" spans="1:59" s="24" customFormat="1" ht="7.2" x14ac:dyDescent="0.15">
      <c r="A75" s="25">
        <f>+IF(OR(AND(D75&gt;0,L75&gt;0),AND(D75&gt;0,AQ75&gt;0)),MAX(A$12:A74)+1,0)</f>
        <v>0</v>
      </c>
      <c r="B75" s="644"/>
      <c r="C75" s="119" t="s">
        <v>45</v>
      </c>
      <c r="D75" s="122">
        <v>2.0699999999999998</v>
      </c>
      <c r="E75" s="138"/>
      <c r="F75" s="423"/>
      <c r="G75" s="138"/>
      <c r="H75" s="138"/>
      <c r="I75" s="138"/>
      <c r="J75" s="138"/>
      <c r="K75" s="138"/>
      <c r="L75" s="415">
        <f t="shared" si="202"/>
        <v>0</v>
      </c>
      <c r="M75" s="421">
        <f t="shared" si="203"/>
        <v>0</v>
      </c>
      <c r="N75" s="421">
        <f t="shared" si="204"/>
        <v>0</v>
      </c>
      <c r="O75" s="422"/>
      <c r="P75" s="417"/>
      <c r="Q75" s="417"/>
      <c r="R75" s="417"/>
      <c r="S75" s="138"/>
      <c r="T75" s="138"/>
      <c r="U75" s="330">
        <f t="shared" si="205"/>
        <v>0</v>
      </c>
      <c r="V75" s="421">
        <f t="shared" si="206"/>
        <v>0</v>
      </c>
      <c r="W75" s="421">
        <f t="shared" si="207"/>
        <v>0</v>
      </c>
      <c r="X75" s="423"/>
      <c r="Y75" s="418"/>
      <c r="Z75" s="418"/>
      <c r="AA75" s="418"/>
      <c r="AB75" s="138"/>
      <c r="AC75" s="138"/>
      <c r="AD75" s="330">
        <f t="shared" si="208"/>
        <v>0</v>
      </c>
      <c r="AE75" s="421">
        <f t="shared" si="209"/>
        <v>0</v>
      </c>
      <c r="AF75" s="421">
        <f t="shared" si="210"/>
        <v>0</v>
      </c>
      <c r="AG75" s="422"/>
      <c r="AH75" s="417"/>
      <c r="AI75" s="417"/>
      <c r="AJ75" s="417"/>
      <c r="AK75" s="138"/>
      <c r="AL75" s="138"/>
      <c r="AM75" s="330">
        <f t="shared" si="211"/>
        <v>0</v>
      </c>
      <c r="AN75" s="421">
        <f t="shared" si="212"/>
        <v>0</v>
      </c>
      <c r="AO75" s="421">
        <f t="shared" si="213"/>
        <v>0</v>
      </c>
      <c r="AP75" s="424">
        <f t="shared" si="214"/>
        <v>0</v>
      </c>
      <c r="AQ75" s="375">
        <f t="shared" si="215"/>
        <v>0</v>
      </c>
      <c r="AR75" s="421">
        <f t="shared" si="216"/>
        <v>0</v>
      </c>
      <c r="AS75" s="505">
        <f t="shared" si="217"/>
        <v>0</v>
      </c>
      <c r="AT75" s="512">
        <f t="shared" si="218"/>
        <v>0</v>
      </c>
      <c r="AU75" s="512">
        <f t="shared" si="219"/>
        <v>0</v>
      </c>
      <c r="AV75" s="512">
        <f t="shared" si="220"/>
        <v>0</v>
      </c>
      <c r="AW75" s="512">
        <f t="shared" si="221"/>
        <v>0</v>
      </c>
      <c r="AX75" s="512">
        <f t="shared" si="222"/>
        <v>0</v>
      </c>
      <c r="AY75" s="511">
        <f t="shared" si="223"/>
        <v>0</v>
      </c>
      <c r="AZ75" s="511">
        <f t="shared" si="224"/>
        <v>0</v>
      </c>
      <c r="BA75" s="511">
        <f t="shared" si="225"/>
        <v>0</v>
      </c>
      <c r="BB75" s="511">
        <f t="shared" si="226"/>
        <v>0</v>
      </c>
      <c r="BC75" s="511">
        <f t="shared" si="227"/>
        <v>0</v>
      </c>
      <c r="BE75" s="161">
        <f t="shared" si="228"/>
        <v>0</v>
      </c>
      <c r="BF75" s="24" t="str">
        <f t="shared" si="22"/>
        <v>T4200075</v>
      </c>
      <c r="BG75" s="130" t="s">
        <v>111</v>
      </c>
    </row>
    <row r="76" spans="1:59" s="24" customFormat="1" ht="7.2" x14ac:dyDescent="0.15">
      <c r="A76" s="25">
        <f>+IF(OR(AND(D76&gt;0,L76&gt;0),AND(D76&gt;0,AQ76&gt;0)),MAX(A$12:A75)+1,0)</f>
        <v>0</v>
      </c>
      <c r="B76" s="644"/>
      <c r="C76" s="119" t="s">
        <v>44</v>
      </c>
      <c r="D76" s="122">
        <v>1.98</v>
      </c>
      <c r="E76" s="138"/>
      <c r="F76" s="423"/>
      <c r="G76" s="138"/>
      <c r="H76" s="138"/>
      <c r="I76" s="138"/>
      <c r="J76" s="138"/>
      <c r="K76" s="138"/>
      <c r="L76" s="415">
        <f t="shared" si="202"/>
        <v>0</v>
      </c>
      <c r="M76" s="421">
        <f t="shared" si="203"/>
        <v>0</v>
      </c>
      <c r="N76" s="421">
        <f t="shared" si="204"/>
        <v>0</v>
      </c>
      <c r="O76" s="422"/>
      <c r="P76" s="417"/>
      <c r="Q76" s="417"/>
      <c r="R76" s="417"/>
      <c r="S76" s="138"/>
      <c r="T76" s="138"/>
      <c r="U76" s="330">
        <f t="shared" si="205"/>
        <v>0</v>
      </c>
      <c r="V76" s="421">
        <f t="shared" si="206"/>
        <v>0</v>
      </c>
      <c r="W76" s="421">
        <f t="shared" si="207"/>
        <v>0</v>
      </c>
      <c r="X76" s="423"/>
      <c r="Y76" s="418"/>
      <c r="Z76" s="418"/>
      <c r="AA76" s="418"/>
      <c r="AB76" s="138"/>
      <c r="AC76" s="138"/>
      <c r="AD76" s="330">
        <f t="shared" si="208"/>
        <v>0</v>
      </c>
      <c r="AE76" s="421">
        <f t="shared" si="209"/>
        <v>0</v>
      </c>
      <c r="AF76" s="421">
        <f t="shared" si="210"/>
        <v>0</v>
      </c>
      <c r="AG76" s="422"/>
      <c r="AH76" s="417"/>
      <c r="AI76" s="417"/>
      <c r="AJ76" s="417"/>
      <c r="AK76" s="138"/>
      <c r="AL76" s="138"/>
      <c r="AM76" s="330">
        <f t="shared" si="211"/>
        <v>0</v>
      </c>
      <c r="AN76" s="421">
        <f t="shared" si="212"/>
        <v>0</v>
      </c>
      <c r="AO76" s="421">
        <f t="shared" si="213"/>
        <v>0</v>
      </c>
      <c r="AP76" s="424">
        <f t="shared" si="214"/>
        <v>0</v>
      </c>
      <c r="AQ76" s="375">
        <f t="shared" si="215"/>
        <v>0</v>
      </c>
      <c r="AR76" s="421">
        <f t="shared" si="216"/>
        <v>0</v>
      </c>
      <c r="AS76" s="505">
        <f t="shared" si="217"/>
        <v>0</v>
      </c>
      <c r="AT76" s="512">
        <f t="shared" si="218"/>
        <v>0</v>
      </c>
      <c r="AU76" s="512">
        <f t="shared" si="219"/>
        <v>0</v>
      </c>
      <c r="AV76" s="512">
        <f t="shared" si="220"/>
        <v>0</v>
      </c>
      <c r="AW76" s="512">
        <f t="shared" si="221"/>
        <v>0</v>
      </c>
      <c r="AX76" s="512">
        <f t="shared" si="222"/>
        <v>0</v>
      </c>
      <c r="AY76" s="511">
        <f t="shared" si="223"/>
        <v>0</v>
      </c>
      <c r="AZ76" s="511">
        <f t="shared" si="224"/>
        <v>0</v>
      </c>
      <c r="BA76" s="511">
        <f t="shared" si="225"/>
        <v>0</v>
      </c>
      <c r="BB76" s="511">
        <f t="shared" si="226"/>
        <v>0</v>
      </c>
      <c r="BC76" s="511">
        <f t="shared" si="227"/>
        <v>0</v>
      </c>
      <c r="BE76" s="161">
        <f t="shared" si="228"/>
        <v>0</v>
      </c>
      <c r="BF76" s="24" t="str">
        <f t="shared" si="22"/>
        <v>T4200076</v>
      </c>
      <c r="BG76" s="130" t="s">
        <v>111</v>
      </c>
    </row>
    <row r="77" spans="1:59" s="24" customFormat="1" ht="7.2" x14ac:dyDescent="0.15">
      <c r="A77" s="25">
        <f>+IF(OR(AND(D77&gt;0,L77&gt;0),AND(D77&gt;0,AQ77&gt;0)),MAX(A$12:A76)+1,0)</f>
        <v>0</v>
      </c>
      <c r="B77" s="644"/>
      <c r="C77" s="119" t="s">
        <v>43</v>
      </c>
      <c r="D77" s="122">
        <v>1.88</v>
      </c>
      <c r="E77" s="138"/>
      <c r="F77" s="423"/>
      <c r="G77" s="138"/>
      <c r="H77" s="138"/>
      <c r="I77" s="138"/>
      <c r="J77" s="138"/>
      <c r="K77" s="138"/>
      <c r="L77" s="415">
        <f t="shared" si="202"/>
        <v>0</v>
      </c>
      <c r="M77" s="421">
        <f t="shared" si="203"/>
        <v>0</v>
      </c>
      <c r="N77" s="421">
        <f t="shared" si="204"/>
        <v>0</v>
      </c>
      <c r="O77" s="422"/>
      <c r="P77" s="417"/>
      <c r="Q77" s="417"/>
      <c r="R77" s="417"/>
      <c r="S77" s="138"/>
      <c r="T77" s="138"/>
      <c r="U77" s="330">
        <f t="shared" si="205"/>
        <v>0</v>
      </c>
      <c r="V77" s="421">
        <f t="shared" si="206"/>
        <v>0</v>
      </c>
      <c r="W77" s="421">
        <f t="shared" si="207"/>
        <v>0</v>
      </c>
      <c r="X77" s="423"/>
      <c r="Y77" s="418"/>
      <c r="Z77" s="418"/>
      <c r="AA77" s="418"/>
      <c r="AB77" s="138"/>
      <c r="AC77" s="138"/>
      <c r="AD77" s="330">
        <f t="shared" si="208"/>
        <v>0</v>
      </c>
      <c r="AE77" s="421">
        <f t="shared" si="209"/>
        <v>0</v>
      </c>
      <c r="AF77" s="421">
        <f t="shared" si="210"/>
        <v>0</v>
      </c>
      <c r="AG77" s="422"/>
      <c r="AH77" s="417"/>
      <c r="AI77" s="417"/>
      <c r="AJ77" s="417"/>
      <c r="AK77" s="138"/>
      <c r="AL77" s="138"/>
      <c r="AM77" s="330">
        <f t="shared" si="211"/>
        <v>0</v>
      </c>
      <c r="AN77" s="421">
        <f t="shared" si="212"/>
        <v>0</v>
      </c>
      <c r="AO77" s="421">
        <f t="shared" si="213"/>
        <v>0</v>
      </c>
      <c r="AP77" s="424">
        <f t="shared" si="214"/>
        <v>0</v>
      </c>
      <c r="AQ77" s="375">
        <f t="shared" si="215"/>
        <v>0</v>
      </c>
      <c r="AR77" s="421">
        <f t="shared" si="216"/>
        <v>0</v>
      </c>
      <c r="AS77" s="505">
        <f t="shared" si="217"/>
        <v>0</v>
      </c>
      <c r="AT77" s="512">
        <f t="shared" si="218"/>
        <v>0</v>
      </c>
      <c r="AU77" s="512">
        <f t="shared" si="219"/>
        <v>0</v>
      </c>
      <c r="AV77" s="512">
        <f t="shared" si="220"/>
        <v>0</v>
      </c>
      <c r="AW77" s="512">
        <f t="shared" si="221"/>
        <v>0</v>
      </c>
      <c r="AX77" s="512">
        <f t="shared" si="222"/>
        <v>0</v>
      </c>
      <c r="AY77" s="511">
        <f t="shared" si="223"/>
        <v>0</v>
      </c>
      <c r="AZ77" s="511">
        <f t="shared" si="224"/>
        <v>0</v>
      </c>
      <c r="BA77" s="511">
        <f t="shared" si="225"/>
        <v>0</v>
      </c>
      <c r="BB77" s="511">
        <f t="shared" si="226"/>
        <v>0</v>
      </c>
      <c r="BC77" s="511">
        <f t="shared" si="227"/>
        <v>0</v>
      </c>
      <c r="BE77" s="161">
        <f t="shared" si="228"/>
        <v>0</v>
      </c>
      <c r="BF77" s="24" t="str">
        <f t="shared" si="22"/>
        <v>T4200077</v>
      </c>
      <c r="BG77" s="130" t="s">
        <v>111</v>
      </c>
    </row>
    <row r="78" spans="1:59" s="24" customFormat="1" ht="7.2" x14ac:dyDescent="0.15">
      <c r="A78" s="25">
        <f>+IF(OR(AND(D78&gt;0,L78&gt;0),AND(D78&gt;0,AQ78&gt;0)),MAX(A$12:A77)+1,0)</f>
        <v>0</v>
      </c>
      <c r="B78" s="644"/>
      <c r="C78" s="119" t="s">
        <v>370</v>
      </c>
      <c r="D78" s="122">
        <v>1.79</v>
      </c>
      <c r="E78" s="138"/>
      <c r="F78" s="423"/>
      <c r="G78" s="138"/>
      <c r="H78" s="138"/>
      <c r="I78" s="138"/>
      <c r="J78" s="138"/>
      <c r="K78" s="138"/>
      <c r="L78" s="415">
        <f t="shared" si="202"/>
        <v>0</v>
      </c>
      <c r="M78" s="421">
        <f t="shared" si="203"/>
        <v>0</v>
      </c>
      <c r="N78" s="421">
        <f t="shared" si="204"/>
        <v>0</v>
      </c>
      <c r="O78" s="422"/>
      <c r="P78" s="417"/>
      <c r="Q78" s="417"/>
      <c r="R78" s="417"/>
      <c r="S78" s="138"/>
      <c r="T78" s="138"/>
      <c r="U78" s="330">
        <f t="shared" si="205"/>
        <v>0</v>
      </c>
      <c r="V78" s="421">
        <f t="shared" si="206"/>
        <v>0</v>
      </c>
      <c r="W78" s="421">
        <f t="shared" si="207"/>
        <v>0</v>
      </c>
      <c r="X78" s="423"/>
      <c r="Y78" s="418"/>
      <c r="Z78" s="418"/>
      <c r="AA78" s="418"/>
      <c r="AB78" s="138"/>
      <c r="AC78" s="138"/>
      <c r="AD78" s="330">
        <f t="shared" si="208"/>
        <v>0</v>
      </c>
      <c r="AE78" s="421">
        <f t="shared" si="209"/>
        <v>0</v>
      </c>
      <c r="AF78" s="421">
        <f t="shared" si="210"/>
        <v>0</v>
      </c>
      <c r="AG78" s="422"/>
      <c r="AH78" s="417"/>
      <c r="AI78" s="417"/>
      <c r="AJ78" s="417"/>
      <c r="AK78" s="138"/>
      <c r="AL78" s="138"/>
      <c r="AM78" s="330">
        <f t="shared" si="211"/>
        <v>0</v>
      </c>
      <c r="AN78" s="421">
        <f t="shared" si="212"/>
        <v>0</v>
      </c>
      <c r="AO78" s="421">
        <f t="shared" si="213"/>
        <v>0</v>
      </c>
      <c r="AP78" s="424">
        <f t="shared" si="214"/>
        <v>0</v>
      </c>
      <c r="AQ78" s="375">
        <f t="shared" si="215"/>
        <v>0</v>
      </c>
      <c r="AR78" s="421">
        <f t="shared" si="216"/>
        <v>0</v>
      </c>
      <c r="AS78" s="505">
        <f t="shared" si="217"/>
        <v>0</v>
      </c>
      <c r="AT78" s="512">
        <f t="shared" si="218"/>
        <v>0</v>
      </c>
      <c r="AU78" s="512">
        <f t="shared" si="219"/>
        <v>0</v>
      </c>
      <c r="AV78" s="512">
        <f t="shared" si="220"/>
        <v>0</v>
      </c>
      <c r="AW78" s="512">
        <f t="shared" si="221"/>
        <v>0</v>
      </c>
      <c r="AX78" s="512">
        <f t="shared" si="222"/>
        <v>0</v>
      </c>
      <c r="AY78" s="511">
        <f t="shared" si="223"/>
        <v>0</v>
      </c>
      <c r="AZ78" s="511">
        <f t="shared" si="224"/>
        <v>0</v>
      </c>
      <c r="BA78" s="511">
        <f t="shared" si="225"/>
        <v>0</v>
      </c>
      <c r="BB78" s="511">
        <f t="shared" si="226"/>
        <v>0</v>
      </c>
      <c r="BC78" s="511">
        <f t="shared" si="227"/>
        <v>0</v>
      </c>
      <c r="BE78" s="161">
        <f t="shared" si="228"/>
        <v>0</v>
      </c>
      <c r="BF78" s="24" t="str">
        <f t="shared" ref="BF78:BF107" si="229">CONCATENATE("T42",$D$3,$D$4,RIGHT(CONCATENATE("000",ROW()),3))</f>
        <v>T4200078</v>
      </c>
      <c r="BG78" s="130" t="s">
        <v>111</v>
      </c>
    </row>
    <row r="79" spans="1:59" s="24" customFormat="1" ht="7.2" x14ac:dyDescent="0.15">
      <c r="A79" s="25">
        <f>+IF(OR(AND(D79&gt;0,L79&gt;0),AND(D79&gt;0,AQ79&gt;0)),MAX(A$12:A78)+1,0)</f>
        <v>0</v>
      </c>
      <c r="B79" s="644"/>
      <c r="C79" s="119" t="s">
        <v>42</v>
      </c>
      <c r="D79" s="122">
        <v>1.71</v>
      </c>
      <c r="E79" s="138"/>
      <c r="F79" s="423"/>
      <c r="G79" s="138"/>
      <c r="H79" s="138"/>
      <c r="I79" s="138"/>
      <c r="J79" s="138"/>
      <c r="K79" s="138"/>
      <c r="L79" s="415">
        <f t="shared" si="202"/>
        <v>0</v>
      </c>
      <c r="M79" s="421">
        <f t="shared" si="203"/>
        <v>0</v>
      </c>
      <c r="N79" s="421">
        <f t="shared" si="204"/>
        <v>0</v>
      </c>
      <c r="O79" s="422"/>
      <c r="P79" s="417"/>
      <c r="Q79" s="417"/>
      <c r="R79" s="417"/>
      <c r="S79" s="138"/>
      <c r="T79" s="138"/>
      <c r="U79" s="330">
        <f t="shared" si="205"/>
        <v>0</v>
      </c>
      <c r="V79" s="421">
        <f t="shared" si="206"/>
        <v>0</v>
      </c>
      <c r="W79" s="421">
        <f t="shared" si="207"/>
        <v>0</v>
      </c>
      <c r="X79" s="423"/>
      <c r="Y79" s="418"/>
      <c r="Z79" s="418"/>
      <c r="AA79" s="418"/>
      <c r="AB79" s="138"/>
      <c r="AC79" s="138"/>
      <c r="AD79" s="330">
        <f t="shared" si="208"/>
        <v>0</v>
      </c>
      <c r="AE79" s="421">
        <f t="shared" si="209"/>
        <v>0</v>
      </c>
      <c r="AF79" s="421">
        <f t="shared" si="210"/>
        <v>0</v>
      </c>
      <c r="AG79" s="422"/>
      <c r="AH79" s="417"/>
      <c r="AI79" s="417"/>
      <c r="AJ79" s="417"/>
      <c r="AK79" s="138"/>
      <c r="AL79" s="138"/>
      <c r="AM79" s="330">
        <f t="shared" si="211"/>
        <v>0</v>
      </c>
      <c r="AN79" s="421">
        <f t="shared" si="212"/>
        <v>0</v>
      </c>
      <c r="AO79" s="421">
        <f t="shared" si="213"/>
        <v>0</v>
      </c>
      <c r="AP79" s="424">
        <f t="shared" si="214"/>
        <v>0</v>
      </c>
      <c r="AQ79" s="375">
        <f t="shared" si="215"/>
        <v>0</v>
      </c>
      <c r="AR79" s="421">
        <f t="shared" si="216"/>
        <v>0</v>
      </c>
      <c r="AS79" s="505">
        <f t="shared" si="217"/>
        <v>0</v>
      </c>
      <c r="AT79" s="512">
        <f t="shared" si="218"/>
        <v>0</v>
      </c>
      <c r="AU79" s="512">
        <f t="shared" si="219"/>
        <v>0</v>
      </c>
      <c r="AV79" s="512">
        <f t="shared" si="220"/>
        <v>0</v>
      </c>
      <c r="AW79" s="512">
        <f t="shared" si="221"/>
        <v>0</v>
      </c>
      <c r="AX79" s="512">
        <f t="shared" si="222"/>
        <v>0</v>
      </c>
      <c r="AY79" s="511">
        <f t="shared" si="223"/>
        <v>0</v>
      </c>
      <c r="AZ79" s="511">
        <f t="shared" si="224"/>
        <v>0</v>
      </c>
      <c r="BA79" s="511">
        <f t="shared" si="225"/>
        <v>0</v>
      </c>
      <c r="BB79" s="511">
        <f t="shared" si="226"/>
        <v>0</v>
      </c>
      <c r="BC79" s="511">
        <f t="shared" si="227"/>
        <v>0</v>
      </c>
      <c r="BE79" s="161">
        <f t="shared" si="228"/>
        <v>0</v>
      </c>
      <c r="BF79" s="24" t="str">
        <f t="shared" si="229"/>
        <v>T4200079</v>
      </c>
      <c r="BG79" s="130" t="s">
        <v>111</v>
      </c>
    </row>
    <row r="80" spans="1:59" s="24" customFormat="1" ht="7.2" x14ac:dyDescent="0.15">
      <c r="A80" s="25">
        <f>+IF(OR(AND(D80&gt;0,L80&gt;0),AND(D80&gt;0,AQ80&gt;0)),MAX(A$12:A79)+1,0)</f>
        <v>0</v>
      </c>
      <c r="B80" s="644"/>
      <c r="C80" s="119" t="s">
        <v>41</v>
      </c>
      <c r="D80" s="122">
        <v>1.63</v>
      </c>
      <c r="E80" s="138"/>
      <c r="F80" s="423"/>
      <c r="G80" s="138"/>
      <c r="H80" s="138"/>
      <c r="I80" s="138"/>
      <c r="J80" s="138"/>
      <c r="K80" s="138"/>
      <c r="L80" s="415">
        <f t="shared" si="202"/>
        <v>0</v>
      </c>
      <c r="M80" s="421">
        <f t="shared" si="203"/>
        <v>0</v>
      </c>
      <c r="N80" s="421">
        <f t="shared" si="204"/>
        <v>0</v>
      </c>
      <c r="O80" s="422"/>
      <c r="P80" s="417"/>
      <c r="Q80" s="417"/>
      <c r="R80" s="417"/>
      <c r="S80" s="138"/>
      <c r="T80" s="138"/>
      <c r="U80" s="330">
        <f t="shared" si="205"/>
        <v>0</v>
      </c>
      <c r="V80" s="421">
        <f t="shared" si="206"/>
        <v>0</v>
      </c>
      <c r="W80" s="421">
        <f t="shared" si="207"/>
        <v>0</v>
      </c>
      <c r="X80" s="423"/>
      <c r="Y80" s="418"/>
      <c r="Z80" s="418"/>
      <c r="AA80" s="418"/>
      <c r="AB80" s="138"/>
      <c r="AC80" s="138"/>
      <c r="AD80" s="330">
        <f t="shared" si="208"/>
        <v>0</v>
      </c>
      <c r="AE80" s="421">
        <f t="shared" si="209"/>
        <v>0</v>
      </c>
      <c r="AF80" s="421">
        <f t="shared" si="210"/>
        <v>0</v>
      </c>
      <c r="AG80" s="422"/>
      <c r="AH80" s="417"/>
      <c r="AI80" s="417"/>
      <c r="AJ80" s="417"/>
      <c r="AK80" s="138"/>
      <c r="AL80" s="138"/>
      <c r="AM80" s="330">
        <f t="shared" si="211"/>
        <v>0</v>
      </c>
      <c r="AN80" s="421">
        <f t="shared" si="212"/>
        <v>0</v>
      </c>
      <c r="AO80" s="421">
        <f t="shared" si="213"/>
        <v>0</v>
      </c>
      <c r="AP80" s="424">
        <f t="shared" si="214"/>
        <v>0</v>
      </c>
      <c r="AQ80" s="375">
        <f t="shared" si="215"/>
        <v>0</v>
      </c>
      <c r="AR80" s="421">
        <f t="shared" si="216"/>
        <v>0</v>
      </c>
      <c r="AS80" s="505">
        <f t="shared" si="217"/>
        <v>0</v>
      </c>
      <c r="AT80" s="512">
        <f t="shared" si="218"/>
        <v>0</v>
      </c>
      <c r="AU80" s="512">
        <f t="shared" si="219"/>
        <v>0</v>
      </c>
      <c r="AV80" s="512">
        <f t="shared" si="220"/>
        <v>0</v>
      </c>
      <c r="AW80" s="512">
        <f t="shared" si="221"/>
        <v>0</v>
      </c>
      <c r="AX80" s="512">
        <f t="shared" si="222"/>
        <v>0</v>
      </c>
      <c r="AY80" s="511">
        <f t="shared" si="223"/>
        <v>0</v>
      </c>
      <c r="AZ80" s="511">
        <f t="shared" si="224"/>
        <v>0</v>
      </c>
      <c r="BA80" s="511">
        <f t="shared" si="225"/>
        <v>0</v>
      </c>
      <c r="BB80" s="511">
        <f t="shared" si="226"/>
        <v>0</v>
      </c>
      <c r="BC80" s="511">
        <f t="shared" si="227"/>
        <v>0</v>
      </c>
      <c r="BE80" s="161">
        <f t="shared" si="228"/>
        <v>0</v>
      </c>
      <c r="BF80" s="24" t="str">
        <f t="shared" si="229"/>
        <v>T4200080</v>
      </c>
      <c r="BG80" s="130" t="s">
        <v>111</v>
      </c>
    </row>
    <row r="81" spans="1:59" s="24" customFormat="1" ht="7.2" x14ac:dyDescent="0.15">
      <c r="A81" s="25">
        <f>+IF(OR(AND(D81&gt;0,L81&gt;0),AND(D81&gt;0,AQ81&gt;0)),MAX(A$12:A80)+1,0)</f>
        <v>0</v>
      </c>
      <c r="B81" s="644"/>
      <c r="C81" s="119" t="s">
        <v>40</v>
      </c>
      <c r="D81" s="122">
        <v>1.55</v>
      </c>
      <c r="E81" s="138"/>
      <c r="F81" s="423"/>
      <c r="G81" s="138"/>
      <c r="H81" s="138"/>
      <c r="I81" s="138"/>
      <c r="J81" s="138"/>
      <c r="K81" s="138"/>
      <c r="L81" s="415">
        <f t="shared" si="202"/>
        <v>0</v>
      </c>
      <c r="M81" s="421">
        <f t="shared" si="203"/>
        <v>0</v>
      </c>
      <c r="N81" s="421">
        <f t="shared" si="204"/>
        <v>0</v>
      </c>
      <c r="O81" s="422"/>
      <c r="P81" s="417"/>
      <c r="Q81" s="417"/>
      <c r="R81" s="417"/>
      <c r="S81" s="138"/>
      <c r="T81" s="138"/>
      <c r="U81" s="330">
        <f t="shared" si="205"/>
        <v>0</v>
      </c>
      <c r="V81" s="421">
        <f t="shared" si="206"/>
        <v>0</v>
      </c>
      <c r="W81" s="421">
        <f t="shared" si="207"/>
        <v>0</v>
      </c>
      <c r="X81" s="423"/>
      <c r="Y81" s="418"/>
      <c r="Z81" s="418"/>
      <c r="AA81" s="418"/>
      <c r="AB81" s="138"/>
      <c r="AC81" s="138"/>
      <c r="AD81" s="330">
        <f t="shared" si="208"/>
        <v>0</v>
      </c>
      <c r="AE81" s="421">
        <f t="shared" si="209"/>
        <v>0</v>
      </c>
      <c r="AF81" s="421">
        <f t="shared" si="210"/>
        <v>0</v>
      </c>
      <c r="AG81" s="422"/>
      <c r="AH81" s="417"/>
      <c r="AI81" s="417"/>
      <c r="AJ81" s="417"/>
      <c r="AK81" s="138"/>
      <c r="AL81" s="138"/>
      <c r="AM81" s="330">
        <f t="shared" si="211"/>
        <v>0</v>
      </c>
      <c r="AN81" s="421">
        <f t="shared" si="212"/>
        <v>0</v>
      </c>
      <c r="AO81" s="421">
        <f t="shared" si="213"/>
        <v>0</v>
      </c>
      <c r="AP81" s="424">
        <f t="shared" si="214"/>
        <v>0</v>
      </c>
      <c r="AQ81" s="375">
        <f t="shared" si="215"/>
        <v>0</v>
      </c>
      <c r="AR81" s="421">
        <f t="shared" si="216"/>
        <v>0</v>
      </c>
      <c r="AS81" s="505">
        <f t="shared" si="217"/>
        <v>0</v>
      </c>
      <c r="AT81" s="512">
        <f t="shared" si="218"/>
        <v>0</v>
      </c>
      <c r="AU81" s="512">
        <f t="shared" si="219"/>
        <v>0</v>
      </c>
      <c r="AV81" s="512">
        <f t="shared" si="220"/>
        <v>0</v>
      </c>
      <c r="AW81" s="512">
        <f t="shared" si="221"/>
        <v>0</v>
      </c>
      <c r="AX81" s="512">
        <f t="shared" si="222"/>
        <v>0</v>
      </c>
      <c r="AY81" s="511">
        <f t="shared" si="223"/>
        <v>0</v>
      </c>
      <c r="AZ81" s="511">
        <f t="shared" si="224"/>
        <v>0</v>
      </c>
      <c r="BA81" s="511">
        <f t="shared" si="225"/>
        <v>0</v>
      </c>
      <c r="BB81" s="511">
        <f t="shared" si="226"/>
        <v>0</v>
      </c>
      <c r="BC81" s="511">
        <f t="shared" si="227"/>
        <v>0</v>
      </c>
      <c r="BE81" s="161">
        <f t="shared" si="228"/>
        <v>0</v>
      </c>
      <c r="BF81" s="24" t="str">
        <f t="shared" si="229"/>
        <v>T4200081</v>
      </c>
      <c r="BG81" s="130" t="s">
        <v>111</v>
      </c>
    </row>
    <row r="82" spans="1:59" s="24" customFormat="1" ht="7.2" x14ac:dyDescent="0.15">
      <c r="A82" s="25">
        <f>+IF(OR(AND(D82&gt;0,L82&gt;0),AND(D82&gt;0,AQ82&gt;0)),MAX(A$12:A81)+1,0)</f>
        <v>0</v>
      </c>
      <c r="B82" s="121"/>
      <c r="C82" s="199" t="s">
        <v>50</v>
      </c>
      <c r="D82" s="199"/>
      <c r="E82" s="197">
        <f t="shared" ref="E82:AS82" si="230">SUM(E74:E81)</f>
        <v>0</v>
      </c>
      <c r="F82" s="197">
        <f t="shared" si="230"/>
        <v>0</v>
      </c>
      <c r="G82" s="197">
        <f t="shared" si="230"/>
        <v>0</v>
      </c>
      <c r="H82" s="197">
        <f t="shared" si="230"/>
        <v>0</v>
      </c>
      <c r="I82" s="197">
        <f t="shared" si="230"/>
        <v>0</v>
      </c>
      <c r="J82" s="197">
        <f t="shared" si="230"/>
        <v>0</v>
      </c>
      <c r="K82" s="197">
        <f t="shared" si="230"/>
        <v>0</v>
      </c>
      <c r="L82" s="197">
        <f t="shared" si="230"/>
        <v>0</v>
      </c>
      <c r="M82" s="197">
        <f t="shared" si="230"/>
        <v>0</v>
      </c>
      <c r="N82" s="197">
        <f t="shared" si="230"/>
        <v>0</v>
      </c>
      <c r="O82" s="197">
        <f t="shared" si="230"/>
        <v>0</v>
      </c>
      <c r="P82" s="197">
        <f t="shared" si="230"/>
        <v>0</v>
      </c>
      <c r="Q82" s="197">
        <f t="shared" si="230"/>
        <v>0</v>
      </c>
      <c r="R82" s="197">
        <f t="shared" si="230"/>
        <v>0</v>
      </c>
      <c r="S82" s="197">
        <f t="shared" si="230"/>
        <v>0</v>
      </c>
      <c r="T82" s="197">
        <f t="shared" si="230"/>
        <v>0</v>
      </c>
      <c r="U82" s="197">
        <f t="shared" si="230"/>
        <v>0</v>
      </c>
      <c r="V82" s="197">
        <f t="shared" si="230"/>
        <v>0</v>
      </c>
      <c r="W82" s="197">
        <f t="shared" si="230"/>
        <v>0</v>
      </c>
      <c r="X82" s="197">
        <f t="shared" si="230"/>
        <v>0</v>
      </c>
      <c r="Y82" s="197">
        <f t="shared" si="230"/>
        <v>0</v>
      </c>
      <c r="Z82" s="197">
        <f t="shared" si="230"/>
        <v>0</v>
      </c>
      <c r="AA82" s="197">
        <f t="shared" si="230"/>
        <v>0</v>
      </c>
      <c r="AB82" s="197">
        <f t="shared" si="230"/>
        <v>0</v>
      </c>
      <c r="AC82" s="197">
        <f t="shared" si="230"/>
        <v>0</v>
      </c>
      <c r="AD82" s="197">
        <f t="shared" si="230"/>
        <v>0</v>
      </c>
      <c r="AE82" s="197">
        <f t="shared" si="230"/>
        <v>0</v>
      </c>
      <c r="AF82" s="197">
        <f t="shared" si="230"/>
        <v>0</v>
      </c>
      <c r="AG82" s="197">
        <f t="shared" si="230"/>
        <v>0</v>
      </c>
      <c r="AH82" s="197">
        <f t="shared" si="230"/>
        <v>0</v>
      </c>
      <c r="AI82" s="197">
        <f t="shared" si="230"/>
        <v>0</v>
      </c>
      <c r="AJ82" s="197">
        <f t="shared" si="230"/>
        <v>0</v>
      </c>
      <c r="AK82" s="197">
        <f t="shared" si="230"/>
        <v>0</v>
      </c>
      <c r="AL82" s="197">
        <f t="shared" si="230"/>
        <v>0</v>
      </c>
      <c r="AM82" s="197">
        <f t="shared" si="230"/>
        <v>0</v>
      </c>
      <c r="AN82" s="197">
        <f t="shared" si="230"/>
        <v>0</v>
      </c>
      <c r="AO82" s="197">
        <f t="shared" si="230"/>
        <v>0</v>
      </c>
      <c r="AP82" s="197">
        <f t="shared" si="230"/>
        <v>0</v>
      </c>
      <c r="AQ82" s="197">
        <f t="shared" si="230"/>
        <v>0</v>
      </c>
      <c r="AR82" s="197">
        <f t="shared" si="230"/>
        <v>0</v>
      </c>
      <c r="AS82" s="197">
        <f t="shared" si="230"/>
        <v>0</v>
      </c>
      <c r="AT82" s="506">
        <f t="shared" ref="AT82:BC82" si="231">+SUM(AT74:AT81)</f>
        <v>0</v>
      </c>
      <c r="AU82" s="506">
        <f t="shared" si="231"/>
        <v>0</v>
      </c>
      <c r="AV82" s="506">
        <f t="shared" si="231"/>
        <v>0</v>
      </c>
      <c r="AW82" s="506">
        <f t="shared" si="231"/>
        <v>0</v>
      </c>
      <c r="AX82" s="506">
        <f t="shared" si="231"/>
        <v>0</v>
      </c>
      <c r="AY82" s="507">
        <f t="shared" si="231"/>
        <v>0</v>
      </c>
      <c r="AZ82" s="507">
        <f t="shared" si="231"/>
        <v>0</v>
      </c>
      <c r="BA82" s="507">
        <f t="shared" si="231"/>
        <v>0</v>
      </c>
      <c r="BB82" s="507">
        <f t="shared" si="231"/>
        <v>0</v>
      </c>
      <c r="BC82" s="507">
        <f t="shared" si="231"/>
        <v>0</v>
      </c>
      <c r="BE82" s="197">
        <f>SUM(BE74:BE81)</f>
        <v>0</v>
      </c>
      <c r="BF82" s="24" t="str">
        <f t="shared" si="229"/>
        <v>T4200082</v>
      </c>
      <c r="BG82" s="130"/>
    </row>
    <row r="83" spans="1:59" s="24" customFormat="1" ht="7.2" x14ac:dyDescent="0.15">
      <c r="A83" s="25">
        <f>+IF(OR(AND(D83&gt;0,L83&gt;0),AND(D83&gt;0,AQ83&gt;0)),MAX(A$12:A82)+1,0)</f>
        <v>0</v>
      </c>
      <c r="B83" s="644" t="s">
        <v>112</v>
      </c>
      <c r="C83" s="119" t="s">
        <v>46</v>
      </c>
      <c r="D83" s="122">
        <v>1.97</v>
      </c>
      <c r="E83" s="138"/>
      <c r="F83" s="423"/>
      <c r="G83" s="138"/>
      <c r="H83" s="138"/>
      <c r="I83" s="138"/>
      <c r="J83" s="138"/>
      <c r="K83" s="138"/>
      <c r="L83" s="415">
        <f t="shared" ref="L83:L90" si="232">+F83+SUM(H83:K83)</f>
        <v>0</v>
      </c>
      <c r="M83" s="421">
        <f t="shared" ref="M83:M90" si="233">+$D83*F83</f>
        <v>0</v>
      </c>
      <c r="N83" s="421">
        <f t="shared" ref="N83:N90" si="234">+$D83*L83</f>
        <v>0</v>
      </c>
      <c r="O83" s="422"/>
      <c r="P83" s="417"/>
      <c r="Q83" s="417"/>
      <c r="R83" s="417"/>
      <c r="S83" s="138"/>
      <c r="T83" s="138"/>
      <c r="U83" s="330">
        <f t="shared" ref="U83:U90" si="235">+O83+SUM(Q83:T83)</f>
        <v>0</v>
      </c>
      <c r="V83" s="421">
        <f t="shared" ref="V83:V90" si="236">+$D83*80%*O83</f>
        <v>0</v>
      </c>
      <c r="W83" s="421">
        <f t="shared" ref="W83:W90" si="237">+$D83*80%*U83</f>
        <v>0</v>
      </c>
      <c r="X83" s="423"/>
      <c r="Y83" s="418"/>
      <c r="Z83" s="418"/>
      <c r="AA83" s="418"/>
      <c r="AB83" s="138"/>
      <c r="AC83" s="138"/>
      <c r="AD83" s="330">
        <f t="shared" ref="AD83:AD90" si="238">+X83+SUM(Z83:AC83)</f>
        <v>0</v>
      </c>
      <c r="AE83" s="421">
        <f t="shared" ref="AE83:AE90" si="239">+$D83*X83</f>
        <v>0</v>
      </c>
      <c r="AF83" s="421">
        <f t="shared" ref="AF83:AF90" si="240">+$D83*AD83</f>
        <v>0</v>
      </c>
      <c r="AG83" s="422"/>
      <c r="AH83" s="417"/>
      <c r="AI83" s="417"/>
      <c r="AJ83" s="417"/>
      <c r="AK83" s="138"/>
      <c r="AL83" s="138"/>
      <c r="AM83" s="330">
        <f t="shared" ref="AM83:AM90" si="241">+AG83+SUM(AI83:AL83)</f>
        <v>0</v>
      </c>
      <c r="AN83" s="421">
        <f t="shared" ref="AN83:AN90" si="242">+$D83*AG83</f>
        <v>0</v>
      </c>
      <c r="AO83" s="421">
        <f t="shared" ref="AO83:AO90" si="243">+$D83*AM83</f>
        <v>0</v>
      </c>
      <c r="AP83" s="424">
        <f t="shared" ref="AP83:AP90" si="244">+O83+X83+AG83</f>
        <v>0</v>
      </c>
      <c r="AQ83" s="375">
        <f t="shared" ref="AQ83:AQ90" si="245">+AM83+AD83+U83</f>
        <v>0</v>
      </c>
      <c r="AR83" s="421">
        <f t="shared" ref="AR83:AR90" si="246">+V83+AE83+AN83</f>
        <v>0</v>
      </c>
      <c r="AS83" s="505">
        <f t="shared" ref="AS83:AS90" si="247">+W83+AF83+AO83</f>
        <v>0</v>
      </c>
      <c r="AT83" s="512">
        <f t="shared" ref="AT83:AT90" si="248">+F83*$D83*$AV$7</f>
        <v>0</v>
      </c>
      <c r="AU83" s="512">
        <f t="shared" ref="AU83:AU90" si="249">+O83*80%*$D83*$AV$7+X83*$D83*$AV$7+AG83*$D83*$AV$7</f>
        <v>0</v>
      </c>
      <c r="AV83" s="512">
        <f t="shared" ref="AV83:AV90" si="250">+AT83+AU83</f>
        <v>0</v>
      </c>
      <c r="AW83" s="512">
        <f t="shared" ref="AW83:AW90" si="251">+IF(AV83=0,0,((AV83/(F83+AP83))-$AU$4)/$AW$11*(F83+AP83))</f>
        <v>0</v>
      </c>
      <c r="AX83" s="512">
        <f t="shared" ref="AX83:AX90" si="252">+AW83*AX$11</f>
        <v>0</v>
      </c>
      <c r="AY83" s="511">
        <f t="shared" ref="AY83:AY90" si="253">+$D83*L83*$AV$7</f>
        <v>0</v>
      </c>
      <c r="AZ83" s="511">
        <f t="shared" ref="AZ83:AZ90" si="254">+U83*80%*$D83*$AV$7+AD83*$D83*$AV$7+AM83*$D83*$AV$7</f>
        <v>0</v>
      </c>
      <c r="BA83" s="511">
        <f t="shared" ref="BA83:BA90" si="255">+AY83+AZ83</f>
        <v>0</v>
      </c>
      <c r="BB83" s="511">
        <f t="shared" ref="BB83:BB90" si="256">+IF(BA83=0,0,((BA83/(L83+AQ83))-$AU$4)/$AW$11*(L83+AQ83))</f>
        <v>0</v>
      </c>
      <c r="BC83" s="511">
        <f t="shared" ref="BC83:BC90" si="257">+BB83*AX$11</f>
        <v>0</v>
      </c>
      <c r="BE83" s="161">
        <f t="shared" ref="BE83:BE90" si="258">($D83*80%*O83)+($D83*X83)+($D83*AG83)</f>
        <v>0</v>
      </c>
      <c r="BF83" s="24" t="str">
        <f t="shared" si="229"/>
        <v>T4200083</v>
      </c>
      <c r="BG83" s="130" t="s">
        <v>112</v>
      </c>
    </row>
    <row r="84" spans="1:59" s="24" customFormat="1" ht="7.2" x14ac:dyDescent="0.15">
      <c r="A84" s="25">
        <f>+IF(OR(AND(D84&gt;0,L84&gt;0),AND(D84&gt;0,AQ84&gt;0)),MAX(A$12:A83)+1,0)</f>
        <v>0</v>
      </c>
      <c r="B84" s="644"/>
      <c r="C84" s="119" t="s">
        <v>45</v>
      </c>
      <c r="D84" s="122">
        <v>1.88</v>
      </c>
      <c r="E84" s="138"/>
      <c r="F84" s="423"/>
      <c r="G84" s="138"/>
      <c r="H84" s="138"/>
      <c r="I84" s="138"/>
      <c r="J84" s="138"/>
      <c r="K84" s="138"/>
      <c r="L84" s="415">
        <f t="shared" si="232"/>
        <v>0</v>
      </c>
      <c r="M84" s="421">
        <f t="shared" si="233"/>
        <v>0</v>
      </c>
      <c r="N84" s="421">
        <f t="shared" si="234"/>
        <v>0</v>
      </c>
      <c r="O84" s="422"/>
      <c r="P84" s="417"/>
      <c r="Q84" s="417"/>
      <c r="R84" s="417"/>
      <c r="S84" s="138"/>
      <c r="T84" s="138"/>
      <c r="U84" s="330">
        <f t="shared" si="235"/>
        <v>0</v>
      </c>
      <c r="V84" s="421">
        <f t="shared" si="236"/>
        <v>0</v>
      </c>
      <c r="W84" s="421">
        <f t="shared" si="237"/>
        <v>0</v>
      </c>
      <c r="X84" s="423"/>
      <c r="Y84" s="418"/>
      <c r="Z84" s="418"/>
      <c r="AA84" s="418"/>
      <c r="AB84" s="138"/>
      <c r="AC84" s="138"/>
      <c r="AD84" s="330">
        <f t="shared" si="238"/>
        <v>0</v>
      </c>
      <c r="AE84" s="421">
        <f t="shared" si="239"/>
        <v>0</v>
      </c>
      <c r="AF84" s="421">
        <f t="shared" si="240"/>
        <v>0</v>
      </c>
      <c r="AG84" s="422"/>
      <c r="AH84" s="417"/>
      <c r="AI84" s="417"/>
      <c r="AJ84" s="417"/>
      <c r="AK84" s="138"/>
      <c r="AL84" s="138"/>
      <c r="AM84" s="330">
        <f t="shared" si="241"/>
        <v>0</v>
      </c>
      <c r="AN84" s="421">
        <f t="shared" si="242"/>
        <v>0</v>
      </c>
      <c r="AO84" s="421">
        <f t="shared" si="243"/>
        <v>0</v>
      </c>
      <c r="AP84" s="424">
        <f t="shared" si="244"/>
        <v>0</v>
      </c>
      <c r="AQ84" s="375">
        <f t="shared" si="245"/>
        <v>0</v>
      </c>
      <c r="AR84" s="421">
        <f t="shared" si="246"/>
        <v>0</v>
      </c>
      <c r="AS84" s="505">
        <f t="shared" si="247"/>
        <v>0</v>
      </c>
      <c r="AT84" s="512">
        <f t="shared" si="248"/>
        <v>0</v>
      </c>
      <c r="AU84" s="512">
        <f t="shared" si="249"/>
        <v>0</v>
      </c>
      <c r="AV84" s="512">
        <f t="shared" si="250"/>
        <v>0</v>
      </c>
      <c r="AW84" s="512">
        <f t="shared" si="251"/>
        <v>0</v>
      </c>
      <c r="AX84" s="512">
        <f t="shared" si="252"/>
        <v>0</v>
      </c>
      <c r="AY84" s="511">
        <f t="shared" si="253"/>
        <v>0</v>
      </c>
      <c r="AZ84" s="511">
        <f t="shared" si="254"/>
        <v>0</v>
      </c>
      <c r="BA84" s="511">
        <f t="shared" si="255"/>
        <v>0</v>
      </c>
      <c r="BB84" s="511">
        <f t="shared" si="256"/>
        <v>0</v>
      </c>
      <c r="BC84" s="511">
        <f t="shared" si="257"/>
        <v>0</v>
      </c>
      <c r="BE84" s="161">
        <f t="shared" si="258"/>
        <v>0</v>
      </c>
      <c r="BF84" s="24" t="str">
        <f t="shared" si="229"/>
        <v>T4200084</v>
      </c>
      <c r="BG84" s="130" t="s">
        <v>112</v>
      </c>
    </row>
    <row r="85" spans="1:59" s="24" customFormat="1" ht="7.2" x14ac:dyDescent="0.15">
      <c r="A85" s="25">
        <f>+IF(OR(AND(D85&gt;0,L85&gt;0),AND(D85&gt;0,AQ85&gt;0)),MAX(A$12:A84)+1,0)</f>
        <v>0</v>
      </c>
      <c r="B85" s="644"/>
      <c r="C85" s="119" t="s">
        <v>44</v>
      </c>
      <c r="D85" s="122">
        <v>1.79</v>
      </c>
      <c r="E85" s="138"/>
      <c r="F85" s="423"/>
      <c r="G85" s="138"/>
      <c r="H85" s="138"/>
      <c r="I85" s="138"/>
      <c r="J85" s="138"/>
      <c r="K85" s="138"/>
      <c r="L85" s="415">
        <f t="shared" si="232"/>
        <v>0</v>
      </c>
      <c r="M85" s="421">
        <f t="shared" si="233"/>
        <v>0</v>
      </c>
      <c r="N85" s="421">
        <f t="shared" si="234"/>
        <v>0</v>
      </c>
      <c r="O85" s="422"/>
      <c r="P85" s="417"/>
      <c r="Q85" s="417"/>
      <c r="R85" s="417"/>
      <c r="S85" s="138"/>
      <c r="T85" s="138"/>
      <c r="U85" s="330">
        <f t="shared" si="235"/>
        <v>0</v>
      </c>
      <c r="V85" s="421">
        <f t="shared" si="236"/>
        <v>0</v>
      </c>
      <c r="W85" s="421">
        <f t="shared" si="237"/>
        <v>0</v>
      </c>
      <c r="X85" s="423"/>
      <c r="Y85" s="418"/>
      <c r="Z85" s="418"/>
      <c r="AA85" s="418"/>
      <c r="AB85" s="138"/>
      <c r="AC85" s="138"/>
      <c r="AD85" s="330">
        <f t="shared" si="238"/>
        <v>0</v>
      </c>
      <c r="AE85" s="421">
        <f t="shared" si="239"/>
        <v>0</v>
      </c>
      <c r="AF85" s="421">
        <f t="shared" si="240"/>
        <v>0</v>
      </c>
      <c r="AG85" s="422"/>
      <c r="AH85" s="417"/>
      <c r="AI85" s="417"/>
      <c r="AJ85" s="417"/>
      <c r="AK85" s="138"/>
      <c r="AL85" s="138"/>
      <c r="AM85" s="330">
        <f t="shared" si="241"/>
        <v>0</v>
      </c>
      <c r="AN85" s="421">
        <f t="shared" si="242"/>
        <v>0</v>
      </c>
      <c r="AO85" s="421">
        <f t="shared" si="243"/>
        <v>0</v>
      </c>
      <c r="AP85" s="424">
        <f t="shared" si="244"/>
        <v>0</v>
      </c>
      <c r="AQ85" s="375">
        <f t="shared" si="245"/>
        <v>0</v>
      </c>
      <c r="AR85" s="421">
        <f t="shared" si="246"/>
        <v>0</v>
      </c>
      <c r="AS85" s="505">
        <f t="shared" si="247"/>
        <v>0</v>
      </c>
      <c r="AT85" s="512">
        <f t="shared" si="248"/>
        <v>0</v>
      </c>
      <c r="AU85" s="512">
        <f t="shared" si="249"/>
        <v>0</v>
      </c>
      <c r="AV85" s="512">
        <f t="shared" si="250"/>
        <v>0</v>
      </c>
      <c r="AW85" s="512">
        <f t="shared" si="251"/>
        <v>0</v>
      </c>
      <c r="AX85" s="512">
        <f t="shared" si="252"/>
        <v>0</v>
      </c>
      <c r="AY85" s="511">
        <f t="shared" si="253"/>
        <v>0</v>
      </c>
      <c r="AZ85" s="511">
        <f t="shared" si="254"/>
        <v>0</v>
      </c>
      <c r="BA85" s="511">
        <f t="shared" si="255"/>
        <v>0</v>
      </c>
      <c r="BB85" s="511">
        <f t="shared" si="256"/>
        <v>0</v>
      </c>
      <c r="BC85" s="511">
        <f t="shared" si="257"/>
        <v>0</v>
      </c>
      <c r="BE85" s="161">
        <f t="shared" si="258"/>
        <v>0</v>
      </c>
      <c r="BF85" s="24" t="str">
        <f t="shared" si="229"/>
        <v>T4200085</v>
      </c>
      <c r="BG85" s="130" t="s">
        <v>112</v>
      </c>
    </row>
    <row r="86" spans="1:59" s="24" customFormat="1" ht="7.2" x14ac:dyDescent="0.15">
      <c r="A86" s="25">
        <f>+IF(OR(AND(D86&gt;0,L86&gt;0),AND(D86&gt;0,AQ86&gt;0)),MAX(A$12:A85)+1,0)</f>
        <v>0</v>
      </c>
      <c r="B86" s="644"/>
      <c r="C86" s="119" t="s">
        <v>43</v>
      </c>
      <c r="D86" s="122">
        <v>1.7</v>
      </c>
      <c r="E86" s="138"/>
      <c r="F86" s="423"/>
      <c r="G86" s="138"/>
      <c r="H86" s="138"/>
      <c r="I86" s="138"/>
      <c r="J86" s="138"/>
      <c r="K86" s="138"/>
      <c r="L86" s="415">
        <f t="shared" si="232"/>
        <v>0</v>
      </c>
      <c r="M86" s="421">
        <f t="shared" si="233"/>
        <v>0</v>
      </c>
      <c r="N86" s="421">
        <f t="shared" si="234"/>
        <v>0</v>
      </c>
      <c r="O86" s="422"/>
      <c r="P86" s="417"/>
      <c r="Q86" s="417"/>
      <c r="R86" s="417"/>
      <c r="S86" s="138"/>
      <c r="T86" s="138"/>
      <c r="U86" s="330">
        <f t="shared" si="235"/>
        <v>0</v>
      </c>
      <c r="V86" s="421">
        <f t="shared" si="236"/>
        <v>0</v>
      </c>
      <c r="W86" s="421">
        <f t="shared" si="237"/>
        <v>0</v>
      </c>
      <c r="X86" s="423"/>
      <c r="Y86" s="418"/>
      <c r="Z86" s="418"/>
      <c r="AA86" s="418"/>
      <c r="AB86" s="138"/>
      <c r="AC86" s="138"/>
      <c r="AD86" s="330">
        <f t="shared" si="238"/>
        <v>0</v>
      </c>
      <c r="AE86" s="421">
        <f t="shared" si="239"/>
        <v>0</v>
      </c>
      <c r="AF86" s="421">
        <f t="shared" si="240"/>
        <v>0</v>
      </c>
      <c r="AG86" s="422"/>
      <c r="AH86" s="417"/>
      <c r="AI86" s="417"/>
      <c r="AJ86" s="417"/>
      <c r="AK86" s="138"/>
      <c r="AL86" s="138"/>
      <c r="AM86" s="330">
        <f t="shared" si="241"/>
        <v>0</v>
      </c>
      <c r="AN86" s="421">
        <f t="shared" si="242"/>
        <v>0</v>
      </c>
      <c r="AO86" s="421">
        <f t="shared" si="243"/>
        <v>0</v>
      </c>
      <c r="AP86" s="424">
        <f t="shared" si="244"/>
        <v>0</v>
      </c>
      <c r="AQ86" s="375">
        <f t="shared" si="245"/>
        <v>0</v>
      </c>
      <c r="AR86" s="421">
        <f t="shared" si="246"/>
        <v>0</v>
      </c>
      <c r="AS86" s="505">
        <f t="shared" si="247"/>
        <v>0</v>
      </c>
      <c r="AT86" s="512">
        <f t="shared" si="248"/>
        <v>0</v>
      </c>
      <c r="AU86" s="512">
        <f t="shared" si="249"/>
        <v>0</v>
      </c>
      <c r="AV86" s="512">
        <f t="shared" si="250"/>
        <v>0</v>
      </c>
      <c r="AW86" s="512">
        <f t="shared" si="251"/>
        <v>0</v>
      </c>
      <c r="AX86" s="512">
        <f t="shared" si="252"/>
        <v>0</v>
      </c>
      <c r="AY86" s="511">
        <f t="shared" si="253"/>
        <v>0</v>
      </c>
      <c r="AZ86" s="511">
        <f t="shared" si="254"/>
        <v>0</v>
      </c>
      <c r="BA86" s="511">
        <f t="shared" si="255"/>
        <v>0</v>
      </c>
      <c r="BB86" s="511">
        <f t="shared" si="256"/>
        <v>0</v>
      </c>
      <c r="BC86" s="511">
        <f t="shared" si="257"/>
        <v>0</v>
      </c>
      <c r="BE86" s="161">
        <f t="shared" si="258"/>
        <v>0</v>
      </c>
      <c r="BF86" s="24" t="str">
        <f t="shared" si="229"/>
        <v>T4200086</v>
      </c>
      <c r="BG86" s="130" t="s">
        <v>112</v>
      </c>
    </row>
    <row r="87" spans="1:59" s="24" customFormat="1" ht="7.2" x14ac:dyDescent="0.15">
      <c r="A87" s="25">
        <f>+IF(OR(AND(D87&gt;0,L87&gt;0),AND(D87&gt;0,AQ87&gt;0)),MAX(A$12:A86)+1,0)</f>
        <v>0</v>
      </c>
      <c r="B87" s="644"/>
      <c r="C87" s="119" t="s">
        <v>370</v>
      </c>
      <c r="D87" s="122">
        <v>1.62</v>
      </c>
      <c r="E87" s="138"/>
      <c r="F87" s="423"/>
      <c r="G87" s="138"/>
      <c r="H87" s="138"/>
      <c r="I87" s="138"/>
      <c r="J87" s="138"/>
      <c r="K87" s="138"/>
      <c r="L87" s="415">
        <f t="shared" si="232"/>
        <v>0</v>
      </c>
      <c r="M87" s="421">
        <f t="shared" si="233"/>
        <v>0</v>
      </c>
      <c r="N87" s="421">
        <f t="shared" si="234"/>
        <v>0</v>
      </c>
      <c r="O87" s="422"/>
      <c r="P87" s="417"/>
      <c r="Q87" s="417"/>
      <c r="R87" s="417"/>
      <c r="S87" s="138"/>
      <c r="T87" s="138"/>
      <c r="U87" s="330">
        <f t="shared" si="235"/>
        <v>0</v>
      </c>
      <c r="V87" s="421">
        <f t="shared" si="236"/>
        <v>0</v>
      </c>
      <c r="W87" s="421">
        <f t="shared" si="237"/>
        <v>0</v>
      </c>
      <c r="X87" s="423"/>
      <c r="Y87" s="418"/>
      <c r="Z87" s="418"/>
      <c r="AA87" s="418"/>
      <c r="AB87" s="138"/>
      <c r="AC87" s="138"/>
      <c r="AD87" s="330">
        <f t="shared" si="238"/>
        <v>0</v>
      </c>
      <c r="AE87" s="421">
        <f t="shared" si="239"/>
        <v>0</v>
      </c>
      <c r="AF87" s="421">
        <f t="shared" si="240"/>
        <v>0</v>
      </c>
      <c r="AG87" s="422"/>
      <c r="AH87" s="417"/>
      <c r="AI87" s="417"/>
      <c r="AJ87" s="417"/>
      <c r="AK87" s="138"/>
      <c r="AL87" s="138"/>
      <c r="AM87" s="330">
        <f t="shared" si="241"/>
        <v>0</v>
      </c>
      <c r="AN87" s="421">
        <f t="shared" si="242"/>
        <v>0</v>
      </c>
      <c r="AO87" s="421">
        <f t="shared" si="243"/>
        <v>0</v>
      </c>
      <c r="AP87" s="424">
        <f t="shared" si="244"/>
        <v>0</v>
      </c>
      <c r="AQ87" s="375">
        <f t="shared" si="245"/>
        <v>0</v>
      </c>
      <c r="AR87" s="421">
        <f t="shared" si="246"/>
        <v>0</v>
      </c>
      <c r="AS87" s="505">
        <f t="shared" si="247"/>
        <v>0</v>
      </c>
      <c r="AT87" s="512">
        <f t="shared" si="248"/>
        <v>0</v>
      </c>
      <c r="AU87" s="512">
        <f t="shared" si="249"/>
        <v>0</v>
      </c>
      <c r="AV87" s="512">
        <f t="shared" si="250"/>
        <v>0</v>
      </c>
      <c r="AW87" s="512">
        <f t="shared" si="251"/>
        <v>0</v>
      </c>
      <c r="AX87" s="512">
        <f t="shared" si="252"/>
        <v>0</v>
      </c>
      <c r="AY87" s="511">
        <f t="shared" si="253"/>
        <v>0</v>
      </c>
      <c r="AZ87" s="511">
        <f t="shared" si="254"/>
        <v>0</v>
      </c>
      <c r="BA87" s="511">
        <f t="shared" si="255"/>
        <v>0</v>
      </c>
      <c r="BB87" s="511">
        <f t="shared" si="256"/>
        <v>0</v>
      </c>
      <c r="BC87" s="511">
        <f t="shared" si="257"/>
        <v>0</v>
      </c>
      <c r="BE87" s="161">
        <f t="shared" si="258"/>
        <v>0</v>
      </c>
      <c r="BF87" s="24" t="str">
        <f t="shared" si="229"/>
        <v>T4200087</v>
      </c>
      <c r="BG87" s="130" t="s">
        <v>112</v>
      </c>
    </row>
    <row r="88" spans="1:59" s="24" customFormat="1" ht="7.2" x14ac:dyDescent="0.15">
      <c r="A88" s="25">
        <f>+IF(OR(AND(D88&gt;0,L88&gt;0),AND(D88&gt;0,AQ88&gt;0)),MAX(A$12:A87)+1,0)</f>
        <v>0</v>
      </c>
      <c r="B88" s="644"/>
      <c r="C88" s="119" t="s">
        <v>42</v>
      </c>
      <c r="D88" s="122">
        <v>1.54</v>
      </c>
      <c r="E88" s="138"/>
      <c r="F88" s="423"/>
      <c r="G88" s="138"/>
      <c r="H88" s="138"/>
      <c r="I88" s="138"/>
      <c r="J88" s="138"/>
      <c r="K88" s="138"/>
      <c r="L88" s="415">
        <f t="shared" si="232"/>
        <v>0</v>
      </c>
      <c r="M88" s="421">
        <f t="shared" si="233"/>
        <v>0</v>
      </c>
      <c r="N88" s="421">
        <f t="shared" si="234"/>
        <v>0</v>
      </c>
      <c r="O88" s="422"/>
      <c r="P88" s="417"/>
      <c r="Q88" s="417"/>
      <c r="R88" s="417"/>
      <c r="S88" s="138"/>
      <c r="T88" s="138"/>
      <c r="U88" s="330">
        <f t="shared" si="235"/>
        <v>0</v>
      </c>
      <c r="V88" s="421">
        <f t="shared" si="236"/>
        <v>0</v>
      </c>
      <c r="W88" s="421">
        <f t="shared" si="237"/>
        <v>0</v>
      </c>
      <c r="X88" s="423"/>
      <c r="Y88" s="418"/>
      <c r="Z88" s="418"/>
      <c r="AA88" s="418"/>
      <c r="AB88" s="138"/>
      <c r="AC88" s="138"/>
      <c r="AD88" s="330">
        <f t="shared" si="238"/>
        <v>0</v>
      </c>
      <c r="AE88" s="421">
        <f t="shared" si="239"/>
        <v>0</v>
      </c>
      <c r="AF88" s="421">
        <f t="shared" si="240"/>
        <v>0</v>
      </c>
      <c r="AG88" s="422"/>
      <c r="AH88" s="417"/>
      <c r="AI88" s="417"/>
      <c r="AJ88" s="417"/>
      <c r="AK88" s="138"/>
      <c r="AL88" s="138"/>
      <c r="AM88" s="330">
        <f t="shared" si="241"/>
        <v>0</v>
      </c>
      <c r="AN88" s="421">
        <f t="shared" si="242"/>
        <v>0</v>
      </c>
      <c r="AO88" s="421">
        <f t="shared" si="243"/>
        <v>0</v>
      </c>
      <c r="AP88" s="424">
        <f t="shared" si="244"/>
        <v>0</v>
      </c>
      <c r="AQ88" s="375">
        <f t="shared" si="245"/>
        <v>0</v>
      </c>
      <c r="AR88" s="421">
        <f t="shared" si="246"/>
        <v>0</v>
      </c>
      <c r="AS88" s="505">
        <f t="shared" si="247"/>
        <v>0</v>
      </c>
      <c r="AT88" s="512">
        <f t="shared" si="248"/>
        <v>0</v>
      </c>
      <c r="AU88" s="512">
        <f t="shared" si="249"/>
        <v>0</v>
      </c>
      <c r="AV88" s="512">
        <f t="shared" si="250"/>
        <v>0</v>
      </c>
      <c r="AW88" s="512">
        <f t="shared" si="251"/>
        <v>0</v>
      </c>
      <c r="AX88" s="512">
        <f t="shared" si="252"/>
        <v>0</v>
      </c>
      <c r="AY88" s="511">
        <f t="shared" si="253"/>
        <v>0</v>
      </c>
      <c r="AZ88" s="511">
        <f t="shared" si="254"/>
        <v>0</v>
      </c>
      <c r="BA88" s="511">
        <f t="shared" si="255"/>
        <v>0</v>
      </c>
      <c r="BB88" s="511">
        <f t="shared" si="256"/>
        <v>0</v>
      </c>
      <c r="BC88" s="511">
        <f t="shared" si="257"/>
        <v>0</v>
      </c>
      <c r="BE88" s="161">
        <f t="shared" si="258"/>
        <v>0</v>
      </c>
      <c r="BF88" s="24" t="str">
        <f t="shared" si="229"/>
        <v>T4200088</v>
      </c>
      <c r="BG88" s="130" t="s">
        <v>112</v>
      </c>
    </row>
    <row r="89" spans="1:59" s="24" customFormat="1" ht="7.2" x14ac:dyDescent="0.15">
      <c r="A89" s="25">
        <f>+IF(OR(AND(D89&gt;0,L89&gt;0),AND(D89&gt;0,AQ89&gt;0)),MAX(A$12:A88)+1,0)</f>
        <v>0</v>
      </c>
      <c r="B89" s="644"/>
      <c r="C89" s="119" t="s">
        <v>41</v>
      </c>
      <c r="D89" s="122">
        <v>1.47</v>
      </c>
      <c r="E89" s="138"/>
      <c r="F89" s="423"/>
      <c r="G89" s="138"/>
      <c r="H89" s="138"/>
      <c r="I89" s="138"/>
      <c r="J89" s="138"/>
      <c r="K89" s="138"/>
      <c r="L89" s="415">
        <f t="shared" si="232"/>
        <v>0</v>
      </c>
      <c r="M89" s="421">
        <f t="shared" si="233"/>
        <v>0</v>
      </c>
      <c r="N89" s="421">
        <f t="shared" si="234"/>
        <v>0</v>
      </c>
      <c r="O89" s="422"/>
      <c r="P89" s="417"/>
      <c r="Q89" s="417"/>
      <c r="R89" s="417"/>
      <c r="S89" s="138"/>
      <c r="T89" s="138"/>
      <c r="U89" s="330">
        <f t="shared" si="235"/>
        <v>0</v>
      </c>
      <c r="V89" s="421">
        <f t="shared" si="236"/>
        <v>0</v>
      </c>
      <c r="W89" s="421">
        <f t="shared" si="237"/>
        <v>0</v>
      </c>
      <c r="X89" s="423"/>
      <c r="Y89" s="418"/>
      <c r="Z89" s="418"/>
      <c r="AA89" s="418"/>
      <c r="AB89" s="138"/>
      <c r="AC89" s="138"/>
      <c r="AD89" s="330">
        <f t="shared" si="238"/>
        <v>0</v>
      </c>
      <c r="AE89" s="421">
        <f t="shared" si="239"/>
        <v>0</v>
      </c>
      <c r="AF89" s="421">
        <f t="shared" si="240"/>
        <v>0</v>
      </c>
      <c r="AG89" s="422"/>
      <c r="AH89" s="417"/>
      <c r="AI89" s="417"/>
      <c r="AJ89" s="417"/>
      <c r="AK89" s="138"/>
      <c r="AL89" s="138"/>
      <c r="AM89" s="330">
        <f t="shared" si="241"/>
        <v>0</v>
      </c>
      <c r="AN89" s="421">
        <f t="shared" si="242"/>
        <v>0</v>
      </c>
      <c r="AO89" s="421">
        <f t="shared" si="243"/>
        <v>0</v>
      </c>
      <c r="AP89" s="424">
        <f t="shared" si="244"/>
        <v>0</v>
      </c>
      <c r="AQ89" s="375">
        <f t="shared" si="245"/>
        <v>0</v>
      </c>
      <c r="AR89" s="421">
        <f t="shared" si="246"/>
        <v>0</v>
      </c>
      <c r="AS89" s="505">
        <f t="shared" si="247"/>
        <v>0</v>
      </c>
      <c r="AT89" s="512">
        <f t="shared" si="248"/>
        <v>0</v>
      </c>
      <c r="AU89" s="512">
        <f t="shared" si="249"/>
        <v>0</v>
      </c>
      <c r="AV89" s="512">
        <f t="shared" si="250"/>
        <v>0</v>
      </c>
      <c r="AW89" s="512">
        <f t="shared" si="251"/>
        <v>0</v>
      </c>
      <c r="AX89" s="512">
        <f t="shared" si="252"/>
        <v>0</v>
      </c>
      <c r="AY89" s="511">
        <f t="shared" si="253"/>
        <v>0</v>
      </c>
      <c r="AZ89" s="511">
        <f t="shared" si="254"/>
        <v>0</v>
      </c>
      <c r="BA89" s="511">
        <f t="shared" si="255"/>
        <v>0</v>
      </c>
      <c r="BB89" s="511">
        <f t="shared" si="256"/>
        <v>0</v>
      </c>
      <c r="BC89" s="511">
        <f t="shared" si="257"/>
        <v>0</v>
      </c>
      <c r="BE89" s="161">
        <f t="shared" si="258"/>
        <v>0</v>
      </c>
      <c r="BF89" s="24" t="str">
        <f t="shared" si="229"/>
        <v>T4200089</v>
      </c>
      <c r="BG89" s="130" t="s">
        <v>112</v>
      </c>
    </row>
    <row r="90" spans="1:59" s="24" customFormat="1" ht="7.2" x14ac:dyDescent="0.15">
      <c r="A90" s="25">
        <f>+IF(OR(AND(D90&gt;0,L90&gt;0),AND(D90&gt;0,AQ90&gt;0)),MAX(A$12:A89)+1,0)</f>
        <v>0</v>
      </c>
      <c r="B90" s="644"/>
      <c r="C90" s="119" t="s">
        <v>40</v>
      </c>
      <c r="D90" s="122">
        <v>1.4</v>
      </c>
      <c r="E90" s="138"/>
      <c r="F90" s="423"/>
      <c r="G90" s="138"/>
      <c r="H90" s="138"/>
      <c r="I90" s="138"/>
      <c r="J90" s="138"/>
      <c r="K90" s="138"/>
      <c r="L90" s="415">
        <f t="shared" si="232"/>
        <v>0</v>
      </c>
      <c r="M90" s="421">
        <f t="shared" si="233"/>
        <v>0</v>
      </c>
      <c r="N90" s="421">
        <f t="shared" si="234"/>
        <v>0</v>
      </c>
      <c r="O90" s="422"/>
      <c r="P90" s="417"/>
      <c r="Q90" s="417"/>
      <c r="R90" s="417"/>
      <c r="S90" s="138"/>
      <c r="T90" s="138"/>
      <c r="U90" s="330">
        <f t="shared" si="235"/>
        <v>0</v>
      </c>
      <c r="V90" s="421">
        <f t="shared" si="236"/>
        <v>0</v>
      </c>
      <c r="W90" s="421">
        <f t="shared" si="237"/>
        <v>0</v>
      </c>
      <c r="X90" s="423"/>
      <c r="Y90" s="418"/>
      <c r="Z90" s="418"/>
      <c r="AA90" s="418"/>
      <c r="AB90" s="138"/>
      <c r="AC90" s="138"/>
      <c r="AD90" s="330">
        <f t="shared" si="238"/>
        <v>0</v>
      </c>
      <c r="AE90" s="421">
        <f t="shared" si="239"/>
        <v>0</v>
      </c>
      <c r="AF90" s="421">
        <f t="shared" si="240"/>
        <v>0</v>
      </c>
      <c r="AG90" s="422"/>
      <c r="AH90" s="417"/>
      <c r="AI90" s="417"/>
      <c r="AJ90" s="417"/>
      <c r="AK90" s="138"/>
      <c r="AL90" s="138"/>
      <c r="AM90" s="330">
        <f t="shared" si="241"/>
        <v>0</v>
      </c>
      <c r="AN90" s="421">
        <f t="shared" si="242"/>
        <v>0</v>
      </c>
      <c r="AO90" s="421">
        <f t="shared" si="243"/>
        <v>0</v>
      </c>
      <c r="AP90" s="424">
        <f t="shared" si="244"/>
        <v>0</v>
      </c>
      <c r="AQ90" s="375">
        <f t="shared" si="245"/>
        <v>0</v>
      </c>
      <c r="AR90" s="421">
        <f t="shared" si="246"/>
        <v>0</v>
      </c>
      <c r="AS90" s="505">
        <f t="shared" si="247"/>
        <v>0</v>
      </c>
      <c r="AT90" s="512">
        <f t="shared" si="248"/>
        <v>0</v>
      </c>
      <c r="AU90" s="512">
        <f t="shared" si="249"/>
        <v>0</v>
      </c>
      <c r="AV90" s="512">
        <f t="shared" si="250"/>
        <v>0</v>
      </c>
      <c r="AW90" s="512">
        <f t="shared" si="251"/>
        <v>0</v>
      </c>
      <c r="AX90" s="512">
        <f t="shared" si="252"/>
        <v>0</v>
      </c>
      <c r="AY90" s="511">
        <f t="shared" si="253"/>
        <v>0</v>
      </c>
      <c r="AZ90" s="511">
        <f t="shared" si="254"/>
        <v>0</v>
      </c>
      <c r="BA90" s="511">
        <f t="shared" si="255"/>
        <v>0</v>
      </c>
      <c r="BB90" s="511">
        <f t="shared" si="256"/>
        <v>0</v>
      </c>
      <c r="BC90" s="511">
        <f t="shared" si="257"/>
        <v>0</v>
      </c>
      <c r="BE90" s="161">
        <f t="shared" si="258"/>
        <v>0</v>
      </c>
      <c r="BF90" s="24" t="str">
        <f t="shared" si="229"/>
        <v>T4200090</v>
      </c>
      <c r="BG90" s="130" t="s">
        <v>112</v>
      </c>
    </row>
    <row r="91" spans="1:59" s="24" customFormat="1" ht="7.2" x14ac:dyDescent="0.15">
      <c r="A91" s="25">
        <f>+IF(OR(AND(D91&gt;0,L91&gt;0),AND(D91&gt;0,AQ91&gt;0)),MAX(A$12:A90)+1,0)</f>
        <v>0</v>
      </c>
      <c r="B91" s="121"/>
      <c r="C91" s="199" t="s">
        <v>103</v>
      </c>
      <c r="D91" s="199"/>
      <c r="E91" s="197">
        <f t="shared" ref="E91:AS91" si="259">SUM(E83:E90)</f>
        <v>0</v>
      </c>
      <c r="F91" s="197">
        <f t="shared" si="259"/>
        <v>0</v>
      </c>
      <c r="G91" s="197">
        <f t="shared" si="259"/>
        <v>0</v>
      </c>
      <c r="H91" s="197">
        <f t="shared" si="259"/>
        <v>0</v>
      </c>
      <c r="I91" s="197">
        <f t="shared" si="259"/>
        <v>0</v>
      </c>
      <c r="J91" s="197">
        <f t="shared" si="259"/>
        <v>0</v>
      </c>
      <c r="K91" s="197">
        <f t="shared" si="259"/>
        <v>0</v>
      </c>
      <c r="L91" s="197">
        <f t="shared" si="259"/>
        <v>0</v>
      </c>
      <c r="M91" s="197">
        <f t="shared" si="259"/>
        <v>0</v>
      </c>
      <c r="N91" s="197">
        <f t="shared" si="259"/>
        <v>0</v>
      </c>
      <c r="O91" s="197">
        <f t="shared" si="259"/>
        <v>0</v>
      </c>
      <c r="P91" s="197">
        <f t="shared" si="259"/>
        <v>0</v>
      </c>
      <c r="Q91" s="197">
        <f t="shared" si="259"/>
        <v>0</v>
      </c>
      <c r="R91" s="197">
        <f t="shared" si="259"/>
        <v>0</v>
      </c>
      <c r="S91" s="197">
        <f t="shared" si="259"/>
        <v>0</v>
      </c>
      <c r="T91" s="197">
        <f t="shared" si="259"/>
        <v>0</v>
      </c>
      <c r="U91" s="197">
        <f t="shared" si="259"/>
        <v>0</v>
      </c>
      <c r="V91" s="197">
        <f t="shared" si="259"/>
        <v>0</v>
      </c>
      <c r="W91" s="197">
        <f t="shared" si="259"/>
        <v>0</v>
      </c>
      <c r="X91" s="197">
        <f t="shared" si="259"/>
        <v>0</v>
      </c>
      <c r="Y91" s="197">
        <f t="shared" si="259"/>
        <v>0</v>
      </c>
      <c r="Z91" s="197">
        <f t="shared" si="259"/>
        <v>0</v>
      </c>
      <c r="AA91" s="197">
        <f t="shared" si="259"/>
        <v>0</v>
      </c>
      <c r="AB91" s="197">
        <f t="shared" si="259"/>
        <v>0</v>
      </c>
      <c r="AC91" s="197">
        <f t="shared" si="259"/>
        <v>0</v>
      </c>
      <c r="AD91" s="197">
        <f t="shared" si="259"/>
        <v>0</v>
      </c>
      <c r="AE91" s="197">
        <f t="shared" si="259"/>
        <v>0</v>
      </c>
      <c r="AF91" s="197">
        <f t="shared" si="259"/>
        <v>0</v>
      </c>
      <c r="AG91" s="197">
        <f t="shared" si="259"/>
        <v>0</v>
      </c>
      <c r="AH91" s="197">
        <f t="shared" si="259"/>
        <v>0</v>
      </c>
      <c r="AI91" s="197">
        <f t="shared" si="259"/>
        <v>0</v>
      </c>
      <c r="AJ91" s="197">
        <f t="shared" si="259"/>
        <v>0</v>
      </c>
      <c r="AK91" s="197">
        <f t="shared" si="259"/>
        <v>0</v>
      </c>
      <c r="AL91" s="197">
        <f t="shared" si="259"/>
        <v>0</v>
      </c>
      <c r="AM91" s="197">
        <f t="shared" si="259"/>
        <v>0</v>
      </c>
      <c r="AN91" s="197">
        <f t="shared" si="259"/>
        <v>0</v>
      </c>
      <c r="AO91" s="197">
        <f t="shared" si="259"/>
        <v>0</v>
      </c>
      <c r="AP91" s="197">
        <f t="shared" si="259"/>
        <v>0</v>
      </c>
      <c r="AQ91" s="197">
        <f t="shared" si="259"/>
        <v>0</v>
      </c>
      <c r="AR91" s="197">
        <f t="shared" si="259"/>
        <v>0</v>
      </c>
      <c r="AS91" s="197">
        <f t="shared" si="259"/>
        <v>0</v>
      </c>
      <c r="AT91" s="506">
        <f t="shared" ref="AT91:BC91" si="260">+SUM(AT83:AT90)</f>
        <v>0</v>
      </c>
      <c r="AU91" s="506">
        <f t="shared" si="260"/>
        <v>0</v>
      </c>
      <c r="AV91" s="506">
        <f t="shared" si="260"/>
        <v>0</v>
      </c>
      <c r="AW91" s="506">
        <f t="shared" si="260"/>
        <v>0</v>
      </c>
      <c r="AX91" s="506">
        <f t="shared" si="260"/>
        <v>0</v>
      </c>
      <c r="AY91" s="507">
        <f t="shared" si="260"/>
        <v>0</v>
      </c>
      <c r="AZ91" s="507">
        <f t="shared" si="260"/>
        <v>0</v>
      </c>
      <c r="BA91" s="507">
        <f t="shared" si="260"/>
        <v>0</v>
      </c>
      <c r="BB91" s="507">
        <f t="shared" si="260"/>
        <v>0</v>
      </c>
      <c r="BC91" s="507">
        <f t="shared" si="260"/>
        <v>0</v>
      </c>
      <c r="BE91" s="197">
        <f>SUM(BE83:BE90)</f>
        <v>0</v>
      </c>
      <c r="BF91" s="24" t="str">
        <f t="shared" si="229"/>
        <v>T4200091</v>
      </c>
      <c r="BG91" s="130"/>
    </row>
    <row r="92" spans="1:59" s="24" customFormat="1" ht="7.2" x14ac:dyDescent="0.15">
      <c r="A92" s="25">
        <f>+IF(OR(AND(D92&gt;0,L92&gt;0),AND(D92&gt;0,AQ92&gt;0)),MAX(A$12:A91)+1,0)</f>
        <v>0</v>
      </c>
      <c r="B92" s="644" t="s">
        <v>113</v>
      </c>
      <c r="C92" s="123" t="s">
        <v>352</v>
      </c>
      <c r="D92" s="117">
        <v>2.5299999999999998</v>
      </c>
      <c r="E92" s="138"/>
      <c r="F92" s="423"/>
      <c r="G92" s="138"/>
      <c r="H92" s="138"/>
      <c r="I92" s="138"/>
      <c r="J92" s="138"/>
      <c r="K92" s="138"/>
      <c r="L92" s="415">
        <f t="shared" ref="L92:L97" si="261">+F92+SUM(H92:K92)</f>
        <v>0</v>
      </c>
      <c r="M92" s="421">
        <f t="shared" ref="M92:M97" si="262">+$D92*F92</f>
        <v>0</v>
      </c>
      <c r="N92" s="421">
        <f t="shared" ref="N92:N97" si="263">+$D92*L92</f>
        <v>0</v>
      </c>
      <c r="O92" s="422"/>
      <c r="P92" s="417"/>
      <c r="Q92" s="417"/>
      <c r="R92" s="417"/>
      <c r="S92" s="138"/>
      <c r="T92" s="138"/>
      <c r="U92" s="330">
        <f t="shared" ref="U92:U97" si="264">+O92+SUM(Q92:T92)</f>
        <v>0</v>
      </c>
      <c r="V92" s="421">
        <f t="shared" ref="V92:V97" si="265">+$D92*80%*O92</f>
        <v>0</v>
      </c>
      <c r="W92" s="421">
        <f t="shared" ref="W92:W97" si="266">+$D92*80%*U92</f>
        <v>0</v>
      </c>
      <c r="X92" s="423"/>
      <c r="Y92" s="418"/>
      <c r="Z92" s="418"/>
      <c r="AA92" s="418"/>
      <c r="AB92" s="138"/>
      <c r="AC92" s="138"/>
      <c r="AD92" s="330">
        <f t="shared" ref="AD92:AD97" si="267">+X92+SUM(Z92:AC92)</f>
        <v>0</v>
      </c>
      <c r="AE92" s="421">
        <f t="shared" ref="AE92:AE97" si="268">+$D92*X92</f>
        <v>0</v>
      </c>
      <c r="AF92" s="421">
        <f t="shared" ref="AF92:AF97" si="269">+$D92*AD92</f>
        <v>0</v>
      </c>
      <c r="AG92" s="422"/>
      <c r="AH92" s="417"/>
      <c r="AI92" s="417"/>
      <c r="AJ92" s="417"/>
      <c r="AK92" s="138"/>
      <c r="AL92" s="138"/>
      <c r="AM92" s="330">
        <f t="shared" ref="AM92:AM97" si="270">+AG92+SUM(AI92:AL92)</f>
        <v>0</v>
      </c>
      <c r="AN92" s="421">
        <f t="shared" ref="AN92:AN97" si="271">+$D92*AG92</f>
        <v>0</v>
      </c>
      <c r="AO92" s="421">
        <f t="shared" ref="AO92:AO97" si="272">+$D92*AM92</f>
        <v>0</v>
      </c>
      <c r="AP92" s="424">
        <f t="shared" ref="AP92:AP97" si="273">+O92+X92+AG92</f>
        <v>0</v>
      </c>
      <c r="AQ92" s="375">
        <f t="shared" ref="AQ92:AQ97" si="274">+AM92+AD92+U92</f>
        <v>0</v>
      </c>
      <c r="AR92" s="421">
        <f t="shared" ref="AR92:AR97" si="275">+V92+AE92+AN92</f>
        <v>0</v>
      </c>
      <c r="AS92" s="505">
        <f t="shared" ref="AS92:AS97" si="276">+W92+AF92+AO92</f>
        <v>0</v>
      </c>
      <c r="AT92" s="512">
        <f t="shared" ref="AT92:AT97" si="277">+F92*$D92*$AV$7</f>
        <v>0</v>
      </c>
      <c r="AU92" s="512">
        <f t="shared" ref="AU92:AU97" si="278">+O92*80%*$D92*$AV$7+X92*$D92*$AV$7+AG92*$D92*$AV$7</f>
        <v>0</v>
      </c>
      <c r="AV92" s="512">
        <f t="shared" ref="AV92:AV97" si="279">+AT92+AU92</f>
        <v>0</v>
      </c>
      <c r="AW92" s="512">
        <f t="shared" ref="AW92:AW97" si="280">+IF(AV92=0,0,((AV92/(F92+AP92))-$AU$4)/$AW$11*(F92+AP92))</f>
        <v>0</v>
      </c>
      <c r="AX92" s="512">
        <f t="shared" ref="AX92:AX97" si="281">+AW92*AX$11</f>
        <v>0</v>
      </c>
      <c r="AY92" s="511">
        <f t="shared" ref="AY92:AY97" si="282">+$D92*L92*$AV$7</f>
        <v>0</v>
      </c>
      <c r="AZ92" s="511">
        <f t="shared" ref="AZ92:AZ97" si="283">+U92*80%*$D92*$AV$7+AD92*$D92*$AV$7+AM92*$D92*$AV$7</f>
        <v>0</v>
      </c>
      <c r="BA92" s="511">
        <f t="shared" ref="BA92:BA97" si="284">+AY92+AZ92</f>
        <v>0</v>
      </c>
      <c r="BB92" s="511">
        <f t="shared" ref="BB92:BB97" si="285">+IF(BA92=0,0,((BA92/(L92+AQ92))-$AU$4)/$AW$11*(L92+AQ92))</f>
        <v>0</v>
      </c>
      <c r="BC92" s="511">
        <f t="shared" ref="BC92:BC97" si="286">+BB92*AX$11</f>
        <v>0</v>
      </c>
      <c r="BE92" s="161">
        <f t="shared" ref="BE92:BE97" si="287">($D92*80%*O92)+($D92*X92)+($D92*AG92)</f>
        <v>0</v>
      </c>
      <c r="BF92" s="24" t="str">
        <f t="shared" si="229"/>
        <v>T4200092</v>
      </c>
      <c r="BG92" s="130" t="s">
        <v>113</v>
      </c>
    </row>
    <row r="93" spans="1:59" s="24" customFormat="1" ht="7.2" x14ac:dyDescent="0.15">
      <c r="A93" s="25">
        <f>+IF(OR(AND(D93&gt;0,L93&gt;0),AND(D93&gt;0,AQ93&gt;0)),MAX(A$12:A92)+1,0)</f>
        <v>0</v>
      </c>
      <c r="B93" s="644"/>
      <c r="C93" s="123" t="s">
        <v>51</v>
      </c>
      <c r="D93" s="117">
        <v>2.0299999999999998</v>
      </c>
      <c r="E93" s="138"/>
      <c r="F93" s="423"/>
      <c r="G93" s="138"/>
      <c r="H93" s="138"/>
      <c r="I93" s="138"/>
      <c r="J93" s="138"/>
      <c r="K93" s="138"/>
      <c r="L93" s="415">
        <f t="shared" si="261"/>
        <v>0</v>
      </c>
      <c r="M93" s="421">
        <f t="shared" si="262"/>
        <v>0</v>
      </c>
      <c r="N93" s="421">
        <f t="shared" si="263"/>
        <v>0</v>
      </c>
      <c r="O93" s="422"/>
      <c r="P93" s="417"/>
      <c r="Q93" s="417"/>
      <c r="R93" s="417"/>
      <c r="S93" s="138"/>
      <c r="T93" s="138"/>
      <c r="U93" s="330">
        <f t="shared" si="264"/>
        <v>0</v>
      </c>
      <c r="V93" s="421">
        <f t="shared" si="265"/>
        <v>0</v>
      </c>
      <c r="W93" s="421">
        <f t="shared" si="266"/>
        <v>0</v>
      </c>
      <c r="X93" s="423"/>
      <c r="Y93" s="418"/>
      <c r="Z93" s="418"/>
      <c r="AA93" s="418"/>
      <c r="AB93" s="138"/>
      <c r="AC93" s="138"/>
      <c r="AD93" s="330">
        <f t="shared" si="267"/>
        <v>0</v>
      </c>
      <c r="AE93" s="421">
        <f t="shared" si="268"/>
        <v>0</v>
      </c>
      <c r="AF93" s="421">
        <f t="shared" si="269"/>
        <v>0</v>
      </c>
      <c r="AG93" s="422"/>
      <c r="AH93" s="417"/>
      <c r="AI93" s="417"/>
      <c r="AJ93" s="417"/>
      <c r="AK93" s="138"/>
      <c r="AL93" s="138"/>
      <c r="AM93" s="330">
        <f t="shared" si="270"/>
        <v>0</v>
      </c>
      <c r="AN93" s="421">
        <f t="shared" si="271"/>
        <v>0</v>
      </c>
      <c r="AO93" s="421">
        <f t="shared" si="272"/>
        <v>0</v>
      </c>
      <c r="AP93" s="424">
        <f t="shared" si="273"/>
        <v>0</v>
      </c>
      <c r="AQ93" s="375">
        <f t="shared" si="274"/>
        <v>0</v>
      </c>
      <c r="AR93" s="421">
        <f t="shared" si="275"/>
        <v>0</v>
      </c>
      <c r="AS93" s="505">
        <f t="shared" si="276"/>
        <v>0</v>
      </c>
      <c r="AT93" s="512">
        <f t="shared" si="277"/>
        <v>0</v>
      </c>
      <c r="AU93" s="512">
        <f t="shared" si="278"/>
        <v>0</v>
      </c>
      <c r="AV93" s="512">
        <f t="shared" si="279"/>
        <v>0</v>
      </c>
      <c r="AW93" s="512">
        <f t="shared" si="280"/>
        <v>0</v>
      </c>
      <c r="AX93" s="512">
        <f t="shared" si="281"/>
        <v>0</v>
      </c>
      <c r="AY93" s="511">
        <f t="shared" si="282"/>
        <v>0</v>
      </c>
      <c r="AZ93" s="511">
        <f t="shared" si="283"/>
        <v>0</v>
      </c>
      <c r="BA93" s="511">
        <f t="shared" si="284"/>
        <v>0</v>
      </c>
      <c r="BB93" s="511">
        <f t="shared" si="285"/>
        <v>0</v>
      </c>
      <c r="BC93" s="511">
        <f t="shared" si="286"/>
        <v>0</v>
      </c>
      <c r="BE93" s="161">
        <f t="shared" si="287"/>
        <v>0</v>
      </c>
      <c r="BF93" s="24" t="str">
        <f t="shared" si="229"/>
        <v>T4200093</v>
      </c>
      <c r="BG93" s="130" t="s">
        <v>113</v>
      </c>
    </row>
    <row r="94" spans="1:59" s="24" customFormat="1" ht="7.2" x14ac:dyDescent="0.15">
      <c r="A94" s="25">
        <f>+IF(OR(AND(D94&gt;0,L94&gt;0),AND(D94&gt;0,AQ94&gt;0)),MAX(A$12:A93)+1,0)</f>
        <v>0</v>
      </c>
      <c r="B94" s="644"/>
      <c r="C94" s="123" t="s">
        <v>52</v>
      </c>
      <c r="D94" s="117">
        <v>1.9</v>
      </c>
      <c r="E94" s="138"/>
      <c r="F94" s="423"/>
      <c r="G94" s="138"/>
      <c r="H94" s="138"/>
      <c r="I94" s="138"/>
      <c r="J94" s="138"/>
      <c r="K94" s="138"/>
      <c r="L94" s="415">
        <f t="shared" si="261"/>
        <v>0</v>
      </c>
      <c r="M94" s="421">
        <f t="shared" si="262"/>
        <v>0</v>
      </c>
      <c r="N94" s="421">
        <f t="shared" si="263"/>
        <v>0</v>
      </c>
      <c r="O94" s="422"/>
      <c r="P94" s="417"/>
      <c r="Q94" s="417"/>
      <c r="R94" s="417"/>
      <c r="S94" s="138"/>
      <c r="T94" s="138"/>
      <c r="U94" s="330">
        <f t="shared" si="264"/>
        <v>0</v>
      </c>
      <c r="V94" s="421">
        <f t="shared" si="265"/>
        <v>0</v>
      </c>
      <c r="W94" s="421">
        <f t="shared" si="266"/>
        <v>0</v>
      </c>
      <c r="X94" s="423"/>
      <c r="Y94" s="418"/>
      <c r="Z94" s="418"/>
      <c r="AA94" s="418"/>
      <c r="AB94" s="138"/>
      <c r="AC94" s="138"/>
      <c r="AD94" s="330">
        <f t="shared" si="267"/>
        <v>0</v>
      </c>
      <c r="AE94" s="421">
        <f t="shared" si="268"/>
        <v>0</v>
      </c>
      <c r="AF94" s="421">
        <f t="shared" si="269"/>
        <v>0</v>
      </c>
      <c r="AG94" s="422"/>
      <c r="AH94" s="417"/>
      <c r="AI94" s="417"/>
      <c r="AJ94" s="417"/>
      <c r="AK94" s="138"/>
      <c r="AL94" s="138"/>
      <c r="AM94" s="330">
        <f t="shared" si="270"/>
        <v>0</v>
      </c>
      <c r="AN94" s="421">
        <f t="shared" si="271"/>
        <v>0</v>
      </c>
      <c r="AO94" s="421">
        <f t="shared" si="272"/>
        <v>0</v>
      </c>
      <c r="AP94" s="424">
        <f t="shared" si="273"/>
        <v>0</v>
      </c>
      <c r="AQ94" s="375">
        <f t="shared" si="274"/>
        <v>0</v>
      </c>
      <c r="AR94" s="421">
        <f t="shared" si="275"/>
        <v>0</v>
      </c>
      <c r="AS94" s="505">
        <f t="shared" si="276"/>
        <v>0</v>
      </c>
      <c r="AT94" s="512">
        <f t="shared" si="277"/>
        <v>0</v>
      </c>
      <c r="AU94" s="512">
        <f t="shared" si="278"/>
        <v>0</v>
      </c>
      <c r="AV94" s="512">
        <f t="shared" si="279"/>
        <v>0</v>
      </c>
      <c r="AW94" s="512">
        <f t="shared" si="280"/>
        <v>0</v>
      </c>
      <c r="AX94" s="512">
        <f t="shared" si="281"/>
        <v>0</v>
      </c>
      <c r="AY94" s="511">
        <f t="shared" si="282"/>
        <v>0</v>
      </c>
      <c r="AZ94" s="511">
        <f t="shared" si="283"/>
        <v>0</v>
      </c>
      <c r="BA94" s="511">
        <f t="shared" si="284"/>
        <v>0</v>
      </c>
      <c r="BB94" s="511">
        <f t="shared" si="285"/>
        <v>0</v>
      </c>
      <c r="BC94" s="511">
        <f t="shared" si="286"/>
        <v>0</v>
      </c>
      <c r="BE94" s="161">
        <f t="shared" si="287"/>
        <v>0</v>
      </c>
      <c r="BF94" s="24" t="str">
        <f t="shared" si="229"/>
        <v>T4200094</v>
      </c>
      <c r="BG94" s="130" t="s">
        <v>113</v>
      </c>
    </row>
    <row r="95" spans="1:59" s="24" customFormat="1" ht="7.2" x14ac:dyDescent="0.15">
      <c r="A95" s="25">
        <f>+IF(OR(AND(D95&gt;0,L95&gt;0),AND(D95&gt;0,AQ95&gt;0)),MAX(A$12:A94)+1,0)</f>
        <v>0</v>
      </c>
      <c r="B95" s="644"/>
      <c r="C95" s="123" t="s">
        <v>53</v>
      </c>
      <c r="D95" s="117">
        <v>1.5</v>
      </c>
      <c r="E95" s="138"/>
      <c r="F95" s="423"/>
      <c r="G95" s="138"/>
      <c r="H95" s="138"/>
      <c r="I95" s="138"/>
      <c r="J95" s="138"/>
      <c r="K95" s="138"/>
      <c r="L95" s="415">
        <f t="shared" si="261"/>
        <v>0</v>
      </c>
      <c r="M95" s="421">
        <f t="shared" si="262"/>
        <v>0</v>
      </c>
      <c r="N95" s="421">
        <f t="shared" si="263"/>
        <v>0</v>
      </c>
      <c r="O95" s="422"/>
      <c r="P95" s="417"/>
      <c r="Q95" s="417"/>
      <c r="R95" s="417"/>
      <c r="S95" s="138"/>
      <c r="T95" s="138"/>
      <c r="U95" s="330">
        <f t="shared" si="264"/>
        <v>0</v>
      </c>
      <c r="V95" s="421">
        <f t="shared" si="265"/>
        <v>0</v>
      </c>
      <c r="W95" s="421">
        <f t="shared" si="266"/>
        <v>0</v>
      </c>
      <c r="X95" s="423"/>
      <c r="Y95" s="418"/>
      <c r="Z95" s="418"/>
      <c r="AA95" s="418"/>
      <c r="AB95" s="138"/>
      <c r="AC95" s="138"/>
      <c r="AD95" s="330">
        <f t="shared" si="267"/>
        <v>0</v>
      </c>
      <c r="AE95" s="421">
        <f t="shared" si="268"/>
        <v>0</v>
      </c>
      <c r="AF95" s="421">
        <f t="shared" si="269"/>
        <v>0</v>
      </c>
      <c r="AG95" s="422"/>
      <c r="AH95" s="417"/>
      <c r="AI95" s="417"/>
      <c r="AJ95" s="417"/>
      <c r="AK95" s="138"/>
      <c r="AL95" s="138"/>
      <c r="AM95" s="330">
        <f t="shared" si="270"/>
        <v>0</v>
      </c>
      <c r="AN95" s="421">
        <f t="shared" si="271"/>
        <v>0</v>
      </c>
      <c r="AO95" s="421">
        <f t="shared" si="272"/>
        <v>0</v>
      </c>
      <c r="AP95" s="424">
        <f t="shared" si="273"/>
        <v>0</v>
      </c>
      <c r="AQ95" s="375">
        <f t="shared" si="274"/>
        <v>0</v>
      </c>
      <c r="AR95" s="421">
        <f t="shared" si="275"/>
        <v>0</v>
      </c>
      <c r="AS95" s="505">
        <f t="shared" si="276"/>
        <v>0</v>
      </c>
      <c r="AT95" s="512">
        <f t="shared" si="277"/>
        <v>0</v>
      </c>
      <c r="AU95" s="512">
        <f t="shared" si="278"/>
        <v>0</v>
      </c>
      <c r="AV95" s="512">
        <f t="shared" si="279"/>
        <v>0</v>
      </c>
      <c r="AW95" s="512">
        <f t="shared" si="280"/>
        <v>0</v>
      </c>
      <c r="AX95" s="512">
        <f t="shared" si="281"/>
        <v>0</v>
      </c>
      <c r="AY95" s="511">
        <f t="shared" si="282"/>
        <v>0</v>
      </c>
      <c r="AZ95" s="511">
        <f t="shared" si="283"/>
        <v>0</v>
      </c>
      <c r="BA95" s="511">
        <f t="shared" si="284"/>
        <v>0</v>
      </c>
      <c r="BB95" s="511">
        <f t="shared" si="285"/>
        <v>0</v>
      </c>
      <c r="BC95" s="511">
        <f t="shared" si="286"/>
        <v>0</v>
      </c>
      <c r="BE95" s="161">
        <f t="shared" si="287"/>
        <v>0</v>
      </c>
      <c r="BF95" s="24" t="str">
        <f t="shared" si="229"/>
        <v>T4200095</v>
      </c>
      <c r="BG95" s="130" t="s">
        <v>113</v>
      </c>
    </row>
    <row r="96" spans="1:59" s="24" customFormat="1" ht="7.2" x14ac:dyDescent="0.15">
      <c r="A96" s="25">
        <f>+IF(OR(AND(D96&gt;0,L96&gt;0),AND(D96&gt;0,AQ96&gt;0)),MAX(A$12:A95)+1,0)</f>
        <v>0</v>
      </c>
      <c r="B96" s="644"/>
      <c r="C96" s="123" t="s">
        <v>353</v>
      </c>
      <c r="D96" s="117">
        <v>1.2</v>
      </c>
      <c r="E96" s="138"/>
      <c r="F96" s="423"/>
      <c r="G96" s="138"/>
      <c r="H96" s="138"/>
      <c r="I96" s="138"/>
      <c r="J96" s="138"/>
      <c r="K96" s="138"/>
      <c r="L96" s="415">
        <f t="shared" si="261"/>
        <v>0</v>
      </c>
      <c r="M96" s="421">
        <f t="shared" si="262"/>
        <v>0</v>
      </c>
      <c r="N96" s="421">
        <f t="shared" si="263"/>
        <v>0</v>
      </c>
      <c r="O96" s="422"/>
      <c r="P96" s="417"/>
      <c r="Q96" s="417"/>
      <c r="R96" s="417"/>
      <c r="S96" s="138"/>
      <c r="T96" s="138"/>
      <c r="U96" s="330">
        <f t="shared" si="264"/>
        <v>0</v>
      </c>
      <c r="V96" s="421">
        <f t="shared" si="265"/>
        <v>0</v>
      </c>
      <c r="W96" s="421">
        <f t="shared" si="266"/>
        <v>0</v>
      </c>
      <c r="X96" s="423"/>
      <c r="Y96" s="418"/>
      <c r="Z96" s="418"/>
      <c r="AA96" s="418"/>
      <c r="AB96" s="138"/>
      <c r="AC96" s="138"/>
      <c r="AD96" s="330">
        <f t="shared" si="267"/>
        <v>0</v>
      </c>
      <c r="AE96" s="421">
        <f t="shared" si="268"/>
        <v>0</v>
      </c>
      <c r="AF96" s="421">
        <f t="shared" si="269"/>
        <v>0</v>
      </c>
      <c r="AG96" s="422"/>
      <c r="AH96" s="417"/>
      <c r="AI96" s="417"/>
      <c r="AJ96" s="417"/>
      <c r="AK96" s="138"/>
      <c r="AL96" s="138"/>
      <c r="AM96" s="330">
        <f t="shared" si="270"/>
        <v>0</v>
      </c>
      <c r="AN96" s="421">
        <f t="shared" si="271"/>
        <v>0</v>
      </c>
      <c r="AO96" s="421">
        <f t="shared" si="272"/>
        <v>0</v>
      </c>
      <c r="AP96" s="424">
        <f t="shared" si="273"/>
        <v>0</v>
      </c>
      <c r="AQ96" s="375">
        <f t="shared" si="274"/>
        <v>0</v>
      </c>
      <c r="AR96" s="421">
        <f t="shared" si="275"/>
        <v>0</v>
      </c>
      <c r="AS96" s="505">
        <f t="shared" si="276"/>
        <v>0</v>
      </c>
      <c r="AT96" s="512">
        <f t="shared" si="277"/>
        <v>0</v>
      </c>
      <c r="AU96" s="512">
        <f t="shared" si="278"/>
        <v>0</v>
      </c>
      <c r="AV96" s="512">
        <f t="shared" si="279"/>
        <v>0</v>
      </c>
      <c r="AW96" s="512">
        <f t="shared" si="280"/>
        <v>0</v>
      </c>
      <c r="AX96" s="512">
        <f t="shared" si="281"/>
        <v>0</v>
      </c>
      <c r="AY96" s="511">
        <f t="shared" si="282"/>
        <v>0</v>
      </c>
      <c r="AZ96" s="511">
        <f t="shared" si="283"/>
        <v>0</v>
      </c>
      <c r="BA96" s="511">
        <f t="shared" si="284"/>
        <v>0</v>
      </c>
      <c r="BB96" s="511">
        <f t="shared" si="285"/>
        <v>0</v>
      </c>
      <c r="BC96" s="511">
        <f t="shared" si="286"/>
        <v>0</v>
      </c>
      <c r="BE96" s="161">
        <f t="shared" si="287"/>
        <v>0</v>
      </c>
      <c r="BF96" s="24" t="str">
        <f t="shared" si="229"/>
        <v>T4200096</v>
      </c>
      <c r="BG96" s="130" t="s">
        <v>113</v>
      </c>
    </row>
    <row r="97" spans="1:59" s="24" customFormat="1" ht="7.2" x14ac:dyDescent="0.15">
      <c r="A97" s="25">
        <f>+IF(OR(AND(D97&gt;0,L97&gt;0),AND(D97&gt;0,AQ97&gt;0)),MAX(A$12:A96)+1,0)</f>
        <v>0</v>
      </c>
      <c r="B97" s="644"/>
      <c r="C97" s="123" t="s">
        <v>354</v>
      </c>
      <c r="D97" s="117">
        <v>1</v>
      </c>
      <c r="E97" s="138"/>
      <c r="F97" s="423"/>
      <c r="G97" s="138"/>
      <c r="H97" s="138"/>
      <c r="I97" s="138"/>
      <c r="J97" s="138"/>
      <c r="K97" s="138"/>
      <c r="L97" s="415">
        <f t="shared" si="261"/>
        <v>0</v>
      </c>
      <c r="M97" s="421">
        <f t="shared" si="262"/>
        <v>0</v>
      </c>
      <c r="N97" s="421">
        <f t="shared" si="263"/>
        <v>0</v>
      </c>
      <c r="O97" s="422"/>
      <c r="P97" s="417"/>
      <c r="Q97" s="417"/>
      <c r="R97" s="417"/>
      <c r="S97" s="138"/>
      <c r="T97" s="138"/>
      <c r="U97" s="330">
        <f t="shared" si="264"/>
        <v>0</v>
      </c>
      <c r="V97" s="421">
        <f t="shared" si="265"/>
        <v>0</v>
      </c>
      <c r="W97" s="421">
        <f t="shared" si="266"/>
        <v>0</v>
      </c>
      <c r="X97" s="423"/>
      <c r="Y97" s="418"/>
      <c r="Z97" s="418"/>
      <c r="AA97" s="418"/>
      <c r="AB97" s="138"/>
      <c r="AC97" s="138"/>
      <c r="AD97" s="330">
        <f t="shared" si="267"/>
        <v>0</v>
      </c>
      <c r="AE97" s="421">
        <f t="shared" si="268"/>
        <v>0</v>
      </c>
      <c r="AF97" s="421">
        <f t="shared" si="269"/>
        <v>0</v>
      </c>
      <c r="AG97" s="422"/>
      <c r="AH97" s="417"/>
      <c r="AI97" s="417"/>
      <c r="AJ97" s="417"/>
      <c r="AK97" s="138"/>
      <c r="AL97" s="138"/>
      <c r="AM97" s="330">
        <f t="shared" si="270"/>
        <v>0</v>
      </c>
      <c r="AN97" s="421">
        <f t="shared" si="271"/>
        <v>0</v>
      </c>
      <c r="AO97" s="421">
        <f t="shared" si="272"/>
        <v>0</v>
      </c>
      <c r="AP97" s="424">
        <f t="shared" si="273"/>
        <v>0</v>
      </c>
      <c r="AQ97" s="375">
        <f t="shared" si="274"/>
        <v>0</v>
      </c>
      <c r="AR97" s="421">
        <f t="shared" si="275"/>
        <v>0</v>
      </c>
      <c r="AS97" s="505">
        <f t="shared" si="276"/>
        <v>0</v>
      </c>
      <c r="AT97" s="512">
        <f t="shared" si="277"/>
        <v>0</v>
      </c>
      <c r="AU97" s="512">
        <f t="shared" si="278"/>
        <v>0</v>
      </c>
      <c r="AV97" s="512">
        <f t="shared" si="279"/>
        <v>0</v>
      </c>
      <c r="AW97" s="554">
        <f t="shared" si="280"/>
        <v>0</v>
      </c>
      <c r="AX97" s="512">
        <f t="shared" si="281"/>
        <v>0</v>
      </c>
      <c r="AY97" s="511">
        <f t="shared" si="282"/>
        <v>0</v>
      </c>
      <c r="AZ97" s="511">
        <f t="shared" si="283"/>
        <v>0</v>
      </c>
      <c r="BA97" s="511">
        <f t="shared" si="284"/>
        <v>0</v>
      </c>
      <c r="BB97" s="511">
        <f t="shared" si="285"/>
        <v>0</v>
      </c>
      <c r="BC97" s="511">
        <f t="shared" si="286"/>
        <v>0</v>
      </c>
      <c r="BE97" s="161">
        <f t="shared" si="287"/>
        <v>0</v>
      </c>
      <c r="BF97" s="24" t="str">
        <f t="shared" si="229"/>
        <v>T4200097</v>
      </c>
      <c r="BG97" s="130" t="s">
        <v>113</v>
      </c>
    </row>
    <row r="98" spans="1:59" s="24" customFormat="1" ht="7.2" x14ac:dyDescent="0.15">
      <c r="A98" s="25">
        <f>+IF(OR(AND(D98&gt;0,L98&gt;0),AND(D98&gt;0,AQ98&gt;0)),MAX(A$12:A97)+1,0)</f>
        <v>0</v>
      </c>
      <c r="B98" s="121"/>
      <c r="C98" s="200" t="s">
        <v>104</v>
      </c>
      <c r="D98" s="200"/>
      <c r="E98" s="197">
        <f t="shared" ref="E98:AS98" si="288">SUM(E92:E97)</f>
        <v>0</v>
      </c>
      <c r="F98" s="197">
        <f t="shared" si="288"/>
        <v>0</v>
      </c>
      <c r="G98" s="197">
        <f t="shared" si="288"/>
        <v>0</v>
      </c>
      <c r="H98" s="197">
        <f t="shared" si="288"/>
        <v>0</v>
      </c>
      <c r="I98" s="197">
        <f t="shared" si="288"/>
        <v>0</v>
      </c>
      <c r="J98" s="197">
        <f t="shared" si="288"/>
        <v>0</v>
      </c>
      <c r="K98" s="197">
        <f t="shared" si="288"/>
        <v>0</v>
      </c>
      <c r="L98" s="197">
        <f t="shared" si="288"/>
        <v>0</v>
      </c>
      <c r="M98" s="197">
        <f t="shared" si="288"/>
        <v>0</v>
      </c>
      <c r="N98" s="197">
        <f t="shared" si="288"/>
        <v>0</v>
      </c>
      <c r="O98" s="197">
        <f t="shared" si="288"/>
        <v>0</v>
      </c>
      <c r="P98" s="197">
        <f t="shared" si="288"/>
        <v>0</v>
      </c>
      <c r="Q98" s="197">
        <f t="shared" si="288"/>
        <v>0</v>
      </c>
      <c r="R98" s="197">
        <f t="shared" si="288"/>
        <v>0</v>
      </c>
      <c r="S98" s="197">
        <f t="shared" si="288"/>
        <v>0</v>
      </c>
      <c r="T98" s="197">
        <f t="shared" si="288"/>
        <v>0</v>
      </c>
      <c r="U98" s="197">
        <f t="shared" si="288"/>
        <v>0</v>
      </c>
      <c r="V98" s="197">
        <f t="shared" si="288"/>
        <v>0</v>
      </c>
      <c r="W98" s="197">
        <f t="shared" si="288"/>
        <v>0</v>
      </c>
      <c r="X98" s="197">
        <f t="shared" si="288"/>
        <v>0</v>
      </c>
      <c r="Y98" s="197">
        <f t="shared" si="288"/>
        <v>0</v>
      </c>
      <c r="Z98" s="197">
        <f t="shared" si="288"/>
        <v>0</v>
      </c>
      <c r="AA98" s="197">
        <f t="shared" si="288"/>
        <v>0</v>
      </c>
      <c r="AB98" s="197">
        <f t="shared" si="288"/>
        <v>0</v>
      </c>
      <c r="AC98" s="197">
        <f t="shared" si="288"/>
        <v>0</v>
      </c>
      <c r="AD98" s="197">
        <f t="shared" si="288"/>
        <v>0</v>
      </c>
      <c r="AE98" s="197">
        <f t="shared" si="288"/>
        <v>0</v>
      </c>
      <c r="AF98" s="197">
        <f t="shared" si="288"/>
        <v>0</v>
      </c>
      <c r="AG98" s="197">
        <f t="shared" si="288"/>
        <v>0</v>
      </c>
      <c r="AH98" s="197">
        <f t="shared" si="288"/>
        <v>0</v>
      </c>
      <c r="AI98" s="197">
        <f t="shared" si="288"/>
        <v>0</v>
      </c>
      <c r="AJ98" s="197">
        <f t="shared" si="288"/>
        <v>0</v>
      </c>
      <c r="AK98" s="197">
        <f t="shared" si="288"/>
        <v>0</v>
      </c>
      <c r="AL98" s="197">
        <f t="shared" si="288"/>
        <v>0</v>
      </c>
      <c r="AM98" s="197">
        <f t="shared" si="288"/>
        <v>0</v>
      </c>
      <c r="AN98" s="197">
        <f t="shared" si="288"/>
        <v>0</v>
      </c>
      <c r="AO98" s="197">
        <f t="shared" si="288"/>
        <v>0</v>
      </c>
      <c r="AP98" s="197">
        <f t="shared" si="288"/>
        <v>0</v>
      </c>
      <c r="AQ98" s="197">
        <f t="shared" si="288"/>
        <v>0</v>
      </c>
      <c r="AR98" s="197">
        <f t="shared" si="288"/>
        <v>0</v>
      </c>
      <c r="AS98" s="197">
        <f t="shared" si="288"/>
        <v>0</v>
      </c>
      <c r="AT98" s="501">
        <f>+SUM(AT92:AT97)</f>
        <v>0</v>
      </c>
      <c r="AU98" s="501">
        <f>+SUM(AU92:AU97)</f>
        <v>0</v>
      </c>
      <c r="AV98" s="501">
        <f t="shared" ref="AV98:BC98" si="289">+SUM(AV92:AV97)</f>
        <v>0</v>
      </c>
      <c r="AW98" s="501">
        <f t="shared" si="289"/>
        <v>0</v>
      </c>
      <c r="AX98" s="501">
        <f t="shared" si="289"/>
        <v>0</v>
      </c>
      <c r="AY98" s="502">
        <f t="shared" si="289"/>
        <v>0</v>
      </c>
      <c r="AZ98" s="502">
        <f t="shared" si="289"/>
        <v>0</v>
      </c>
      <c r="BA98" s="502">
        <f t="shared" si="289"/>
        <v>0</v>
      </c>
      <c r="BB98" s="502">
        <f t="shared" si="289"/>
        <v>0</v>
      </c>
      <c r="BC98" s="502">
        <f t="shared" si="289"/>
        <v>0</v>
      </c>
      <c r="BE98" s="196">
        <f>SUM(BE92:BE97)</f>
        <v>0</v>
      </c>
      <c r="BF98" s="24" t="str">
        <f t="shared" si="229"/>
        <v>T4200098</v>
      </c>
      <c r="BG98" s="130"/>
    </row>
    <row r="99" spans="1:59" s="24" customFormat="1" ht="12" x14ac:dyDescent="0.25">
      <c r="A99" s="25">
        <f>+IF(OR(AND(D99&gt;0,L99&gt;0),AND(D99&gt;0,AQ99&gt;0)),MAX(A$12:A98)+1,0)</f>
        <v>0</v>
      </c>
      <c r="B99" s="124"/>
      <c r="C99" s="125" t="s">
        <v>396</v>
      </c>
      <c r="D99" s="124"/>
      <c r="E99" s="124"/>
      <c r="F99" s="124"/>
      <c r="G99" s="124"/>
      <c r="H99" s="124"/>
      <c r="I99" s="124"/>
      <c r="J99" s="124"/>
      <c r="K99" s="124"/>
      <c r="L99" s="332"/>
      <c r="M99" s="124"/>
      <c r="N99" s="124"/>
      <c r="O99" s="124"/>
      <c r="P99" s="124"/>
      <c r="Q99" s="124"/>
      <c r="R99" s="124"/>
      <c r="S99" s="124"/>
      <c r="T99" s="124"/>
      <c r="U99" s="332"/>
      <c r="V99" s="124"/>
      <c r="W99" s="124"/>
      <c r="X99" s="124"/>
      <c r="Y99" s="124"/>
      <c r="Z99" s="124"/>
      <c r="AA99" s="124"/>
      <c r="AB99" s="124"/>
      <c r="AC99" s="124"/>
      <c r="AD99" s="332"/>
      <c r="AE99" s="124"/>
      <c r="AF99" s="124"/>
      <c r="AG99" s="124"/>
      <c r="AH99" s="124"/>
      <c r="AI99" s="124"/>
      <c r="AJ99" s="124"/>
      <c r="AK99" s="124"/>
      <c r="AL99" s="124"/>
      <c r="AM99" s="332"/>
      <c r="AN99" s="124"/>
      <c r="AO99" s="124"/>
      <c r="AP99" s="124"/>
      <c r="AQ99" s="124"/>
      <c r="AR99" s="124"/>
      <c r="AS99" s="124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E99" s="233"/>
      <c r="BF99" s="24" t="str">
        <f t="shared" si="229"/>
        <v>T4200099</v>
      </c>
      <c r="BG99" s="130"/>
    </row>
    <row r="100" spans="1:59" s="24" customFormat="1" ht="7.2" x14ac:dyDescent="0.15">
      <c r="A100" s="25">
        <f>+IF(OR(AND(D100&gt;0,L100&gt;0),AND(D100&gt;0,AQ100&gt;0)),MAX(A$12:A99)+1,0)</f>
        <v>0</v>
      </c>
      <c r="B100" s="88"/>
      <c r="C100" s="121" t="s">
        <v>120</v>
      </c>
      <c r="D100" s="121"/>
      <c r="E100" s="326">
        <f>+E13</f>
        <v>0</v>
      </c>
      <c r="F100" s="326">
        <f t="shared" ref="F100:BB100" si="290">+F13</f>
        <v>0</v>
      </c>
      <c r="G100" s="326">
        <f t="shared" si="290"/>
        <v>0</v>
      </c>
      <c r="H100" s="326">
        <f t="shared" si="290"/>
        <v>0</v>
      </c>
      <c r="I100" s="326">
        <f t="shared" si="290"/>
        <v>0</v>
      </c>
      <c r="J100" s="326">
        <f t="shared" si="290"/>
        <v>0</v>
      </c>
      <c r="K100" s="326">
        <f t="shared" si="290"/>
        <v>0</v>
      </c>
      <c r="L100" s="326">
        <f t="shared" si="290"/>
        <v>0</v>
      </c>
      <c r="M100" s="326">
        <f t="shared" si="290"/>
        <v>0</v>
      </c>
      <c r="N100" s="326">
        <f t="shared" si="290"/>
        <v>0</v>
      </c>
      <c r="O100" s="326">
        <f t="shared" si="290"/>
        <v>0</v>
      </c>
      <c r="P100" s="326">
        <f t="shared" si="290"/>
        <v>0</v>
      </c>
      <c r="Q100" s="326">
        <f t="shared" si="290"/>
        <v>0</v>
      </c>
      <c r="R100" s="326">
        <f t="shared" si="290"/>
        <v>0</v>
      </c>
      <c r="S100" s="326">
        <f t="shared" si="290"/>
        <v>0</v>
      </c>
      <c r="T100" s="326">
        <f t="shared" si="290"/>
        <v>0</v>
      </c>
      <c r="U100" s="326">
        <f t="shared" si="290"/>
        <v>0</v>
      </c>
      <c r="V100" s="326">
        <f t="shared" si="290"/>
        <v>0</v>
      </c>
      <c r="W100" s="326">
        <f t="shared" si="290"/>
        <v>0</v>
      </c>
      <c r="X100" s="326">
        <f t="shared" si="290"/>
        <v>0</v>
      </c>
      <c r="Y100" s="326">
        <f t="shared" si="290"/>
        <v>0</v>
      </c>
      <c r="Z100" s="326">
        <f t="shared" si="290"/>
        <v>0</v>
      </c>
      <c r="AA100" s="326">
        <f t="shared" si="290"/>
        <v>0</v>
      </c>
      <c r="AB100" s="326">
        <f t="shared" si="290"/>
        <v>0</v>
      </c>
      <c r="AC100" s="326">
        <f t="shared" si="290"/>
        <v>0</v>
      </c>
      <c r="AD100" s="326">
        <f t="shared" si="290"/>
        <v>0</v>
      </c>
      <c r="AE100" s="326">
        <f t="shared" si="290"/>
        <v>0</v>
      </c>
      <c r="AF100" s="326">
        <f t="shared" si="290"/>
        <v>0</v>
      </c>
      <c r="AG100" s="326">
        <f t="shared" si="290"/>
        <v>0</v>
      </c>
      <c r="AH100" s="326">
        <f t="shared" si="290"/>
        <v>0</v>
      </c>
      <c r="AI100" s="326">
        <f t="shared" si="290"/>
        <v>0</v>
      </c>
      <c r="AJ100" s="326">
        <f t="shared" si="290"/>
        <v>0</v>
      </c>
      <c r="AK100" s="326">
        <f t="shared" si="290"/>
        <v>0</v>
      </c>
      <c r="AL100" s="326">
        <f t="shared" si="290"/>
        <v>0</v>
      </c>
      <c r="AM100" s="326">
        <f t="shared" si="290"/>
        <v>0</v>
      </c>
      <c r="AN100" s="326">
        <f t="shared" si="290"/>
        <v>0</v>
      </c>
      <c r="AO100" s="326">
        <f t="shared" si="290"/>
        <v>0</v>
      </c>
      <c r="AP100" s="326">
        <f t="shared" si="290"/>
        <v>0</v>
      </c>
      <c r="AQ100" s="326">
        <f t="shared" si="290"/>
        <v>0</v>
      </c>
      <c r="AR100" s="326">
        <f t="shared" si="290"/>
        <v>0</v>
      </c>
      <c r="AS100" s="326">
        <f t="shared" si="290"/>
        <v>0</v>
      </c>
      <c r="AT100" s="326">
        <f t="shared" si="290"/>
        <v>0</v>
      </c>
      <c r="AU100" s="326">
        <f t="shared" si="290"/>
        <v>0</v>
      </c>
      <c r="AV100" s="326">
        <f t="shared" si="290"/>
        <v>0</v>
      </c>
      <c r="AW100" s="326">
        <f t="shared" si="290"/>
        <v>0</v>
      </c>
      <c r="AX100" s="326">
        <f>+AX13</f>
        <v>0</v>
      </c>
      <c r="AY100" s="326">
        <f t="shared" si="290"/>
        <v>0</v>
      </c>
      <c r="AZ100" s="326">
        <f t="shared" si="290"/>
        <v>0</v>
      </c>
      <c r="BA100" s="326">
        <f t="shared" si="290"/>
        <v>0</v>
      </c>
      <c r="BB100" s="326">
        <f t="shared" si="290"/>
        <v>0</v>
      </c>
      <c r="BC100" s="326">
        <f>+BC13</f>
        <v>0</v>
      </c>
      <c r="BE100" s="232"/>
      <c r="BF100" s="24" t="str">
        <f t="shared" si="229"/>
        <v>T4200100</v>
      </c>
      <c r="BG100" s="130" t="s">
        <v>120</v>
      </c>
    </row>
    <row r="101" spans="1:59" s="24" customFormat="1" ht="7.2" x14ac:dyDescent="0.15">
      <c r="A101" s="25">
        <f>+IF(OR(AND(D101&gt;0,L101&gt;0),AND(D101&gt;0,AQ101&gt;0)),MAX(A$12:A100)+1,0)</f>
        <v>0</v>
      </c>
      <c r="B101" s="88"/>
      <c r="C101" s="121" t="s">
        <v>123</v>
      </c>
      <c r="D101" s="121"/>
      <c r="E101" s="326">
        <f>+E19</f>
        <v>0</v>
      </c>
      <c r="F101" s="326">
        <f t="shared" ref="F101:BB101" si="291">+F19</f>
        <v>0</v>
      </c>
      <c r="G101" s="326">
        <f t="shared" si="291"/>
        <v>0</v>
      </c>
      <c r="H101" s="326">
        <f t="shared" si="291"/>
        <v>0</v>
      </c>
      <c r="I101" s="326">
        <f t="shared" si="291"/>
        <v>0</v>
      </c>
      <c r="J101" s="326">
        <f t="shared" si="291"/>
        <v>0</v>
      </c>
      <c r="K101" s="326">
        <f t="shared" si="291"/>
        <v>0</v>
      </c>
      <c r="L101" s="326">
        <f t="shared" si="291"/>
        <v>0</v>
      </c>
      <c r="M101" s="326">
        <f t="shared" si="291"/>
        <v>0</v>
      </c>
      <c r="N101" s="326">
        <f t="shared" si="291"/>
        <v>0</v>
      </c>
      <c r="O101" s="326">
        <f t="shared" si="291"/>
        <v>0</v>
      </c>
      <c r="P101" s="326">
        <f t="shared" si="291"/>
        <v>0</v>
      </c>
      <c r="Q101" s="326">
        <f t="shared" si="291"/>
        <v>0</v>
      </c>
      <c r="R101" s="326">
        <f t="shared" si="291"/>
        <v>0</v>
      </c>
      <c r="S101" s="326">
        <f t="shared" si="291"/>
        <v>0</v>
      </c>
      <c r="T101" s="326">
        <f t="shared" si="291"/>
        <v>0</v>
      </c>
      <c r="U101" s="326">
        <f t="shared" si="291"/>
        <v>0</v>
      </c>
      <c r="V101" s="326">
        <f t="shared" si="291"/>
        <v>0</v>
      </c>
      <c r="W101" s="326">
        <f t="shared" si="291"/>
        <v>0</v>
      </c>
      <c r="X101" s="326">
        <f t="shared" si="291"/>
        <v>0</v>
      </c>
      <c r="Y101" s="326">
        <f t="shared" si="291"/>
        <v>0</v>
      </c>
      <c r="Z101" s="326">
        <f t="shared" si="291"/>
        <v>0</v>
      </c>
      <c r="AA101" s="326">
        <f t="shared" si="291"/>
        <v>0</v>
      </c>
      <c r="AB101" s="326">
        <f t="shared" si="291"/>
        <v>0</v>
      </c>
      <c r="AC101" s="326">
        <f t="shared" si="291"/>
        <v>0</v>
      </c>
      <c r="AD101" s="326">
        <f t="shared" si="291"/>
        <v>0</v>
      </c>
      <c r="AE101" s="326">
        <f t="shared" si="291"/>
        <v>0</v>
      </c>
      <c r="AF101" s="326">
        <f t="shared" si="291"/>
        <v>0</v>
      </c>
      <c r="AG101" s="326">
        <f t="shared" si="291"/>
        <v>0</v>
      </c>
      <c r="AH101" s="326">
        <f t="shared" si="291"/>
        <v>0</v>
      </c>
      <c r="AI101" s="326">
        <f t="shared" si="291"/>
        <v>0</v>
      </c>
      <c r="AJ101" s="326">
        <f t="shared" si="291"/>
        <v>0</v>
      </c>
      <c r="AK101" s="326">
        <f t="shared" si="291"/>
        <v>0</v>
      </c>
      <c r="AL101" s="326">
        <f t="shared" si="291"/>
        <v>0</v>
      </c>
      <c r="AM101" s="326">
        <f t="shared" si="291"/>
        <v>0</v>
      </c>
      <c r="AN101" s="326">
        <f t="shared" si="291"/>
        <v>0</v>
      </c>
      <c r="AO101" s="326">
        <f t="shared" si="291"/>
        <v>0</v>
      </c>
      <c r="AP101" s="326">
        <f t="shared" si="291"/>
        <v>0</v>
      </c>
      <c r="AQ101" s="326">
        <f t="shared" si="291"/>
        <v>0</v>
      </c>
      <c r="AR101" s="326">
        <f t="shared" si="291"/>
        <v>0</v>
      </c>
      <c r="AS101" s="326">
        <f t="shared" si="291"/>
        <v>0</v>
      </c>
      <c r="AT101" s="326">
        <f t="shared" si="291"/>
        <v>0</v>
      </c>
      <c r="AU101" s="326">
        <f t="shared" si="291"/>
        <v>0</v>
      </c>
      <c r="AV101" s="326">
        <f t="shared" si="291"/>
        <v>0</v>
      </c>
      <c r="AW101" s="326">
        <f t="shared" si="291"/>
        <v>0</v>
      </c>
      <c r="AX101" s="326">
        <f>+AX19</f>
        <v>0</v>
      </c>
      <c r="AY101" s="326">
        <f t="shared" si="291"/>
        <v>0</v>
      </c>
      <c r="AZ101" s="326">
        <f t="shared" si="291"/>
        <v>0</v>
      </c>
      <c r="BA101" s="326">
        <f t="shared" si="291"/>
        <v>0</v>
      </c>
      <c r="BB101" s="326">
        <f t="shared" si="291"/>
        <v>0</v>
      </c>
      <c r="BC101" s="326">
        <f>+BC19</f>
        <v>0</v>
      </c>
      <c r="BE101" s="232"/>
      <c r="BF101" s="24" t="str">
        <f t="shared" si="229"/>
        <v>T4200101</v>
      </c>
      <c r="BG101" s="130" t="s">
        <v>123</v>
      </c>
    </row>
    <row r="102" spans="1:59" s="24" customFormat="1" ht="7.2" x14ac:dyDescent="0.15">
      <c r="A102" s="25">
        <f>+IF(OR(AND(D102&gt;0,L102&gt;0),AND(D102&gt;0,AQ102&gt;0)),MAX(A$12:A101)+1,0)</f>
        <v>0</v>
      </c>
      <c r="B102" s="88"/>
      <c r="C102" s="121" t="s">
        <v>121</v>
      </c>
      <c r="D102" s="121"/>
      <c r="E102" s="326">
        <f>+E28+E37+E46+E55+E64+E73+E82+E91</f>
        <v>0</v>
      </c>
      <c r="F102" s="326">
        <f t="shared" ref="F102:BB102" si="292">+F28+F37+F46+F55+F64+F73+F82+F91</f>
        <v>0</v>
      </c>
      <c r="G102" s="326">
        <f t="shared" si="292"/>
        <v>0</v>
      </c>
      <c r="H102" s="326">
        <f t="shared" si="292"/>
        <v>0</v>
      </c>
      <c r="I102" s="326">
        <f t="shared" si="292"/>
        <v>0</v>
      </c>
      <c r="J102" s="326">
        <f t="shared" si="292"/>
        <v>0</v>
      </c>
      <c r="K102" s="326">
        <f t="shared" si="292"/>
        <v>0</v>
      </c>
      <c r="L102" s="326">
        <f t="shared" si="292"/>
        <v>0</v>
      </c>
      <c r="M102" s="326">
        <f t="shared" si="292"/>
        <v>0</v>
      </c>
      <c r="N102" s="326">
        <f t="shared" si="292"/>
        <v>0</v>
      </c>
      <c r="O102" s="326">
        <f t="shared" si="292"/>
        <v>0</v>
      </c>
      <c r="P102" s="326">
        <f t="shared" si="292"/>
        <v>0</v>
      </c>
      <c r="Q102" s="326">
        <f t="shared" si="292"/>
        <v>0</v>
      </c>
      <c r="R102" s="326">
        <f t="shared" si="292"/>
        <v>0</v>
      </c>
      <c r="S102" s="326">
        <f t="shared" si="292"/>
        <v>0</v>
      </c>
      <c r="T102" s="326">
        <f t="shared" si="292"/>
        <v>0</v>
      </c>
      <c r="U102" s="326">
        <f t="shared" si="292"/>
        <v>0</v>
      </c>
      <c r="V102" s="326">
        <f t="shared" si="292"/>
        <v>0</v>
      </c>
      <c r="W102" s="326">
        <f t="shared" si="292"/>
        <v>0</v>
      </c>
      <c r="X102" s="326">
        <f t="shared" si="292"/>
        <v>0</v>
      </c>
      <c r="Y102" s="326">
        <f t="shared" si="292"/>
        <v>0</v>
      </c>
      <c r="Z102" s="326">
        <f t="shared" si="292"/>
        <v>0</v>
      </c>
      <c r="AA102" s="326">
        <f t="shared" si="292"/>
        <v>0</v>
      </c>
      <c r="AB102" s="326">
        <f t="shared" si="292"/>
        <v>0</v>
      </c>
      <c r="AC102" s="326">
        <f t="shared" si="292"/>
        <v>0</v>
      </c>
      <c r="AD102" s="326">
        <f t="shared" si="292"/>
        <v>0</v>
      </c>
      <c r="AE102" s="326">
        <f t="shared" si="292"/>
        <v>0</v>
      </c>
      <c r="AF102" s="326">
        <f t="shared" si="292"/>
        <v>0</v>
      </c>
      <c r="AG102" s="326">
        <f t="shared" si="292"/>
        <v>0</v>
      </c>
      <c r="AH102" s="326">
        <f t="shared" si="292"/>
        <v>0</v>
      </c>
      <c r="AI102" s="326">
        <f t="shared" si="292"/>
        <v>0</v>
      </c>
      <c r="AJ102" s="326">
        <f t="shared" si="292"/>
        <v>0</v>
      </c>
      <c r="AK102" s="326">
        <f t="shared" si="292"/>
        <v>0</v>
      </c>
      <c r="AL102" s="326">
        <f t="shared" si="292"/>
        <v>0</v>
      </c>
      <c r="AM102" s="326">
        <f t="shared" si="292"/>
        <v>0</v>
      </c>
      <c r="AN102" s="326">
        <f t="shared" si="292"/>
        <v>0</v>
      </c>
      <c r="AO102" s="326">
        <f t="shared" si="292"/>
        <v>0</v>
      </c>
      <c r="AP102" s="326">
        <f t="shared" si="292"/>
        <v>0</v>
      </c>
      <c r="AQ102" s="326">
        <f t="shared" si="292"/>
        <v>0</v>
      </c>
      <c r="AR102" s="326">
        <f t="shared" si="292"/>
        <v>0</v>
      </c>
      <c r="AS102" s="326">
        <f t="shared" si="292"/>
        <v>0</v>
      </c>
      <c r="AT102" s="326">
        <f t="shared" si="292"/>
        <v>0</v>
      </c>
      <c r="AU102" s="326">
        <f t="shared" si="292"/>
        <v>0</v>
      </c>
      <c r="AV102" s="326">
        <f t="shared" si="292"/>
        <v>0</v>
      </c>
      <c r="AW102" s="326">
        <f t="shared" si="292"/>
        <v>0</v>
      </c>
      <c r="AX102" s="326">
        <f>+AX28+AX37+AX46+AX55+AX64+AX73+AX82+AX91</f>
        <v>0</v>
      </c>
      <c r="AY102" s="326">
        <f t="shared" si="292"/>
        <v>0</v>
      </c>
      <c r="AZ102" s="326">
        <f t="shared" si="292"/>
        <v>0</v>
      </c>
      <c r="BA102" s="326">
        <f t="shared" si="292"/>
        <v>0</v>
      </c>
      <c r="BB102" s="326">
        <f t="shared" si="292"/>
        <v>0</v>
      </c>
      <c r="BC102" s="326">
        <f>+BC28+BC37+BC46+BC55+BC64+BC73+BC82+BC91</f>
        <v>0</v>
      </c>
      <c r="BE102" s="232"/>
      <c r="BF102" s="24" t="str">
        <f t="shared" si="229"/>
        <v>T4200102</v>
      </c>
      <c r="BG102" s="130" t="s">
        <v>121</v>
      </c>
    </row>
    <row r="103" spans="1:59" s="24" customFormat="1" ht="7.2" x14ac:dyDescent="0.15">
      <c r="A103" s="25">
        <f>+IF(OR(AND(D103&gt;0,L103&gt;0),AND(D103&gt;0,AQ103&gt;0)),MAX(A$12:A102)+1,0)</f>
        <v>0</v>
      </c>
      <c r="B103" s="88"/>
      <c r="C103" s="121" t="s">
        <v>122</v>
      </c>
      <c r="D103" s="121"/>
      <c r="E103" s="326">
        <f>+E98</f>
        <v>0</v>
      </c>
      <c r="F103" s="326">
        <f t="shared" ref="F103:BB103" si="293">+F98</f>
        <v>0</v>
      </c>
      <c r="G103" s="326">
        <f t="shared" si="293"/>
        <v>0</v>
      </c>
      <c r="H103" s="326">
        <f t="shared" si="293"/>
        <v>0</v>
      </c>
      <c r="I103" s="326">
        <f t="shared" si="293"/>
        <v>0</v>
      </c>
      <c r="J103" s="326">
        <f t="shared" si="293"/>
        <v>0</v>
      </c>
      <c r="K103" s="326">
        <f t="shared" si="293"/>
        <v>0</v>
      </c>
      <c r="L103" s="326">
        <f t="shared" si="293"/>
        <v>0</v>
      </c>
      <c r="M103" s="326">
        <f t="shared" si="293"/>
        <v>0</v>
      </c>
      <c r="N103" s="326">
        <f t="shared" si="293"/>
        <v>0</v>
      </c>
      <c r="O103" s="326">
        <f t="shared" si="293"/>
        <v>0</v>
      </c>
      <c r="P103" s="326">
        <f t="shared" si="293"/>
        <v>0</v>
      </c>
      <c r="Q103" s="326">
        <f t="shared" si="293"/>
        <v>0</v>
      </c>
      <c r="R103" s="326">
        <f t="shared" si="293"/>
        <v>0</v>
      </c>
      <c r="S103" s="326">
        <f t="shared" si="293"/>
        <v>0</v>
      </c>
      <c r="T103" s="326">
        <f t="shared" si="293"/>
        <v>0</v>
      </c>
      <c r="U103" s="326">
        <f t="shared" si="293"/>
        <v>0</v>
      </c>
      <c r="V103" s="326">
        <f t="shared" si="293"/>
        <v>0</v>
      </c>
      <c r="W103" s="326">
        <f t="shared" si="293"/>
        <v>0</v>
      </c>
      <c r="X103" s="326">
        <f t="shared" si="293"/>
        <v>0</v>
      </c>
      <c r="Y103" s="326">
        <f t="shared" si="293"/>
        <v>0</v>
      </c>
      <c r="Z103" s="326">
        <f t="shared" si="293"/>
        <v>0</v>
      </c>
      <c r="AA103" s="326">
        <f t="shared" si="293"/>
        <v>0</v>
      </c>
      <c r="AB103" s="326">
        <f t="shared" si="293"/>
        <v>0</v>
      </c>
      <c r="AC103" s="326">
        <f t="shared" si="293"/>
        <v>0</v>
      </c>
      <c r="AD103" s="326">
        <f t="shared" si="293"/>
        <v>0</v>
      </c>
      <c r="AE103" s="326">
        <f t="shared" si="293"/>
        <v>0</v>
      </c>
      <c r="AF103" s="326">
        <f t="shared" si="293"/>
        <v>0</v>
      </c>
      <c r="AG103" s="326">
        <f t="shared" si="293"/>
        <v>0</v>
      </c>
      <c r="AH103" s="326">
        <f t="shared" si="293"/>
        <v>0</v>
      </c>
      <c r="AI103" s="326">
        <f t="shared" si="293"/>
        <v>0</v>
      </c>
      <c r="AJ103" s="326">
        <f t="shared" si="293"/>
        <v>0</v>
      </c>
      <c r="AK103" s="326">
        <f t="shared" si="293"/>
        <v>0</v>
      </c>
      <c r="AL103" s="326">
        <f t="shared" si="293"/>
        <v>0</v>
      </c>
      <c r="AM103" s="326">
        <f t="shared" si="293"/>
        <v>0</v>
      </c>
      <c r="AN103" s="326">
        <f t="shared" si="293"/>
        <v>0</v>
      </c>
      <c r="AO103" s="326">
        <f t="shared" si="293"/>
        <v>0</v>
      </c>
      <c r="AP103" s="326">
        <f t="shared" si="293"/>
        <v>0</v>
      </c>
      <c r="AQ103" s="326">
        <f t="shared" si="293"/>
        <v>0</v>
      </c>
      <c r="AR103" s="326">
        <f t="shared" si="293"/>
        <v>0</v>
      </c>
      <c r="AS103" s="326">
        <f t="shared" si="293"/>
        <v>0</v>
      </c>
      <c r="AT103" s="326">
        <f t="shared" si="293"/>
        <v>0</v>
      </c>
      <c r="AU103" s="326">
        <f t="shared" si="293"/>
        <v>0</v>
      </c>
      <c r="AV103" s="326">
        <f t="shared" si="293"/>
        <v>0</v>
      </c>
      <c r="AW103" s="326">
        <f t="shared" si="293"/>
        <v>0</v>
      </c>
      <c r="AX103" s="326">
        <f>+AX98</f>
        <v>0</v>
      </c>
      <c r="AY103" s="326">
        <f t="shared" si="293"/>
        <v>0</v>
      </c>
      <c r="AZ103" s="326">
        <f t="shared" si="293"/>
        <v>0</v>
      </c>
      <c r="BA103" s="326">
        <f t="shared" si="293"/>
        <v>0</v>
      </c>
      <c r="BB103" s="326">
        <f t="shared" si="293"/>
        <v>0</v>
      </c>
      <c r="BC103" s="326">
        <f>+BC98</f>
        <v>0</v>
      </c>
      <c r="BE103" s="232"/>
      <c r="BF103" s="24" t="str">
        <f t="shared" si="229"/>
        <v>T4200103</v>
      </c>
      <c r="BG103" s="130" t="s">
        <v>122</v>
      </c>
    </row>
    <row r="104" spans="1:59" s="29" customFormat="1" ht="12" x14ac:dyDescent="0.25">
      <c r="A104" s="25">
        <f>+IF(OR(AND(D104&gt;0,L104&gt;0),AND(D104&gt;0,AQ104&gt;0)),MAX(A$12:A103)+1,0)</f>
        <v>0</v>
      </c>
      <c r="B104" s="126"/>
      <c r="C104" s="127" t="s">
        <v>119</v>
      </c>
      <c r="D104" s="128"/>
      <c r="E104" s="168">
        <f>SUM(E100:E103)</f>
        <v>0</v>
      </c>
      <c r="F104" s="168">
        <f>SUM(F100:F103)</f>
        <v>0</v>
      </c>
      <c r="G104" s="168">
        <f t="shared" ref="G104:L104" si="294">SUM(G100:G103)</f>
        <v>0</v>
      </c>
      <c r="H104" s="168">
        <f t="shared" si="294"/>
        <v>0</v>
      </c>
      <c r="I104" s="168">
        <f t="shared" si="294"/>
        <v>0</v>
      </c>
      <c r="J104" s="168">
        <f t="shared" si="294"/>
        <v>0</v>
      </c>
      <c r="K104" s="168">
        <f t="shared" si="294"/>
        <v>0</v>
      </c>
      <c r="L104" s="168">
        <f t="shared" si="294"/>
        <v>0</v>
      </c>
      <c r="M104" s="203">
        <f>SUM(M100:M103)</f>
        <v>0</v>
      </c>
      <c r="N104" s="203">
        <f>SUM(N100:N103)</f>
        <v>0</v>
      </c>
      <c r="O104" s="168">
        <f t="shared" ref="O104:W104" si="295">SUM(O100:O103)</f>
        <v>0</v>
      </c>
      <c r="P104" s="420"/>
      <c r="Q104" s="420"/>
      <c r="R104" s="420"/>
      <c r="S104" s="168">
        <f t="shared" si="295"/>
        <v>0</v>
      </c>
      <c r="T104" s="168">
        <f t="shared" si="295"/>
        <v>0</v>
      </c>
      <c r="U104" s="333">
        <f t="shared" si="295"/>
        <v>0</v>
      </c>
      <c r="V104" s="203">
        <f t="shared" si="295"/>
        <v>0</v>
      </c>
      <c r="W104" s="203">
        <f t="shared" si="295"/>
        <v>0</v>
      </c>
      <c r="X104" s="168">
        <f t="shared" ref="X104:AF104" si="296">SUM(X100:X103)</f>
        <v>0</v>
      </c>
      <c r="Y104" s="420"/>
      <c r="Z104" s="420"/>
      <c r="AA104" s="420"/>
      <c r="AB104" s="168">
        <f t="shared" si="296"/>
        <v>0</v>
      </c>
      <c r="AC104" s="168">
        <f t="shared" si="296"/>
        <v>0</v>
      </c>
      <c r="AD104" s="333">
        <f t="shared" si="296"/>
        <v>0</v>
      </c>
      <c r="AE104" s="203">
        <f t="shared" si="296"/>
        <v>0</v>
      </c>
      <c r="AF104" s="203">
        <f t="shared" si="296"/>
        <v>0</v>
      </c>
      <c r="AG104" s="168">
        <f t="shared" ref="AG104:AO104" si="297">SUM(AG100:AG103)</f>
        <v>0</v>
      </c>
      <c r="AH104" s="420"/>
      <c r="AI104" s="420"/>
      <c r="AJ104" s="420"/>
      <c r="AK104" s="168">
        <f t="shared" si="297"/>
        <v>0</v>
      </c>
      <c r="AL104" s="168">
        <f t="shared" si="297"/>
        <v>0</v>
      </c>
      <c r="AM104" s="333">
        <f t="shared" si="297"/>
        <v>0</v>
      </c>
      <c r="AN104" s="203">
        <f t="shared" si="297"/>
        <v>0</v>
      </c>
      <c r="AO104" s="203">
        <f t="shared" si="297"/>
        <v>0</v>
      </c>
      <c r="AP104" s="168">
        <f t="shared" ref="AP104:AU104" si="298">SUM(AP100:AP103)</f>
        <v>0</v>
      </c>
      <c r="AQ104" s="168">
        <f t="shared" si="298"/>
        <v>0</v>
      </c>
      <c r="AR104" s="203">
        <f t="shared" si="298"/>
        <v>0</v>
      </c>
      <c r="AS104" s="203">
        <f t="shared" si="298"/>
        <v>0</v>
      </c>
      <c r="AT104" s="139">
        <f t="shared" si="298"/>
        <v>0</v>
      </c>
      <c r="AU104" s="139">
        <f t="shared" si="298"/>
        <v>0</v>
      </c>
      <c r="AV104" s="139">
        <f t="shared" ref="AV104:BB104" si="299">SUM(AV100:AV103)</f>
        <v>0</v>
      </c>
      <c r="AW104" s="139">
        <f t="shared" si="299"/>
        <v>0</v>
      </c>
      <c r="AX104" s="139">
        <f>SUM(AX100:AX103)</f>
        <v>0</v>
      </c>
      <c r="AY104" s="139">
        <f t="shared" si="299"/>
        <v>0</v>
      </c>
      <c r="AZ104" s="139">
        <f t="shared" si="299"/>
        <v>0</v>
      </c>
      <c r="BA104" s="139">
        <f t="shared" si="299"/>
        <v>0</v>
      </c>
      <c r="BB104" s="139">
        <f t="shared" si="299"/>
        <v>0</v>
      </c>
      <c r="BC104" s="139">
        <f>SUM(BC100:BC103)</f>
        <v>0</v>
      </c>
      <c r="BE104" s="234"/>
      <c r="BF104" s="29" t="str">
        <f t="shared" si="229"/>
        <v>T4200104</v>
      </c>
      <c r="BG104" s="132"/>
    </row>
    <row r="105" spans="1:59" s="24" customFormat="1" ht="7.2" x14ac:dyDescent="0.15">
      <c r="F105" s="27"/>
      <c r="G105" s="27"/>
      <c r="H105" s="27"/>
      <c r="I105" s="334"/>
      <c r="J105" s="334"/>
      <c r="K105" s="334"/>
      <c r="L105" s="334"/>
      <c r="M105" s="39"/>
      <c r="N105" s="39"/>
      <c r="O105" s="27"/>
      <c r="P105" s="27"/>
      <c r="Q105" s="27"/>
      <c r="R105" s="27"/>
      <c r="S105" s="27"/>
      <c r="T105" s="27"/>
      <c r="U105" s="334"/>
      <c r="V105" s="39"/>
      <c r="W105" s="39"/>
      <c r="X105" s="27"/>
      <c r="Y105" s="27"/>
      <c r="Z105" s="27"/>
      <c r="AA105" s="27"/>
      <c r="AB105" s="27"/>
      <c r="AC105" s="27"/>
      <c r="AD105" s="334"/>
      <c r="AE105" s="39"/>
      <c r="AF105" s="39"/>
      <c r="AG105" s="27"/>
      <c r="AH105" s="27"/>
      <c r="AI105" s="27"/>
      <c r="AJ105" s="27"/>
      <c r="AK105" s="27"/>
      <c r="AL105" s="27"/>
      <c r="AM105" s="334"/>
      <c r="AN105" s="39"/>
      <c r="AO105" s="39"/>
      <c r="AP105" s="27"/>
      <c r="AQ105" s="27"/>
      <c r="AR105" s="27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E105" s="235"/>
      <c r="BF105" s="24" t="str">
        <f t="shared" si="229"/>
        <v>T4200105</v>
      </c>
      <c r="BG105" s="130" t="s">
        <v>133</v>
      </c>
    </row>
    <row r="106" spans="1:59" s="24" customFormat="1" ht="7.2" x14ac:dyDescent="0.15">
      <c r="F106" s="27"/>
      <c r="G106" s="27"/>
      <c r="H106" s="27"/>
      <c r="I106" s="334"/>
      <c r="J106" s="334"/>
      <c r="K106" s="334"/>
      <c r="L106" s="334"/>
      <c r="M106" s="39"/>
      <c r="N106" s="39"/>
      <c r="O106" s="27"/>
      <c r="P106" s="27"/>
      <c r="Q106" s="27"/>
      <c r="R106" s="27"/>
      <c r="S106" s="27"/>
      <c r="T106" s="27"/>
      <c r="U106" s="334"/>
      <c r="V106" s="39"/>
      <c r="W106" s="39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V106" s="24">
        <f>+AT98*3+AT98*0.8</f>
        <v>0</v>
      </c>
      <c r="BE106" s="235"/>
      <c r="BF106" s="24" t="str">
        <f t="shared" si="229"/>
        <v>T4200106</v>
      </c>
      <c r="BG106" s="130" t="s">
        <v>134</v>
      </c>
    </row>
    <row r="107" spans="1:59" s="24" customFormat="1" ht="7.2" x14ac:dyDescent="0.15">
      <c r="C107" s="557"/>
      <c r="D107" s="557"/>
      <c r="E107" s="557"/>
      <c r="F107" s="558"/>
      <c r="G107" s="27"/>
      <c r="H107" s="27"/>
      <c r="I107" s="334"/>
      <c r="J107" s="334"/>
      <c r="K107" s="334"/>
      <c r="L107" s="334"/>
      <c r="M107" s="39"/>
      <c r="N107" s="39"/>
      <c r="O107" s="27"/>
      <c r="P107" s="27"/>
      <c r="Q107" s="27"/>
      <c r="R107" s="27"/>
      <c r="S107" s="27"/>
      <c r="T107" s="27"/>
      <c r="U107" s="334"/>
      <c r="V107" s="39"/>
      <c r="W107" s="39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BE107" s="235"/>
      <c r="BF107" s="24" t="str">
        <f t="shared" si="229"/>
        <v>T4200107</v>
      </c>
      <c r="BG107" s="130" t="s">
        <v>135</v>
      </c>
    </row>
    <row r="108" spans="1:59" s="24" customFormat="1" ht="7.2" x14ac:dyDescent="0.15">
      <c r="C108" s="561"/>
      <c r="D108" s="561"/>
      <c r="E108" s="561"/>
      <c r="F108" s="558"/>
      <c r="G108" s="27"/>
      <c r="H108" s="27"/>
      <c r="I108" s="334"/>
      <c r="J108" s="334"/>
      <c r="K108" s="334"/>
      <c r="L108" s="334"/>
      <c r="M108" s="39"/>
      <c r="N108" s="39"/>
      <c r="O108" s="27"/>
      <c r="P108" s="27"/>
      <c r="Q108" s="27"/>
      <c r="R108" s="27"/>
      <c r="S108" s="27"/>
      <c r="T108" s="27"/>
      <c r="U108" s="334"/>
      <c r="V108" s="39"/>
      <c r="W108" s="39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BE108" s="235"/>
    </row>
    <row r="109" spans="1:59" s="24" customFormat="1" ht="7.2" x14ac:dyDescent="0.15">
      <c r="C109" s="561"/>
      <c r="D109" s="561"/>
      <c r="E109" s="559"/>
      <c r="F109" s="558"/>
      <c r="G109" s="27"/>
      <c r="H109" s="27"/>
      <c r="I109" s="334"/>
      <c r="J109" s="334"/>
      <c r="K109" s="334"/>
      <c r="L109" s="334"/>
      <c r="M109" s="39"/>
      <c r="N109" s="39"/>
      <c r="O109" s="27"/>
      <c r="P109" s="27"/>
      <c r="Q109" s="27"/>
      <c r="R109" s="27"/>
      <c r="S109" s="27"/>
      <c r="T109" s="27"/>
      <c r="U109" s="334"/>
      <c r="V109" s="39"/>
      <c r="W109" s="39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BE109" s="235"/>
    </row>
    <row r="110" spans="1:59" s="24" customFormat="1" ht="7.2" x14ac:dyDescent="0.15">
      <c r="C110" s="562"/>
      <c r="D110" s="562"/>
      <c r="E110" s="560"/>
      <c r="F110" s="558"/>
      <c r="G110" s="27"/>
      <c r="H110" s="27"/>
      <c r="I110" s="334"/>
      <c r="J110" s="334"/>
      <c r="K110" s="334"/>
      <c r="L110" s="334"/>
      <c r="M110" s="39"/>
      <c r="N110" s="39"/>
      <c r="O110" s="27"/>
      <c r="P110" s="27"/>
      <c r="Q110" s="27"/>
      <c r="R110" s="27"/>
      <c r="S110" s="27"/>
      <c r="T110" s="27"/>
      <c r="U110" s="334"/>
      <c r="V110" s="39"/>
      <c r="W110" s="39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BE110" s="235"/>
    </row>
    <row r="111" spans="1:59" s="24" customFormat="1" ht="7.2" x14ac:dyDescent="0.15">
      <c r="C111" s="563"/>
      <c r="D111" s="563"/>
      <c r="E111" s="560"/>
      <c r="F111" s="558"/>
      <c r="G111" s="27"/>
      <c r="H111" s="27"/>
      <c r="I111" s="334"/>
      <c r="J111" s="334"/>
      <c r="K111" s="334"/>
      <c r="L111" s="334"/>
      <c r="M111" s="39"/>
      <c r="N111" s="39"/>
      <c r="O111" s="27"/>
      <c r="P111" s="27"/>
      <c r="Q111" s="27"/>
      <c r="R111" s="27"/>
      <c r="S111" s="27"/>
      <c r="T111" s="27"/>
      <c r="U111" s="334"/>
      <c r="V111" s="39"/>
      <c r="W111" s="39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BE111" s="235"/>
    </row>
    <row r="112" spans="1:59" s="24" customFormat="1" ht="7.2" x14ac:dyDescent="0.15">
      <c r="C112" s="563"/>
      <c r="D112" s="563"/>
      <c r="E112" s="560"/>
      <c r="F112" s="558"/>
      <c r="G112" s="27"/>
      <c r="H112" s="27"/>
      <c r="I112" s="334"/>
      <c r="J112" s="334"/>
      <c r="K112" s="334"/>
      <c r="L112" s="334"/>
      <c r="M112" s="39"/>
      <c r="N112" s="39"/>
      <c r="O112" s="27"/>
      <c r="P112" s="27"/>
      <c r="Q112" s="27"/>
      <c r="R112" s="27"/>
      <c r="S112" s="27"/>
      <c r="T112" s="27"/>
      <c r="U112" s="334"/>
      <c r="V112" s="39"/>
      <c r="W112" s="39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BE112" s="235"/>
    </row>
    <row r="113" spans="3:44" s="24" customFormat="1" ht="7.2" x14ac:dyDescent="0.15">
      <c r="C113" s="563"/>
      <c r="D113" s="563"/>
      <c r="E113" s="560"/>
      <c r="F113" s="558"/>
      <c r="G113" s="27"/>
      <c r="H113" s="27"/>
      <c r="I113" s="334"/>
      <c r="J113" s="334"/>
      <c r="K113" s="334"/>
      <c r="L113" s="334"/>
      <c r="M113" s="39"/>
      <c r="N113" s="39"/>
      <c r="O113" s="27"/>
      <c r="P113" s="27"/>
      <c r="Q113" s="27"/>
      <c r="R113" s="27"/>
      <c r="S113" s="27"/>
      <c r="T113" s="27"/>
      <c r="U113" s="334"/>
      <c r="V113" s="39"/>
      <c r="W113" s="39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</row>
    <row r="114" spans="3:44" s="24" customFormat="1" ht="7.2" x14ac:dyDescent="0.15">
      <c r="C114" s="557"/>
      <c r="D114" s="557"/>
      <c r="E114" s="558"/>
      <c r="F114" s="558"/>
      <c r="G114" s="27"/>
      <c r="H114" s="27"/>
      <c r="I114" s="334"/>
      <c r="J114" s="334"/>
      <c r="K114" s="334"/>
      <c r="L114" s="334"/>
      <c r="M114" s="39"/>
      <c r="N114" s="39"/>
      <c r="O114" s="27"/>
      <c r="P114" s="27"/>
      <c r="Q114" s="27"/>
      <c r="R114" s="27"/>
      <c r="S114" s="27"/>
      <c r="T114" s="27"/>
      <c r="U114" s="334"/>
      <c r="V114" s="39"/>
      <c r="W114" s="39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</row>
    <row r="115" spans="3:44" s="24" customFormat="1" ht="7.2" x14ac:dyDescent="0.15">
      <c r="C115" s="557"/>
      <c r="D115" s="557"/>
      <c r="E115" s="558"/>
      <c r="F115" s="558"/>
      <c r="G115" s="27"/>
      <c r="H115" s="27"/>
      <c r="I115" s="334"/>
      <c r="J115" s="334"/>
      <c r="K115" s="334"/>
      <c r="L115" s="334"/>
      <c r="M115" s="39"/>
      <c r="N115" s="39"/>
      <c r="O115" s="27"/>
      <c r="P115" s="27"/>
      <c r="Q115" s="27"/>
      <c r="R115" s="27"/>
      <c r="S115" s="27"/>
      <c r="T115" s="27"/>
      <c r="U115" s="334"/>
      <c r="V115" s="39"/>
      <c r="W115" s="39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</row>
    <row r="116" spans="3:44" s="24" customFormat="1" ht="7.2" x14ac:dyDescent="0.15">
      <c r="C116" s="557"/>
      <c r="D116" s="557"/>
      <c r="E116" s="558"/>
      <c r="F116" s="558"/>
      <c r="G116" s="27"/>
      <c r="H116" s="27"/>
      <c r="I116" s="334"/>
      <c r="J116" s="334"/>
      <c r="K116" s="334"/>
      <c r="L116" s="334"/>
      <c r="M116" s="39"/>
      <c r="N116" s="39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</row>
    <row r="117" spans="3:44" s="24" customFormat="1" ht="7.2" x14ac:dyDescent="0.15">
      <c r="C117" s="557"/>
      <c r="D117" s="557"/>
      <c r="E117" s="558"/>
      <c r="F117" s="558"/>
      <c r="G117" s="27"/>
      <c r="H117" s="27"/>
      <c r="I117" s="334"/>
      <c r="J117" s="334"/>
      <c r="K117" s="334"/>
      <c r="L117" s="334"/>
      <c r="M117" s="39"/>
      <c r="N117" s="39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</row>
    <row r="118" spans="3:44" s="24" customFormat="1" ht="7.2" x14ac:dyDescent="0.15">
      <c r="E118" s="27"/>
      <c r="F118" s="27"/>
      <c r="G118" s="27"/>
      <c r="H118" s="27"/>
      <c r="I118" s="334"/>
      <c r="J118" s="334"/>
      <c r="K118" s="334"/>
      <c r="L118" s="334"/>
      <c r="M118" s="39"/>
      <c r="N118" s="39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</row>
    <row r="119" spans="3:44" s="24" customFormat="1" ht="7.2" x14ac:dyDescent="0.15">
      <c r="E119" s="27"/>
      <c r="F119" s="27"/>
      <c r="G119" s="27"/>
      <c r="H119" s="27"/>
      <c r="I119" s="334"/>
      <c r="J119" s="334"/>
      <c r="K119" s="334"/>
      <c r="L119" s="334"/>
      <c r="M119" s="39"/>
      <c r="N119" s="39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</row>
    <row r="120" spans="3:44" s="24" customFormat="1" ht="7.2" x14ac:dyDescent="0.15">
      <c r="E120" s="27"/>
      <c r="F120" s="27"/>
      <c r="G120" s="27"/>
      <c r="H120" s="27"/>
      <c r="I120" s="334"/>
      <c r="J120" s="334"/>
      <c r="K120" s="334"/>
      <c r="L120" s="334"/>
      <c r="M120" s="39"/>
      <c r="N120" s="39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</row>
    <row r="121" spans="3:44" s="24" customFormat="1" ht="7.2" x14ac:dyDescent="0.15">
      <c r="E121" s="27"/>
      <c r="F121" s="27"/>
      <c r="G121" s="27"/>
      <c r="H121" s="27"/>
      <c r="I121" s="334"/>
      <c r="J121" s="334"/>
      <c r="K121" s="334"/>
      <c r="L121" s="334"/>
      <c r="M121" s="39"/>
      <c r="N121" s="39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</row>
    <row r="122" spans="3:44" s="24" customFormat="1" ht="7.2" x14ac:dyDescent="0.15">
      <c r="E122" s="27"/>
      <c r="F122" s="27"/>
      <c r="G122" s="27"/>
      <c r="H122" s="27"/>
      <c r="I122" s="334"/>
      <c r="J122" s="334"/>
      <c r="K122" s="334"/>
      <c r="L122" s="334"/>
      <c r="M122" s="39"/>
      <c r="N122" s="39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</row>
    <row r="123" spans="3:44" s="24" customFormat="1" ht="7.2" x14ac:dyDescent="0.15">
      <c r="E123" s="27"/>
      <c r="F123" s="27"/>
      <c r="G123" s="27"/>
      <c r="H123" s="27"/>
      <c r="I123" s="334"/>
      <c r="J123" s="334"/>
      <c r="K123" s="334"/>
      <c r="L123" s="334"/>
      <c r="M123" s="39"/>
      <c r="N123" s="39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</row>
    <row r="124" spans="3:44" s="24" customFormat="1" ht="7.2" x14ac:dyDescent="0.15">
      <c r="E124" s="27"/>
      <c r="F124" s="27"/>
      <c r="G124" s="27"/>
      <c r="H124" s="27"/>
      <c r="I124" s="334"/>
      <c r="J124" s="334"/>
      <c r="K124" s="334"/>
      <c r="L124" s="334"/>
      <c r="M124" s="39"/>
      <c r="N124" s="39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</row>
    <row r="125" spans="3:44" s="24" customFormat="1" ht="7.2" x14ac:dyDescent="0.15">
      <c r="E125" s="27"/>
      <c r="F125" s="27"/>
      <c r="G125" s="27"/>
      <c r="H125" s="27"/>
      <c r="I125" s="334"/>
      <c r="J125" s="334"/>
      <c r="K125" s="334"/>
      <c r="L125" s="334"/>
      <c r="M125" s="39"/>
      <c r="N125" s="39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</row>
    <row r="126" spans="3:44" s="24" customFormat="1" ht="7.2" x14ac:dyDescent="0.15">
      <c r="E126" s="27"/>
      <c r="F126" s="27"/>
      <c r="G126" s="27"/>
      <c r="H126" s="27"/>
      <c r="I126" s="334"/>
      <c r="J126" s="334"/>
      <c r="K126" s="334"/>
      <c r="L126" s="334"/>
      <c r="M126" s="39"/>
      <c r="N126" s="39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</row>
    <row r="127" spans="3:44" s="24" customFormat="1" ht="7.2" x14ac:dyDescent="0.15">
      <c r="E127" s="27"/>
      <c r="F127" s="27"/>
      <c r="G127" s="27"/>
      <c r="H127" s="27"/>
      <c r="I127" s="334"/>
      <c r="J127" s="334"/>
      <c r="K127" s="334"/>
      <c r="L127" s="334"/>
      <c r="M127" s="39"/>
      <c r="N127" s="39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</row>
    <row r="128" spans="3:44" s="24" customFormat="1" ht="7.2" x14ac:dyDescent="0.15">
      <c r="E128" s="27"/>
      <c r="F128" s="27"/>
      <c r="G128" s="27"/>
      <c r="H128" s="27"/>
      <c r="I128" s="334"/>
      <c r="J128" s="334"/>
      <c r="K128" s="334"/>
      <c r="L128" s="334"/>
      <c r="M128" s="39"/>
      <c r="N128" s="39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</row>
    <row r="129" spans="5:44" s="24" customFormat="1" ht="7.2" x14ac:dyDescent="0.15">
      <c r="E129" s="27"/>
      <c r="F129" s="27"/>
      <c r="G129" s="27"/>
      <c r="H129" s="27"/>
      <c r="I129" s="334"/>
      <c r="J129" s="334"/>
      <c r="K129" s="334"/>
      <c r="L129" s="334"/>
      <c r="M129" s="39"/>
      <c r="N129" s="39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</row>
    <row r="130" spans="5:44" s="24" customFormat="1" ht="7.2" x14ac:dyDescent="0.15">
      <c r="E130" s="27"/>
      <c r="F130" s="27"/>
      <c r="G130" s="27"/>
      <c r="H130" s="27"/>
      <c r="I130" s="334"/>
      <c r="J130" s="334"/>
      <c r="K130" s="334"/>
      <c r="L130" s="334"/>
      <c r="M130" s="39"/>
      <c r="N130" s="39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</row>
    <row r="131" spans="5:44" s="24" customFormat="1" ht="7.2" x14ac:dyDescent="0.15">
      <c r="E131" s="27"/>
      <c r="F131" s="27"/>
      <c r="G131" s="27"/>
      <c r="H131" s="27"/>
      <c r="I131" s="334"/>
      <c r="J131" s="334"/>
      <c r="K131" s="334"/>
      <c r="L131" s="334"/>
      <c r="M131" s="39"/>
      <c r="N131" s="39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</row>
    <row r="132" spans="5:44" s="24" customFormat="1" ht="7.2" x14ac:dyDescent="0.15">
      <c r="E132" s="27"/>
      <c r="F132" s="27"/>
      <c r="G132" s="27"/>
      <c r="H132" s="27"/>
      <c r="I132" s="334"/>
      <c r="J132" s="334"/>
      <c r="K132" s="334"/>
      <c r="L132" s="334"/>
      <c r="M132" s="39"/>
      <c r="N132" s="39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</row>
    <row r="133" spans="5:44" s="24" customFormat="1" ht="7.2" x14ac:dyDescent="0.15">
      <c r="E133" s="27"/>
      <c r="F133" s="27"/>
      <c r="G133" s="27"/>
      <c r="H133" s="27"/>
      <c r="I133" s="334"/>
      <c r="J133" s="334"/>
      <c r="K133" s="334"/>
      <c r="L133" s="334"/>
      <c r="M133" s="39"/>
      <c r="N133" s="39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</row>
    <row r="134" spans="5:44" s="24" customFormat="1" ht="7.2" x14ac:dyDescent="0.15">
      <c r="E134" s="27"/>
      <c r="F134" s="27"/>
      <c r="G134" s="27"/>
      <c r="H134" s="27"/>
      <c r="I134" s="334"/>
      <c r="J134" s="334"/>
      <c r="K134" s="334"/>
      <c r="L134" s="334"/>
      <c r="M134" s="39"/>
      <c r="N134" s="39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</row>
    <row r="135" spans="5:44" s="24" customFormat="1" ht="7.2" x14ac:dyDescent="0.15">
      <c r="E135" s="27"/>
      <c r="F135" s="27"/>
      <c r="G135" s="27"/>
      <c r="H135" s="27"/>
      <c r="I135" s="334"/>
      <c r="J135" s="334"/>
      <c r="K135" s="334"/>
      <c r="L135" s="334"/>
      <c r="M135" s="39"/>
      <c r="N135" s="39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</row>
    <row r="136" spans="5:44" s="24" customFormat="1" ht="7.2" x14ac:dyDescent="0.15">
      <c r="E136" s="27"/>
      <c r="F136" s="27"/>
      <c r="G136" s="27"/>
      <c r="H136" s="27"/>
      <c r="I136" s="334"/>
      <c r="J136" s="334"/>
      <c r="K136" s="334"/>
      <c r="L136" s="334"/>
      <c r="M136" s="39"/>
      <c r="N136" s="39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</row>
    <row r="137" spans="5:44" s="24" customFormat="1" ht="7.2" x14ac:dyDescent="0.15">
      <c r="E137" s="27"/>
      <c r="F137" s="27"/>
      <c r="G137" s="27"/>
      <c r="H137" s="27"/>
      <c r="I137" s="334"/>
      <c r="J137" s="334"/>
      <c r="K137" s="334"/>
      <c r="L137" s="334"/>
      <c r="M137" s="39"/>
      <c r="N137" s="39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</row>
    <row r="138" spans="5:44" s="24" customFormat="1" ht="7.2" x14ac:dyDescent="0.15">
      <c r="E138" s="27"/>
      <c r="F138" s="27"/>
      <c r="G138" s="27"/>
      <c r="H138" s="27"/>
      <c r="I138" s="334"/>
      <c r="J138" s="334"/>
      <c r="K138" s="334"/>
      <c r="L138" s="334"/>
      <c r="M138" s="39"/>
      <c r="N138" s="39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</row>
    <row r="139" spans="5:44" s="24" customFormat="1" ht="7.2" x14ac:dyDescent="0.15">
      <c r="E139" s="27"/>
      <c r="F139" s="27"/>
      <c r="G139" s="27"/>
      <c r="H139" s="27"/>
      <c r="I139" s="334"/>
      <c r="J139" s="334"/>
      <c r="K139" s="334"/>
      <c r="L139" s="334"/>
      <c r="M139" s="39"/>
      <c r="N139" s="39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5:44" s="24" customFormat="1" ht="7.2" x14ac:dyDescent="0.15">
      <c r="E140" s="27"/>
      <c r="F140" s="27"/>
      <c r="G140" s="27"/>
      <c r="H140" s="27"/>
      <c r="I140" s="334"/>
      <c r="J140" s="334"/>
      <c r="K140" s="334"/>
      <c r="L140" s="334"/>
      <c r="M140" s="39"/>
      <c r="N140" s="39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</row>
    <row r="141" spans="5:44" s="24" customFormat="1" ht="7.2" x14ac:dyDescent="0.15">
      <c r="E141" s="27"/>
      <c r="F141" s="27"/>
      <c r="G141" s="27"/>
      <c r="H141" s="27"/>
      <c r="I141" s="334"/>
      <c r="J141" s="334"/>
      <c r="K141" s="334"/>
      <c r="L141" s="334"/>
      <c r="M141" s="39"/>
      <c r="N141" s="39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</row>
    <row r="142" spans="5:44" s="24" customFormat="1" ht="7.2" x14ac:dyDescent="0.15">
      <c r="E142" s="27"/>
      <c r="F142" s="27"/>
      <c r="G142" s="27"/>
      <c r="H142" s="27"/>
      <c r="I142" s="334"/>
      <c r="J142" s="334"/>
      <c r="K142" s="334"/>
      <c r="L142" s="334"/>
      <c r="M142" s="39"/>
      <c r="N142" s="39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</row>
    <row r="143" spans="5:44" s="24" customFormat="1" ht="7.2" x14ac:dyDescent="0.15">
      <c r="E143" s="27"/>
      <c r="F143" s="27"/>
      <c r="G143" s="27"/>
      <c r="H143" s="27"/>
      <c r="I143" s="334"/>
      <c r="J143" s="334"/>
      <c r="K143" s="334"/>
      <c r="L143" s="334"/>
      <c r="M143" s="39"/>
      <c r="N143" s="39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</row>
    <row r="144" spans="5:44" s="24" customFormat="1" ht="7.2" x14ac:dyDescent="0.15">
      <c r="E144" s="27"/>
      <c r="F144" s="27"/>
      <c r="G144" s="27"/>
      <c r="H144" s="27"/>
      <c r="I144" s="334"/>
      <c r="J144" s="334"/>
      <c r="K144" s="334"/>
      <c r="L144" s="334"/>
      <c r="M144" s="39"/>
      <c r="N144" s="39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</row>
  </sheetData>
  <sheetProtection algorithmName="SHA-512" hashValue="ALkTWWTV994IS6SAvGGxxUfejHGcO+bNUA+T5OTP5D8gtLVaTO97owh7Jti4ump4D3SzPp09f3nxmfRD4NGM/w==" saltValue="e6i1A9+Wx5mpHtg5o2fKmg==" spinCount="100000" sheet="1" objects="1" scenarios="1"/>
  <mergeCells count="34">
    <mergeCell ref="C7:AK7"/>
    <mergeCell ref="E9:N9"/>
    <mergeCell ref="B56:B63"/>
    <mergeCell ref="E10:E11"/>
    <mergeCell ref="F10:F11"/>
    <mergeCell ref="M10:M11"/>
    <mergeCell ref="N10:N11"/>
    <mergeCell ref="G10:G11"/>
    <mergeCell ref="B47:B54"/>
    <mergeCell ref="O9:AS9"/>
    <mergeCell ref="H10:H11"/>
    <mergeCell ref="I10:I11"/>
    <mergeCell ref="AP10:AP11"/>
    <mergeCell ref="O10:W10"/>
    <mergeCell ref="X10:AF10"/>
    <mergeCell ref="AG10:AO10"/>
    <mergeCell ref="B92:B97"/>
    <mergeCell ref="D10:D11"/>
    <mergeCell ref="C10:C11"/>
    <mergeCell ref="B14:B18"/>
    <mergeCell ref="B20:B27"/>
    <mergeCell ref="B65:B72"/>
    <mergeCell ref="B29:B36"/>
    <mergeCell ref="B74:B81"/>
    <mergeCell ref="B83:B90"/>
    <mergeCell ref="B38:B45"/>
    <mergeCell ref="J10:J11"/>
    <mergeCell ref="K10:K11"/>
    <mergeCell ref="L10:L11"/>
    <mergeCell ref="AT9:AX9"/>
    <mergeCell ref="AY9:BC9"/>
    <mergeCell ref="AQ10:AQ11"/>
    <mergeCell ref="AR10:AR11"/>
    <mergeCell ref="AS10:AS11"/>
  </mergeCells>
  <pageMargins left="7.874015748031496E-2" right="7.874015748031496E-2" top="7.874015748031496E-2" bottom="3.937007874015748E-2" header="0" footer="0"/>
  <pageSetup paperSize="9" scale="65" orientation="landscape" r:id="rId1"/>
  <rowBreaks count="1" manualBreakCount="1">
    <brk id="104" max="16383" man="1"/>
  </rowBreaks>
  <colBreaks count="1" manualBreakCount="1">
    <brk id="2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8"/>
  <sheetViews>
    <sheetView zoomScale="85" zoomScaleNormal="85" workbookViewId="0">
      <pane xSplit="2" ySplit="14" topLeftCell="C15" activePane="bottomRight" state="frozen"/>
      <selection activeCell="B1" sqref="B1"/>
      <selection pane="topRight" activeCell="C1" sqref="C1"/>
      <selection pane="bottomLeft" activeCell="B15" sqref="B15"/>
      <selection pane="bottomRight" activeCell="C7" sqref="C7"/>
    </sheetView>
  </sheetViews>
  <sheetFormatPr defaultColWidth="9.109375" defaultRowHeight="10.199999999999999" x14ac:dyDescent="0.2"/>
  <cols>
    <col min="1" max="1" width="9.109375" style="10" hidden="1" customWidth="1"/>
    <col min="2" max="2" width="44.88671875" style="10" customWidth="1"/>
    <col min="3" max="4" width="10" style="10" customWidth="1"/>
    <col min="5" max="5" width="9.6640625" style="10" customWidth="1"/>
    <col min="6" max="7" width="11" style="10" customWidth="1"/>
    <col min="8" max="8" width="10.44140625" style="10" customWidth="1"/>
    <col min="9" max="9" width="11.88671875" style="10" customWidth="1"/>
    <col min="10" max="10" width="11.44140625" style="10" customWidth="1"/>
    <col min="11" max="11" width="12.44140625" style="10" customWidth="1"/>
    <col min="12" max="12" width="11.5546875" style="10" customWidth="1"/>
    <col min="13" max="13" width="10" style="10" customWidth="1"/>
    <col min="14" max="14" width="15.33203125" style="10" customWidth="1"/>
    <col min="15" max="15" width="12.44140625" style="10" hidden="1" customWidth="1"/>
    <col min="16" max="16" width="10" style="10" hidden="1" customWidth="1"/>
    <col min="17" max="17" width="12.5546875" style="10" hidden="1" customWidth="1"/>
    <col min="18" max="18" width="10.33203125" style="10" hidden="1" customWidth="1"/>
    <col min="19" max="19" width="9.109375" style="10" hidden="1" customWidth="1"/>
    <col min="20" max="20" width="9.6640625" style="10" hidden="1" customWidth="1"/>
    <col min="21" max="16384" width="9.109375" style="10"/>
  </cols>
  <sheetData>
    <row r="1" spans="1:31" ht="17.399999999999999" x14ac:dyDescent="0.2">
      <c r="A1" s="10">
        <f>+MAX(A15:A24)</f>
        <v>0</v>
      </c>
      <c r="B1" s="72"/>
      <c r="C1" s="183" t="s">
        <v>685</v>
      </c>
      <c r="D1" s="72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31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31" ht="13.2" x14ac:dyDescent="0.2">
      <c r="B3" s="395" t="s">
        <v>0</v>
      </c>
      <c r="C3" s="667" t="str">
        <f>+'1 -sredstva'!F2</f>
        <v/>
      </c>
      <c r="D3" s="667"/>
      <c r="E3" s="667"/>
      <c r="F3" s="667"/>
      <c r="G3" s="667"/>
      <c r="H3" s="667"/>
      <c r="I3" s="459"/>
      <c r="J3" s="459"/>
      <c r="K3" s="459"/>
      <c r="L3" s="459"/>
      <c r="M3" s="459"/>
      <c r="N3" s="459"/>
      <c r="O3" s="460"/>
    </row>
    <row r="4" spans="1:31" ht="33.75" customHeight="1" x14ac:dyDescent="0.2">
      <c r="B4" s="405" t="s">
        <v>1</v>
      </c>
      <c r="C4" s="667" t="str">
        <f>+'1 -sredstva'!F3</f>
        <v/>
      </c>
      <c r="D4" s="667"/>
      <c r="E4" s="667"/>
      <c r="F4" s="667"/>
      <c r="G4" s="667"/>
      <c r="H4" s="667"/>
      <c r="I4" s="459"/>
      <c r="J4" s="459"/>
      <c r="K4" s="459"/>
      <c r="L4" s="459"/>
      <c r="M4" s="459"/>
      <c r="N4" s="459"/>
      <c r="O4" s="461"/>
    </row>
    <row r="5" spans="1:31" ht="13.2" x14ac:dyDescent="0.25">
      <c r="B5" s="395" t="s">
        <v>16</v>
      </c>
      <c r="C5" s="101">
        <f>'1 -sredstva'!$D$2</f>
        <v>0</v>
      </c>
      <c r="D5" s="102"/>
      <c r="E5" s="103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31" ht="13.8" thickBot="1" x14ac:dyDescent="0.3">
      <c r="B6" s="395" t="s">
        <v>17</v>
      </c>
      <c r="C6" s="104">
        <f>'1 -sredstva'!$D$3</f>
        <v>0</v>
      </c>
      <c r="D6" s="102"/>
      <c r="E6" s="103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31" customFormat="1" ht="16.2" thickBot="1" x14ac:dyDescent="0.35">
      <c r="B7" s="403" t="s">
        <v>478</v>
      </c>
      <c r="C7" s="185"/>
      <c r="D7" s="10" t="s">
        <v>395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10"/>
      <c r="R7" s="89"/>
      <c r="S7" s="89"/>
      <c r="T7" s="89"/>
      <c r="U7" s="89"/>
      <c r="V7" s="89"/>
      <c r="W7" s="89"/>
      <c r="X7" s="89"/>
      <c r="Y7" s="89"/>
      <c r="Z7" s="89"/>
      <c r="AA7" s="89"/>
      <c r="AC7" s="24"/>
      <c r="AE7" s="24"/>
    </row>
    <row r="8" spans="1:31" customFormat="1" ht="13.2" x14ac:dyDescent="0.25">
      <c r="B8" s="402" t="s">
        <v>476</v>
      </c>
      <c r="C8" s="406">
        <f>+'1 -sredstva'!$D$1</f>
        <v>0</v>
      </c>
      <c r="D8" s="10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10"/>
      <c r="R8" s="89"/>
      <c r="S8" s="89"/>
      <c r="T8" s="89"/>
      <c r="U8" s="89"/>
      <c r="V8" s="89"/>
      <c r="W8" s="89"/>
      <c r="X8" s="89"/>
      <c r="Y8" s="89"/>
      <c r="Z8" s="89"/>
      <c r="AA8" s="89"/>
      <c r="AC8" s="24"/>
      <c r="AE8" s="24"/>
    </row>
    <row r="9" spans="1:31" x14ac:dyDescent="0.2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31" ht="22.2" customHeight="1" x14ac:dyDescent="0.3">
      <c r="B10" s="668" t="s">
        <v>130</v>
      </c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9" t="s">
        <v>580</v>
      </c>
      <c r="P10" s="670"/>
      <c r="Q10" s="670"/>
      <c r="R10" s="666" t="s">
        <v>579</v>
      </c>
      <c r="S10" s="666"/>
      <c r="T10" s="666"/>
    </row>
    <row r="11" spans="1:31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>
        <f>+'1а - drž.sek,drž.sl. i nam.'!AW11</f>
        <v>0.70099999999999996</v>
      </c>
      <c r="P11" s="10">
        <f>+'1а - drž.sek,drž.sl. i nam.'!AU4</f>
        <v>1500</v>
      </c>
      <c r="Q11" s="179">
        <f>+'1а - drž.sek,drž.sl. i nam.'!AX11</f>
        <v>0.17899999999999999</v>
      </c>
    </row>
    <row r="12" spans="1:31" ht="48" customHeight="1" x14ac:dyDescent="0.2">
      <c r="B12" s="90" t="s">
        <v>22</v>
      </c>
      <c r="C12" s="400" t="s">
        <v>522</v>
      </c>
      <c r="D12" s="400" t="s">
        <v>23</v>
      </c>
      <c r="E12" s="91" t="s">
        <v>445</v>
      </c>
      <c r="F12" s="91" t="s">
        <v>523</v>
      </c>
      <c r="G12" s="445" t="s">
        <v>524</v>
      </c>
      <c r="H12" s="431" t="s">
        <v>373</v>
      </c>
      <c r="I12" s="434" t="s">
        <v>512</v>
      </c>
      <c r="J12" s="434" t="s">
        <v>513</v>
      </c>
      <c r="K12" s="434" t="s">
        <v>514</v>
      </c>
      <c r="L12" s="434" t="s">
        <v>515</v>
      </c>
      <c r="M12" s="434" t="s">
        <v>516</v>
      </c>
      <c r="N12" s="434" t="s">
        <v>521</v>
      </c>
      <c r="O12" s="169" t="s">
        <v>510</v>
      </c>
      <c r="P12" s="169" t="s">
        <v>511</v>
      </c>
      <c r="Q12" s="177" t="s">
        <v>384</v>
      </c>
      <c r="R12" s="169" t="s">
        <v>510</v>
      </c>
      <c r="S12" s="169" t="s">
        <v>511</v>
      </c>
      <c r="T12" s="177" t="s">
        <v>384</v>
      </c>
    </row>
    <row r="13" spans="1:31" s="42" customFormat="1" x14ac:dyDescent="0.2">
      <c r="B13" s="105">
        <v>1</v>
      </c>
      <c r="C13" s="105">
        <v>2</v>
      </c>
      <c r="D13" s="105">
        <v>3</v>
      </c>
      <c r="E13" s="87">
        <v>4</v>
      </c>
      <c r="F13" s="184" t="s">
        <v>393</v>
      </c>
      <c r="G13" s="432">
        <v>6</v>
      </c>
      <c r="H13" s="432">
        <v>7</v>
      </c>
      <c r="I13" s="434">
        <v>8</v>
      </c>
      <c r="J13" s="434">
        <v>9</v>
      </c>
      <c r="K13" s="434">
        <v>10</v>
      </c>
      <c r="L13" s="434">
        <v>11</v>
      </c>
      <c r="M13" s="434">
        <v>12</v>
      </c>
      <c r="N13" s="434" t="s">
        <v>657</v>
      </c>
      <c r="O13" s="106"/>
      <c r="P13" s="106"/>
    </row>
    <row r="14" spans="1:31" x14ac:dyDescent="0.2">
      <c r="B14" s="107" t="s">
        <v>129</v>
      </c>
      <c r="C14" s="764"/>
      <c r="D14" s="764"/>
      <c r="E14" s="765"/>
      <c r="F14" s="764"/>
      <c r="G14" s="766"/>
      <c r="H14" s="767"/>
      <c r="I14" s="768"/>
      <c r="J14" s="768"/>
      <c r="K14" s="768"/>
      <c r="L14" s="768"/>
      <c r="M14" s="768"/>
      <c r="N14" s="768"/>
      <c r="Q14" s="176"/>
    </row>
    <row r="15" spans="1:31" ht="10.95" customHeight="1" x14ac:dyDescent="0.2">
      <c r="A15" s="10">
        <f>+IF(F15&gt;0,MAX(A$14:A14)+1,0)</f>
        <v>0</v>
      </c>
      <c r="B15" s="84" t="s">
        <v>24</v>
      </c>
      <c r="C15" s="149"/>
      <c r="D15" s="441"/>
      <c r="E15" s="440"/>
      <c r="F15" s="150">
        <f t="shared" ref="F15:F24" si="0">+D15*E15</f>
        <v>0</v>
      </c>
      <c r="G15" s="436">
        <f>IF(F15=0,0,(F15-$P$11)/$O$11)</f>
        <v>0</v>
      </c>
      <c r="H15" s="433"/>
      <c r="I15" s="444"/>
      <c r="J15" s="444"/>
      <c r="K15" s="444"/>
      <c r="L15" s="444"/>
      <c r="M15" s="444"/>
      <c r="N15" s="444">
        <f>+C15+SUM(J15:M15)</f>
        <v>0</v>
      </c>
      <c r="O15" s="147">
        <f>+F15*C15</f>
        <v>0</v>
      </c>
      <c r="P15" s="147">
        <f>+($F15-$P$11)/$O$11*C15</f>
        <v>0</v>
      </c>
      <c r="Q15" s="176">
        <f>P15*Q$11</f>
        <v>0</v>
      </c>
      <c r="R15" s="147">
        <f>+F15*N15</f>
        <v>0</v>
      </c>
      <c r="S15" s="147">
        <f>+($F15-$P$11)/$O$11*N15</f>
        <v>0</v>
      </c>
      <c r="T15" s="176">
        <f>+S15*Q$11</f>
        <v>0</v>
      </c>
    </row>
    <row r="16" spans="1:31" ht="14.25" customHeight="1" x14ac:dyDescent="0.2">
      <c r="A16" s="10">
        <f>+IF(F16&gt;0,MAX(A$14:A15)+1,0)</f>
        <v>0</v>
      </c>
      <c r="B16" s="108" t="s">
        <v>25</v>
      </c>
      <c r="C16" s="443"/>
      <c r="D16" s="442"/>
      <c r="E16" s="440"/>
      <c r="F16" s="236">
        <f t="shared" si="0"/>
        <v>0</v>
      </c>
      <c r="G16" s="436">
        <f t="shared" ref="G16:G24" si="1">IF(F16=0,0,(F16-$P$11)/$O$11)</f>
        <v>0</v>
      </c>
      <c r="H16" s="433"/>
      <c r="I16" s="444"/>
      <c r="J16" s="444"/>
      <c r="K16" s="444"/>
      <c r="L16" s="444"/>
      <c r="M16" s="444"/>
      <c r="N16" s="444">
        <f t="shared" ref="N16:N24" si="2">+C16+SUM(J16:M16)</f>
        <v>0</v>
      </c>
      <c r="O16" s="147">
        <f t="shared" ref="O16:O24" si="3">+F16*C16</f>
        <v>0</v>
      </c>
      <c r="P16" s="147">
        <f t="shared" ref="P16:P24" si="4">+($F16-$P$11)/$O$11*C16</f>
        <v>0</v>
      </c>
      <c r="Q16" s="176">
        <f t="shared" ref="Q16:Q24" si="5">P16*Q$11</f>
        <v>0</v>
      </c>
      <c r="R16" s="147">
        <f t="shared" ref="R16:R24" si="6">+F16*N16</f>
        <v>0</v>
      </c>
      <c r="S16" s="147">
        <f t="shared" ref="S16:S24" si="7">+($F16-$P$11)/$O$11*N16</f>
        <v>0</v>
      </c>
      <c r="T16" s="176">
        <f t="shared" ref="T16:T24" si="8">+S16*Q$11</f>
        <v>0</v>
      </c>
    </row>
    <row r="17" spans="1:20" ht="15.75" customHeight="1" x14ac:dyDescent="0.2">
      <c r="A17" s="10">
        <f>+IF(F17&gt;0,MAX(A$14:A16)+1,0)</f>
        <v>0</v>
      </c>
      <c r="B17" s="108" t="s">
        <v>26</v>
      </c>
      <c r="C17" s="443"/>
      <c r="D17" s="442"/>
      <c r="E17" s="440"/>
      <c r="F17" s="236">
        <f t="shared" si="0"/>
        <v>0</v>
      </c>
      <c r="G17" s="436">
        <f t="shared" si="1"/>
        <v>0</v>
      </c>
      <c r="H17" s="433"/>
      <c r="I17" s="444"/>
      <c r="J17" s="444"/>
      <c r="K17" s="444"/>
      <c r="L17" s="444"/>
      <c r="M17" s="444"/>
      <c r="N17" s="444">
        <f t="shared" si="2"/>
        <v>0</v>
      </c>
      <c r="O17" s="147">
        <f t="shared" si="3"/>
        <v>0</v>
      </c>
      <c r="P17" s="147">
        <f t="shared" si="4"/>
        <v>0</v>
      </c>
      <c r="Q17" s="176">
        <f t="shared" si="5"/>
        <v>0</v>
      </c>
      <c r="R17" s="147">
        <f t="shared" si="6"/>
        <v>0</v>
      </c>
      <c r="S17" s="147">
        <f t="shared" si="7"/>
        <v>0</v>
      </c>
      <c r="T17" s="176">
        <f t="shared" si="8"/>
        <v>0</v>
      </c>
    </row>
    <row r="18" spans="1:20" ht="12" customHeight="1" x14ac:dyDescent="0.2">
      <c r="A18" s="10">
        <f>+IF(F18&gt;0,MAX(A$14:A17)+1,0)</f>
        <v>0</v>
      </c>
      <c r="B18" s="108" t="s">
        <v>27</v>
      </c>
      <c r="C18" s="443"/>
      <c r="D18" s="442"/>
      <c r="E18" s="440"/>
      <c r="F18" s="236">
        <f t="shared" si="0"/>
        <v>0</v>
      </c>
      <c r="G18" s="436">
        <f t="shared" si="1"/>
        <v>0</v>
      </c>
      <c r="H18" s="433"/>
      <c r="I18" s="444"/>
      <c r="J18" s="444"/>
      <c r="K18" s="444"/>
      <c r="L18" s="444"/>
      <c r="M18" s="444"/>
      <c r="N18" s="444">
        <f t="shared" si="2"/>
        <v>0</v>
      </c>
      <c r="O18" s="147">
        <f t="shared" si="3"/>
        <v>0</v>
      </c>
      <c r="P18" s="147">
        <f t="shared" si="4"/>
        <v>0</v>
      </c>
      <c r="Q18" s="176">
        <f t="shared" si="5"/>
        <v>0</v>
      </c>
      <c r="R18" s="147">
        <f t="shared" si="6"/>
        <v>0</v>
      </c>
      <c r="S18" s="147">
        <f t="shared" si="7"/>
        <v>0</v>
      </c>
      <c r="T18" s="176">
        <f t="shared" si="8"/>
        <v>0</v>
      </c>
    </row>
    <row r="19" spans="1:20" ht="24" customHeight="1" x14ac:dyDescent="0.2">
      <c r="A19" s="10">
        <f>+IF(F19&gt;0,MAX(A$14:A18)+1,0)</f>
        <v>0</v>
      </c>
      <c r="B19" s="108" t="s">
        <v>28</v>
      </c>
      <c r="C19" s="443"/>
      <c r="D19" s="442"/>
      <c r="E19" s="440"/>
      <c r="F19" s="236">
        <f t="shared" si="0"/>
        <v>0</v>
      </c>
      <c r="G19" s="436">
        <f t="shared" si="1"/>
        <v>0</v>
      </c>
      <c r="H19" s="433"/>
      <c r="I19" s="444"/>
      <c r="J19" s="444"/>
      <c r="K19" s="444"/>
      <c r="L19" s="444"/>
      <c r="M19" s="444"/>
      <c r="N19" s="444">
        <f t="shared" si="2"/>
        <v>0</v>
      </c>
      <c r="O19" s="147">
        <f t="shared" si="3"/>
        <v>0</v>
      </c>
      <c r="P19" s="147">
        <f t="shared" si="4"/>
        <v>0</v>
      </c>
      <c r="Q19" s="176">
        <f t="shared" si="5"/>
        <v>0</v>
      </c>
      <c r="R19" s="147">
        <f t="shared" si="6"/>
        <v>0</v>
      </c>
      <c r="S19" s="147">
        <f t="shared" si="7"/>
        <v>0</v>
      </c>
      <c r="T19" s="176">
        <f t="shared" si="8"/>
        <v>0</v>
      </c>
    </row>
    <row r="20" spans="1:20" ht="23.4" customHeight="1" x14ac:dyDescent="0.2">
      <c r="A20" s="10">
        <f>+IF(F20&gt;0,MAX(A$14:A19)+1,0)</f>
        <v>0</v>
      </c>
      <c r="B20" s="108" t="s">
        <v>29</v>
      </c>
      <c r="C20" s="443"/>
      <c r="D20" s="442"/>
      <c r="E20" s="440"/>
      <c r="F20" s="236">
        <f t="shared" si="0"/>
        <v>0</v>
      </c>
      <c r="G20" s="436">
        <f t="shared" si="1"/>
        <v>0</v>
      </c>
      <c r="H20" s="433"/>
      <c r="I20" s="444"/>
      <c r="J20" s="444"/>
      <c r="K20" s="444"/>
      <c r="L20" s="444"/>
      <c r="M20" s="444"/>
      <c r="N20" s="444">
        <f t="shared" si="2"/>
        <v>0</v>
      </c>
      <c r="O20" s="147">
        <f t="shared" si="3"/>
        <v>0</v>
      </c>
      <c r="P20" s="147">
        <f t="shared" si="4"/>
        <v>0</v>
      </c>
      <c r="Q20" s="176">
        <f t="shared" si="5"/>
        <v>0</v>
      </c>
      <c r="R20" s="147">
        <f t="shared" si="6"/>
        <v>0</v>
      </c>
      <c r="S20" s="147">
        <f t="shared" si="7"/>
        <v>0</v>
      </c>
      <c r="T20" s="176">
        <f t="shared" si="8"/>
        <v>0</v>
      </c>
    </row>
    <row r="21" spans="1:20" ht="15.6" customHeight="1" x14ac:dyDescent="0.2">
      <c r="A21" s="10">
        <f>+IF(F21&gt;0,MAX(A$14:A20)+1,0)</f>
        <v>0</v>
      </c>
      <c r="B21" s="108" t="s">
        <v>30</v>
      </c>
      <c r="C21" s="443"/>
      <c r="D21" s="442"/>
      <c r="E21" s="440"/>
      <c r="F21" s="236">
        <f t="shared" si="0"/>
        <v>0</v>
      </c>
      <c r="G21" s="436">
        <f t="shared" si="1"/>
        <v>0</v>
      </c>
      <c r="H21" s="433"/>
      <c r="I21" s="444"/>
      <c r="J21" s="444"/>
      <c r="K21" s="444"/>
      <c r="L21" s="444"/>
      <c r="M21" s="444"/>
      <c r="N21" s="444">
        <f t="shared" si="2"/>
        <v>0</v>
      </c>
      <c r="O21" s="147">
        <f t="shared" si="3"/>
        <v>0</v>
      </c>
      <c r="P21" s="147">
        <f t="shared" si="4"/>
        <v>0</v>
      </c>
      <c r="Q21" s="176">
        <f t="shared" si="5"/>
        <v>0</v>
      </c>
      <c r="R21" s="147">
        <f t="shared" si="6"/>
        <v>0</v>
      </c>
      <c r="S21" s="147">
        <f t="shared" si="7"/>
        <v>0</v>
      </c>
      <c r="T21" s="176">
        <f t="shared" si="8"/>
        <v>0</v>
      </c>
    </row>
    <row r="22" spans="1:20" ht="15.6" customHeight="1" x14ac:dyDescent="0.2">
      <c r="A22" s="10">
        <f>+IF(F22&gt;0,MAX(A$14:A21)+1,0)</f>
        <v>0</v>
      </c>
      <c r="B22" s="108" t="s">
        <v>31</v>
      </c>
      <c r="C22" s="443"/>
      <c r="D22" s="442"/>
      <c r="E22" s="440"/>
      <c r="F22" s="236">
        <f t="shared" si="0"/>
        <v>0</v>
      </c>
      <c r="G22" s="436">
        <f t="shared" si="1"/>
        <v>0</v>
      </c>
      <c r="H22" s="433"/>
      <c r="I22" s="444"/>
      <c r="J22" s="444"/>
      <c r="K22" s="444"/>
      <c r="L22" s="444"/>
      <c r="M22" s="444"/>
      <c r="N22" s="444">
        <f t="shared" si="2"/>
        <v>0</v>
      </c>
      <c r="O22" s="147">
        <f t="shared" si="3"/>
        <v>0</v>
      </c>
      <c r="P22" s="147">
        <f t="shared" si="4"/>
        <v>0</v>
      </c>
      <c r="Q22" s="176">
        <f t="shared" si="5"/>
        <v>0</v>
      </c>
      <c r="R22" s="147">
        <f t="shared" si="6"/>
        <v>0</v>
      </c>
      <c r="S22" s="147">
        <f t="shared" si="7"/>
        <v>0</v>
      </c>
      <c r="T22" s="176">
        <f t="shared" si="8"/>
        <v>0</v>
      </c>
    </row>
    <row r="23" spans="1:20" ht="16.95" customHeight="1" x14ac:dyDescent="0.2">
      <c r="A23" s="10">
        <f>+IF(F23&gt;0,MAX(A$14:A22)+1,0)</f>
        <v>0</v>
      </c>
      <c r="B23" s="108" t="s">
        <v>32</v>
      </c>
      <c r="C23" s="443"/>
      <c r="D23" s="442"/>
      <c r="E23" s="440"/>
      <c r="F23" s="236">
        <f t="shared" si="0"/>
        <v>0</v>
      </c>
      <c r="G23" s="436">
        <f t="shared" si="1"/>
        <v>0</v>
      </c>
      <c r="H23" s="433"/>
      <c r="I23" s="444"/>
      <c r="J23" s="444"/>
      <c r="K23" s="444"/>
      <c r="L23" s="444"/>
      <c r="M23" s="444"/>
      <c r="N23" s="444">
        <f t="shared" si="2"/>
        <v>0</v>
      </c>
      <c r="O23" s="147">
        <f t="shared" si="3"/>
        <v>0</v>
      </c>
      <c r="P23" s="147">
        <f t="shared" si="4"/>
        <v>0</v>
      </c>
      <c r="Q23" s="176">
        <f t="shared" si="5"/>
        <v>0</v>
      </c>
      <c r="R23" s="147">
        <f t="shared" si="6"/>
        <v>0</v>
      </c>
      <c r="S23" s="147">
        <f t="shared" si="7"/>
        <v>0</v>
      </c>
      <c r="T23" s="176">
        <f t="shared" si="8"/>
        <v>0</v>
      </c>
    </row>
    <row r="24" spans="1:20" ht="15" customHeight="1" x14ac:dyDescent="0.2">
      <c r="A24" s="10">
        <f>+IF(F24&gt;0,MAX(A$14:A23)+1,0)</f>
        <v>0</v>
      </c>
      <c r="B24" s="108" t="s">
        <v>33</v>
      </c>
      <c r="C24" s="443"/>
      <c r="D24" s="442"/>
      <c r="E24" s="440"/>
      <c r="F24" s="236">
        <f t="shared" si="0"/>
        <v>0</v>
      </c>
      <c r="G24" s="436">
        <f t="shared" si="1"/>
        <v>0</v>
      </c>
      <c r="H24" s="433"/>
      <c r="I24" s="444"/>
      <c r="J24" s="444"/>
      <c r="K24" s="444"/>
      <c r="L24" s="444"/>
      <c r="M24" s="444"/>
      <c r="N24" s="444">
        <f t="shared" si="2"/>
        <v>0</v>
      </c>
      <c r="O24" s="147">
        <f t="shared" si="3"/>
        <v>0</v>
      </c>
      <c r="P24" s="147">
        <f t="shared" si="4"/>
        <v>0</v>
      </c>
      <c r="Q24" s="176">
        <f t="shared" si="5"/>
        <v>0</v>
      </c>
      <c r="R24" s="147">
        <f t="shared" si="6"/>
        <v>0</v>
      </c>
      <c r="S24" s="147">
        <f t="shared" si="7"/>
        <v>0</v>
      </c>
      <c r="T24" s="176">
        <f t="shared" si="8"/>
        <v>0</v>
      </c>
    </row>
    <row r="25" spans="1:20" x14ac:dyDescent="0.2">
      <c r="B25" s="437" t="s">
        <v>441</v>
      </c>
      <c r="C25" s="438">
        <f>SUM(C15:C24)</f>
        <v>0</v>
      </c>
      <c r="D25" s="439"/>
      <c r="E25" s="439"/>
      <c r="F25" s="439"/>
      <c r="G25" s="439"/>
      <c r="H25" s="436"/>
      <c r="I25" s="438">
        <f t="shared" ref="I25:N25" si="9">SUM(I15:I24)</f>
        <v>0</v>
      </c>
      <c r="J25" s="438">
        <f t="shared" si="9"/>
        <v>0</v>
      </c>
      <c r="K25" s="438">
        <f t="shared" si="9"/>
        <v>0</v>
      </c>
      <c r="L25" s="438">
        <f t="shared" si="9"/>
        <v>0</v>
      </c>
      <c r="M25" s="438">
        <f t="shared" si="9"/>
        <v>0</v>
      </c>
      <c r="N25" s="438">
        <f t="shared" si="9"/>
        <v>0</v>
      </c>
      <c r="O25" s="491">
        <f t="shared" ref="O25:T25" si="10">SUM(O15:O24)</f>
        <v>0</v>
      </c>
      <c r="P25" s="491">
        <f t="shared" si="10"/>
        <v>0</v>
      </c>
      <c r="Q25" s="491">
        <f t="shared" si="10"/>
        <v>0</v>
      </c>
      <c r="R25" s="491">
        <f t="shared" si="10"/>
        <v>0</v>
      </c>
      <c r="S25" s="491">
        <f t="shared" si="10"/>
        <v>0</v>
      </c>
      <c r="T25" s="491">
        <f t="shared" si="10"/>
        <v>0</v>
      </c>
    </row>
    <row r="28" spans="1:20" x14ac:dyDescent="0.2">
      <c r="Q28" s="10">
        <f>+COLUMN(Q:Q)</f>
        <v>17</v>
      </c>
      <c r="R28" s="10">
        <f>+COLUMN(R:R)</f>
        <v>18</v>
      </c>
      <c r="S28" s="10">
        <f>+COLUMN(S:S)</f>
        <v>19</v>
      </c>
      <c r="T28" s="10">
        <f>+COLUMN(T:T)</f>
        <v>20</v>
      </c>
    </row>
  </sheetData>
  <sheetProtection algorithmName="SHA-512" hashValue="AwrccwCjQHjaY4BIiu1k9gUmuD1ZpH1LxjUqMbQ6i2xqOK9QZ49DUNpsV7wNOtnGiZ9g6ep7HtEuNcSVchSmZg==" saltValue="B0XerFhoAoSEYAF1IqR5EQ==" spinCount="100000" sheet="1" objects="1" scenarios="1"/>
  <mergeCells count="5">
    <mergeCell ref="R10:T10"/>
    <mergeCell ref="C4:H4"/>
    <mergeCell ref="C3:H3"/>
    <mergeCell ref="B10:N10"/>
    <mergeCell ref="O10:Q10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9"/>
  <sheetViews>
    <sheetView zoomScale="70" zoomScaleNormal="70"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C6" sqref="C6"/>
    </sheetView>
  </sheetViews>
  <sheetFormatPr defaultColWidth="9.109375" defaultRowHeight="10.199999999999999" x14ac:dyDescent="0.2"/>
  <cols>
    <col min="1" max="1" width="7" style="10" hidden="1" customWidth="1"/>
    <col min="2" max="2" width="23.109375" style="10" customWidth="1"/>
    <col min="3" max="9" width="13.109375" style="10" customWidth="1"/>
    <col min="10" max="15" width="10.6640625" style="10" customWidth="1"/>
    <col min="16" max="16" width="14.33203125" style="10" customWidth="1"/>
    <col min="17" max="17" width="10.5546875" style="10" customWidth="1"/>
    <col min="18" max="18" width="8.6640625" style="10" customWidth="1"/>
    <col min="19" max="22" width="9.33203125" style="10" customWidth="1"/>
    <col min="23" max="23" width="14.33203125" style="10" customWidth="1"/>
    <col min="24" max="24" width="11.6640625" style="10" customWidth="1"/>
    <col min="25" max="25" width="11" style="10" customWidth="1"/>
    <col min="26" max="26" width="7.33203125" style="10" customWidth="1"/>
    <col min="27" max="27" width="9.44140625" style="10" customWidth="1"/>
    <col min="28" max="28" width="10" style="10" customWidth="1"/>
    <col min="29" max="29" width="8.109375" style="10" customWidth="1"/>
    <col min="30" max="30" width="8.109375" style="72" customWidth="1"/>
    <col min="31" max="31" width="9" style="10" customWidth="1"/>
    <col min="32" max="32" width="12.33203125" style="10" hidden="1" customWidth="1"/>
    <col min="33" max="33" width="10.6640625" style="10" hidden="1" customWidth="1"/>
    <col min="34" max="35" width="12.33203125" style="10" hidden="1" customWidth="1"/>
    <col min="36" max="36" width="10.6640625" style="10" hidden="1" customWidth="1"/>
    <col min="37" max="37" width="12.33203125" style="10" hidden="1" customWidth="1"/>
    <col min="38" max="38" width="11.109375" style="10" hidden="1" customWidth="1"/>
    <col min="39" max="39" width="12.33203125" style="10" hidden="1" customWidth="1"/>
    <col min="40" max="40" width="10.6640625" style="10" hidden="1" customWidth="1"/>
    <col min="41" max="42" width="12.33203125" style="10" hidden="1" customWidth="1"/>
    <col min="43" max="43" width="9.109375" style="10" hidden="1" customWidth="1"/>
    <col min="44" max="44" width="12.33203125" style="10" hidden="1" customWidth="1"/>
    <col min="45" max="45" width="11.44140625" style="10" hidden="1" customWidth="1"/>
    <col min="46" max="46" width="9.109375" style="10" hidden="1" customWidth="1"/>
    <col min="47" max="16384" width="9.109375" style="10"/>
  </cols>
  <sheetData>
    <row r="1" spans="1:48" ht="17.399999999999999" x14ac:dyDescent="0.2">
      <c r="A1" s="10">
        <f>+MAX(A15:A353)</f>
        <v>0</v>
      </c>
      <c r="B1" s="72"/>
      <c r="C1" s="72"/>
      <c r="D1" s="183" t="s">
        <v>681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83" t="s">
        <v>681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183"/>
      <c r="AD1" s="183"/>
      <c r="AE1" s="72"/>
    </row>
    <row r="2" spans="1:48" ht="12.75" customHeight="1" x14ac:dyDescent="0.2">
      <c r="B2" s="395" t="s">
        <v>0</v>
      </c>
      <c r="C2" s="687" t="str">
        <f>+'1 -sredstva'!F2</f>
        <v/>
      </c>
      <c r="D2" s="688"/>
      <c r="E2" s="688"/>
      <c r="F2" s="688"/>
      <c r="G2" s="688"/>
      <c r="H2" s="68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72"/>
      <c r="AL2" s="183"/>
      <c r="AP2" s="183"/>
      <c r="AQ2" s="183"/>
    </row>
    <row r="3" spans="1:48" x14ac:dyDescent="0.2">
      <c r="B3" s="395" t="s">
        <v>1</v>
      </c>
      <c r="C3" s="453" t="str">
        <f>+'1 -sredstva'!F3</f>
        <v/>
      </c>
      <c r="D3" s="336"/>
      <c r="E3" s="336"/>
      <c r="F3" s="336"/>
      <c r="G3" s="336"/>
      <c r="H3" s="336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72"/>
      <c r="AE3" s="72"/>
    </row>
    <row r="4" spans="1:48" x14ac:dyDescent="0.2">
      <c r="B4" s="395" t="s">
        <v>16</v>
      </c>
      <c r="C4" s="81">
        <f>'1 -sredstva'!$D$2</f>
        <v>0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</row>
    <row r="5" spans="1:48" ht="10.8" thickBot="1" x14ac:dyDescent="0.25">
      <c r="B5" s="395" t="s">
        <v>17</v>
      </c>
      <c r="C5" s="335">
        <f>'1 -sredstva'!$D$3</f>
        <v>0</v>
      </c>
      <c r="D5" s="457"/>
      <c r="E5" s="457"/>
      <c r="F5" s="457"/>
      <c r="G5" s="457"/>
      <c r="H5" s="457"/>
      <c r="I5" s="457"/>
      <c r="J5" s="455"/>
      <c r="K5" s="455"/>
      <c r="L5" s="455"/>
      <c r="M5" s="455"/>
      <c r="N5" s="455"/>
      <c r="O5" s="455"/>
      <c r="P5" s="455"/>
      <c r="Q5" s="456"/>
      <c r="R5" s="456"/>
      <c r="S5" s="456"/>
      <c r="T5" s="456"/>
      <c r="U5" s="456"/>
      <c r="V5" s="456"/>
      <c r="W5" s="456"/>
      <c r="X5" s="456"/>
      <c r="Y5" s="72"/>
      <c r="Z5" s="148"/>
      <c r="AA5" s="72"/>
      <c r="AB5" s="72"/>
      <c r="AC5" s="72"/>
      <c r="AE5" s="72"/>
    </row>
    <row r="6" spans="1:48" ht="16.2" thickBot="1" x14ac:dyDescent="0.35">
      <c r="B6" s="408" t="s">
        <v>478</v>
      </c>
      <c r="C6" s="185"/>
      <c r="D6" s="451" t="s">
        <v>395</v>
      </c>
      <c r="E6" s="451"/>
      <c r="F6" s="451"/>
      <c r="G6" s="451"/>
      <c r="H6" s="451"/>
      <c r="I6" s="45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E6" s="72"/>
      <c r="AG6" s="147"/>
      <c r="AI6" s="10">
        <f>+'1а - drž.sek,drž.sl. i nam.'!AU4</f>
        <v>1500</v>
      </c>
      <c r="AJ6" s="147"/>
      <c r="AN6" s="147"/>
    </row>
    <row r="7" spans="1:48" x14ac:dyDescent="0.2">
      <c r="B7" s="402" t="s">
        <v>476</v>
      </c>
      <c r="C7" s="406">
        <f>+'1 -sredstva'!$D$1</f>
        <v>0</v>
      </c>
      <c r="D7" s="452"/>
      <c r="E7" s="452"/>
      <c r="F7" s="452"/>
      <c r="G7" s="452"/>
      <c r="H7" s="452"/>
      <c r="I7" s="45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E7" s="72"/>
      <c r="AG7" s="147"/>
      <c r="AJ7" s="147"/>
      <c r="AN7" s="147"/>
    </row>
    <row r="8" spans="1:48" ht="13.2" x14ac:dyDescent="0.25">
      <c r="A8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E8" s="72"/>
      <c r="AI8" s="10">
        <f>+'1b - izabrana lica u Vl,NS i US'!O11</f>
        <v>0.70099999999999996</v>
      </c>
    </row>
    <row r="9" spans="1:48" ht="15" customHeight="1" x14ac:dyDescent="0.3">
      <c r="B9" s="455"/>
      <c r="C9" s="363" t="s">
        <v>452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363" t="s">
        <v>452</v>
      </c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600"/>
      <c r="AG9" s="601"/>
      <c r="AH9" s="601"/>
      <c r="AI9" s="600"/>
      <c r="AJ9" s="601"/>
      <c r="AK9" s="601"/>
      <c r="AL9" s="601"/>
      <c r="AM9" s="600"/>
      <c r="AN9" s="601"/>
      <c r="AO9" s="601"/>
      <c r="AP9" s="601"/>
      <c r="AQ9" s="601"/>
      <c r="AR9" s="602">
        <v>12</v>
      </c>
      <c r="AS9" s="601"/>
      <c r="AT9" s="601"/>
      <c r="AU9" s="601"/>
      <c r="AV9" s="601"/>
    </row>
    <row r="10" spans="1:48" ht="15" customHeight="1" thickBot="1" x14ac:dyDescent="0.25">
      <c r="B10" s="174"/>
      <c r="C10" s="175"/>
      <c r="D10" s="175"/>
      <c r="E10" s="175"/>
      <c r="F10" s="175"/>
      <c r="G10" s="175"/>
      <c r="H10" s="175"/>
      <c r="I10" s="175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5"/>
      <c r="Z10" s="171"/>
      <c r="AA10" s="171"/>
      <c r="AB10" s="175"/>
      <c r="AC10" s="175"/>
      <c r="AD10" s="175"/>
      <c r="AE10" s="175"/>
      <c r="AF10" s="172"/>
      <c r="AG10" s="173"/>
      <c r="AI10" s="172"/>
      <c r="AJ10" s="173"/>
      <c r="AL10" s="179">
        <f>+'1а - drž.sek,drž.sl. i nam.'!AX11</f>
        <v>0.17899999999999999</v>
      </c>
      <c r="AM10" s="172"/>
      <c r="AN10" s="173"/>
      <c r="AS10" s="179">
        <f>+AL10</f>
        <v>0.17899999999999999</v>
      </c>
    </row>
    <row r="11" spans="1:48" ht="37.5" customHeight="1" thickBot="1" x14ac:dyDescent="0.25">
      <c r="B11" s="671" t="s">
        <v>55</v>
      </c>
      <c r="C11" s="689" t="s">
        <v>526</v>
      </c>
      <c r="D11" s="690"/>
      <c r="E11" s="690"/>
      <c r="F11" s="690"/>
      <c r="G11" s="690"/>
      <c r="H11" s="690"/>
      <c r="I11" s="694"/>
      <c r="J11" s="689" t="s">
        <v>548</v>
      </c>
      <c r="K11" s="690"/>
      <c r="L11" s="690"/>
      <c r="M11" s="690"/>
      <c r="N11" s="690"/>
      <c r="O11" s="690"/>
      <c r="P11" s="690"/>
      <c r="Q11" s="691" t="s">
        <v>549</v>
      </c>
      <c r="R11" s="692"/>
      <c r="S11" s="692"/>
      <c r="T11" s="692"/>
      <c r="U11" s="692"/>
      <c r="V11" s="692"/>
      <c r="W11" s="693"/>
      <c r="X11" s="695" t="s">
        <v>662</v>
      </c>
      <c r="Y11" s="673" t="s">
        <v>529</v>
      </c>
      <c r="Z11" s="677" t="s">
        <v>23</v>
      </c>
      <c r="AA11" s="678"/>
      <c r="AB11" s="675" t="s">
        <v>85</v>
      </c>
      <c r="AC11" s="675" t="s">
        <v>509</v>
      </c>
      <c r="AD11" s="394"/>
      <c r="AE11" s="675" t="s">
        <v>87</v>
      </c>
      <c r="AF11" s="685" t="s">
        <v>663</v>
      </c>
      <c r="AG11" s="686"/>
      <c r="AH11" s="686"/>
      <c r="AI11" s="682" t="s">
        <v>664</v>
      </c>
      <c r="AJ11" s="683"/>
      <c r="AK11" s="683"/>
      <c r="AL11" s="684"/>
      <c r="AM11" s="685" t="s">
        <v>665</v>
      </c>
      <c r="AN11" s="686"/>
      <c r="AO11" s="686"/>
      <c r="AP11" s="679" t="s">
        <v>534</v>
      </c>
      <c r="AQ11" s="680"/>
      <c r="AR11" s="680"/>
      <c r="AS11" s="681"/>
    </row>
    <row r="12" spans="1:48" ht="84.75" customHeight="1" x14ac:dyDescent="0.2">
      <c r="B12" s="672"/>
      <c r="C12" s="555" t="s">
        <v>660</v>
      </c>
      <c r="D12" s="470" t="s">
        <v>479</v>
      </c>
      <c r="E12" s="470" t="s">
        <v>482</v>
      </c>
      <c r="F12" s="470" t="s">
        <v>480</v>
      </c>
      <c r="G12" s="470" t="s">
        <v>481</v>
      </c>
      <c r="H12" s="470" t="s">
        <v>483</v>
      </c>
      <c r="I12" s="471" t="s">
        <v>496</v>
      </c>
      <c r="J12" s="472" t="s">
        <v>661</v>
      </c>
      <c r="K12" s="470" t="s">
        <v>479</v>
      </c>
      <c r="L12" s="470" t="s">
        <v>482</v>
      </c>
      <c r="M12" s="470" t="s">
        <v>480</v>
      </c>
      <c r="N12" s="473" t="s">
        <v>481</v>
      </c>
      <c r="O12" s="473" t="s">
        <v>483</v>
      </c>
      <c r="P12" s="474" t="s">
        <v>496</v>
      </c>
      <c r="Q12" s="475" t="s">
        <v>666</v>
      </c>
      <c r="R12" s="470" t="s">
        <v>667</v>
      </c>
      <c r="S12" s="470" t="s">
        <v>668</v>
      </c>
      <c r="T12" s="470" t="s">
        <v>669</v>
      </c>
      <c r="U12" s="473" t="s">
        <v>670</v>
      </c>
      <c r="V12" s="473" t="s">
        <v>671</v>
      </c>
      <c r="W12" s="474" t="s">
        <v>672</v>
      </c>
      <c r="X12" s="696"/>
      <c r="Y12" s="674"/>
      <c r="Z12" s="92" t="s">
        <v>88</v>
      </c>
      <c r="AA12" s="92" t="s">
        <v>89</v>
      </c>
      <c r="AB12" s="676"/>
      <c r="AC12" s="676"/>
      <c r="AD12" s="388" t="s">
        <v>86</v>
      </c>
      <c r="AE12" s="676"/>
      <c r="AF12" s="544" t="s">
        <v>378</v>
      </c>
      <c r="AG12" s="545" t="s">
        <v>379</v>
      </c>
      <c r="AH12" s="545" t="s">
        <v>562</v>
      </c>
      <c r="AI12" s="463" t="s">
        <v>378</v>
      </c>
      <c r="AJ12" s="464" t="s">
        <v>379</v>
      </c>
      <c r="AK12" s="464" t="s">
        <v>533</v>
      </c>
      <c r="AL12" s="465" t="s">
        <v>384</v>
      </c>
      <c r="AM12" s="544" t="s">
        <v>378</v>
      </c>
      <c r="AN12" s="545" t="s">
        <v>379</v>
      </c>
      <c r="AO12" s="545" t="s">
        <v>562</v>
      </c>
      <c r="AP12" s="466" t="s">
        <v>634</v>
      </c>
      <c r="AQ12" s="466" t="s">
        <v>635</v>
      </c>
      <c r="AR12" s="466" t="s">
        <v>533</v>
      </c>
      <c r="AS12" s="467" t="s">
        <v>384</v>
      </c>
    </row>
    <row r="13" spans="1:48" s="43" customFormat="1" ht="23.25" customHeight="1" x14ac:dyDescent="0.2">
      <c r="A13" s="42"/>
      <c r="B13" s="93">
        <v>1</v>
      </c>
      <c r="C13" s="94">
        <v>2</v>
      </c>
      <c r="D13" s="93">
        <v>3</v>
      </c>
      <c r="E13" s="94">
        <v>4</v>
      </c>
      <c r="F13" s="93">
        <v>5</v>
      </c>
      <c r="G13" s="94">
        <v>6</v>
      </c>
      <c r="H13" s="93">
        <v>7</v>
      </c>
      <c r="I13" s="94" t="s">
        <v>525</v>
      </c>
      <c r="J13" s="95">
        <v>9</v>
      </c>
      <c r="K13" s="450">
        <v>10</v>
      </c>
      <c r="L13" s="450">
        <v>11</v>
      </c>
      <c r="M13" s="95">
        <v>12</v>
      </c>
      <c r="N13" s="450">
        <v>13</v>
      </c>
      <c r="O13" s="450">
        <v>14</v>
      </c>
      <c r="P13" s="95" t="s">
        <v>527</v>
      </c>
      <c r="Q13" s="450">
        <v>16</v>
      </c>
      <c r="R13" s="450">
        <v>17</v>
      </c>
      <c r="S13" s="95">
        <v>18</v>
      </c>
      <c r="T13" s="450">
        <v>19</v>
      </c>
      <c r="U13" s="450">
        <v>20</v>
      </c>
      <c r="V13" s="95">
        <v>21</v>
      </c>
      <c r="W13" s="450" t="s">
        <v>528</v>
      </c>
      <c r="X13" s="94" t="s">
        <v>530</v>
      </c>
      <c r="Y13" s="94" t="s">
        <v>531</v>
      </c>
      <c r="Z13" s="94">
        <v>25</v>
      </c>
      <c r="AA13" s="94">
        <v>26</v>
      </c>
      <c r="AB13" s="94" t="s">
        <v>532</v>
      </c>
      <c r="AC13" s="94">
        <v>28</v>
      </c>
      <c r="AD13" s="94">
        <v>29</v>
      </c>
      <c r="AE13" s="94" t="s">
        <v>693</v>
      </c>
      <c r="AF13" s="94" t="s">
        <v>535</v>
      </c>
      <c r="AG13" s="94" t="s">
        <v>536</v>
      </c>
      <c r="AH13" s="94" t="s">
        <v>537</v>
      </c>
      <c r="AI13" s="94">
        <v>31</v>
      </c>
      <c r="AJ13" s="94">
        <v>32</v>
      </c>
      <c r="AK13" s="94" t="s">
        <v>537</v>
      </c>
      <c r="AL13" s="94">
        <v>34</v>
      </c>
      <c r="AM13" s="94" t="s">
        <v>633</v>
      </c>
      <c r="AN13" s="94" t="s">
        <v>538</v>
      </c>
      <c r="AO13" s="94" t="s">
        <v>540</v>
      </c>
      <c r="AP13" s="94">
        <v>38</v>
      </c>
      <c r="AQ13" s="94">
        <v>39</v>
      </c>
      <c r="AR13" s="187" t="s">
        <v>636</v>
      </c>
      <c r="AS13" s="187">
        <v>41</v>
      </c>
    </row>
    <row r="14" spans="1:48" x14ac:dyDescent="0.2">
      <c r="B14" s="2" t="s">
        <v>56</v>
      </c>
      <c r="C14" s="84"/>
      <c r="D14" s="395"/>
      <c r="E14" s="395"/>
      <c r="F14" s="395"/>
      <c r="G14" s="395"/>
      <c r="H14" s="395"/>
      <c r="I14" s="395"/>
      <c r="J14" s="755"/>
      <c r="K14" s="756"/>
      <c r="L14" s="756"/>
      <c r="M14" s="756"/>
      <c r="N14" s="756"/>
      <c r="O14" s="756"/>
      <c r="P14" s="756"/>
      <c r="Q14" s="755"/>
      <c r="R14" s="756"/>
      <c r="S14" s="756"/>
      <c r="T14" s="756"/>
      <c r="U14" s="756"/>
      <c r="V14" s="756"/>
      <c r="W14" s="756"/>
      <c r="X14" s="462"/>
      <c r="Y14" s="204"/>
      <c r="Z14" s="84"/>
      <c r="AA14" s="84"/>
      <c r="AB14" s="156"/>
      <c r="AC14" s="84"/>
      <c r="AD14" s="395"/>
      <c r="AE14" s="156"/>
      <c r="AL14" s="176"/>
      <c r="AR14" s="188"/>
      <c r="AS14" s="189"/>
    </row>
    <row r="15" spans="1:48" x14ac:dyDescent="0.2">
      <c r="A15" s="10">
        <f>+IF(OR(Y15&gt;0,I15&gt;0),MAX(A$14:A14)+1,0)</f>
        <v>0</v>
      </c>
      <c r="B15" s="435"/>
      <c r="C15" s="435"/>
      <c r="D15" s="435"/>
      <c r="E15" s="435"/>
      <c r="F15" s="435"/>
      <c r="G15" s="435"/>
      <c r="H15" s="435"/>
      <c r="I15" s="435">
        <f>+C15+SUM(E15:H15)</f>
        <v>0</v>
      </c>
      <c r="J15" s="11"/>
      <c r="K15" s="435"/>
      <c r="L15" s="435"/>
      <c r="M15" s="435"/>
      <c r="N15" s="435"/>
      <c r="O15" s="435"/>
      <c r="P15" s="435">
        <f>+J15+SUM(L15:O15)</f>
        <v>0</v>
      </c>
      <c r="Q15" s="11"/>
      <c r="R15" s="435"/>
      <c r="S15" s="435"/>
      <c r="T15" s="435"/>
      <c r="U15" s="435"/>
      <c r="V15" s="435"/>
      <c r="W15" s="435">
        <f>+Q15+SUM(S15:V15)</f>
        <v>0</v>
      </c>
      <c r="X15" s="447">
        <f>+J15+Q15</f>
        <v>0</v>
      </c>
      <c r="Y15" s="156">
        <f>+P15+W15</f>
        <v>0</v>
      </c>
      <c r="Z15" s="435"/>
      <c r="AA15" s="435"/>
      <c r="AB15" s="156">
        <f>+Z15+AA15</f>
        <v>0</v>
      </c>
      <c r="AC15" s="476"/>
      <c r="AD15" s="396">
        <f>+AC15+AC15*$AD$11</f>
        <v>0</v>
      </c>
      <c r="AE15" s="157">
        <f>+AB15*AD15</f>
        <v>0</v>
      </c>
      <c r="AF15" s="147">
        <f>+AE15*C15</f>
        <v>0</v>
      </c>
      <c r="AG15" s="147">
        <f>+AE15*J15+AE15*Q15*0.8</f>
        <v>0</v>
      </c>
      <c r="AH15" s="186">
        <f>+AF15+AG15</f>
        <v>0</v>
      </c>
      <c r="AI15" s="147">
        <f>+($AE15-$AI$6)/$AI$8*C15</f>
        <v>0</v>
      </c>
      <c r="AJ15" s="147">
        <f>+($AE15-$AI$6)/$AI$8*J15+($AE15-$AI$6)/$AI$8*Q15*0.8</f>
        <v>0</v>
      </c>
      <c r="AK15" s="186">
        <f>+AI15+AJ15</f>
        <v>0</v>
      </c>
      <c r="AL15" s="182">
        <f>+AK15*AL$10</f>
        <v>0</v>
      </c>
      <c r="AM15" s="147">
        <f>+AE15*I15</f>
        <v>0</v>
      </c>
      <c r="AN15" s="147">
        <f>+AE15*P15+AE15*W15*0.8</f>
        <v>0</v>
      </c>
      <c r="AO15" s="186">
        <f>+AM15+AN15</f>
        <v>0</v>
      </c>
      <c r="AP15" s="147">
        <f>+($AE15-$AI$6)/$AI$8*$I15</f>
        <v>0</v>
      </c>
      <c r="AQ15" s="147">
        <f>+($AE15-$AI$6)/$AI$8*$P15+($AE15-$AI$6)/$AI$8*$W15*0.8</f>
        <v>0</v>
      </c>
      <c r="AR15" s="190">
        <f>+AP15+AQ15</f>
        <v>0</v>
      </c>
      <c r="AS15" s="189">
        <f>+AR15*AS$10</f>
        <v>0</v>
      </c>
    </row>
    <row r="16" spans="1:48" x14ac:dyDescent="0.2">
      <c r="A16" s="10">
        <f>+IF(OR(Y16&gt;0,I16&gt;0),MAX(A$14:A15)+1,0)</f>
        <v>0</v>
      </c>
      <c r="B16" s="435"/>
      <c r="C16" s="435"/>
      <c r="D16" s="435"/>
      <c r="E16" s="435"/>
      <c r="F16" s="435"/>
      <c r="G16" s="435"/>
      <c r="H16" s="435"/>
      <c r="I16" s="435">
        <f t="shared" ref="I16:I79" si="0">+C16+SUM(E16:H16)</f>
        <v>0</v>
      </c>
      <c r="J16" s="11"/>
      <c r="K16" s="435"/>
      <c r="L16" s="435"/>
      <c r="M16" s="435"/>
      <c r="N16" s="435"/>
      <c r="O16" s="435"/>
      <c r="P16" s="435">
        <f t="shared" ref="P16:P79" si="1">+J16+SUM(L16:O16)</f>
        <v>0</v>
      </c>
      <c r="Q16" s="11"/>
      <c r="R16" s="435"/>
      <c r="S16" s="435"/>
      <c r="T16" s="435"/>
      <c r="U16" s="435"/>
      <c r="V16" s="435"/>
      <c r="W16" s="435">
        <f t="shared" ref="W16:W79" si="2">+Q16+SUM(S16:V16)</f>
        <v>0</v>
      </c>
      <c r="X16" s="447">
        <f t="shared" ref="X16:X79" si="3">+J16+Q16</f>
        <v>0</v>
      </c>
      <c r="Y16" s="156">
        <f t="shared" ref="Y16:Y79" si="4">+P16+W16</f>
        <v>0</v>
      </c>
      <c r="Z16" s="435"/>
      <c r="AA16" s="435"/>
      <c r="AB16" s="156">
        <f>+Z16+AA16</f>
        <v>0</v>
      </c>
      <c r="AC16" s="476"/>
      <c r="AD16" s="396">
        <f t="shared" ref="AD16:AD79" si="5">+AC16+AC16*$AD$11</f>
        <v>0</v>
      </c>
      <c r="AE16" s="157">
        <f t="shared" ref="AE16:AE79" si="6">+AB16*AD16</f>
        <v>0</v>
      </c>
      <c r="AF16" s="147">
        <f t="shared" ref="AF16:AF79" si="7">+AE16*C16</f>
        <v>0</v>
      </c>
      <c r="AG16" s="147">
        <f t="shared" ref="AG16:AG79" si="8">+AE16*J16+AE16*Q16*0.8</f>
        <v>0</v>
      </c>
      <c r="AH16" s="186">
        <f t="shared" ref="AH16:AH79" si="9">+AF16+AG16</f>
        <v>0</v>
      </c>
      <c r="AI16" s="147">
        <f t="shared" ref="AI16:AI79" si="10">+($AE16-$AI$6)/$AI$8*C16</f>
        <v>0</v>
      </c>
      <c r="AJ16" s="147">
        <f t="shared" ref="AJ16:AJ79" si="11">+($AE16-$AI$6)/$AI$8*J16+($AE16-$AI$6)/$AI$8*Q16*0.8</f>
        <v>0</v>
      </c>
      <c r="AK16" s="186">
        <f t="shared" ref="AK16:AK79" si="12">+AI16+AJ16</f>
        <v>0</v>
      </c>
      <c r="AL16" s="182">
        <f t="shared" ref="AL16:AL79" si="13">+AK16*AL$10</f>
        <v>0</v>
      </c>
      <c r="AM16" s="147">
        <f t="shared" ref="AM16:AM79" si="14">+AE16*I16</f>
        <v>0</v>
      </c>
      <c r="AN16" s="147">
        <f t="shared" ref="AN16:AN79" si="15">+AE16*P16+AE16*W16*0.8</f>
        <v>0</v>
      </c>
      <c r="AO16" s="186">
        <f t="shared" ref="AO16:AO79" si="16">+AM16+AN16</f>
        <v>0</v>
      </c>
      <c r="AP16" s="147">
        <f t="shared" ref="AP16:AP79" si="17">+($AE16-$AI$6)/$AI$8*$I16</f>
        <v>0</v>
      </c>
      <c r="AQ16" s="147">
        <f t="shared" ref="AQ16:AQ79" si="18">+($AE16-$AI$6)/$AI$8*$P16+($AE16-$AI$6)/$AI$8*$W16*0.8</f>
        <v>0</v>
      </c>
      <c r="AR16" s="190">
        <f t="shared" ref="AR16:AR79" si="19">+AP16+AQ16</f>
        <v>0</v>
      </c>
      <c r="AS16" s="189">
        <f t="shared" ref="AS16:AS79" si="20">+AR16*AS$10</f>
        <v>0</v>
      </c>
    </row>
    <row r="17" spans="1:45" x14ac:dyDescent="0.2">
      <c r="A17" s="10">
        <f>+IF(OR(Y17&gt;0,I17&gt;0),MAX(A$14:A16)+1,0)</f>
        <v>0</v>
      </c>
      <c r="B17" s="468"/>
      <c r="C17" s="435"/>
      <c r="D17" s="435"/>
      <c r="E17" s="435"/>
      <c r="F17" s="435"/>
      <c r="G17" s="435"/>
      <c r="H17" s="435"/>
      <c r="I17" s="435">
        <f t="shared" si="0"/>
        <v>0</v>
      </c>
      <c r="J17" s="11"/>
      <c r="K17" s="435"/>
      <c r="L17" s="435"/>
      <c r="M17" s="435"/>
      <c r="N17" s="435"/>
      <c r="O17" s="435"/>
      <c r="P17" s="435">
        <f t="shared" si="1"/>
        <v>0</v>
      </c>
      <c r="Q17" s="11"/>
      <c r="R17" s="435"/>
      <c r="S17" s="435"/>
      <c r="T17" s="435"/>
      <c r="U17" s="435"/>
      <c r="V17" s="435"/>
      <c r="W17" s="435">
        <f t="shared" si="2"/>
        <v>0</v>
      </c>
      <c r="X17" s="447">
        <f t="shared" si="3"/>
        <v>0</v>
      </c>
      <c r="Y17" s="156">
        <f t="shared" si="4"/>
        <v>0</v>
      </c>
      <c r="Z17" s="435"/>
      <c r="AA17" s="435"/>
      <c r="AB17" s="156">
        <f t="shared" ref="AB17:AB80" si="21">+Z17+AA17</f>
        <v>0</v>
      </c>
      <c r="AC17" s="476"/>
      <c r="AD17" s="396">
        <f t="shared" si="5"/>
        <v>0</v>
      </c>
      <c r="AE17" s="157">
        <f t="shared" si="6"/>
        <v>0</v>
      </c>
      <c r="AF17" s="147">
        <f t="shared" si="7"/>
        <v>0</v>
      </c>
      <c r="AG17" s="147">
        <f t="shared" si="8"/>
        <v>0</v>
      </c>
      <c r="AH17" s="186">
        <f t="shared" si="9"/>
        <v>0</v>
      </c>
      <c r="AI17" s="147">
        <f t="shared" si="10"/>
        <v>0</v>
      </c>
      <c r="AJ17" s="147">
        <f t="shared" si="11"/>
        <v>0</v>
      </c>
      <c r="AK17" s="186">
        <f t="shared" si="12"/>
        <v>0</v>
      </c>
      <c r="AL17" s="182">
        <f t="shared" si="13"/>
        <v>0</v>
      </c>
      <c r="AM17" s="147">
        <f t="shared" si="14"/>
        <v>0</v>
      </c>
      <c r="AN17" s="147">
        <f t="shared" si="15"/>
        <v>0</v>
      </c>
      <c r="AO17" s="186">
        <f t="shared" si="16"/>
        <v>0</v>
      </c>
      <c r="AP17" s="147">
        <f t="shared" si="17"/>
        <v>0</v>
      </c>
      <c r="AQ17" s="147">
        <f t="shared" si="18"/>
        <v>0</v>
      </c>
      <c r="AR17" s="190">
        <f t="shared" si="19"/>
        <v>0</v>
      </c>
      <c r="AS17" s="189">
        <f t="shared" si="20"/>
        <v>0</v>
      </c>
    </row>
    <row r="18" spans="1:45" x14ac:dyDescent="0.2">
      <c r="A18" s="10">
        <f>+IF(OR(Y18&gt;0,I18&gt;0),MAX(A$14:A17)+1,0)</f>
        <v>0</v>
      </c>
      <c r="B18" s="468"/>
      <c r="C18" s="435"/>
      <c r="D18" s="435"/>
      <c r="E18" s="435"/>
      <c r="F18" s="435"/>
      <c r="G18" s="435"/>
      <c r="H18" s="435"/>
      <c r="I18" s="435">
        <f t="shared" si="0"/>
        <v>0</v>
      </c>
      <c r="J18" s="11"/>
      <c r="K18" s="435"/>
      <c r="L18" s="435"/>
      <c r="M18" s="435"/>
      <c r="N18" s="435"/>
      <c r="O18" s="435"/>
      <c r="P18" s="435">
        <f t="shared" si="1"/>
        <v>0</v>
      </c>
      <c r="Q18" s="11"/>
      <c r="R18" s="435"/>
      <c r="S18" s="435"/>
      <c r="T18" s="435"/>
      <c r="U18" s="435"/>
      <c r="V18" s="435"/>
      <c r="W18" s="435">
        <f t="shared" si="2"/>
        <v>0</v>
      </c>
      <c r="X18" s="447">
        <f t="shared" si="3"/>
        <v>0</v>
      </c>
      <c r="Y18" s="156">
        <f t="shared" si="4"/>
        <v>0</v>
      </c>
      <c r="Z18" s="435"/>
      <c r="AA18" s="435"/>
      <c r="AB18" s="156">
        <f t="shared" si="21"/>
        <v>0</v>
      </c>
      <c r="AC18" s="476"/>
      <c r="AD18" s="396">
        <f t="shared" si="5"/>
        <v>0</v>
      </c>
      <c r="AE18" s="157">
        <f t="shared" si="6"/>
        <v>0</v>
      </c>
      <c r="AF18" s="147">
        <f t="shared" si="7"/>
        <v>0</v>
      </c>
      <c r="AG18" s="147">
        <f t="shared" si="8"/>
        <v>0</v>
      </c>
      <c r="AH18" s="186">
        <f t="shared" si="9"/>
        <v>0</v>
      </c>
      <c r="AI18" s="147">
        <f t="shared" si="10"/>
        <v>0</v>
      </c>
      <c r="AJ18" s="147">
        <f t="shared" si="11"/>
        <v>0</v>
      </c>
      <c r="AK18" s="186">
        <f t="shared" si="12"/>
        <v>0</v>
      </c>
      <c r="AL18" s="182">
        <f t="shared" si="13"/>
        <v>0</v>
      </c>
      <c r="AM18" s="147">
        <f t="shared" si="14"/>
        <v>0</v>
      </c>
      <c r="AN18" s="147">
        <f t="shared" si="15"/>
        <v>0</v>
      </c>
      <c r="AO18" s="186">
        <f t="shared" si="16"/>
        <v>0</v>
      </c>
      <c r="AP18" s="147">
        <f t="shared" si="17"/>
        <v>0</v>
      </c>
      <c r="AQ18" s="147">
        <f t="shared" si="18"/>
        <v>0</v>
      </c>
      <c r="AR18" s="190">
        <f t="shared" si="19"/>
        <v>0</v>
      </c>
      <c r="AS18" s="189">
        <f t="shared" si="20"/>
        <v>0</v>
      </c>
    </row>
    <row r="19" spans="1:45" x14ac:dyDescent="0.2">
      <c r="A19" s="10">
        <f>+IF(OR(Y19&gt;0,I19&gt;0),MAX(A$14:A18)+1,0)</f>
        <v>0</v>
      </c>
      <c r="B19" s="468"/>
      <c r="C19" s="435"/>
      <c r="D19" s="435"/>
      <c r="E19" s="435"/>
      <c r="F19" s="435"/>
      <c r="G19" s="435"/>
      <c r="H19" s="435"/>
      <c r="I19" s="435">
        <f t="shared" si="0"/>
        <v>0</v>
      </c>
      <c r="J19" s="11"/>
      <c r="K19" s="435"/>
      <c r="L19" s="435"/>
      <c r="M19" s="435"/>
      <c r="N19" s="435"/>
      <c r="O19" s="435"/>
      <c r="P19" s="435">
        <f t="shared" si="1"/>
        <v>0</v>
      </c>
      <c r="Q19" s="11"/>
      <c r="R19" s="435"/>
      <c r="S19" s="435"/>
      <c r="T19" s="435"/>
      <c r="U19" s="435"/>
      <c r="V19" s="435"/>
      <c r="W19" s="435">
        <f t="shared" si="2"/>
        <v>0</v>
      </c>
      <c r="X19" s="447">
        <f t="shared" si="3"/>
        <v>0</v>
      </c>
      <c r="Y19" s="156">
        <f t="shared" si="4"/>
        <v>0</v>
      </c>
      <c r="Z19" s="435"/>
      <c r="AA19" s="435"/>
      <c r="AB19" s="156">
        <f t="shared" si="21"/>
        <v>0</v>
      </c>
      <c r="AC19" s="476"/>
      <c r="AD19" s="396">
        <f t="shared" si="5"/>
        <v>0</v>
      </c>
      <c r="AE19" s="157">
        <f t="shared" si="6"/>
        <v>0</v>
      </c>
      <c r="AF19" s="147">
        <f t="shared" si="7"/>
        <v>0</v>
      </c>
      <c r="AG19" s="147">
        <f t="shared" si="8"/>
        <v>0</v>
      </c>
      <c r="AH19" s="186">
        <f t="shared" si="9"/>
        <v>0</v>
      </c>
      <c r="AI19" s="147">
        <f t="shared" si="10"/>
        <v>0</v>
      </c>
      <c r="AJ19" s="147">
        <f t="shared" si="11"/>
        <v>0</v>
      </c>
      <c r="AK19" s="186">
        <f t="shared" si="12"/>
        <v>0</v>
      </c>
      <c r="AL19" s="182">
        <f t="shared" si="13"/>
        <v>0</v>
      </c>
      <c r="AM19" s="147">
        <f t="shared" si="14"/>
        <v>0</v>
      </c>
      <c r="AN19" s="147">
        <f t="shared" si="15"/>
        <v>0</v>
      </c>
      <c r="AO19" s="186">
        <f t="shared" si="16"/>
        <v>0</v>
      </c>
      <c r="AP19" s="147">
        <f t="shared" si="17"/>
        <v>0</v>
      </c>
      <c r="AQ19" s="147">
        <f t="shared" si="18"/>
        <v>0</v>
      </c>
      <c r="AR19" s="190">
        <f t="shared" si="19"/>
        <v>0</v>
      </c>
      <c r="AS19" s="189">
        <f t="shared" si="20"/>
        <v>0</v>
      </c>
    </row>
    <row r="20" spans="1:45" x14ac:dyDescent="0.2">
      <c r="A20" s="10">
        <f>+IF(OR(Y20&gt;0,I20&gt;0),MAX(A$14:A19)+1,0)</f>
        <v>0</v>
      </c>
      <c r="B20" s="435"/>
      <c r="C20" s="435"/>
      <c r="D20" s="435"/>
      <c r="E20" s="435"/>
      <c r="F20" s="435"/>
      <c r="G20" s="435"/>
      <c r="H20" s="435"/>
      <c r="I20" s="435">
        <f t="shared" si="0"/>
        <v>0</v>
      </c>
      <c r="J20" s="11"/>
      <c r="K20" s="435"/>
      <c r="L20" s="435"/>
      <c r="M20" s="435"/>
      <c r="N20" s="435"/>
      <c r="O20" s="435"/>
      <c r="P20" s="435">
        <f t="shared" si="1"/>
        <v>0</v>
      </c>
      <c r="Q20" s="11"/>
      <c r="R20" s="435"/>
      <c r="S20" s="435"/>
      <c r="T20" s="435"/>
      <c r="U20" s="435"/>
      <c r="V20" s="435"/>
      <c r="W20" s="435">
        <f t="shared" si="2"/>
        <v>0</v>
      </c>
      <c r="X20" s="447">
        <f t="shared" si="3"/>
        <v>0</v>
      </c>
      <c r="Y20" s="156">
        <f t="shared" si="4"/>
        <v>0</v>
      </c>
      <c r="Z20" s="435"/>
      <c r="AA20" s="435"/>
      <c r="AB20" s="156">
        <f t="shared" si="21"/>
        <v>0</v>
      </c>
      <c r="AC20" s="476"/>
      <c r="AD20" s="396">
        <f t="shared" si="5"/>
        <v>0</v>
      </c>
      <c r="AE20" s="157">
        <f t="shared" si="6"/>
        <v>0</v>
      </c>
      <c r="AF20" s="147">
        <f t="shared" si="7"/>
        <v>0</v>
      </c>
      <c r="AG20" s="147">
        <f t="shared" si="8"/>
        <v>0</v>
      </c>
      <c r="AH20" s="186">
        <f t="shared" si="9"/>
        <v>0</v>
      </c>
      <c r="AI20" s="147">
        <f t="shared" si="10"/>
        <v>0</v>
      </c>
      <c r="AJ20" s="147">
        <f t="shared" si="11"/>
        <v>0</v>
      </c>
      <c r="AK20" s="186">
        <f t="shared" si="12"/>
        <v>0</v>
      </c>
      <c r="AL20" s="182">
        <f t="shared" si="13"/>
        <v>0</v>
      </c>
      <c r="AM20" s="147">
        <f t="shared" si="14"/>
        <v>0</v>
      </c>
      <c r="AN20" s="147">
        <f t="shared" si="15"/>
        <v>0</v>
      </c>
      <c r="AO20" s="186">
        <f t="shared" si="16"/>
        <v>0</v>
      </c>
      <c r="AP20" s="147">
        <f t="shared" si="17"/>
        <v>0</v>
      </c>
      <c r="AQ20" s="147">
        <f t="shared" si="18"/>
        <v>0</v>
      </c>
      <c r="AR20" s="190">
        <f t="shared" si="19"/>
        <v>0</v>
      </c>
      <c r="AS20" s="189">
        <f t="shared" si="20"/>
        <v>0</v>
      </c>
    </row>
    <row r="21" spans="1:45" x14ac:dyDescent="0.2">
      <c r="A21" s="10">
        <f>+IF(OR(Y21&gt;0,I21&gt;0),MAX(A$14:A20)+1,0)</f>
        <v>0</v>
      </c>
      <c r="B21" s="435"/>
      <c r="C21" s="435"/>
      <c r="D21" s="435"/>
      <c r="E21" s="435"/>
      <c r="F21" s="435"/>
      <c r="G21" s="435"/>
      <c r="H21" s="435"/>
      <c r="I21" s="435">
        <f t="shared" si="0"/>
        <v>0</v>
      </c>
      <c r="J21" s="11"/>
      <c r="K21" s="435"/>
      <c r="L21" s="435"/>
      <c r="M21" s="435"/>
      <c r="N21" s="435"/>
      <c r="O21" s="435"/>
      <c r="P21" s="435">
        <f t="shared" si="1"/>
        <v>0</v>
      </c>
      <c r="Q21" s="11"/>
      <c r="R21" s="435"/>
      <c r="S21" s="435"/>
      <c r="T21" s="435"/>
      <c r="U21" s="435"/>
      <c r="V21" s="435"/>
      <c r="W21" s="435">
        <f t="shared" si="2"/>
        <v>0</v>
      </c>
      <c r="X21" s="447">
        <f t="shared" si="3"/>
        <v>0</v>
      </c>
      <c r="Y21" s="156">
        <f t="shared" si="4"/>
        <v>0</v>
      </c>
      <c r="Z21" s="435"/>
      <c r="AA21" s="435"/>
      <c r="AB21" s="156">
        <f t="shared" si="21"/>
        <v>0</v>
      </c>
      <c r="AC21" s="476"/>
      <c r="AD21" s="396">
        <f t="shared" si="5"/>
        <v>0</v>
      </c>
      <c r="AE21" s="157">
        <f t="shared" si="6"/>
        <v>0</v>
      </c>
      <c r="AF21" s="147">
        <f t="shared" si="7"/>
        <v>0</v>
      </c>
      <c r="AG21" s="147">
        <f t="shared" si="8"/>
        <v>0</v>
      </c>
      <c r="AH21" s="186">
        <f t="shared" si="9"/>
        <v>0</v>
      </c>
      <c r="AI21" s="147">
        <f t="shared" si="10"/>
        <v>0</v>
      </c>
      <c r="AJ21" s="147">
        <f t="shared" si="11"/>
        <v>0</v>
      </c>
      <c r="AK21" s="186">
        <f t="shared" si="12"/>
        <v>0</v>
      </c>
      <c r="AL21" s="182">
        <f t="shared" si="13"/>
        <v>0</v>
      </c>
      <c r="AM21" s="147">
        <f t="shared" si="14"/>
        <v>0</v>
      </c>
      <c r="AN21" s="147">
        <f t="shared" si="15"/>
        <v>0</v>
      </c>
      <c r="AO21" s="186">
        <f t="shared" si="16"/>
        <v>0</v>
      </c>
      <c r="AP21" s="147">
        <f t="shared" si="17"/>
        <v>0</v>
      </c>
      <c r="AQ21" s="147">
        <f t="shared" si="18"/>
        <v>0</v>
      </c>
      <c r="AR21" s="190">
        <f t="shared" si="19"/>
        <v>0</v>
      </c>
      <c r="AS21" s="189">
        <f t="shared" si="20"/>
        <v>0</v>
      </c>
    </row>
    <row r="22" spans="1:45" x14ac:dyDescent="0.2">
      <c r="A22" s="10">
        <f>+IF(OR(Y22&gt;0,I22&gt;0),MAX(A$14:A21)+1,0)</f>
        <v>0</v>
      </c>
      <c r="B22" s="469"/>
      <c r="C22" s="469"/>
      <c r="D22" s="435"/>
      <c r="E22" s="435"/>
      <c r="F22" s="435"/>
      <c r="G22" s="435"/>
      <c r="H22" s="435"/>
      <c r="I22" s="435">
        <f t="shared" si="0"/>
        <v>0</v>
      </c>
      <c r="J22" s="11"/>
      <c r="K22" s="435"/>
      <c r="L22" s="435"/>
      <c r="M22" s="435"/>
      <c r="N22" s="435"/>
      <c r="O22" s="435"/>
      <c r="P22" s="435">
        <f t="shared" si="1"/>
        <v>0</v>
      </c>
      <c r="Q22" s="11"/>
      <c r="R22" s="435"/>
      <c r="S22" s="435"/>
      <c r="T22" s="435"/>
      <c r="U22" s="435"/>
      <c r="V22" s="435"/>
      <c r="W22" s="435">
        <f t="shared" si="2"/>
        <v>0</v>
      </c>
      <c r="X22" s="447">
        <f t="shared" si="3"/>
        <v>0</v>
      </c>
      <c r="Y22" s="156">
        <f t="shared" si="4"/>
        <v>0</v>
      </c>
      <c r="Z22" s="469"/>
      <c r="AA22" s="469"/>
      <c r="AB22" s="156">
        <f t="shared" si="21"/>
        <v>0</v>
      </c>
      <c r="AC22" s="476"/>
      <c r="AD22" s="396">
        <f t="shared" si="5"/>
        <v>0</v>
      </c>
      <c r="AE22" s="157">
        <f t="shared" si="6"/>
        <v>0</v>
      </c>
      <c r="AF22" s="147">
        <f t="shared" si="7"/>
        <v>0</v>
      </c>
      <c r="AG22" s="147">
        <f t="shared" si="8"/>
        <v>0</v>
      </c>
      <c r="AH22" s="186">
        <f t="shared" si="9"/>
        <v>0</v>
      </c>
      <c r="AI22" s="147">
        <f t="shared" si="10"/>
        <v>0</v>
      </c>
      <c r="AJ22" s="147">
        <f t="shared" si="11"/>
        <v>0</v>
      </c>
      <c r="AK22" s="186">
        <f t="shared" si="12"/>
        <v>0</v>
      </c>
      <c r="AL22" s="182">
        <f t="shared" si="13"/>
        <v>0</v>
      </c>
      <c r="AM22" s="147">
        <f t="shared" si="14"/>
        <v>0</v>
      </c>
      <c r="AN22" s="147">
        <f t="shared" si="15"/>
        <v>0</v>
      </c>
      <c r="AO22" s="186">
        <f t="shared" si="16"/>
        <v>0</v>
      </c>
      <c r="AP22" s="147">
        <f t="shared" si="17"/>
        <v>0</v>
      </c>
      <c r="AQ22" s="147">
        <f t="shared" si="18"/>
        <v>0</v>
      </c>
      <c r="AR22" s="190">
        <f t="shared" si="19"/>
        <v>0</v>
      </c>
      <c r="AS22" s="189">
        <f t="shared" si="20"/>
        <v>0</v>
      </c>
    </row>
    <row r="23" spans="1:45" x14ac:dyDescent="0.2">
      <c r="A23" s="10">
        <f>+IF(OR(Y23&gt;0,I23&gt;0),MAX(A$14:A22)+1,0)</f>
        <v>0</v>
      </c>
      <c r="B23" s="469"/>
      <c r="C23" s="469"/>
      <c r="D23" s="435"/>
      <c r="E23" s="435"/>
      <c r="F23" s="435"/>
      <c r="G23" s="435"/>
      <c r="H23" s="435"/>
      <c r="I23" s="435">
        <f t="shared" si="0"/>
        <v>0</v>
      </c>
      <c r="J23" s="11"/>
      <c r="K23" s="435"/>
      <c r="L23" s="435"/>
      <c r="M23" s="435"/>
      <c r="N23" s="435"/>
      <c r="O23" s="435"/>
      <c r="P23" s="435">
        <f t="shared" si="1"/>
        <v>0</v>
      </c>
      <c r="Q23" s="11"/>
      <c r="R23" s="435"/>
      <c r="S23" s="435"/>
      <c r="T23" s="435"/>
      <c r="U23" s="435"/>
      <c r="V23" s="435"/>
      <c r="W23" s="435">
        <f t="shared" si="2"/>
        <v>0</v>
      </c>
      <c r="X23" s="447">
        <f t="shared" si="3"/>
        <v>0</v>
      </c>
      <c r="Y23" s="156">
        <f t="shared" si="4"/>
        <v>0</v>
      </c>
      <c r="Z23" s="469"/>
      <c r="AA23" s="469"/>
      <c r="AB23" s="156">
        <f t="shared" si="21"/>
        <v>0</v>
      </c>
      <c r="AC23" s="476"/>
      <c r="AD23" s="396">
        <f t="shared" si="5"/>
        <v>0</v>
      </c>
      <c r="AE23" s="157">
        <f t="shared" si="6"/>
        <v>0</v>
      </c>
      <c r="AF23" s="147">
        <f t="shared" si="7"/>
        <v>0</v>
      </c>
      <c r="AG23" s="147">
        <f t="shared" si="8"/>
        <v>0</v>
      </c>
      <c r="AH23" s="186">
        <f t="shared" si="9"/>
        <v>0</v>
      </c>
      <c r="AI23" s="147">
        <f t="shared" si="10"/>
        <v>0</v>
      </c>
      <c r="AJ23" s="147">
        <f t="shared" si="11"/>
        <v>0</v>
      </c>
      <c r="AK23" s="186">
        <f t="shared" si="12"/>
        <v>0</v>
      </c>
      <c r="AL23" s="182">
        <f t="shared" si="13"/>
        <v>0</v>
      </c>
      <c r="AM23" s="147">
        <f t="shared" si="14"/>
        <v>0</v>
      </c>
      <c r="AN23" s="147">
        <f t="shared" si="15"/>
        <v>0</v>
      </c>
      <c r="AO23" s="186">
        <f t="shared" si="16"/>
        <v>0</v>
      </c>
      <c r="AP23" s="147">
        <f t="shared" si="17"/>
        <v>0</v>
      </c>
      <c r="AQ23" s="147">
        <f t="shared" si="18"/>
        <v>0</v>
      </c>
      <c r="AR23" s="190">
        <f t="shared" si="19"/>
        <v>0</v>
      </c>
      <c r="AS23" s="189">
        <f t="shared" si="20"/>
        <v>0</v>
      </c>
    </row>
    <row r="24" spans="1:45" x14ac:dyDescent="0.2">
      <c r="A24" s="10">
        <f>+IF(OR(Y24&gt;0,I24&gt;0),MAX(A$14:A23)+1,0)</f>
        <v>0</v>
      </c>
      <c r="B24" s="469"/>
      <c r="C24" s="469"/>
      <c r="D24" s="435"/>
      <c r="E24" s="435"/>
      <c r="F24" s="435"/>
      <c r="G24" s="435"/>
      <c r="H24" s="435"/>
      <c r="I24" s="435">
        <f t="shared" si="0"/>
        <v>0</v>
      </c>
      <c r="J24" s="11"/>
      <c r="K24" s="435"/>
      <c r="L24" s="435"/>
      <c r="M24" s="435"/>
      <c r="N24" s="435"/>
      <c r="O24" s="435"/>
      <c r="P24" s="435">
        <f t="shared" si="1"/>
        <v>0</v>
      </c>
      <c r="Q24" s="11"/>
      <c r="R24" s="435"/>
      <c r="S24" s="435"/>
      <c r="T24" s="435"/>
      <c r="U24" s="435"/>
      <c r="V24" s="435"/>
      <c r="W24" s="435">
        <f t="shared" si="2"/>
        <v>0</v>
      </c>
      <c r="X24" s="447">
        <f t="shared" si="3"/>
        <v>0</v>
      </c>
      <c r="Y24" s="156">
        <f t="shared" si="4"/>
        <v>0</v>
      </c>
      <c r="Z24" s="469"/>
      <c r="AA24" s="469"/>
      <c r="AB24" s="156">
        <f t="shared" si="21"/>
        <v>0</v>
      </c>
      <c r="AC24" s="476"/>
      <c r="AD24" s="396">
        <f t="shared" si="5"/>
        <v>0</v>
      </c>
      <c r="AE24" s="157">
        <f t="shared" si="6"/>
        <v>0</v>
      </c>
      <c r="AF24" s="147">
        <f t="shared" si="7"/>
        <v>0</v>
      </c>
      <c r="AG24" s="147">
        <f t="shared" si="8"/>
        <v>0</v>
      </c>
      <c r="AH24" s="186">
        <f t="shared" si="9"/>
        <v>0</v>
      </c>
      <c r="AI24" s="147">
        <f t="shared" si="10"/>
        <v>0</v>
      </c>
      <c r="AJ24" s="147">
        <f t="shared" si="11"/>
        <v>0</v>
      </c>
      <c r="AK24" s="186">
        <f t="shared" si="12"/>
        <v>0</v>
      </c>
      <c r="AL24" s="182">
        <f t="shared" si="13"/>
        <v>0</v>
      </c>
      <c r="AM24" s="147">
        <f t="shared" si="14"/>
        <v>0</v>
      </c>
      <c r="AN24" s="147">
        <f t="shared" si="15"/>
        <v>0</v>
      </c>
      <c r="AO24" s="186">
        <f t="shared" si="16"/>
        <v>0</v>
      </c>
      <c r="AP24" s="147">
        <f t="shared" si="17"/>
        <v>0</v>
      </c>
      <c r="AQ24" s="147">
        <f t="shared" si="18"/>
        <v>0</v>
      </c>
      <c r="AR24" s="190">
        <f t="shared" si="19"/>
        <v>0</v>
      </c>
      <c r="AS24" s="189">
        <f t="shared" si="20"/>
        <v>0</v>
      </c>
    </row>
    <row r="25" spans="1:45" x14ac:dyDescent="0.2">
      <c r="A25" s="10">
        <f>+IF(OR(Y25&gt;0,I25&gt;0),MAX(A$14:A24)+1,0)</f>
        <v>0</v>
      </c>
      <c r="B25" s="469"/>
      <c r="C25" s="469"/>
      <c r="D25" s="435"/>
      <c r="E25" s="435"/>
      <c r="F25" s="435"/>
      <c r="G25" s="435"/>
      <c r="H25" s="435"/>
      <c r="I25" s="435">
        <f t="shared" si="0"/>
        <v>0</v>
      </c>
      <c r="J25" s="11"/>
      <c r="K25" s="435"/>
      <c r="L25" s="435"/>
      <c r="M25" s="435"/>
      <c r="N25" s="435"/>
      <c r="O25" s="435"/>
      <c r="P25" s="435">
        <f t="shared" si="1"/>
        <v>0</v>
      </c>
      <c r="Q25" s="11"/>
      <c r="R25" s="435"/>
      <c r="S25" s="435"/>
      <c r="T25" s="435"/>
      <c r="U25" s="435"/>
      <c r="V25" s="435"/>
      <c r="W25" s="435">
        <f t="shared" si="2"/>
        <v>0</v>
      </c>
      <c r="X25" s="447">
        <f t="shared" si="3"/>
        <v>0</v>
      </c>
      <c r="Y25" s="156">
        <f t="shared" si="4"/>
        <v>0</v>
      </c>
      <c r="Z25" s="469"/>
      <c r="AA25" s="469"/>
      <c r="AB25" s="156">
        <f t="shared" si="21"/>
        <v>0</v>
      </c>
      <c r="AC25" s="476"/>
      <c r="AD25" s="396">
        <f t="shared" si="5"/>
        <v>0</v>
      </c>
      <c r="AE25" s="157">
        <f t="shared" si="6"/>
        <v>0</v>
      </c>
      <c r="AF25" s="147">
        <f t="shared" si="7"/>
        <v>0</v>
      </c>
      <c r="AG25" s="147">
        <f t="shared" si="8"/>
        <v>0</v>
      </c>
      <c r="AH25" s="186">
        <f t="shared" si="9"/>
        <v>0</v>
      </c>
      <c r="AI25" s="147">
        <f t="shared" si="10"/>
        <v>0</v>
      </c>
      <c r="AJ25" s="147">
        <f t="shared" si="11"/>
        <v>0</v>
      </c>
      <c r="AK25" s="186">
        <f t="shared" si="12"/>
        <v>0</v>
      </c>
      <c r="AL25" s="182">
        <f t="shared" si="13"/>
        <v>0</v>
      </c>
      <c r="AM25" s="147">
        <f t="shared" si="14"/>
        <v>0</v>
      </c>
      <c r="AN25" s="147">
        <f t="shared" si="15"/>
        <v>0</v>
      </c>
      <c r="AO25" s="186">
        <f t="shared" si="16"/>
        <v>0</v>
      </c>
      <c r="AP25" s="147">
        <f t="shared" si="17"/>
        <v>0</v>
      </c>
      <c r="AQ25" s="147">
        <f t="shared" si="18"/>
        <v>0</v>
      </c>
      <c r="AR25" s="190">
        <f t="shared" si="19"/>
        <v>0</v>
      </c>
      <c r="AS25" s="189">
        <f t="shared" si="20"/>
        <v>0</v>
      </c>
    </row>
    <row r="26" spans="1:45" x14ac:dyDescent="0.2">
      <c r="A26" s="10">
        <f>+IF(OR(Y26&gt;0,I26&gt;0),MAX(A$14:A25)+1,0)</f>
        <v>0</v>
      </c>
      <c r="B26" s="469"/>
      <c r="C26" s="469"/>
      <c r="D26" s="435"/>
      <c r="E26" s="435"/>
      <c r="F26" s="435"/>
      <c r="G26" s="435"/>
      <c r="H26" s="435"/>
      <c r="I26" s="435">
        <f t="shared" si="0"/>
        <v>0</v>
      </c>
      <c r="J26" s="11"/>
      <c r="K26" s="435"/>
      <c r="L26" s="435"/>
      <c r="M26" s="435"/>
      <c r="N26" s="435"/>
      <c r="O26" s="435"/>
      <c r="P26" s="435">
        <f t="shared" si="1"/>
        <v>0</v>
      </c>
      <c r="Q26" s="11"/>
      <c r="R26" s="435"/>
      <c r="S26" s="435"/>
      <c r="T26" s="435"/>
      <c r="U26" s="435"/>
      <c r="V26" s="435"/>
      <c r="W26" s="435">
        <f t="shared" si="2"/>
        <v>0</v>
      </c>
      <c r="X26" s="447">
        <f t="shared" si="3"/>
        <v>0</v>
      </c>
      <c r="Y26" s="156">
        <f t="shared" si="4"/>
        <v>0</v>
      </c>
      <c r="Z26" s="469"/>
      <c r="AA26" s="469"/>
      <c r="AB26" s="156">
        <f t="shared" si="21"/>
        <v>0</v>
      </c>
      <c r="AC26" s="476"/>
      <c r="AD26" s="396">
        <f t="shared" si="5"/>
        <v>0</v>
      </c>
      <c r="AE26" s="157">
        <f t="shared" si="6"/>
        <v>0</v>
      </c>
      <c r="AF26" s="147">
        <f t="shared" si="7"/>
        <v>0</v>
      </c>
      <c r="AG26" s="147">
        <f t="shared" si="8"/>
        <v>0</v>
      </c>
      <c r="AH26" s="186">
        <f t="shared" si="9"/>
        <v>0</v>
      </c>
      <c r="AI26" s="147">
        <f t="shared" si="10"/>
        <v>0</v>
      </c>
      <c r="AJ26" s="147">
        <f t="shared" si="11"/>
        <v>0</v>
      </c>
      <c r="AK26" s="186">
        <f t="shared" si="12"/>
        <v>0</v>
      </c>
      <c r="AL26" s="182">
        <f t="shared" si="13"/>
        <v>0</v>
      </c>
      <c r="AM26" s="147">
        <f t="shared" si="14"/>
        <v>0</v>
      </c>
      <c r="AN26" s="147">
        <f t="shared" si="15"/>
        <v>0</v>
      </c>
      <c r="AO26" s="186">
        <f t="shared" si="16"/>
        <v>0</v>
      </c>
      <c r="AP26" s="147">
        <f t="shared" si="17"/>
        <v>0</v>
      </c>
      <c r="AQ26" s="147">
        <f t="shared" si="18"/>
        <v>0</v>
      </c>
      <c r="AR26" s="190">
        <f t="shared" si="19"/>
        <v>0</v>
      </c>
      <c r="AS26" s="189">
        <f t="shared" si="20"/>
        <v>0</v>
      </c>
    </row>
    <row r="27" spans="1:45" x14ac:dyDescent="0.2">
      <c r="A27" s="10">
        <f>+IF(OR(Y27&gt;0,I27&gt;0),MAX(A$14:A26)+1,0)</f>
        <v>0</v>
      </c>
      <c r="B27" s="469"/>
      <c r="C27" s="469"/>
      <c r="D27" s="435"/>
      <c r="E27" s="435"/>
      <c r="F27" s="435"/>
      <c r="G27" s="435"/>
      <c r="H27" s="435"/>
      <c r="I27" s="435">
        <f t="shared" si="0"/>
        <v>0</v>
      </c>
      <c r="J27" s="11"/>
      <c r="K27" s="435"/>
      <c r="L27" s="435"/>
      <c r="M27" s="435"/>
      <c r="N27" s="435"/>
      <c r="O27" s="435"/>
      <c r="P27" s="435">
        <f t="shared" si="1"/>
        <v>0</v>
      </c>
      <c r="Q27" s="11"/>
      <c r="R27" s="435"/>
      <c r="S27" s="435"/>
      <c r="T27" s="435"/>
      <c r="U27" s="435"/>
      <c r="V27" s="435"/>
      <c r="W27" s="435">
        <f t="shared" si="2"/>
        <v>0</v>
      </c>
      <c r="X27" s="447">
        <f t="shared" si="3"/>
        <v>0</v>
      </c>
      <c r="Y27" s="156">
        <f t="shared" si="4"/>
        <v>0</v>
      </c>
      <c r="Z27" s="469"/>
      <c r="AA27" s="469"/>
      <c r="AB27" s="156">
        <f t="shared" si="21"/>
        <v>0</v>
      </c>
      <c r="AC27" s="476"/>
      <c r="AD27" s="396">
        <f t="shared" si="5"/>
        <v>0</v>
      </c>
      <c r="AE27" s="157">
        <f t="shared" si="6"/>
        <v>0</v>
      </c>
      <c r="AF27" s="147">
        <f t="shared" si="7"/>
        <v>0</v>
      </c>
      <c r="AG27" s="147">
        <f t="shared" si="8"/>
        <v>0</v>
      </c>
      <c r="AH27" s="186">
        <f t="shared" si="9"/>
        <v>0</v>
      </c>
      <c r="AI27" s="147">
        <f t="shared" si="10"/>
        <v>0</v>
      </c>
      <c r="AJ27" s="147">
        <f t="shared" si="11"/>
        <v>0</v>
      </c>
      <c r="AK27" s="186">
        <f t="shared" si="12"/>
        <v>0</v>
      </c>
      <c r="AL27" s="182">
        <f t="shared" si="13"/>
        <v>0</v>
      </c>
      <c r="AM27" s="147">
        <f t="shared" si="14"/>
        <v>0</v>
      </c>
      <c r="AN27" s="147">
        <f t="shared" si="15"/>
        <v>0</v>
      </c>
      <c r="AO27" s="186">
        <f t="shared" si="16"/>
        <v>0</v>
      </c>
      <c r="AP27" s="147">
        <f t="shared" si="17"/>
        <v>0</v>
      </c>
      <c r="AQ27" s="147">
        <f t="shared" si="18"/>
        <v>0</v>
      </c>
      <c r="AR27" s="190">
        <f t="shared" si="19"/>
        <v>0</v>
      </c>
      <c r="AS27" s="189">
        <f t="shared" si="20"/>
        <v>0</v>
      </c>
    </row>
    <row r="28" spans="1:45" x14ac:dyDescent="0.2">
      <c r="A28" s="10">
        <f>+IF(OR(Y28&gt;0,I28&gt;0),MAX(A$14:A27)+1,0)</f>
        <v>0</v>
      </c>
      <c r="B28" s="469"/>
      <c r="C28" s="469"/>
      <c r="D28" s="435"/>
      <c r="E28" s="435"/>
      <c r="F28" s="435"/>
      <c r="G28" s="435"/>
      <c r="H28" s="435"/>
      <c r="I28" s="435">
        <f t="shared" si="0"/>
        <v>0</v>
      </c>
      <c r="J28" s="11"/>
      <c r="K28" s="435"/>
      <c r="L28" s="435"/>
      <c r="M28" s="435"/>
      <c r="N28" s="435"/>
      <c r="O28" s="435"/>
      <c r="P28" s="435">
        <f t="shared" si="1"/>
        <v>0</v>
      </c>
      <c r="Q28" s="11"/>
      <c r="R28" s="435"/>
      <c r="S28" s="435"/>
      <c r="T28" s="435"/>
      <c r="U28" s="435"/>
      <c r="V28" s="435"/>
      <c r="W28" s="435">
        <f t="shared" si="2"/>
        <v>0</v>
      </c>
      <c r="X28" s="447">
        <f t="shared" si="3"/>
        <v>0</v>
      </c>
      <c r="Y28" s="156">
        <f t="shared" si="4"/>
        <v>0</v>
      </c>
      <c r="Z28" s="469"/>
      <c r="AA28" s="469"/>
      <c r="AB28" s="156">
        <f t="shared" si="21"/>
        <v>0</v>
      </c>
      <c r="AC28" s="476"/>
      <c r="AD28" s="396">
        <f t="shared" si="5"/>
        <v>0</v>
      </c>
      <c r="AE28" s="157">
        <f t="shared" si="6"/>
        <v>0</v>
      </c>
      <c r="AF28" s="147">
        <f t="shared" si="7"/>
        <v>0</v>
      </c>
      <c r="AG28" s="147">
        <f t="shared" si="8"/>
        <v>0</v>
      </c>
      <c r="AH28" s="186">
        <f t="shared" si="9"/>
        <v>0</v>
      </c>
      <c r="AI28" s="147">
        <f t="shared" si="10"/>
        <v>0</v>
      </c>
      <c r="AJ28" s="147">
        <f t="shared" si="11"/>
        <v>0</v>
      </c>
      <c r="AK28" s="186">
        <f t="shared" si="12"/>
        <v>0</v>
      </c>
      <c r="AL28" s="182">
        <f t="shared" si="13"/>
        <v>0</v>
      </c>
      <c r="AM28" s="147">
        <f t="shared" si="14"/>
        <v>0</v>
      </c>
      <c r="AN28" s="147">
        <f t="shared" si="15"/>
        <v>0</v>
      </c>
      <c r="AO28" s="186">
        <f t="shared" si="16"/>
        <v>0</v>
      </c>
      <c r="AP28" s="147">
        <f t="shared" si="17"/>
        <v>0</v>
      </c>
      <c r="AQ28" s="147">
        <f t="shared" si="18"/>
        <v>0</v>
      </c>
      <c r="AR28" s="190">
        <f t="shared" si="19"/>
        <v>0</v>
      </c>
      <c r="AS28" s="189">
        <f t="shared" si="20"/>
        <v>0</v>
      </c>
    </row>
    <row r="29" spans="1:45" x14ac:dyDescent="0.2">
      <c r="A29" s="10">
        <f>+IF(OR(Y29&gt;0,I29&gt;0),MAX(A$14:A28)+1,0)</f>
        <v>0</v>
      </c>
      <c r="B29" s="469"/>
      <c r="C29" s="469"/>
      <c r="D29" s="435"/>
      <c r="E29" s="435"/>
      <c r="F29" s="435"/>
      <c r="G29" s="435"/>
      <c r="H29" s="435"/>
      <c r="I29" s="435">
        <f t="shared" si="0"/>
        <v>0</v>
      </c>
      <c r="J29" s="11"/>
      <c r="K29" s="435"/>
      <c r="L29" s="435"/>
      <c r="M29" s="435"/>
      <c r="N29" s="435"/>
      <c r="O29" s="435"/>
      <c r="P29" s="435">
        <f t="shared" si="1"/>
        <v>0</v>
      </c>
      <c r="Q29" s="11"/>
      <c r="R29" s="435"/>
      <c r="S29" s="435"/>
      <c r="T29" s="435"/>
      <c r="U29" s="435"/>
      <c r="V29" s="435"/>
      <c r="W29" s="435">
        <f t="shared" si="2"/>
        <v>0</v>
      </c>
      <c r="X29" s="447">
        <f t="shared" si="3"/>
        <v>0</v>
      </c>
      <c r="Y29" s="156">
        <f t="shared" si="4"/>
        <v>0</v>
      </c>
      <c r="Z29" s="469"/>
      <c r="AA29" s="469"/>
      <c r="AB29" s="156">
        <f t="shared" si="21"/>
        <v>0</v>
      </c>
      <c r="AC29" s="476"/>
      <c r="AD29" s="396">
        <f t="shared" si="5"/>
        <v>0</v>
      </c>
      <c r="AE29" s="157">
        <f t="shared" si="6"/>
        <v>0</v>
      </c>
      <c r="AF29" s="147">
        <f t="shared" si="7"/>
        <v>0</v>
      </c>
      <c r="AG29" s="147">
        <f t="shared" si="8"/>
        <v>0</v>
      </c>
      <c r="AH29" s="186">
        <f t="shared" si="9"/>
        <v>0</v>
      </c>
      <c r="AI29" s="147">
        <f t="shared" si="10"/>
        <v>0</v>
      </c>
      <c r="AJ29" s="147">
        <f t="shared" si="11"/>
        <v>0</v>
      </c>
      <c r="AK29" s="186">
        <f t="shared" si="12"/>
        <v>0</v>
      </c>
      <c r="AL29" s="182">
        <f t="shared" si="13"/>
        <v>0</v>
      </c>
      <c r="AM29" s="147">
        <f t="shared" si="14"/>
        <v>0</v>
      </c>
      <c r="AN29" s="147">
        <f t="shared" si="15"/>
        <v>0</v>
      </c>
      <c r="AO29" s="186">
        <f t="shared" si="16"/>
        <v>0</v>
      </c>
      <c r="AP29" s="147">
        <f t="shared" si="17"/>
        <v>0</v>
      </c>
      <c r="AQ29" s="147">
        <f t="shared" si="18"/>
        <v>0</v>
      </c>
      <c r="AR29" s="190">
        <f t="shared" si="19"/>
        <v>0</v>
      </c>
      <c r="AS29" s="189">
        <f t="shared" si="20"/>
        <v>0</v>
      </c>
    </row>
    <row r="30" spans="1:45" x14ac:dyDescent="0.2">
      <c r="A30" s="10">
        <f>+IF(OR(Y30&gt;0,I30&gt;0),MAX(A$14:A29)+1,0)</f>
        <v>0</v>
      </c>
      <c r="B30" s="469"/>
      <c r="C30" s="469"/>
      <c r="D30" s="435"/>
      <c r="E30" s="435"/>
      <c r="F30" s="435"/>
      <c r="G30" s="435"/>
      <c r="H30" s="435"/>
      <c r="I30" s="435">
        <f t="shared" si="0"/>
        <v>0</v>
      </c>
      <c r="J30" s="11"/>
      <c r="K30" s="435"/>
      <c r="L30" s="435"/>
      <c r="M30" s="435"/>
      <c r="N30" s="435"/>
      <c r="O30" s="435"/>
      <c r="P30" s="435">
        <f t="shared" si="1"/>
        <v>0</v>
      </c>
      <c r="Q30" s="11"/>
      <c r="R30" s="435"/>
      <c r="S30" s="435"/>
      <c r="T30" s="435"/>
      <c r="U30" s="435"/>
      <c r="V30" s="435"/>
      <c r="W30" s="435">
        <f t="shared" si="2"/>
        <v>0</v>
      </c>
      <c r="X30" s="447">
        <f t="shared" si="3"/>
        <v>0</v>
      </c>
      <c r="Y30" s="156">
        <f t="shared" si="4"/>
        <v>0</v>
      </c>
      <c r="Z30" s="469"/>
      <c r="AA30" s="469"/>
      <c r="AB30" s="156">
        <f t="shared" si="21"/>
        <v>0</v>
      </c>
      <c r="AC30" s="476"/>
      <c r="AD30" s="396">
        <f t="shared" si="5"/>
        <v>0</v>
      </c>
      <c r="AE30" s="157">
        <f t="shared" si="6"/>
        <v>0</v>
      </c>
      <c r="AF30" s="147">
        <f t="shared" si="7"/>
        <v>0</v>
      </c>
      <c r="AG30" s="147">
        <f t="shared" si="8"/>
        <v>0</v>
      </c>
      <c r="AH30" s="186">
        <f t="shared" si="9"/>
        <v>0</v>
      </c>
      <c r="AI30" s="147">
        <f t="shared" si="10"/>
        <v>0</v>
      </c>
      <c r="AJ30" s="147">
        <f t="shared" si="11"/>
        <v>0</v>
      </c>
      <c r="AK30" s="186">
        <f t="shared" si="12"/>
        <v>0</v>
      </c>
      <c r="AL30" s="182">
        <f t="shared" si="13"/>
        <v>0</v>
      </c>
      <c r="AM30" s="147">
        <f t="shared" si="14"/>
        <v>0</v>
      </c>
      <c r="AN30" s="147">
        <f t="shared" si="15"/>
        <v>0</v>
      </c>
      <c r="AO30" s="186">
        <f t="shared" si="16"/>
        <v>0</v>
      </c>
      <c r="AP30" s="147">
        <f t="shared" si="17"/>
        <v>0</v>
      </c>
      <c r="AQ30" s="147">
        <f t="shared" si="18"/>
        <v>0</v>
      </c>
      <c r="AR30" s="190">
        <f t="shared" si="19"/>
        <v>0</v>
      </c>
      <c r="AS30" s="189">
        <f t="shared" si="20"/>
        <v>0</v>
      </c>
    </row>
    <row r="31" spans="1:45" x14ac:dyDescent="0.2">
      <c r="A31" s="10">
        <f>+IF(OR(Y31&gt;0,I31&gt;0),MAX(A$14:A30)+1,0)</f>
        <v>0</v>
      </c>
      <c r="B31" s="469"/>
      <c r="C31" s="469"/>
      <c r="D31" s="435"/>
      <c r="E31" s="435"/>
      <c r="F31" s="435"/>
      <c r="G31" s="435"/>
      <c r="H31" s="435"/>
      <c r="I31" s="435">
        <f t="shared" si="0"/>
        <v>0</v>
      </c>
      <c r="J31" s="11"/>
      <c r="K31" s="435"/>
      <c r="L31" s="435"/>
      <c r="M31" s="435"/>
      <c r="N31" s="435"/>
      <c r="O31" s="435"/>
      <c r="P31" s="435">
        <f t="shared" si="1"/>
        <v>0</v>
      </c>
      <c r="Q31" s="11"/>
      <c r="R31" s="435"/>
      <c r="S31" s="435"/>
      <c r="T31" s="435"/>
      <c r="U31" s="435"/>
      <c r="V31" s="435"/>
      <c r="W31" s="435">
        <f t="shared" si="2"/>
        <v>0</v>
      </c>
      <c r="X31" s="447">
        <f t="shared" si="3"/>
        <v>0</v>
      </c>
      <c r="Y31" s="156">
        <f t="shared" si="4"/>
        <v>0</v>
      </c>
      <c r="Z31" s="469"/>
      <c r="AA31" s="469"/>
      <c r="AB31" s="156">
        <f t="shared" si="21"/>
        <v>0</v>
      </c>
      <c r="AC31" s="476"/>
      <c r="AD31" s="396">
        <f t="shared" si="5"/>
        <v>0</v>
      </c>
      <c r="AE31" s="157">
        <f t="shared" si="6"/>
        <v>0</v>
      </c>
      <c r="AF31" s="147">
        <f t="shared" si="7"/>
        <v>0</v>
      </c>
      <c r="AG31" s="147">
        <f t="shared" si="8"/>
        <v>0</v>
      </c>
      <c r="AH31" s="186">
        <f t="shared" si="9"/>
        <v>0</v>
      </c>
      <c r="AI31" s="147">
        <f t="shared" si="10"/>
        <v>0</v>
      </c>
      <c r="AJ31" s="147">
        <f t="shared" si="11"/>
        <v>0</v>
      </c>
      <c r="AK31" s="186">
        <f t="shared" si="12"/>
        <v>0</v>
      </c>
      <c r="AL31" s="182">
        <f t="shared" si="13"/>
        <v>0</v>
      </c>
      <c r="AM31" s="147">
        <f t="shared" si="14"/>
        <v>0</v>
      </c>
      <c r="AN31" s="147">
        <f t="shared" si="15"/>
        <v>0</v>
      </c>
      <c r="AO31" s="186">
        <f t="shared" si="16"/>
        <v>0</v>
      </c>
      <c r="AP31" s="147">
        <f t="shared" si="17"/>
        <v>0</v>
      </c>
      <c r="AQ31" s="147">
        <f t="shared" si="18"/>
        <v>0</v>
      </c>
      <c r="AR31" s="190">
        <f t="shared" si="19"/>
        <v>0</v>
      </c>
      <c r="AS31" s="189">
        <f t="shared" si="20"/>
        <v>0</v>
      </c>
    </row>
    <row r="32" spans="1:45" x14ac:dyDescent="0.2">
      <c r="A32" s="10">
        <f>+IF(OR(Y32&gt;0,I32&gt;0),MAX(A$14:A31)+1,0)</f>
        <v>0</v>
      </c>
      <c r="B32" s="469"/>
      <c r="C32" s="469"/>
      <c r="D32" s="435"/>
      <c r="E32" s="435"/>
      <c r="F32" s="435"/>
      <c r="G32" s="435"/>
      <c r="H32" s="435"/>
      <c r="I32" s="435">
        <f t="shared" si="0"/>
        <v>0</v>
      </c>
      <c r="J32" s="11"/>
      <c r="K32" s="435"/>
      <c r="L32" s="435"/>
      <c r="M32" s="435"/>
      <c r="N32" s="435"/>
      <c r="O32" s="435"/>
      <c r="P32" s="435">
        <f t="shared" si="1"/>
        <v>0</v>
      </c>
      <c r="Q32" s="11"/>
      <c r="R32" s="435"/>
      <c r="S32" s="435"/>
      <c r="T32" s="435"/>
      <c r="U32" s="435"/>
      <c r="V32" s="435"/>
      <c r="W32" s="435">
        <f t="shared" si="2"/>
        <v>0</v>
      </c>
      <c r="X32" s="447">
        <f t="shared" si="3"/>
        <v>0</v>
      </c>
      <c r="Y32" s="156">
        <f t="shared" si="4"/>
        <v>0</v>
      </c>
      <c r="Z32" s="469"/>
      <c r="AA32" s="469"/>
      <c r="AB32" s="156">
        <f t="shared" si="21"/>
        <v>0</v>
      </c>
      <c r="AC32" s="476"/>
      <c r="AD32" s="396">
        <f t="shared" si="5"/>
        <v>0</v>
      </c>
      <c r="AE32" s="157">
        <f t="shared" si="6"/>
        <v>0</v>
      </c>
      <c r="AF32" s="147">
        <f t="shared" si="7"/>
        <v>0</v>
      </c>
      <c r="AG32" s="147">
        <f t="shared" si="8"/>
        <v>0</v>
      </c>
      <c r="AH32" s="186">
        <f t="shared" si="9"/>
        <v>0</v>
      </c>
      <c r="AI32" s="147">
        <f t="shared" si="10"/>
        <v>0</v>
      </c>
      <c r="AJ32" s="147">
        <f t="shared" si="11"/>
        <v>0</v>
      </c>
      <c r="AK32" s="186">
        <f t="shared" si="12"/>
        <v>0</v>
      </c>
      <c r="AL32" s="182">
        <f t="shared" si="13"/>
        <v>0</v>
      </c>
      <c r="AM32" s="147">
        <f t="shared" si="14"/>
        <v>0</v>
      </c>
      <c r="AN32" s="147">
        <f t="shared" si="15"/>
        <v>0</v>
      </c>
      <c r="AO32" s="186">
        <f t="shared" si="16"/>
        <v>0</v>
      </c>
      <c r="AP32" s="147">
        <f t="shared" si="17"/>
        <v>0</v>
      </c>
      <c r="AQ32" s="147">
        <f t="shared" si="18"/>
        <v>0</v>
      </c>
      <c r="AR32" s="190">
        <f t="shared" si="19"/>
        <v>0</v>
      </c>
      <c r="AS32" s="189">
        <f t="shared" si="20"/>
        <v>0</v>
      </c>
    </row>
    <row r="33" spans="1:45" x14ac:dyDescent="0.2">
      <c r="A33" s="10">
        <f>+IF(OR(Y33&gt;0,I33&gt;0),MAX(A$14:A32)+1,0)</f>
        <v>0</v>
      </c>
      <c r="B33" s="469"/>
      <c r="C33" s="469"/>
      <c r="D33" s="435"/>
      <c r="E33" s="435"/>
      <c r="F33" s="435"/>
      <c r="G33" s="435"/>
      <c r="H33" s="435"/>
      <c r="I33" s="435">
        <f t="shared" si="0"/>
        <v>0</v>
      </c>
      <c r="J33" s="11"/>
      <c r="K33" s="435"/>
      <c r="L33" s="435"/>
      <c r="M33" s="435"/>
      <c r="N33" s="435"/>
      <c r="O33" s="435"/>
      <c r="P33" s="435">
        <f t="shared" si="1"/>
        <v>0</v>
      </c>
      <c r="Q33" s="11"/>
      <c r="R33" s="435"/>
      <c r="S33" s="435"/>
      <c r="T33" s="435"/>
      <c r="U33" s="435"/>
      <c r="V33" s="435"/>
      <c r="W33" s="435">
        <f t="shared" si="2"/>
        <v>0</v>
      </c>
      <c r="X33" s="447">
        <f t="shared" si="3"/>
        <v>0</v>
      </c>
      <c r="Y33" s="156">
        <f t="shared" si="4"/>
        <v>0</v>
      </c>
      <c r="Z33" s="469"/>
      <c r="AA33" s="469"/>
      <c r="AB33" s="156">
        <f t="shared" si="21"/>
        <v>0</v>
      </c>
      <c r="AC33" s="476"/>
      <c r="AD33" s="396">
        <f t="shared" si="5"/>
        <v>0</v>
      </c>
      <c r="AE33" s="157">
        <f t="shared" si="6"/>
        <v>0</v>
      </c>
      <c r="AF33" s="147">
        <f t="shared" si="7"/>
        <v>0</v>
      </c>
      <c r="AG33" s="147">
        <f t="shared" si="8"/>
        <v>0</v>
      </c>
      <c r="AH33" s="186">
        <f t="shared" si="9"/>
        <v>0</v>
      </c>
      <c r="AI33" s="147">
        <f t="shared" si="10"/>
        <v>0</v>
      </c>
      <c r="AJ33" s="147">
        <f t="shared" si="11"/>
        <v>0</v>
      </c>
      <c r="AK33" s="186">
        <f t="shared" si="12"/>
        <v>0</v>
      </c>
      <c r="AL33" s="182">
        <f t="shared" si="13"/>
        <v>0</v>
      </c>
      <c r="AM33" s="147">
        <f t="shared" si="14"/>
        <v>0</v>
      </c>
      <c r="AN33" s="147">
        <f t="shared" si="15"/>
        <v>0</v>
      </c>
      <c r="AO33" s="186">
        <f t="shared" si="16"/>
        <v>0</v>
      </c>
      <c r="AP33" s="147">
        <f t="shared" si="17"/>
        <v>0</v>
      </c>
      <c r="AQ33" s="147">
        <f t="shared" si="18"/>
        <v>0</v>
      </c>
      <c r="AR33" s="190">
        <f t="shared" si="19"/>
        <v>0</v>
      </c>
      <c r="AS33" s="189">
        <f t="shared" si="20"/>
        <v>0</v>
      </c>
    </row>
    <row r="34" spans="1:45" x14ac:dyDescent="0.2">
      <c r="A34" s="10">
        <f>+IF(OR(Y34&gt;0,I34&gt;0),MAX(A$14:A33)+1,0)</f>
        <v>0</v>
      </c>
      <c r="B34" s="469"/>
      <c r="C34" s="469"/>
      <c r="D34" s="435"/>
      <c r="E34" s="435"/>
      <c r="F34" s="435"/>
      <c r="G34" s="435"/>
      <c r="H34" s="435"/>
      <c r="I34" s="435">
        <f t="shared" si="0"/>
        <v>0</v>
      </c>
      <c r="J34" s="11"/>
      <c r="K34" s="435"/>
      <c r="L34" s="435"/>
      <c r="M34" s="435"/>
      <c r="N34" s="435"/>
      <c r="O34" s="435"/>
      <c r="P34" s="435">
        <f t="shared" si="1"/>
        <v>0</v>
      </c>
      <c r="Q34" s="11"/>
      <c r="R34" s="435"/>
      <c r="S34" s="435"/>
      <c r="T34" s="435"/>
      <c r="U34" s="435"/>
      <c r="V34" s="435"/>
      <c r="W34" s="435">
        <f t="shared" si="2"/>
        <v>0</v>
      </c>
      <c r="X34" s="447">
        <f t="shared" si="3"/>
        <v>0</v>
      </c>
      <c r="Y34" s="156">
        <f t="shared" si="4"/>
        <v>0</v>
      </c>
      <c r="Z34" s="469"/>
      <c r="AA34" s="469"/>
      <c r="AB34" s="156">
        <f t="shared" si="21"/>
        <v>0</v>
      </c>
      <c r="AC34" s="476"/>
      <c r="AD34" s="396">
        <f t="shared" si="5"/>
        <v>0</v>
      </c>
      <c r="AE34" s="157">
        <f t="shared" si="6"/>
        <v>0</v>
      </c>
      <c r="AF34" s="147">
        <f t="shared" si="7"/>
        <v>0</v>
      </c>
      <c r="AG34" s="147">
        <f t="shared" si="8"/>
        <v>0</v>
      </c>
      <c r="AH34" s="186">
        <f t="shared" si="9"/>
        <v>0</v>
      </c>
      <c r="AI34" s="147">
        <f t="shared" si="10"/>
        <v>0</v>
      </c>
      <c r="AJ34" s="147">
        <f t="shared" si="11"/>
        <v>0</v>
      </c>
      <c r="AK34" s="186">
        <f t="shared" si="12"/>
        <v>0</v>
      </c>
      <c r="AL34" s="182">
        <f t="shared" si="13"/>
        <v>0</v>
      </c>
      <c r="AM34" s="147">
        <f t="shared" si="14"/>
        <v>0</v>
      </c>
      <c r="AN34" s="147">
        <f t="shared" si="15"/>
        <v>0</v>
      </c>
      <c r="AO34" s="186">
        <f t="shared" si="16"/>
        <v>0</v>
      </c>
      <c r="AP34" s="147">
        <f t="shared" si="17"/>
        <v>0</v>
      </c>
      <c r="AQ34" s="147">
        <f t="shared" si="18"/>
        <v>0</v>
      </c>
      <c r="AR34" s="190">
        <f t="shared" si="19"/>
        <v>0</v>
      </c>
      <c r="AS34" s="189">
        <f t="shared" si="20"/>
        <v>0</v>
      </c>
    </row>
    <row r="35" spans="1:45" x14ac:dyDescent="0.2">
      <c r="A35" s="10">
        <f>+IF(OR(Y35&gt;0,I35&gt;0),MAX(A$14:A34)+1,0)</f>
        <v>0</v>
      </c>
      <c r="B35" s="469"/>
      <c r="C35" s="469"/>
      <c r="D35" s="435"/>
      <c r="E35" s="435"/>
      <c r="F35" s="435"/>
      <c r="G35" s="435"/>
      <c r="H35" s="435"/>
      <c r="I35" s="435">
        <f t="shared" si="0"/>
        <v>0</v>
      </c>
      <c r="J35" s="11"/>
      <c r="K35" s="435"/>
      <c r="L35" s="435"/>
      <c r="M35" s="435"/>
      <c r="N35" s="435"/>
      <c r="O35" s="435"/>
      <c r="P35" s="435">
        <f t="shared" si="1"/>
        <v>0</v>
      </c>
      <c r="Q35" s="11"/>
      <c r="R35" s="435"/>
      <c r="S35" s="435"/>
      <c r="T35" s="435"/>
      <c r="U35" s="435"/>
      <c r="V35" s="435"/>
      <c r="W35" s="435">
        <f t="shared" si="2"/>
        <v>0</v>
      </c>
      <c r="X35" s="447">
        <f t="shared" si="3"/>
        <v>0</v>
      </c>
      <c r="Y35" s="156">
        <f t="shared" si="4"/>
        <v>0</v>
      </c>
      <c r="Z35" s="469"/>
      <c r="AA35" s="469"/>
      <c r="AB35" s="156">
        <f t="shared" si="21"/>
        <v>0</v>
      </c>
      <c r="AC35" s="476"/>
      <c r="AD35" s="396">
        <f t="shared" si="5"/>
        <v>0</v>
      </c>
      <c r="AE35" s="157">
        <f t="shared" si="6"/>
        <v>0</v>
      </c>
      <c r="AF35" s="147">
        <f t="shared" si="7"/>
        <v>0</v>
      </c>
      <c r="AG35" s="147">
        <f t="shared" si="8"/>
        <v>0</v>
      </c>
      <c r="AH35" s="186">
        <f t="shared" si="9"/>
        <v>0</v>
      </c>
      <c r="AI35" s="147">
        <f t="shared" si="10"/>
        <v>0</v>
      </c>
      <c r="AJ35" s="147">
        <f t="shared" si="11"/>
        <v>0</v>
      </c>
      <c r="AK35" s="186">
        <f t="shared" si="12"/>
        <v>0</v>
      </c>
      <c r="AL35" s="182">
        <f t="shared" si="13"/>
        <v>0</v>
      </c>
      <c r="AM35" s="147">
        <f t="shared" si="14"/>
        <v>0</v>
      </c>
      <c r="AN35" s="147">
        <f t="shared" si="15"/>
        <v>0</v>
      </c>
      <c r="AO35" s="186">
        <f t="shared" si="16"/>
        <v>0</v>
      </c>
      <c r="AP35" s="147">
        <f t="shared" si="17"/>
        <v>0</v>
      </c>
      <c r="AQ35" s="147">
        <f t="shared" si="18"/>
        <v>0</v>
      </c>
      <c r="AR35" s="190">
        <f t="shared" si="19"/>
        <v>0</v>
      </c>
      <c r="AS35" s="189">
        <f t="shared" si="20"/>
        <v>0</v>
      </c>
    </row>
    <row r="36" spans="1:45" x14ac:dyDescent="0.2">
      <c r="A36" s="10">
        <f>+IF(OR(Y36&gt;0,I36&gt;0),MAX(A$14:A35)+1,0)</f>
        <v>0</v>
      </c>
      <c r="B36" s="469"/>
      <c r="C36" s="469"/>
      <c r="D36" s="435"/>
      <c r="E36" s="435"/>
      <c r="F36" s="435"/>
      <c r="G36" s="435"/>
      <c r="H36" s="435"/>
      <c r="I36" s="435">
        <f t="shared" si="0"/>
        <v>0</v>
      </c>
      <c r="J36" s="11"/>
      <c r="K36" s="435"/>
      <c r="L36" s="435"/>
      <c r="M36" s="435"/>
      <c r="N36" s="435"/>
      <c r="O36" s="435"/>
      <c r="P36" s="435">
        <f t="shared" si="1"/>
        <v>0</v>
      </c>
      <c r="Q36" s="11"/>
      <c r="R36" s="435"/>
      <c r="S36" s="435"/>
      <c r="T36" s="435"/>
      <c r="U36" s="435"/>
      <c r="V36" s="435"/>
      <c r="W36" s="435">
        <f t="shared" si="2"/>
        <v>0</v>
      </c>
      <c r="X36" s="447">
        <f t="shared" si="3"/>
        <v>0</v>
      </c>
      <c r="Y36" s="156">
        <f t="shared" si="4"/>
        <v>0</v>
      </c>
      <c r="Z36" s="469"/>
      <c r="AA36" s="469"/>
      <c r="AB36" s="156">
        <f t="shared" si="21"/>
        <v>0</v>
      </c>
      <c r="AC36" s="476"/>
      <c r="AD36" s="396">
        <f t="shared" si="5"/>
        <v>0</v>
      </c>
      <c r="AE36" s="157">
        <f t="shared" si="6"/>
        <v>0</v>
      </c>
      <c r="AF36" s="147">
        <f t="shared" si="7"/>
        <v>0</v>
      </c>
      <c r="AG36" s="147">
        <f t="shared" si="8"/>
        <v>0</v>
      </c>
      <c r="AH36" s="186">
        <f t="shared" si="9"/>
        <v>0</v>
      </c>
      <c r="AI36" s="147">
        <f t="shared" si="10"/>
        <v>0</v>
      </c>
      <c r="AJ36" s="147">
        <f t="shared" si="11"/>
        <v>0</v>
      </c>
      <c r="AK36" s="186">
        <f t="shared" si="12"/>
        <v>0</v>
      </c>
      <c r="AL36" s="182">
        <f t="shared" si="13"/>
        <v>0</v>
      </c>
      <c r="AM36" s="147">
        <f t="shared" si="14"/>
        <v>0</v>
      </c>
      <c r="AN36" s="147">
        <f t="shared" si="15"/>
        <v>0</v>
      </c>
      <c r="AO36" s="186">
        <f t="shared" si="16"/>
        <v>0</v>
      </c>
      <c r="AP36" s="147">
        <f t="shared" si="17"/>
        <v>0</v>
      </c>
      <c r="AQ36" s="147">
        <f t="shared" si="18"/>
        <v>0</v>
      </c>
      <c r="AR36" s="190">
        <f t="shared" si="19"/>
        <v>0</v>
      </c>
      <c r="AS36" s="189">
        <f t="shared" si="20"/>
        <v>0</v>
      </c>
    </row>
    <row r="37" spans="1:45" x14ac:dyDescent="0.2">
      <c r="A37" s="10">
        <f>+IF(OR(Y37&gt;0,I37&gt;0),MAX(A$14:A36)+1,0)</f>
        <v>0</v>
      </c>
      <c r="B37" s="469"/>
      <c r="C37" s="469"/>
      <c r="D37" s="435"/>
      <c r="E37" s="435"/>
      <c r="F37" s="435"/>
      <c r="G37" s="435"/>
      <c r="H37" s="435"/>
      <c r="I37" s="435">
        <f t="shared" si="0"/>
        <v>0</v>
      </c>
      <c r="J37" s="11"/>
      <c r="K37" s="435"/>
      <c r="L37" s="435"/>
      <c r="M37" s="435"/>
      <c r="N37" s="435"/>
      <c r="O37" s="435"/>
      <c r="P37" s="435">
        <f t="shared" si="1"/>
        <v>0</v>
      </c>
      <c r="Q37" s="11"/>
      <c r="R37" s="435"/>
      <c r="S37" s="435"/>
      <c r="T37" s="435"/>
      <c r="U37" s="435"/>
      <c r="V37" s="435"/>
      <c r="W37" s="435">
        <f t="shared" si="2"/>
        <v>0</v>
      </c>
      <c r="X37" s="447">
        <f t="shared" si="3"/>
        <v>0</v>
      </c>
      <c r="Y37" s="156">
        <f t="shared" si="4"/>
        <v>0</v>
      </c>
      <c r="Z37" s="469"/>
      <c r="AA37" s="469"/>
      <c r="AB37" s="156">
        <f t="shared" si="21"/>
        <v>0</v>
      </c>
      <c r="AC37" s="476"/>
      <c r="AD37" s="396">
        <f t="shared" si="5"/>
        <v>0</v>
      </c>
      <c r="AE37" s="157">
        <f t="shared" si="6"/>
        <v>0</v>
      </c>
      <c r="AF37" s="147">
        <f t="shared" si="7"/>
        <v>0</v>
      </c>
      <c r="AG37" s="147">
        <f t="shared" si="8"/>
        <v>0</v>
      </c>
      <c r="AH37" s="186">
        <f t="shared" si="9"/>
        <v>0</v>
      </c>
      <c r="AI37" s="147">
        <f t="shared" si="10"/>
        <v>0</v>
      </c>
      <c r="AJ37" s="147">
        <f t="shared" si="11"/>
        <v>0</v>
      </c>
      <c r="AK37" s="186">
        <f t="shared" si="12"/>
        <v>0</v>
      </c>
      <c r="AL37" s="182">
        <f t="shared" si="13"/>
        <v>0</v>
      </c>
      <c r="AM37" s="147">
        <f t="shared" si="14"/>
        <v>0</v>
      </c>
      <c r="AN37" s="147">
        <f t="shared" si="15"/>
        <v>0</v>
      </c>
      <c r="AO37" s="186">
        <f t="shared" si="16"/>
        <v>0</v>
      </c>
      <c r="AP37" s="147">
        <f t="shared" si="17"/>
        <v>0</v>
      </c>
      <c r="AQ37" s="147">
        <f t="shared" si="18"/>
        <v>0</v>
      </c>
      <c r="AR37" s="190">
        <f t="shared" si="19"/>
        <v>0</v>
      </c>
      <c r="AS37" s="189">
        <f t="shared" si="20"/>
        <v>0</v>
      </c>
    </row>
    <row r="38" spans="1:45" x14ac:dyDescent="0.2">
      <c r="A38" s="10">
        <f>+IF(OR(Y38&gt;0,I38&gt;0),MAX(A$14:A37)+1,0)</f>
        <v>0</v>
      </c>
      <c r="B38" s="469"/>
      <c r="C38" s="469"/>
      <c r="D38" s="435"/>
      <c r="E38" s="435"/>
      <c r="F38" s="435"/>
      <c r="G38" s="435"/>
      <c r="H38" s="435"/>
      <c r="I38" s="435">
        <f t="shared" si="0"/>
        <v>0</v>
      </c>
      <c r="J38" s="11"/>
      <c r="K38" s="435"/>
      <c r="L38" s="435"/>
      <c r="M38" s="435"/>
      <c r="N38" s="435"/>
      <c r="O38" s="435"/>
      <c r="P38" s="435">
        <f t="shared" si="1"/>
        <v>0</v>
      </c>
      <c r="Q38" s="11"/>
      <c r="R38" s="435"/>
      <c r="S38" s="435"/>
      <c r="T38" s="435"/>
      <c r="U38" s="435"/>
      <c r="V38" s="435"/>
      <c r="W38" s="435">
        <f t="shared" si="2"/>
        <v>0</v>
      </c>
      <c r="X38" s="447">
        <f t="shared" si="3"/>
        <v>0</v>
      </c>
      <c r="Y38" s="156">
        <f t="shared" si="4"/>
        <v>0</v>
      </c>
      <c r="Z38" s="469"/>
      <c r="AA38" s="469"/>
      <c r="AB38" s="156">
        <f t="shared" si="21"/>
        <v>0</v>
      </c>
      <c r="AC38" s="476"/>
      <c r="AD38" s="396">
        <f t="shared" si="5"/>
        <v>0</v>
      </c>
      <c r="AE38" s="157">
        <f t="shared" si="6"/>
        <v>0</v>
      </c>
      <c r="AF38" s="147">
        <f t="shared" si="7"/>
        <v>0</v>
      </c>
      <c r="AG38" s="147">
        <f t="shared" si="8"/>
        <v>0</v>
      </c>
      <c r="AH38" s="186">
        <f t="shared" si="9"/>
        <v>0</v>
      </c>
      <c r="AI38" s="147">
        <f t="shared" si="10"/>
        <v>0</v>
      </c>
      <c r="AJ38" s="147">
        <f t="shared" si="11"/>
        <v>0</v>
      </c>
      <c r="AK38" s="186">
        <f t="shared" si="12"/>
        <v>0</v>
      </c>
      <c r="AL38" s="182">
        <f t="shared" si="13"/>
        <v>0</v>
      </c>
      <c r="AM38" s="147">
        <f t="shared" si="14"/>
        <v>0</v>
      </c>
      <c r="AN38" s="147">
        <f t="shared" si="15"/>
        <v>0</v>
      </c>
      <c r="AO38" s="186">
        <f t="shared" si="16"/>
        <v>0</v>
      </c>
      <c r="AP38" s="147">
        <f t="shared" si="17"/>
        <v>0</v>
      </c>
      <c r="AQ38" s="147">
        <f t="shared" si="18"/>
        <v>0</v>
      </c>
      <c r="AR38" s="190">
        <f t="shared" si="19"/>
        <v>0</v>
      </c>
      <c r="AS38" s="189">
        <f t="shared" si="20"/>
        <v>0</v>
      </c>
    </row>
    <row r="39" spans="1:45" x14ac:dyDescent="0.2">
      <c r="A39" s="10">
        <f>+IF(OR(Y39&gt;0,I39&gt;0),MAX(A$14:A38)+1,0)</f>
        <v>0</v>
      </c>
      <c r="B39" s="469"/>
      <c r="C39" s="469"/>
      <c r="D39" s="435"/>
      <c r="E39" s="435"/>
      <c r="F39" s="435"/>
      <c r="G39" s="435"/>
      <c r="H39" s="435"/>
      <c r="I39" s="435">
        <f t="shared" si="0"/>
        <v>0</v>
      </c>
      <c r="J39" s="11"/>
      <c r="K39" s="435"/>
      <c r="L39" s="435"/>
      <c r="M39" s="435"/>
      <c r="N39" s="435"/>
      <c r="O39" s="435"/>
      <c r="P39" s="435">
        <f t="shared" si="1"/>
        <v>0</v>
      </c>
      <c r="Q39" s="11"/>
      <c r="R39" s="435"/>
      <c r="S39" s="435"/>
      <c r="T39" s="435"/>
      <c r="U39" s="435"/>
      <c r="V39" s="435"/>
      <c r="W39" s="435">
        <f t="shared" si="2"/>
        <v>0</v>
      </c>
      <c r="X39" s="447">
        <f t="shared" si="3"/>
        <v>0</v>
      </c>
      <c r="Y39" s="156">
        <f t="shared" si="4"/>
        <v>0</v>
      </c>
      <c r="Z39" s="469"/>
      <c r="AA39" s="469"/>
      <c r="AB39" s="156">
        <f t="shared" si="21"/>
        <v>0</v>
      </c>
      <c r="AC39" s="476"/>
      <c r="AD39" s="396">
        <f t="shared" si="5"/>
        <v>0</v>
      </c>
      <c r="AE39" s="157">
        <f t="shared" si="6"/>
        <v>0</v>
      </c>
      <c r="AF39" s="147">
        <f t="shared" si="7"/>
        <v>0</v>
      </c>
      <c r="AG39" s="147">
        <f t="shared" si="8"/>
        <v>0</v>
      </c>
      <c r="AH39" s="186">
        <f t="shared" si="9"/>
        <v>0</v>
      </c>
      <c r="AI39" s="147">
        <f t="shared" si="10"/>
        <v>0</v>
      </c>
      <c r="AJ39" s="147">
        <f t="shared" si="11"/>
        <v>0</v>
      </c>
      <c r="AK39" s="186">
        <f t="shared" si="12"/>
        <v>0</v>
      </c>
      <c r="AL39" s="182">
        <f t="shared" si="13"/>
        <v>0</v>
      </c>
      <c r="AM39" s="147">
        <f t="shared" si="14"/>
        <v>0</v>
      </c>
      <c r="AN39" s="147">
        <f t="shared" si="15"/>
        <v>0</v>
      </c>
      <c r="AO39" s="186">
        <f t="shared" si="16"/>
        <v>0</v>
      </c>
      <c r="AP39" s="147">
        <f t="shared" si="17"/>
        <v>0</v>
      </c>
      <c r="AQ39" s="147">
        <f t="shared" si="18"/>
        <v>0</v>
      </c>
      <c r="AR39" s="190">
        <f t="shared" si="19"/>
        <v>0</v>
      </c>
      <c r="AS39" s="189">
        <f t="shared" si="20"/>
        <v>0</v>
      </c>
    </row>
    <row r="40" spans="1:45" x14ac:dyDescent="0.2">
      <c r="A40" s="10">
        <f>+IF(OR(Y40&gt;0,I40&gt;0),MAX(A$14:A39)+1,0)</f>
        <v>0</v>
      </c>
      <c r="B40" s="469"/>
      <c r="C40" s="469"/>
      <c r="D40" s="435"/>
      <c r="E40" s="435"/>
      <c r="F40" s="435"/>
      <c r="G40" s="435"/>
      <c r="H40" s="435"/>
      <c r="I40" s="435">
        <f t="shared" si="0"/>
        <v>0</v>
      </c>
      <c r="J40" s="11"/>
      <c r="K40" s="435"/>
      <c r="L40" s="435"/>
      <c r="M40" s="435"/>
      <c r="N40" s="435"/>
      <c r="O40" s="435"/>
      <c r="P40" s="435">
        <f t="shared" si="1"/>
        <v>0</v>
      </c>
      <c r="Q40" s="11"/>
      <c r="R40" s="435"/>
      <c r="S40" s="435"/>
      <c r="T40" s="435"/>
      <c r="U40" s="435"/>
      <c r="V40" s="435"/>
      <c r="W40" s="435">
        <f t="shared" si="2"/>
        <v>0</v>
      </c>
      <c r="X40" s="447">
        <f t="shared" si="3"/>
        <v>0</v>
      </c>
      <c r="Y40" s="156">
        <f t="shared" si="4"/>
        <v>0</v>
      </c>
      <c r="Z40" s="469"/>
      <c r="AA40" s="469"/>
      <c r="AB40" s="156">
        <f t="shared" si="21"/>
        <v>0</v>
      </c>
      <c r="AC40" s="476"/>
      <c r="AD40" s="396">
        <f t="shared" si="5"/>
        <v>0</v>
      </c>
      <c r="AE40" s="157">
        <f t="shared" si="6"/>
        <v>0</v>
      </c>
      <c r="AF40" s="147">
        <f t="shared" si="7"/>
        <v>0</v>
      </c>
      <c r="AG40" s="147">
        <f t="shared" si="8"/>
        <v>0</v>
      </c>
      <c r="AH40" s="186">
        <f t="shared" si="9"/>
        <v>0</v>
      </c>
      <c r="AI40" s="147">
        <f t="shared" si="10"/>
        <v>0</v>
      </c>
      <c r="AJ40" s="147">
        <f t="shared" si="11"/>
        <v>0</v>
      </c>
      <c r="AK40" s="186">
        <f t="shared" si="12"/>
        <v>0</v>
      </c>
      <c r="AL40" s="182">
        <f t="shared" si="13"/>
        <v>0</v>
      </c>
      <c r="AM40" s="147">
        <f t="shared" si="14"/>
        <v>0</v>
      </c>
      <c r="AN40" s="147">
        <f t="shared" si="15"/>
        <v>0</v>
      </c>
      <c r="AO40" s="186">
        <f t="shared" si="16"/>
        <v>0</v>
      </c>
      <c r="AP40" s="147">
        <f t="shared" si="17"/>
        <v>0</v>
      </c>
      <c r="AQ40" s="147">
        <f t="shared" si="18"/>
        <v>0</v>
      </c>
      <c r="AR40" s="190">
        <f t="shared" si="19"/>
        <v>0</v>
      </c>
      <c r="AS40" s="189">
        <f t="shared" si="20"/>
        <v>0</v>
      </c>
    </row>
    <row r="41" spans="1:45" x14ac:dyDescent="0.2">
      <c r="A41" s="10">
        <f>+IF(OR(Y41&gt;0,I41&gt;0),MAX(A$14:A40)+1,0)</f>
        <v>0</v>
      </c>
      <c r="B41" s="469"/>
      <c r="C41" s="469"/>
      <c r="D41" s="435"/>
      <c r="E41" s="435"/>
      <c r="F41" s="435"/>
      <c r="G41" s="435"/>
      <c r="H41" s="435"/>
      <c r="I41" s="435">
        <f t="shared" si="0"/>
        <v>0</v>
      </c>
      <c r="J41" s="11"/>
      <c r="K41" s="435"/>
      <c r="L41" s="435"/>
      <c r="M41" s="435"/>
      <c r="N41" s="435"/>
      <c r="O41" s="435"/>
      <c r="P41" s="435">
        <f t="shared" si="1"/>
        <v>0</v>
      </c>
      <c r="Q41" s="11"/>
      <c r="R41" s="435"/>
      <c r="S41" s="435"/>
      <c r="T41" s="435"/>
      <c r="U41" s="435"/>
      <c r="V41" s="435"/>
      <c r="W41" s="435">
        <f t="shared" si="2"/>
        <v>0</v>
      </c>
      <c r="X41" s="447">
        <f t="shared" si="3"/>
        <v>0</v>
      </c>
      <c r="Y41" s="156">
        <f t="shared" si="4"/>
        <v>0</v>
      </c>
      <c r="Z41" s="469"/>
      <c r="AA41" s="469"/>
      <c r="AB41" s="156">
        <f t="shared" si="21"/>
        <v>0</v>
      </c>
      <c r="AC41" s="476"/>
      <c r="AD41" s="396">
        <f t="shared" si="5"/>
        <v>0</v>
      </c>
      <c r="AE41" s="157">
        <f t="shared" si="6"/>
        <v>0</v>
      </c>
      <c r="AF41" s="147">
        <f t="shared" si="7"/>
        <v>0</v>
      </c>
      <c r="AG41" s="147">
        <f t="shared" si="8"/>
        <v>0</v>
      </c>
      <c r="AH41" s="186">
        <f t="shared" si="9"/>
        <v>0</v>
      </c>
      <c r="AI41" s="147">
        <f t="shared" si="10"/>
        <v>0</v>
      </c>
      <c r="AJ41" s="147">
        <f t="shared" si="11"/>
        <v>0</v>
      </c>
      <c r="AK41" s="186">
        <f t="shared" si="12"/>
        <v>0</v>
      </c>
      <c r="AL41" s="182">
        <f t="shared" si="13"/>
        <v>0</v>
      </c>
      <c r="AM41" s="147">
        <f t="shared" si="14"/>
        <v>0</v>
      </c>
      <c r="AN41" s="147">
        <f t="shared" si="15"/>
        <v>0</v>
      </c>
      <c r="AO41" s="186">
        <f t="shared" si="16"/>
        <v>0</v>
      </c>
      <c r="AP41" s="147">
        <f t="shared" si="17"/>
        <v>0</v>
      </c>
      <c r="AQ41" s="147">
        <f t="shared" si="18"/>
        <v>0</v>
      </c>
      <c r="AR41" s="190">
        <f t="shared" si="19"/>
        <v>0</v>
      </c>
      <c r="AS41" s="189">
        <f t="shared" si="20"/>
        <v>0</v>
      </c>
    </row>
    <row r="42" spans="1:45" x14ac:dyDescent="0.2">
      <c r="A42" s="10">
        <f>+IF(OR(Y42&gt;0,I42&gt;0),MAX(A$14:A41)+1,0)</f>
        <v>0</v>
      </c>
      <c r="B42" s="469"/>
      <c r="C42" s="469"/>
      <c r="D42" s="435"/>
      <c r="E42" s="435"/>
      <c r="F42" s="435"/>
      <c r="G42" s="435"/>
      <c r="H42" s="435"/>
      <c r="I42" s="435">
        <f t="shared" si="0"/>
        <v>0</v>
      </c>
      <c r="J42" s="11"/>
      <c r="K42" s="435"/>
      <c r="L42" s="435"/>
      <c r="M42" s="435"/>
      <c r="N42" s="435"/>
      <c r="O42" s="435"/>
      <c r="P42" s="435">
        <f t="shared" si="1"/>
        <v>0</v>
      </c>
      <c r="Q42" s="11"/>
      <c r="R42" s="435"/>
      <c r="S42" s="435"/>
      <c r="T42" s="435"/>
      <c r="U42" s="435"/>
      <c r="V42" s="435"/>
      <c r="W42" s="435">
        <f t="shared" si="2"/>
        <v>0</v>
      </c>
      <c r="X42" s="447">
        <f t="shared" si="3"/>
        <v>0</v>
      </c>
      <c r="Y42" s="156">
        <f t="shared" si="4"/>
        <v>0</v>
      </c>
      <c r="Z42" s="469"/>
      <c r="AA42" s="469"/>
      <c r="AB42" s="156">
        <f t="shared" si="21"/>
        <v>0</v>
      </c>
      <c r="AC42" s="476"/>
      <c r="AD42" s="396">
        <f t="shared" si="5"/>
        <v>0</v>
      </c>
      <c r="AE42" s="157">
        <f t="shared" si="6"/>
        <v>0</v>
      </c>
      <c r="AF42" s="147">
        <f t="shared" si="7"/>
        <v>0</v>
      </c>
      <c r="AG42" s="147">
        <f t="shared" si="8"/>
        <v>0</v>
      </c>
      <c r="AH42" s="186">
        <f t="shared" si="9"/>
        <v>0</v>
      </c>
      <c r="AI42" s="147">
        <f t="shared" si="10"/>
        <v>0</v>
      </c>
      <c r="AJ42" s="147">
        <f t="shared" si="11"/>
        <v>0</v>
      </c>
      <c r="AK42" s="186">
        <f t="shared" si="12"/>
        <v>0</v>
      </c>
      <c r="AL42" s="182">
        <f t="shared" si="13"/>
        <v>0</v>
      </c>
      <c r="AM42" s="147">
        <f t="shared" si="14"/>
        <v>0</v>
      </c>
      <c r="AN42" s="147">
        <f t="shared" si="15"/>
        <v>0</v>
      </c>
      <c r="AO42" s="186">
        <f t="shared" si="16"/>
        <v>0</v>
      </c>
      <c r="AP42" s="147">
        <f t="shared" si="17"/>
        <v>0</v>
      </c>
      <c r="AQ42" s="147">
        <f t="shared" si="18"/>
        <v>0</v>
      </c>
      <c r="AR42" s="190">
        <f t="shared" si="19"/>
        <v>0</v>
      </c>
      <c r="AS42" s="189">
        <f t="shared" si="20"/>
        <v>0</v>
      </c>
    </row>
    <row r="43" spans="1:45" x14ac:dyDescent="0.2">
      <c r="A43" s="10">
        <f>+IF(OR(Y43&gt;0,I43&gt;0),MAX(A$14:A42)+1,0)</f>
        <v>0</v>
      </c>
      <c r="B43" s="469"/>
      <c r="C43" s="469"/>
      <c r="D43" s="435"/>
      <c r="E43" s="435"/>
      <c r="F43" s="435"/>
      <c r="G43" s="435"/>
      <c r="H43" s="435"/>
      <c r="I43" s="435">
        <f t="shared" si="0"/>
        <v>0</v>
      </c>
      <c r="J43" s="11"/>
      <c r="K43" s="435"/>
      <c r="L43" s="435"/>
      <c r="M43" s="435"/>
      <c r="N43" s="435"/>
      <c r="O43" s="435"/>
      <c r="P43" s="435">
        <f t="shared" si="1"/>
        <v>0</v>
      </c>
      <c r="Q43" s="11"/>
      <c r="R43" s="435"/>
      <c r="S43" s="435"/>
      <c r="T43" s="435"/>
      <c r="U43" s="435"/>
      <c r="V43" s="435"/>
      <c r="W43" s="435">
        <f t="shared" si="2"/>
        <v>0</v>
      </c>
      <c r="X43" s="447">
        <f t="shared" si="3"/>
        <v>0</v>
      </c>
      <c r="Y43" s="156">
        <f t="shared" si="4"/>
        <v>0</v>
      </c>
      <c r="Z43" s="469"/>
      <c r="AA43" s="469"/>
      <c r="AB43" s="156">
        <f t="shared" si="21"/>
        <v>0</v>
      </c>
      <c r="AC43" s="476"/>
      <c r="AD43" s="396">
        <f t="shared" si="5"/>
        <v>0</v>
      </c>
      <c r="AE43" s="157">
        <f t="shared" si="6"/>
        <v>0</v>
      </c>
      <c r="AF43" s="147">
        <f t="shared" si="7"/>
        <v>0</v>
      </c>
      <c r="AG43" s="147">
        <f t="shared" si="8"/>
        <v>0</v>
      </c>
      <c r="AH43" s="186">
        <f t="shared" si="9"/>
        <v>0</v>
      </c>
      <c r="AI43" s="147">
        <f t="shared" si="10"/>
        <v>0</v>
      </c>
      <c r="AJ43" s="147">
        <f t="shared" si="11"/>
        <v>0</v>
      </c>
      <c r="AK43" s="186">
        <f t="shared" si="12"/>
        <v>0</v>
      </c>
      <c r="AL43" s="182">
        <f t="shared" si="13"/>
        <v>0</v>
      </c>
      <c r="AM43" s="147">
        <f t="shared" si="14"/>
        <v>0</v>
      </c>
      <c r="AN43" s="147">
        <f t="shared" si="15"/>
        <v>0</v>
      </c>
      <c r="AO43" s="186">
        <f t="shared" si="16"/>
        <v>0</v>
      </c>
      <c r="AP43" s="147">
        <f t="shared" si="17"/>
        <v>0</v>
      </c>
      <c r="AQ43" s="147">
        <f t="shared" si="18"/>
        <v>0</v>
      </c>
      <c r="AR43" s="190">
        <f t="shared" si="19"/>
        <v>0</v>
      </c>
      <c r="AS43" s="189">
        <f t="shared" si="20"/>
        <v>0</v>
      </c>
    </row>
    <row r="44" spans="1:45" x14ac:dyDescent="0.2">
      <c r="A44" s="10">
        <f>+IF(OR(Y44&gt;0,I44&gt;0),MAX(A$14:A43)+1,0)</f>
        <v>0</v>
      </c>
      <c r="B44" s="469"/>
      <c r="C44" s="469"/>
      <c r="D44" s="435"/>
      <c r="E44" s="435"/>
      <c r="F44" s="435"/>
      <c r="G44" s="435"/>
      <c r="H44" s="435"/>
      <c r="I44" s="435">
        <f t="shared" si="0"/>
        <v>0</v>
      </c>
      <c r="J44" s="11"/>
      <c r="K44" s="435"/>
      <c r="L44" s="435"/>
      <c r="M44" s="435"/>
      <c r="N44" s="435"/>
      <c r="O44" s="435"/>
      <c r="P44" s="435">
        <f t="shared" si="1"/>
        <v>0</v>
      </c>
      <c r="Q44" s="11"/>
      <c r="R44" s="435"/>
      <c r="S44" s="435"/>
      <c r="T44" s="435"/>
      <c r="U44" s="435"/>
      <c r="V44" s="435"/>
      <c r="W44" s="435">
        <f t="shared" si="2"/>
        <v>0</v>
      </c>
      <c r="X44" s="447">
        <f t="shared" si="3"/>
        <v>0</v>
      </c>
      <c r="Y44" s="156">
        <f t="shared" si="4"/>
        <v>0</v>
      </c>
      <c r="Z44" s="469"/>
      <c r="AA44" s="469"/>
      <c r="AB44" s="156">
        <f t="shared" si="21"/>
        <v>0</v>
      </c>
      <c r="AC44" s="476"/>
      <c r="AD44" s="396">
        <f t="shared" si="5"/>
        <v>0</v>
      </c>
      <c r="AE44" s="157">
        <f t="shared" si="6"/>
        <v>0</v>
      </c>
      <c r="AF44" s="147">
        <f t="shared" si="7"/>
        <v>0</v>
      </c>
      <c r="AG44" s="147">
        <f t="shared" si="8"/>
        <v>0</v>
      </c>
      <c r="AH44" s="186">
        <f t="shared" si="9"/>
        <v>0</v>
      </c>
      <c r="AI44" s="147">
        <f t="shared" si="10"/>
        <v>0</v>
      </c>
      <c r="AJ44" s="147">
        <f t="shared" si="11"/>
        <v>0</v>
      </c>
      <c r="AK44" s="186">
        <f t="shared" si="12"/>
        <v>0</v>
      </c>
      <c r="AL44" s="182">
        <f t="shared" si="13"/>
        <v>0</v>
      </c>
      <c r="AM44" s="147">
        <f t="shared" si="14"/>
        <v>0</v>
      </c>
      <c r="AN44" s="147">
        <f t="shared" si="15"/>
        <v>0</v>
      </c>
      <c r="AO44" s="186">
        <f t="shared" si="16"/>
        <v>0</v>
      </c>
      <c r="AP44" s="147">
        <f t="shared" si="17"/>
        <v>0</v>
      </c>
      <c r="AQ44" s="147">
        <f t="shared" si="18"/>
        <v>0</v>
      </c>
      <c r="AR44" s="190">
        <f t="shared" si="19"/>
        <v>0</v>
      </c>
      <c r="AS44" s="189">
        <f t="shared" si="20"/>
        <v>0</v>
      </c>
    </row>
    <row r="45" spans="1:45" x14ac:dyDescent="0.2">
      <c r="A45" s="10">
        <f>+IF(OR(Y45&gt;0,I45&gt;0),MAX(A$14:A44)+1,0)</f>
        <v>0</v>
      </c>
      <c r="B45" s="469"/>
      <c r="C45" s="469"/>
      <c r="D45" s="435"/>
      <c r="E45" s="435"/>
      <c r="F45" s="435"/>
      <c r="G45" s="435"/>
      <c r="H45" s="435"/>
      <c r="I45" s="435">
        <f t="shared" si="0"/>
        <v>0</v>
      </c>
      <c r="J45" s="11"/>
      <c r="K45" s="435"/>
      <c r="L45" s="435"/>
      <c r="M45" s="435"/>
      <c r="N45" s="435"/>
      <c r="O45" s="435"/>
      <c r="P45" s="435">
        <f t="shared" si="1"/>
        <v>0</v>
      </c>
      <c r="Q45" s="11"/>
      <c r="R45" s="435"/>
      <c r="S45" s="435"/>
      <c r="T45" s="435"/>
      <c r="U45" s="435"/>
      <c r="V45" s="435"/>
      <c r="W45" s="435">
        <f t="shared" si="2"/>
        <v>0</v>
      </c>
      <c r="X45" s="447">
        <f t="shared" si="3"/>
        <v>0</v>
      </c>
      <c r="Y45" s="156">
        <f t="shared" si="4"/>
        <v>0</v>
      </c>
      <c r="Z45" s="469"/>
      <c r="AA45" s="469"/>
      <c r="AB45" s="156">
        <f t="shared" si="21"/>
        <v>0</v>
      </c>
      <c r="AC45" s="476"/>
      <c r="AD45" s="396">
        <f t="shared" si="5"/>
        <v>0</v>
      </c>
      <c r="AE45" s="157">
        <f t="shared" si="6"/>
        <v>0</v>
      </c>
      <c r="AF45" s="147">
        <f t="shared" si="7"/>
        <v>0</v>
      </c>
      <c r="AG45" s="147">
        <f t="shared" si="8"/>
        <v>0</v>
      </c>
      <c r="AH45" s="186">
        <f t="shared" si="9"/>
        <v>0</v>
      </c>
      <c r="AI45" s="147">
        <f t="shared" si="10"/>
        <v>0</v>
      </c>
      <c r="AJ45" s="147">
        <f t="shared" si="11"/>
        <v>0</v>
      </c>
      <c r="AK45" s="186">
        <f t="shared" si="12"/>
        <v>0</v>
      </c>
      <c r="AL45" s="182">
        <f t="shared" si="13"/>
        <v>0</v>
      </c>
      <c r="AM45" s="147">
        <f t="shared" si="14"/>
        <v>0</v>
      </c>
      <c r="AN45" s="147">
        <f t="shared" si="15"/>
        <v>0</v>
      </c>
      <c r="AO45" s="186">
        <f t="shared" si="16"/>
        <v>0</v>
      </c>
      <c r="AP45" s="147">
        <f t="shared" si="17"/>
        <v>0</v>
      </c>
      <c r="AQ45" s="147">
        <f t="shared" si="18"/>
        <v>0</v>
      </c>
      <c r="AR45" s="190">
        <f t="shared" si="19"/>
        <v>0</v>
      </c>
      <c r="AS45" s="189">
        <f t="shared" si="20"/>
        <v>0</v>
      </c>
    </row>
    <row r="46" spans="1:45" x14ac:dyDescent="0.2">
      <c r="A46" s="10">
        <f>+IF(OR(Y46&gt;0,I46&gt;0),MAX(A$14:A45)+1,0)</f>
        <v>0</v>
      </c>
      <c r="B46" s="469"/>
      <c r="C46" s="469"/>
      <c r="D46" s="435"/>
      <c r="E46" s="435"/>
      <c r="F46" s="435"/>
      <c r="G46" s="435"/>
      <c r="H46" s="435"/>
      <c r="I46" s="435">
        <f t="shared" si="0"/>
        <v>0</v>
      </c>
      <c r="J46" s="11"/>
      <c r="K46" s="435"/>
      <c r="L46" s="435"/>
      <c r="M46" s="435"/>
      <c r="N46" s="435"/>
      <c r="O46" s="435"/>
      <c r="P46" s="435">
        <f t="shared" si="1"/>
        <v>0</v>
      </c>
      <c r="Q46" s="11"/>
      <c r="R46" s="435"/>
      <c r="S46" s="435"/>
      <c r="T46" s="435"/>
      <c r="U46" s="435"/>
      <c r="V46" s="435"/>
      <c r="W46" s="435">
        <f t="shared" si="2"/>
        <v>0</v>
      </c>
      <c r="X46" s="447">
        <f t="shared" si="3"/>
        <v>0</v>
      </c>
      <c r="Y46" s="156">
        <f t="shared" si="4"/>
        <v>0</v>
      </c>
      <c r="Z46" s="469"/>
      <c r="AA46" s="469"/>
      <c r="AB46" s="156">
        <f t="shared" si="21"/>
        <v>0</v>
      </c>
      <c r="AC46" s="476"/>
      <c r="AD46" s="396">
        <f t="shared" si="5"/>
        <v>0</v>
      </c>
      <c r="AE46" s="157">
        <f t="shared" si="6"/>
        <v>0</v>
      </c>
      <c r="AF46" s="147">
        <f t="shared" si="7"/>
        <v>0</v>
      </c>
      <c r="AG46" s="147">
        <f t="shared" si="8"/>
        <v>0</v>
      </c>
      <c r="AH46" s="186">
        <f t="shared" si="9"/>
        <v>0</v>
      </c>
      <c r="AI46" s="147">
        <f t="shared" si="10"/>
        <v>0</v>
      </c>
      <c r="AJ46" s="147">
        <f t="shared" si="11"/>
        <v>0</v>
      </c>
      <c r="AK46" s="186">
        <f t="shared" si="12"/>
        <v>0</v>
      </c>
      <c r="AL46" s="182">
        <f t="shared" si="13"/>
        <v>0</v>
      </c>
      <c r="AM46" s="147">
        <f t="shared" si="14"/>
        <v>0</v>
      </c>
      <c r="AN46" s="147">
        <f t="shared" si="15"/>
        <v>0</v>
      </c>
      <c r="AO46" s="186">
        <f t="shared" si="16"/>
        <v>0</v>
      </c>
      <c r="AP46" s="147">
        <f t="shared" si="17"/>
        <v>0</v>
      </c>
      <c r="AQ46" s="147">
        <f t="shared" si="18"/>
        <v>0</v>
      </c>
      <c r="AR46" s="190">
        <f t="shared" si="19"/>
        <v>0</v>
      </c>
      <c r="AS46" s="189">
        <f t="shared" si="20"/>
        <v>0</v>
      </c>
    </row>
    <row r="47" spans="1:45" x14ac:dyDescent="0.2">
      <c r="A47" s="10">
        <f>+IF(OR(Y47&gt;0,I47&gt;0),MAX(A$14:A46)+1,0)</f>
        <v>0</v>
      </c>
      <c r="B47" s="469"/>
      <c r="C47" s="469"/>
      <c r="D47" s="435"/>
      <c r="E47" s="435"/>
      <c r="F47" s="435"/>
      <c r="G47" s="435"/>
      <c r="H47" s="435"/>
      <c r="I47" s="435">
        <f t="shared" si="0"/>
        <v>0</v>
      </c>
      <c r="J47" s="11"/>
      <c r="K47" s="435"/>
      <c r="L47" s="435"/>
      <c r="M47" s="435"/>
      <c r="N47" s="435"/>
      <c r="O47" s="435"/>
      <c r="P47" s="435">
        <f t="shared" si="1"/>
        <v>0</v>
      </c>
      <c r="Q47" s="11"/>
      <c r="R47" s="435"/>
      <c r="S47" s="435"/>
      <c r="T47" s="435"/>
      <c r="U47" s="435"/>
      <c r="V47" s="435"/>
      <c r="W47" s="435">
        <f t="shared" si="2"/>
        <v>0</v>
      </c>
      <c r="X47" s="447">
        <f t="shared" si="3"/>
        <v>0</v>
      </c>
      <c r="Y47" s="156">
        <f t="shared" si="4"/>
        <v>0</v>
      </c>
      <c r="Z47" s="469"/>
      <c r="AA47" s="469"/>
      <c r="AB47" s="156">
        <f t="shared" si="21"/>
        <v>0</v>
      </c>
      <c r="AC47" s="476"/>
      <c r="AD47" s="396">
        <f t="shared" si="5"/>
        <v>0</v>
      </c>
      <c r="AE47" s="157">
        <f t="shared" si="6"/>
        <v>0</v>
      </c>
      <c r="AF47" s="147">
        <f t="shared" si="7"/>
        <v>0</v>
      </c>
      <c r="AG47" s="147">
        <f t="shared" si="8"/>
        <v>0</v>
      </c>
      <c r="AH47" s="186">
        <f t="shared" si="9"/>
        <v>0</v>
      </c>
      <c r="AI47" s="147">
        <f t="shared" si="10"/>
        <v>0</v>
      </c>
      <c r="AJ47" s="147">
        <f t="shared" si="11"/>
        <v>0</v>
      </c>
      <c r="AK47" s="186">
        <f t="shared" si="12"/>
        <v>0</v>
      </c>
      <c r="AL47" s="182">
        <f t="shared" si="13"/>
        <v>0</v>
      </c>
      <c r="AM47" s="147">
        <f t="shared" si="14"/>
        <v>0</v>
      </c>
      <c r="AN47" s="147">
        <f t="shared" si="15"/>
        <v>0</v>
      </c>
      <c r="AO47" s="186">
        <f t="shared" si="16"/>
        <v>0</v>
      </c>
      <c r="AP47" s="147">
        <f t="shared" si="17"/>
        <v>0</v>
      </c>
      <c r="AQ47" s="147">
        <f t="shared" si="18"/>
        <v>0</v>
      </c>
      <c r="AR47" s="190">
        <f t="shared" si="19"/>
        <v>0</v>
      </c>
      <c r="AS47" s="189">
        <f t="shared" si="20"/>
        <v>0</v>
      </c>
    </row>
    <row r="48" spans="1:45" x14ac:dyDescent="0.2">
      <c r="A48" s="10">
        <f>+IF(OR(Y48&gt;0,I48&gt;0),MAX(A$14:A47)+1,0)</f>
        <v>0</v>
      </c>
      <c r="B48" s="469"/>
      <c r="C48" s="469"/>
      <c r="D48" s="435"/>
      <c r="E48" s="435"/>
      <c r="F48" s="435"/>
      <c r="G48" s="435"/>
      <c r="H48" s="435"/>
      <c r="I48" s="435">
        <f t="shared" si="0"/>
        <v>0</v>
      </c>
      <c r="J48" s="11"/>
      <c r="K48" s="435"/>
      <c r="L48" s="435"/>
      <c r="M48" s="435"/>
      <c r="N48" s="435"/>
      <c r="O48" s="435"/>
      <c r="P48" s="435">
        <f t="shared" si="1"/>
        <v>0</v>
      </c>
      <c r="Q48" s="11"/>
      <c r="R48" s="435"/>
      <c r="S48" s="435"/>
      <c r="T48" s="435"/>
      <c r="U48" s="435"/>
      <c r="V48" s="435"/>
      <c r="W48" s="435">
        <f t="shared" si="2"/>
        <v>0</v>
      </c>
      <c r="X48" s="447">
        <f t="shared" si="3"/>
        <v>0</v>
      </c>
      <c r="Y48" s="156">
        <f t="shared" si="4"/>
        <v>0</v>
      </c>
      <c r="Z48" s="469"/>
      <c r="AA48" s="469"/>
      <c r="AB48" s="156">
        <f t="shared" si="21"/>
        <v>0</v>
      </c>
      <c r="AC48" s="476"/>
      <c r="AD48" s="396">
        <f t="shared" si="5"/>
        <v>0</v>
      </c>
      <c r="AE48" s="157">
        <f t="shared" si="6"/>
        <v>0</v>
      </c>
      <c r="AF48" s="147">
        <f t="shared" si="7"/>
        <v>0</v>
      </c>
      <c r="AG48" s="147">
        <f t="shared" si="8"/>
        <v>0</v>
      </c>
      <c r="AH48" s="186">
        <f t="shared" si="9"/>
        <v>0</v>
      </c>
      <c r="AI48" s="147">
        <f t="shared" si="10"/>
        <v>0</v>
      </c>
      <c r="AJ48" s="147">
        <f t="shared" si="11"/>
        <v>0</v>
      </c>
      <c r="AK48" s="186">
        <f t="shared" si="12"/>
        <v>0</v>
      </c>
      <c r="AL48" s="182">
        <f t="shared" si="13"/>
        <v>0</v>
      </c>
      <c r="AM48" s="147">
        <f t="shared" si="14"/>
        <v>0</v>
      </c>
      <c r="AN48" s="147">
        <f t="shared" si="15"/>
        <v>0</v>
      </c>
      <c r="AO48" s="186">
        <f t="shared" si="16"/>
        <v>0</v>
      </c>
      <c r="AP48" s="147">
        <f t="shared" si="17"/>
        <v>0</v>
      </c>
      <c r="AQ48" s="147">
        <f t="shared" si="18"/>
        <v>0</v>
      </c>
      <c r="AR48" s="190">
        <f t="shared" si="19"/>
        <v>0</v>
      </c>
      <c r="AS48" s="189">
        <f t="shared" si="20"/>
        <v>0</v>
      </c>
    </row>
    <row r="49" spans="1:45" x14ac:dyDescent="0.2">
      <c r="A49" s="10">
        <f>+IF(OR(Y49&gt;0,I49&gt;0),MAX(A$14:A48)+1,0)</f>
        <v>0</v>
      </c>
      <c r="B49" s="469"/>
      <c r="C49" s="469"/>
      <c r="D49" s="435"/>
      <c r="E49" s="435"/>
      <c r="F49" s="435"/>
      <c r="G49" s="435"/>
      <c r="H49" s="435"/>
      <c r="I49" s="435">
        <f t="shared" si="0"/>
        <v>0</v>
      </c>
      <c r="J49" s="11"/>
      <c r="K49" s="435"/>
      <c r="L49" s="435"/>
      <c r="M49" s="435"/>
      <c r="N49" s="435"/>
      <c r="O49" s="435"/>
      <c r="P49" s="435">
        <f t="shared" si="1"/>
        <v>0</v>
      </c>
      <c r="Q49" s="11"/>
      <c r="R49" s="435"/>
      <c r="S49" s="435"/>
      <c r="T49" s="435"/>
      <c r="U49" s="435"/>
      <c r="V49" s="435"/>
      <c r="W49" s="435">
        <f t="shared" si="2"/>
        <v>0</v>
      </c>
      <c r="X49" s="447">
        <f t="shared" si="3"/>
        <v>0</v>
      </c>
      <c r="Y49" s="156">
        <f t="shared" si="4"/>
        <v>0</v>
      </c>
      <c r="Z49" s="469"/>
      <c r="AA49" s="469"/>
      <c r="AB49" s="156">
        <f t="shared" si="21"/>
        <v>0</v>
      </c>
      <c r="AC49" s="476"/>
      <c r="AD49" s="396">
        <f t="shared" si="5"/>
        <v>0</v>
      </c>
      <c r="AE49" s="157">
        <f t="shared" si="6"/>
        <v>0</v>
      </c>
      <c r="AF49" s="147">
        <f t="shared" si="7"/>
        <v>0</v>
      </c>
      <c r="AG49" s="147">
        <f t="shared" si="8"/>
        <v>0</v>
      </c>
      <c r="AH49" s="186">
        <f t="shared" si="9"/>
        <v>0</v>
      </c>
      <c r="AI49" s="147">
        <f t="shared" si="10"/>
        <v>0</v>
      </c>
      <c r="AJ49" s="147">
        <f t="shared" si="11"/>
        <v>0</v>
      </c>
      <c r="AK49" s="186">
        <f t="shared" si="12"/>
        <v>0</v>
      </c>
      <c r="AL49" s="182">
        <f t="shared" si="13"/>
        <v>0</v>
      </c>
      <c r="AM49" s="147">
        <f t="shared" si="14"/>
        <v>0</v>
      </c>
      <c r="AN49" s="147">
        <f t="shared" si="15"/>
        <v>0</v>
      </c>
      <c r="AO49" s="186">
        <f t="shared" si="16"/>
        <v>0</v>
      </c>
      <c r="AP49" s="147">
        <f t="shared" si="17"/>
        <v>0</v>
      </c>
      <c r="AQ49" s="147">
        <f t="shared" si="18"/>
        <v>0</v>
      </c>
      <c r="AR49" s="190">
        <f t="shared" si="19"/>
        <v>0</v>
      </c>
      <c r="AS49" s="189">
        <f t="shared" si="20"/>
        <v>0</v>
      </c>
    </row>
    <row r="50" spans="1:45" x14ac:dyDescent="0.2">
      <c r="A50" s="10">
        <f>+IF(OR(Y50&gt;0,I50&gt;0),MAX(A$14:A49)+1,0)</f>
        <v>0</v>
      </c>
      <c r="B50" s="469"/>
      <c r="C50" s="469"/>
      <c r="D50" s="435"/>
      <c r="E50" s="435"/>
      <c r="F50" s="435"/>
      <c r="G50" s="435"/>
      <c r="H50" s="435"/>
      <c r="I50" s="435">
        <f t="shared" si="0"/>
        <v>0</v>
      </c>
      <c r="J50" s="11"/>
      <c r="K50" s="435"/>
      <c r="L50" s="435"/>
      <c r="M50" s="435"/>
      <c r="N50" s="435"/>
      <c r="O50" s="435"/>
      <c r="P50" s="435">
        <f t="shared" si="1"/>
        <v>0</v>
      </c>
      <c r="Q50" s="11"/>
      <c r="R50" s="435"/>
      <c r="S50" s="435"/>
      <c r="T50" s="435"/>
      <c r="U50" s="435"/>
      <c r="V50" s="435"/>
      <c r="W50" s="435">
        <f t="shared" si="2"/>
        <v>0</v>
      </c>
      <c r="X50" s="447">
        <f t="shared" si="3"/>
        <v>0</v>
      </c>
      <c r="Y50" s="156">
        <f t="shared" si="4"/>
        <v>0</v>
      </c>
      <c r="Z50" s="469"/>
      <c r="AA50" s="469"/>
      <c r="AB50" s="156">
        <f t="shared" si="21"/>
        <v>0</v>
      </c>
      <c r="AC50" s="476"/>
      <c r="AD50" s="396">
        <f t="shared" si="5"/>
        <v>0</v>
      </c>
      <c r="AE50" s="157">
        <f t="shared" si="6"/>
        <v>0</v>
      </c>
      <c r="AF50" s="147">
        <f t="shared" si="7"/>
        <v>0</v>
      </c>
      <c r="AG50" s="147">
        <f t="shared" si="8"/>
        <v>0</v>
      </c>
      <c r="AH50" s="186">
        <f t="shared" si="9"/>
        <v>0</v>
      </c>
      <c r="AI50" s="147">
        <f t="shared" si="10"/>
        <v>0</v>
      </c>
      <c r="AJ50" s="147">
        <f t="shared" si="11"/>
        <v>0</v>
      </c>
      <c r="AK50" s="186">
        <f t="shared" si="12"/>
        <v>0</v>
      </c>
      <c r="AL50" s="182">
        <f t="shared" si="13"/>
        <v>0</v>
      </c>
      <c r="AM50" s="147">
        <f t="shared" si="14"/>
        <v>0</v>
      </c>
      <c r="AN50" s="147">
        <f t="shared" si="15"/>
        <v>0</v>
      </c>
      <c r="AO50" s="186">
        <f t="shared" si="16"/>
        <v>0</v>
      </c>
      <c r="AP50" s="147">
        <f t="shared" si="17"/>
        <v>0</v>
      </c>
      <c r="AQ50" s="147">
        <f t="shared" si="18"/>
        <v>0</v>
      </c>
      <c r="AR50" s="190">
        <f t="shared" si="19"/>
        <v>0</v>
      </c>
      <c r="AS50" s="189">
        <f t="shared" si="20"/>
        <v>0</v>
      </c>
    </row>
    <row r="51" spans="1:45" x14ac:dyDescent="0.2">
      <c r="A51" s="10">
        <f>+IF(OR(Y51&gt;0,I51&gt;0),MAX(A$14:A50)+1,0)</f>
        <v>0</v>
      </c>
      <c r="B51" s="469"/>
      <c r="C51" s="469"/>
      <c r="D51" s="435"/>
      <c r="E51" s="435"/>
      <c r="F51" s="435"/>
      <c r="G51" s="435"/>
      <c r="H51" s="435"/>
      <c r="I51" s="435">
        <f t="shared" si="0"/>
        <v>0</v>
      </c>
      <c r="J51" s="11"/>
      <c r="K51" s="435"/>
      <c r="L51" s="435"/>
      <c r="M51" s="435"/>
      <c r="N51" s="435"/>
      <c r="O51" s="435"/>
      <c r="P51" s="435">
        <f t="shared" si="1"/>
        <v>0</v>
      </c>
      <c r="Q51" s="11"/>
      <c r="R51" s="435"/>
      <c r="S51" s="435"/>
      <c r="T51" s="435"/>
      <c r="U51" s="435"/>
      <c r="V51" s="435"/>
      <c r="W51" s="435">
        <f t="shared" si="2"/>
        <v>0</v>
      </c>
      <c r="X51" s="447">
        <f t="shared" si="3"/>
        <v>0</v>
      </c>
      <c r="Y51" s="156">
        <f t="shared" si="4"/>
        <v>0</v>
      </c>
      <c r="Z51" s="469"/>
      <c r="AA51" s="469"/>
      <c r="AB51" s="156">
        <f t="shared" si="21"/>
        <v>0</v>
      </c>
      <c r="AC51" s="476"/>
      <c r="AD51" s="396">
        <f t="shared" si="5"/>
        <v>0</v>
      </c>
      <c r="AE51" s="157">
        <f t="shared" si="6"/>
        <v>0</v>
      </c>
      <c r="AF51" s="147">
        <f t="shared" si="7"/>
        <v>0</v>
      </c>
      <c r="AG51" s="147">
        <f t="shared" si="8"/>
        <v>0</v>
      </c>
      <c r="AH51" s="186">
        <f t="shared" si="9"/>
        <v>0</v>
      </c>
      <c r="AI51" s="147">
        <f t="shared" si="10"/>
        <v>0</v>
      </c>
      <c r="AJ51" s="147">
        <f t="shared" si="11"/>
        <v>0</v>
      </c>
      <c r="AK51" s="186">
        <f t="shared" si="12"/>
        <v>0</v>
      </c>
      <c r="AL51" s="182">
        <f t="shared" si="13"/>
        <v>0</v>
      </c>
      <c r="AM51" s="147">
        <f t="shared" si="14"/>
        <v>0</v>
      </c>
      <c r="AN51" s="147">
        <f t="shared" si="15"/>
        <v>0</v>
      </c>
      <c r="AO51" s="186">
        <f t="shared" si="16"/>
        <v>0</v>
      </c>
      <c r="AP51" s="147">
        <f t="shared" si="17"/>
        <v>0</v>
      </c>
      <c r="AQ51" s="147">
        <f t="shared" si="18"/>
        <v>0</v>
      </c>
      <c r="AR51" s="190">
        <f t="shared" si="19"/>
        <v>0</v>
      </c>
      <c r="AS51" s="189">
        <f t="shared" si="20"/>
        <v>0</v>
      </c>
    </row>
    <row r="52" spans="1:45" x14ac:dyDescent="0.2">
      <c r="A52" s="10">
        <f>+IF(OR(Y52&gt;0,I52&gt;0),MAX(A$14:A51)+1,0)</f>
        <v>0</v>
      </c>
      <c r="B52" s="11"/>
      <c r="C52" s="11"/>
      <c r="D52" s="435"/>
      <c r="E52" s="435"/>
      <c r="F52" s="435"/>
      <c r="G52" s="435"/>
      <c r="H52" s="435"/>
      <c r="I52" s="435">
        <f t="shared" si="0"/>
        <v>0</v>
      </c>
      <c r="J52" s="11"/>
      <c r="K52" s="435"/>
      <c r="L52" s="435"/>
      <c r="M52" s="435"/>
      <c r="N52" s="435"/>
      <c r="O52" s="435"/>
      <c r="P52" s="435">
        <f t="shared" si="1"/>
        <v>0</v>
      </c>
      <c r="Q52" s="11"/>
      <c r="R52" s="435"/>
      <c r="S52" s="435"/>
      <c r="T52" s="435"/>
      <c r="U52" s="435"/>
      <c r="V52" s="435"/>
      <c r="W52" s="435">
        <f t="shared" si="2"/>
        <v>0</v>
      </c>
      <c r="X52" s="447">
        <f t="shared" si="3"/>
        <v>0</v>
      </c>
      <c r="Y52" s="156">
        <f t="shared" si="4"/>
        <v>0</v>
      </c>
      <c r="Z52" s="11"/>
      <c r="AA52" s="11"/>
      <c r="AB52" s="156">
        <f t="shared" si="21"/>
        <v>0</v>
      </c>
      <c r="AC52" s="149"/>
      <c r="AD52" s="396">
        <f t="shared" si="5"/>
        <v>0</v>
      </c>
      <c r="AE52" s="157">
        <f t="shared" si="6"/>
        <v>0</v>
      </c>
      <c r="AF52" s="147">
        <f t="shared" si="7"/>
        <v>0</v>
      </c>
      <c r="AG52" s="147">
        <f t="shared" si="8"/>
        <v>0</v>
      </c>
      <c r="AH52" s="186">
        <f t="shared" si="9"/>
        <v>0</v>
      </c>
      <c r="AI52" s="147">
        <f t="shared" si="10"/>
        <v>0</v>
      </c>
      <c r="AJ52" s="147">
        <f t="shared" si="11"/>
        <v>0</v>
      </c>
      <c r="AK52" s="186">
        <f t="shared" si="12"/>
        <v>0</v>
      </c>
      <c r="AL52" s="182">
        <f t="shared" si="13"/>
        <v>0</v>
      </c>
      <c r="AM52" s="147">
        <f t="shared" si="14"/>
        <v>0</v>
      </c>
      <c r="AN52" s="147">
        <f t="shared" si="15"/>
        <v>0</v>
      </c>
      <c r="AO52" s="186">
        <f t="shared" si="16"/>
        <v>0</v>
      </c>
      <c r="AP52" s="147">
        <f t="shared" si="17"/>
        <v>0</v>
      </c>
      <c r="AQ52" s="147">
        <f t="shared" si="18"/>
        <v>0</v>
      </c>
      <c r="AR52" s="190">
        <f t="shared" si="19"/>
        <v>0</v>
      </c>
      <c r="AS52" s="189">
        <f t="shared" si="20"/>
        <v>0</v>
      </c>
    </row>
    <row r="53" spans="1:45" x14ac:dyDescent="0.2">
      <c r="A53" s="10">
        <f>+IF(OR(Y53&gt;0,I53&gt;0),MAX(A$14:A52)+1,0)</f>
        <v>0</v>
      </c>
      <c r="B53" s="11"/>
      <c r="C53" s="11"/>
      <c r="D53" s="435"/>
      <c r="E53" s="435"/>
      <c r="F53" s="435"/>
      <c r="G53" s="435"/>
      <c r="H53" s="435"/>
      <c r="I53" s="435">
        <f t="shared" si="0"/>
        <v>0</v>
      </c>
      <c r="J53" s="11"/>
      <c r="K53" s="435"/>
      <c r="L53" s="435"/>
      <c r="M53" s="435"/>
      <c r="N53" s="435"/>
      <c r="O53" s="435"/>
      <c r="P53" s="435">
        <f t="shared" si="1"/>
        <v>0</v>
      </c>
      <c r="Q53" s="11"/>
      <c r="R53" s="435"/>
      <c r="S53" s="435"/>
      <c r="T53" s="435"/>
      <c r="U53" s="435"/>
      <c r="V53" s="435"/>
      <c r="W53" s="435">
        <f t="shared" si="2"/>
        <v>0</v>
      </c>
      <c r="X53" s="447">
        <f t="shared" si="3"/>
        <v>0</v>
      </c>
      <c r="Y53" s="156">
        <f t="shared" si="4"/>
        <v>0</v>
      </c>
      <c r="Z53" s="11"/>
      <c r="AA53" s="11"/>
      <c r="AB53" s="156">
        <f t="shared" si="21"/>
        <v>0</v>
      </c>
      <c r="AC53" s="149"/>
      <c r="AD53" s="396">
        <f t="shared" si="5"/>
        <v>0</v>
      </c>
      <c r="AE53" s="157">
        <f t="shared" si="6"/>
        <v>0</v>
      </c>
      <c r="AF53" s="147">
        <f t="shared" si="7"/>
        <v>0</v>
      </c>
      <c r="AG53" s="147">
        <f t="shared" si="8"/>
        <v>0</v>
      </c>
      <c r="AH53" s="186">
        <f t="shared" si="9"/>
        <v>0</v>
      </c>
      <c r="AI53" s="147">
        <f t="shared" si="10"/>
        <v>0</v>
      </c>
      <c r="AJ53" s="147">
        <f t="shared" si="11"/>
        <v>0</v>
      </c>
      <c r="AK53" s="186">
        <f t="shared" si="12"/>
        <v>0</v>
      </c>
      <c r="AL53" s="182">
        <f t="shared" si="13"/>
        <v>0</v>
      </c>
      <c r="AM53" s="147">
        <f t="shared" si="14"/>
        <v>0</v>
      </c>
      <c r="AN53" s="147">
        <f t="shared" si="15"/>
        <v>0</v>
      </c>
      <c r="AO53" s="186">
        <f t="shared" si="16"/>
        <v>0</v>
      </c>
      <c r="AP53" s="147">
        <f t="shared" si="17"/>
        <v>0</v>
      </c>
      <c r="AQ53" s="147">
        <f t="shared" si="18"/>
        <v>0</v>
      </c>
      <c r="AR53" s="190">
        <f t="shared" si="19"/>
        <v>0</v>
      </c>
      <c r="AS53" s="189">
        <f t="shared" si="20"/>
        <v>0</v>
      </c>
    </row>
    <row r="54" spans="1:45" x14ac:dyDescent="0.2">
      <c r="A54" s="10">
        <f>+IF(OR(Y54&gt;0,I54&gt;0),MAX(A$14:A53)+1,0)</f>
        <v>0</v>
      </c>
      <c r="B54" s="11"/>
      <c r="C54" s="11"/>
      <c r="D54" s="435"/>
      <c r="E54" s="435"/>
      <c r="F54" s="435"/>
      <c r="G54" s="435"/>
      <c r="H54" s="435"/>
      <c r="I54" s="435">
        <f t="shared" si="0"/>
        <v>0</v>
      </c>
      <c r="J54" s="11"/>
      <c r="K54" s="435"/>
      <c r="L54" s="435"/>
      <c r="M54" s="435"/>
      <c r="N54" s="435"/>
      <c r="O54" s="435"/>
      <c r="P54" s="435">
        <f t="shared" si="1"/>
        <v>0</v>
      </c>
      <c r="Q54" s="11"/>
      <c r="R54" s="435"/>
      <c r="S54" s="435"/>
      <c r="T54" s="435"/>
      <c r="U54" s="435"/>
      <c r="V54" s="435"/>
      <c r="W54" s="435">
        <f t="shared" si="2"/>
        <v>0</v>
      </c>
      <c r="X54" s="447">
        <f t="shared" si="3"/>
        <v>0</v>
      </c>
      <c r="Y54" s="156">
        <f t="shared" si="4"/>
        <v>0</v>
      </c>
      <c r="Z54" s="11"/>
      <c r="AA54" s="11"/>
      <c r="AB54" s="156">
        <f t="shared" si="21"/>
        <v>0</v>
      </c>
      <c r="AC54" s="149"/>
      <c r="AD54" s="396">
        <f t="shared" si="5"/>
        <v>0</v>
      </c>
      <c r="AE54" s="157">
        <f t="shared" si="6"/>
        <v>0</v>
      </c>
      <c r="AF54" s="147">
        <f t="shared" si="7"/>
        <v>0</v>
      </c>
      <c r="AG54" s="147">
        <f t="shared" si="8"/>
        <v>0</v>
      </c>
      <c r="AH54" s="186">
        <f t="shared" si="9"/>
        <v>0</v>
      </c>
      <c r="AI54" s="147">
        <f t="shared" si="10"/>
        <v>0</v>
      </c>
      <c r="AJ54" s="147">
        <f t="shared" si="11"/>
        <v>0</v>
      </c>
      <c r="AK54" s="186">
        <f t="shared" si="12"/>
        <v>0</v>
      </c>
      <c r="AL54" s="182">
        <f t="shared" si="13"/>
        <v>0</v>
      </c>
      <c r="AM54" s="147">
        <f t="shared" si="14"/>
        <v>0</v>
      </c>
      <c r="AN54" s="147">
        <f t="shared" si="15"/>
        <v>0</v>
      </c>
      <c r="AO54" s="186">
        <f t="shared" si="16"/>
        <v>0</v>
      </c>
      <c r="AP54" s="147">
        <f t="shared" si="17"/>
        <v>0</v>
      </c>
      <c r="AQ54" s="147">
        <f t="shared" si="18"/>
        <v>0</v>
      </c>
      <c r="AR54" s="190">
        <f t="shared" si="19"/>
        <v>0</v>
      </c>
      <c r="AS54" s="189">
        <f t="shared" si="20"/>
        <v>0</v>
      </c>
    </row>
    <row r="55" spans="1:45" x14ac:dyDescent="0.2">
      <c r="A55" s="10">
        <f>+IF(OR(Y55&gt;0,I55&gt;0),MAX(A$14:A54)+1,0)</f>
        <v>0</v>
      </c>
      <c r="B55" s="11"/>
      <c r="C55" s="11"/>
      <c r="D55" s="435"/>
      <c r="E55" s="435"/>
      <c r="F55" s="435"/>
      <c r="G55" s="435"/>
      <c r="H55" s="435"/>
      <c r="I55" s="435">
        <f t="shared" si="0"/>
        <v>0</v>
      </c>
      <c r="J55" s="11"/>
      <c r="K55" s="435"/>
      <c r="L55" s="435"/>
      <c r="M55" s="435"/>
      <c r="N55" s="435"/>
      <c r="O55" s="435"/>
      <c r="P55" s="435">
        <f t="shared" si="1"/>
        <v>0</v>
      </c>
      <c r="Q55" s="11"/>
      <c r="R55" s="435"/>
      <c r="S55" s="435"/>
      <c r="T55" s="435"/>
      <c r="U55" s="435"/>
      <c r="V55" s="435"/>
      <c r="W55" s="435">
        <f t="shared" si="2"/>
        <v>0</v>
      </c>
      <c r="X55" s="447">
        <f t="shared" si="3"/>
        <v>0</v>
      </c>
      <c r="Y55" s="156">
        <f t="shared" si="4"/>
        <v>0</v>
      </c>
      <c r="Z55" s="11"/>
      <c r="AA55" s="11"/>
      <c r="AB55" s="156">
        <f t="shared" si="21"/>
        <v>0</v>
      </c>
      <c r="AC55" s="149"/>
      <c r="AD55" s="396">
        <f t="shared" si="5"/>
        <v>0</v>
      </c>
      <c r="AE55" s="157">
        <f t="shared" si="6"/>
        <v>0</v>
      </c>
      <c r="AF55" s="147">
        <f t="shared" si="7"/>
        <v>0</v>
      </c>
      <c r="AG55" s="147">
        <f t="shared" si="8"/>
        <v>0</v>
      </c>
      <c r="AH55" s="186">
        <f t="shared" si="9"/>
        <v>0</v>
      </c>
      <c r="AI55" s="147">
        <f t="shared" si="10"/>
        <v>0</v>
      </c>
      <c r="AJ55" s="147">
        <f t="shared" si="11"/>
        <v>0</v>
      </c>
      <c r="AK55" s="186">
        <f t="shared" si="12"/>
        <v>0</v>
      </c>
      <c r="AL55" s="182">
        <f t="shared" si="13"/>
        <v>0</v>
      </c>
      <c r="AM55" s="147">
        <f t="shared" si="14"/>
        <v>0</v>
      </c>
      <c r="AN55" s="147">
        <f t="shared" si="15"/>
        <v>0</v>
      </c>
      <c r="AO55" s="186">
        <f t="shared" si="16"/>
        <v>0</v>
      </c>
      <c r="AP55" s="147">
        <f t="shared" si="17"/>
        <v>0</v>
      </c>
      <c r="AQ55" s="147">
        <f t="shared" si="18"/>
        <v>0</v>
      </c>
      <c r="AR55" s="190">
        <f t="shared" si="19"/>
        <v>0</v>
      </c>
      <c r="AS55" s="189">
        <f t="shared" si="20"/>
        <v>0</v>
      </c>
    </row>
    <row r="56" spans="1:45" x14ac:dyDescent="0.2">
      <c r="A56" s="10">
        <f>+IF(OR(Y56&gt;0,I56&gt;0),MAX(A$14:A55)+1,0)</f>
        <v>0</v>
      </c>
      <c r="B56" s="11"/>
      <c r="C56" s="11"/>
      <c r="D56" s="435"/>
      <c r="E56" s="435"/>
      <c r="F56" s="435"/>
      <c r="G56" s="435"/>
      <c r="H56" s="435"/>
      <c r="I56" s="435">
        <f t="shared" si="0"/>
        <v>0</v>
      </c>
      <c r="J56" s="11"/>
      <c r="K56" s="435"/>
      <c r="L56" s="435"/>
      <c r="M56" s="435"/>
      <c r="N56" s="435"/>
      <c r="O56" s="435"/>
      <c r="P56" s="435">
        <f t="shared" si="1"/>
        <v>0</v>
      </c>
      <c r="Q56" s="11"/>
      <c r="R56" s="435"/>
      <c r="S56" s="435"/>
      <c r="T56" s="435"/>
      <c r="U56" s="435"/>
      <c r="V56" s="435"/>
      <c r="W56" s="435">
        <f t="shared" si="2"/>
        <v>0</v>
      </c>
      <c r="X56" s="447">
        <f t="shared" si="3"/>
        <v>0</v>
      </c>
      <c r="Y56" s="156">
        <f t="shared" si="4"/>
        <v>0</v>
      </c>
      <c r="Z56" s="11"/>
      <c r="AA56" s="11"/>
      <c r="AB56" s="156">
        <f t="shared" si="21"/>
        <v>0</v>
      </c>
      <c r="AC56" s="149"/>
      <c r="AD56" s="396">
        <f t="shared" si="5"/>
        <v>0</v>
      </c>
      <c r="AE56" s="157">
        <f t="shared" si="6"/>
        <v>0</v>
      </c>
      <c r="AF56" s="147">
        <f t="shared" si="7"/>
        <v>0</v>
      </c>
      <c r="AG56" s="147">
        <f t="shared" si="8"/>
        <v>0</v>
      </c>
      <c r="AH56" s="186">
        <f t="shared" si="9"/>
        <v>0</v>
      </c>
      <c r="AI56" s="147">
        <f t="shared" si="10"/>
        <v>0</v>
      </c>
      <c r="AJ56" s="147">
        <f t="shared" si="11"/>
        <v>0</v>
      </c>
      <c r="AK56" s="186">
        <f t="shared" si="12"/>
        <v>0</v>
      </c>
      <c r="AL56" s="182">
        <f t="shared" si="13"/>
        <v>0</v>
      </c>
      <c r="AM56" s="147">
        <f t="shared" si="14"/>
        <v>0</v>
      </c>
      <c r="AN56" s="147">
        <f t="shared" si="15"/>
        <v>0</v>
      </c>
      <c r="AO56" s="186">
        <f t="shared" si="16"/>
        <v>0</v>
      </c>
      <c r="AP56" s="147">
        <f t="shared" si="17"/>
        <v>0</v>
      </c>
      <c r="AQ56" s="147">
        <f t="shared" si="18"/>
        <v>0</v>
      </c>
      <c r="AR56" s="190">
        <f t="shared" si="19"/>
        <v>0</v>
      </c>
      <c r="AS56" s="189">
        <f t="shared" si="20"/>
        <v>0</v>
      </c>
    </row>
    <row r="57" spans="1:45" x14ac:dyDescent="0.2">
      <c r="A57" s="10">
        <f>+IF(OR(Y57&gt;0,I57&gt;0),MAX(A$14:A56)+1,0)</f>
        <v>0</v>
      </c>
      <c r="B57" s="11"/>
      <c r="C57" s="11"/>
      <c r="D57" s="435"/>
      <c r="E57" s="435"/>
      <c r="F57" s="435"/>
      <c r="G57" s="435"/>
      <c r="H57" s="435"/>
      <c r="I57" s="435">
        <f t="shared" si="0"/>
        <v>0</v>
      </c>
      <c r="J57" s="11"/>
      <c r="K57" s="435"/>
      <c r="L57" s="435"/>
      <c r="M57" s="435"/>
      <c r="N57" s="435"/>
      <c r="O57" s="435"/>
      <c r="P57" s="435">
        <f t="shared" si="1"/>
        <v>0</v>
      </c>
      <c r="Q57" s="11"/>
      <c r="R57" s="435"/>
      <c r="S57" s="435"/>
      <c r="T57" s="435"/>
      <c r="U57" s="435"/>
      <c r="V57" s="435"/>
      <c r="W57" s="435">
        <f t="shared" si="2"/>
        <v>0</v>
      </c>
      <c r="X57" s="447">
        <f t="shared" si="3"/>
        <v>0</v>
      </c>
      <c r="Y57" s="156">
        <f t="shared" si="4"/>
        <v>0</v>
      </c>
      <c r="Z57" s="11"/>
      <c r="AA57" s="11"/>
      <c r="AB57" s="156">
        <f t="shared" si="21"/>
        <v>0</v>
      </c>
      <c r="AC57" s="149"/>
      <c r="AD57" s="396">
        <f t="shared" si="5"/>
        <v>0</v>
      </c>
      <c r="AE57" s="157">
        <f t="shared" si="6"/>
        <v>0</v>
      </c>
      <c r="AF57" s="147">
        <f t="shared" si="7"/>
        <v>0</v>
      </c>
      <c r="AG57" s="147">
        <f t="shared" si="8"/>
        <v>0</v>
      </c>
      <c r="AH57" s="186">
        <f t="shared" si="9"/>
        <v>0</v>
      </c>
      <c r="AI57" s="147">
        <f t="shared" si="10"/>
        <v>0</v>
      </c>
      <c r="AJ57" s="147">
        <f t="shared" si="11"/>
        <v>0</v>
      </c>
      <c r="AK57" s="186">
        <f t="shared" si="12"/>
        <v>0</v>
      </c>
      <c r="AL57" s="182">
        <f t="shared" si="13"/>
        <v>0</v>
      </c>
      <c r="AM57" s="147">
        <f t="shared" si="14"/>
        <v>0</v>
      </c>
      <c r="AN57" s="147">
        <f t="shared" si="15"/>
        <v>0</v>
      </c>
      <c r="AO57" s="186">
        <f t="shared" si="16"/>
        <v>0</v>
      </c>
      <c r="AP57" s="147">
        <f t="shared" si="17"/>
        <v>0</v>
      </c>
      <c r="AQ57" s="147">
        <f t="shared" si="18"/>
        <v>0</v>
      </c>
      <c r="AR57" s="190">
        <f t="shared" si="19"/>
        <v>0</v>
      </c>
      <c r="AS57" s="189">
        <f t="shared" si="20"/>
        <v>0</v>
      </c>
    </row>
    <row r="58" spans="1:45" x14ac:dyDescent="0.2">
      <c r="A58" s="10">
        <f>+IF(OR(Y58&gt;0,I58&gt;0),MAX(A$14:A57)+1,0)</f>
        <v>0</v>
      </c>
      <c r="B58" s="11"/>
      <c r="C58" s="11"/>
      <c r="D58" s="435"/>
      <c r="E58" s="435"/>
      <c r="F58" s="435"/>
      <c r="G58" s="435"/>
      <c r="H58" s="435"/>
      <c r="I58" s="435">
        <f t="shared" si="0"/>
        <v>0</v>
      </c>
      <c r="J58" s="11"/>
      <c r="K58" s="435"/>
      <c r="L58" s="435"/>
      <c r="M58" s="435"/>
      <c r="N58" s="435"/>
      <c r="O58" s="435"/>
      <c r="P58" s="435">
        <f t="shared" si="1"/>
        <v>0</v>
      </c>
      <c r="Q58" s="11"/>
      <c r="R58" s="435"/>
      <c r="S58" s="435"/>
      <c r="T58" s="435"/>
      <c r="U58" s="435"/>
      <c r="V58" s="435"/>
      <c r="W58" s="435">
        <f t="shared" si="2"/>
        <v>0</v>
      </c>
      <c r="X58" s="447">
        <f t="shared" si="3"/>
        <v>0</v>
      </c>
      <c r="Y58" s="156">
        <f t="shared" si="4"/>
        <v>0</v>
      </c>
      <c r="Z58" s="11"/>
      <c r="AA58" s="11"/>
      <c r="AB58" s="156">
        <f t="shared" si="21"/>
        <v>0</v>
      </c>
      <c r="AC58" s="149"/>
      <c r="AD58" s="396">
        <f t="shared" si="5"/>
        <v>0</v>
      </c>
      <c r="AE58" s="157">
        <f t="shared" si="6"/>
        <v>0</v>
      </c>
      <c r="AF58" s="147">
        <f t="shared" si="7"/>
        <v>0</v>
      </c>
      <c r="AG58" s="147">
        <f t="shared" si="8"/>
        <v>0</v>
      </c>
      <c r="AH58" s="186">
        <f t="shared" si="9"/>
        <v>0</v>
      </c>
      <c r="AI58" s="147">
        <f t="shared" si="10"/>
        <v>0</v>
      </c>
      <c r="AJ58" s="147">
        <f t="shared" si="11"/>
        <v>0</v>
      </c>
      <c r="AK58" s="186">
        <f t="shared" si="12"/>
        <v>0</v>
      </c>
      <c r="AL58" s="182">
        <f t="shared" si="13"/>
        <v>0</v>
      </c>
      <c r="AM58" s="147">
        <f t="shared" si="14"/>
        <v>0</v>
      </c>
      <c r="AN58" s="147">
        <f t="shared" si="15"/>
        <v>0</v>
      </c>
      <c r="AO58" s="186">
        <f t="shared" si="16"/>
        <v>0</v>
      </c>
      <c r="AP58" s="147">
        <f t="shared" si="17"/>
        <v>0</v>
      </c>
      <c r="AQ58" s="147">
        <f t="shared" si="18"/>
        <v>0</v>
      </c>
      <c r="AR58" s="190">
        <f t="shared" si="19"/>
        <v>0</v>
      </c>
      <c r="AS58" s="189">
        <f t="shared" si="20"/>
        <v>0</v>
      </c>
    </row>
    <row r="59" spans="1:45" x14ac:dyDescent="0.2">
      <c r="A59" s="10">
        <f>+IF(OR(Y59&gt;0,I59&gt;0),MAX(A$14:A58)+1,0)</f>
        <v>0</v>
      </c>
      <c r="B59" s="11"/>
      <c r="C59" s="11"/>
      <c r="D59" s="435"/>
      <c r="E59" s="435"/>
      <c r="F59" s="435"/>
      <c r="G59" s="435"/>
      <c r="H59" s="435"/>
      <c r="I59" s="435">
        <f t="shared" si="0"/>
        <v>0</v>
      </c>
      <c r="J59" s="11"/>
      <c r="K59" s="435"/>
      <c r="L59" s="435"/>
      <c r="M59" s="435"/>
      <c r="N59" s="435"/>
      <c r="O59" s="435"/>
      <c r="P59" s="435">
        <f t="shared" si="1"/>
        <v>0</v>
      </c>
      <c r="Q59" s="11"/>
      <c r="R59" s="435"/>
      <c r="S59" s="435"/>
      <c r="T59" s="435"/>
      <c r="U59" s="435"/>
      <c r="V59" s="435"/>
      <c r="W59" s="435">
        <f t="shared" si="2"/>
        <v>0</v>
      </c>
      <c r="X59" s="447">
        <f t="shared" si="3"/>
        <v>0</v>
      </c>
      <c r="Y59" s="156">
        <f t="shared" si="4"/>
        <v>0</v>
      </c>
      <c r="Z59" s="11"/>
      <c r="AA59" s="11"/>
      <c r="AB59" s="156">
        <f t="shared" si="21"/>
        <v>0</v>
      </c>
      <c r="AC59" s="149"/>
      <c r="AD59" s="396">
        <f t="shared" si="5"/>
        <v>0</v>
      </c>
      <c r="AE59" s="157">
        <f t="shared" si="6"/>
        <v>0</v>
      </c>
      <c r="AF59" s="147">
        <f t="shared" si="7"/>
        <v>0</v>
      </c>
      <c r="AG59" s="147">
        <f t="shared" si="8"/>
        <v>0</v>
      </c>
      <c r="AH59" s="186">
        <f t="shared" si="9"/>
        <v>0</v>
      </c>
      <c r="AI59" s="147">
        <f t="shared" si="10"/>
        <v>0</v>
      </c>
      <c r="AJ59" s="147">
        <f t="shared" si="11"/>
        <v>0</v>
      </c>
      <c r="AK59" s="186">
        <f t="shared" si="12"/>
        <v>0</v>
      </c>
      <c r="AL59" s="182">
        <f t="shared" si="13"/>
        <v>0</v>
      </c>
      <c r="AM59" s="147">
        <f t="shared" si="14"/>
        <v>0</v>
      </c>
      <c r="AN59" s="147">
        <f t="shared" si="15"/>
        <v>0</v>
      </c>
      <c r="AO59" s="186">
        <f t="shared" si="16"/>
        <v>0</v>
      </c>
      <c r="AP59" s="147">
        <f t="shared" si="17"/>
        <v>0</v>
      </c>
      <c r="AQ59" s="147">
        <f t="shared" si="18"/>
        <v>0</v>
      </c>
      <c r="AR59" s="190">
        <f t="shared" si="19"/>
        <v>0</v>
      </c>
      <c r="AS59" s="189">
        <f t="shared" si="20"/>
        <v>0</v>
      </c>
    </row>
    <row r="60" spans="1:45" x14ac:dyDescent="0.2">
      <c r="A60" s="10">
        <f>+IF(OR(Y60&gt;0,I60&gt;0),MAX(A$14:A59)+1,0)</f>
        <v>0</v>
      </c>
      <c r="B60" s="11"/>
      <c r="C60" s="11"/>
      <c r="D60" s="435"/>
      <c r="E60" s="435"/>
      <c r="F60" s="435"/>
      <c r="G60" s="435"/>
      <c r="H60" s="435"/>
      <c r="I60" s="435">
        <f t="shared" si="0"/>
        <v>0</v>
      </c>
      <c r="J60" s="11"/>
      <c r="K60" s="435"/>
      <c r="L60" s="435"/>
      <c r="M60" s="435"/>
      <c r="N60" s="435"/>
      <c r="O60" s="435"/>
      <c r="P60" s="435">
        <f t="shared" si="1"/>
        <v>0</v>
      </c>
      <c r="Q60" s="11"/>
      <c r="R60" s="435"/>
      <c r="S60" s="435"/>
      <c r="T60" s="435"/>
      <c r="U60" s="435"/>
      <c r="V60" s="435"/>
      <c r="W60" s="435">
        <f t="shared" si="2"/>
        <v>0</v>
      </c>
      <c r="X60" s="447">
        <f t="shared" si="3"/>
        <v>0</v>
      </c>
      <c r="Y60" s="156">
        <f t="shared" si="4"/>
        <v>0</v>
      </c>
      <c r="Z60" s="11"/>
      <c r="AA60" s="11"/>
      <c r="AB60" s="156">
        <f t="shared" si="21"/>
        <v>0</v>
      </c>
      <c r="AC60" s="149"/>
      <c r="AD60" s="396">
        <f t="shared" si="5"/>
        <v>0</v>
      </c>
      <c r="AE60" s="157">
        <f t="shared" si="6"/>
        <v>0</v>
      </c>
      <c r="AF60" s="147">
        <f t="shared" si="7"/>
        <v>0</v>
      </c>
      <c r="AG60" s="147">
        <f t="shared" si="8"/>
        <v>0</v>
      </c>
      <c r="AH60" s="186">
        <f t="shared" si="9"/>
        <v>0</v>
      </c>
      <c r="AI60" s="147">
        <f t="shared" si="10"/>
        <v>0</v>
      </c>
      <c r="AJ60" s="147">
        <f t="shared" si="11"/>
        <v>0</v>
      </c>
      <c r="AK60" s="186">
        <f t="shared" si="12"/>
        <v>0</v>
      </c>
      <c r="AL60" s="182">
        <f t="shared" si="13"/>
        <v>0</v>
      </c>
      <c r="AM60" s="147">
        <f t="shared" si="14"/>
        <v>0</v>
      </c>
      <c r="AN60" s="147">
        <f t="shared" si="15"/>
        <v>0</v>
      </c>
      <c r="AO60" s="186">
        <f t="shared" si="16"/>
        <v>0</v>
      </c>
      <c r="AP60" s="147">
        <f t="shared" si="17"/>
        <v>0</v>
      </c>
      <c r="AQ60" s="147">
        <f t="shared" si="18"/>
        <v>0</v>
      </c>
      <c r="AR60" s="190">
        <f t="shared" si="19"/>
        <v>0</v>
      </c>
      <c r="AS60" s="189">
        <f t="shared" si="20"/>
        <v>0</v>
      </c>
    </row>
    <row r="61" spans="1:45" x14ac:dyDescent="0.2">
      <c r="A61" s="10">
        <f>+IF(OR(Y61&gt;0,I61&gt;0),MAX(A$14:A60)+1,0)</f>
        <v>0</v>
      </c>
      <c r="B61" s="11"/>
      <c r="C61" s="11"/>
      <c r="D61" s="435"/>
      <c r="E61" s="435"/>
      <c r="F61" s="435"/>
      <c r="G61" s="435"/>
      <c r="H61" s="435"/>
      <c r="I61" s="435">
        <f t="shared" si="0"/>
        <v>0</v>
      </c>
      <c r="J61" s="11"/>
      <c r="K61" s="435"/>
      <c r="L61" s="435"/>
      <c r="M61" s="435"/>
      <c r="N61" s="435"/>
      <c r="O61" s="435"/>
      <c r="P61" s="435">
        <f t="shared" si="1"/>
        <v>0</v>
      </c>
      <c r="Q61" s="11"/>
      <c r="R61" s="435"/>
      <c r="S61" s="435"/>
      <c r="T61" s="435"/>
      <c r="U61" s="435"/>
      <c r="V61" s="435"/>
      <c r="W61" s="435">
        <f t="shared" si="2"/>
        <v>0</v>
      </c>
      <c r="X61" s="447">
        <f t="shared" si="3"/>
        <v>0</v>
      </c>
      <c r="Y61" s="156">
        <f t="shared" si="4"/>
        <v>0</v>
      </c>
      <c r="Z61" s="11"/>
      <c r="AA61" s="11"/>
      <c r="AB61" s="156">
        <f t="shared" si="21"/>
        <v>0</v>
      </c>
      <c r="AC61" s="149"/>
      <c r="AD61" s="396">
        <f t="shared" si="5"/>
        <v>0</v>
      </c>
      <c r="AE61" s="157">
        <f t="shared" si="6"/>
        <v>0</v>
      </c>
      <c r="AF61" s="147">
        <f t="shared" si="7"/>
        <v>0</v>
      </c>
      <c r="AG61" s="147">
        <f t="shared" si="8"/>
        <v>0</v>
      </c>
      <c r="AH61" s="186">
        <f t="shared" si="9"/>
        <v>0</v>
      </c>
      <c r="AI61" s="147">
        <f t="shared" si="10"/>
        <v>0</v>
      </c>
      <c r="AJ61" s="147">
        <f t="shared" si="11"/>
        <v>0</v>
      </c>
      <c r="AK61" s="186">
        <f t="shared" si="12"/>
        <v>0</v>
      </c>
      <c r="AL61" s="182">
        <f t="shared" si="13"/>
        <v>0</v>
      </c>
      <c r="AM61" s="147">
        <f t="shared" si="14"/>
        <v>0</v>
      </c>
      <c r="AN61" s="147">
        <f t="shared" si="15"/>
        <v>0</v>
      </c>
      <c r="AO61" s="186">
        <f t="shared" si="16"/>
        <v>0</v>
      </c>
      <c r="AP61" s="147">
        <f t="shared" si="17"/>
        <v>0</v>
      </c>
      <c r="AQ61" s="147">
        <f t="shared" si="18"/>
        <v>0</v>
      </c>
      <c r="AR61" s="190">
        <f t="shared" si="19"/>
        <v>0</v>
      </c>
      <c r="AS61" s="189">
        <f t="shared" si="20"/>
        <v>0</v>
      </c>
    </row>
    <row r="62" spans="1:45" x14ac:dyDescent="0.2">
      <c r="A62" s="10">
        <f>+IF(OR(Y62&gt;0,I62&gt;0),MAX(A$14:A61)+1,0)</f>
        <v>0</v>
      </c>
      <c r="B62" s="11"/>
      <c r="C62" s="11"/>
      <c r="D62" s="435"/>
      <c r="E62" s="435"/>
      <c r="F62" s="435"/>
      <c r="G62" s="435"/>
      <c r="H62" s="435"/>
      <c r="I62" s="435">
        <f t="shared" si="0"/>
        <v>0</v>
      </c>
      <c r="J62" s="11"/>
      <c r="K62" s="435"/>
      <c r="L62" s="435"/>
      <c r="M62" s="435"/>
      <c r="N62" s="435"/>
      <c r="O62" s="435"/>
      <c r="P62" s="435">
        <f t="shared" si="1"/>
        <v>0</v>
      </c>
      <c r="Q62" s="11"/>
      <c r="R62" s="435"/>
      <c r="S62" s="435"/>
      <c r="T62" s="435"/>
      <c r="U62" s="435"/>
      <c r="V62" s="435"/>
      <c r="W62" s="435">
        <f t="shared" si="2"/>
        <v>0</v>
      </c>
      <c r="X62" s="447">
        <f t="shared" si="3"/>
        <v>0</v>
      </c>
      <c r="Y62" s="156">
        <f t="shared" si="4"/>
        <v>0</v>
      </c>
      <c r="Z62" s="11"/>
      <c r="AA62" s="11"/>
      <c r="AB62" s="156">
        <f t="shared" si="21"/>
        <v>0</v>
      </c>
      <c r="AC62" s="149"/>
      <c r="AD62" s="396">
        <f t="shared" si="5"/>
        <v>0</v>
      </c>
      <c r="AE62" s="157">
        <f t="shared" si="6"/>
        <v>0</v>
      </c>
      <c r="AF62" s="147">
        <f t="shared" si="7"/>
        <v>0</v>
      </c>
      <c r="AG62" s="147">
        <f t="shared" si="8"/>
        <v>0</v>
      </c>
      <c r="AH62" s="186">
        <f t="shared" si="9"/>
        <v>0</v>
      </c>
      <c r="AI62" s="147">
        <f t="shared" si="10"/>
        <v>0</v>
      </c>
      <c r="AJ62" s="147">
        <f t="shared" si="11"/>
        <v>0</v>
      </c>
      <c r="AK62" s="186">
        <f t="shared" si="12"/>
        <v>0</v>
      </c>
      <c r="AL62" s="182">
        <f t="shared" si="13"/>
        <v>0</v>
      </c>
      <c r="AM62" s="147">
        <f t="shared" si="14"/>
        <v>0</v>
      </c>
      <c r="AN62" s="147">
        <f t="shared" si="15"/>
        <v>0</v>
      </c>
      <c r="AO62" s="186">
        <f t="shared" si="16"/>
        <v>0</v>
      </c>
      <c r="AP62" s="147">
        <f t="shared" si="17"/>
        <v>0</v>
      </c>
      <c r="AQ62" s="147">
        <f t="shared" si="18"/>
        <v>0</v>
      </c>
      <c r="AR62" s="190">
        <f t="shared" si="19"/>
        <v>0</v>
      </c>
      <c r="AS62" s="189">
        <f t="shared" si="20"/>
        <v>0</v>
      </c>
    </row>
    <row r="63" spans="1:45" x14ac:dyDescent="0.2">
      <c r="A63" s="10">
        <f>+IF(OR(Y63&gt;0,I63&gt;0),MAX(A$14:A62)+1,0)</f>
        <v>0</v>
      </c>
      <c r="B63" s="11"/>
      <c r="C63" s="11"/>
      <c r="D63" s="435"/>
      <c r="E63" s="435"/>
      <c r="F63" s="435"/>
      <c r="G63" s="435"/>
      <c r="H63" s="435"/>
      <c r="I63" s="435">
        <f t="shared" si="0"/>
        <v>0</v>
      </c>
      <c r="J63" s="11"/>
      <c r="K63" s="435"/>
      <c r="L63" s="435"/>
      <c r="M63" s="435"/>
      <c r="N63" s="435"/>
      <c r="O63" s="435"/>
      <c r="P63" s="435">
        <f t="shared" si="1"/>
        <v>0</v>
      </c>
      <c r="Q63" s="11"/>
      <c r="R63" s="435"/>
      <c r="S63" s="435"/>
      <c r="T63" s="435"/>
      <c r="U63" s="435"/>
      <c r="V63" s="435"/>
      <c r="W63" s="435">
        <f t="shared" si="2"/>
        <v>0</v>
      </c>
      <c r="X63" s="447">
        <f t="shared" si="3"/>
        <v>0</v>
      </c>
      <c r="Y63" s="156">
        <f t="shared" si="4"/>
        <v>0</v>
      </c>
      <c r="Z63" s="11"/>
      <c r="AA63" s="11"/>
      <c r="AB63" s="156">
        <f t="shared" si="21"/>
        <v>0</v>
      </c>
      <c r="AC63" s="149"/>
      <c r="AD63" s="396">
        <f t="shared" si="5"/>
        <v>0</v>
      </c>
      <c r="AE63" s="157">
        <f t="shared" si="6"/>
        <v>0</v>
      </c>
      <c r="AF63" s="147">
        <f t="shared" si="7"/>
        <v>0</v>
      </c>
      <c r="AG63" s="147">
        <f t="shared" si="8"/>
        <v>0</v>
      </c>
      <c r="AH63" s="186">
        <f t="shared" si="9"/>
        <v>0</v>
      </c>
      <c r="AI63" s="147">
        <f t="shared" si="10"/>
        <v>0</v>
      </c>
      <c r="AJ63" s="147">
        <f t="shared" si="11"/>
        <v>0</v>
      </c>
      <c r="AK63" s="186">
        <f t="shared" si="12"/>
        <v>0</v>
      </c>
      <c r="AL63" s="182">
        <f t="shared" si="13"/>
        <v>0</v>
      </c>
      <c r="AM63" s="147">
        <f t="shared" si="14"/>
        <v>0</v>
      </c>
      <c r="AN63" s="147">
        <f t="shared" si="15"/>
        <v>0</v>
      </c>
      <c r="AO63" s="186">
        <f t="shared" si="16"/>
        <v>0</v>
      </c>
      <c r="AP63" s="147">
        <f t="shared" si="17"/>
        <v>0</v>
      </c>
      <c r="AQ63" s="147">
        <f t="shared" si="18"/>
        <v>0</v>
      </c>
      <c r="AR63" s="190">
        <f t="shared" si="19"/>
        <v>0</v>
      </c>
      <c r="AS63" s="189">
        <f t="shared" si="20"/>
        <v>0</v>
      </c>
    </row>
    <row r="64" spans="1:45" x14ac:dyDescent="0.2">
      <c r="A64" s="10">
        <f>+IF(OR(Y64&gt;0,I64&gt;0),MAX(A$14:A63)+1,0)</f>
        <v>0</v>
      </c>
      <c r="B64" s="11"/>
      <c r="C64" s="11"/>
      <c r="D64" s="435"/>
      <c r="E64" s="435"/>
      <c r="F64" s="435"/>
      <c r="G64" s="435"/>
      <c r="H64" s="435"/>
      <c r="I64" s="435">
        <f t="shared" si="0"/>
        <v>0</v>
      </c>
      <c r="J64" s="11"/>
      <c r="K64" s="435"/>
      <c r="L64" s="435"/>
      <c r="M64" s="435"/>
      <c r="N64" s="435"/>
      <c r="O64" s="435"/>
      <c r="P64" s="435">
        <f t="shared" si="1"/>
        <v>0</v>
      </c>
      <c r="Q64" s="11"/>
      <c r="R64" s="435"/>
      <c r="S64" s="435"/>
      <c r="T64" s="435"/>
      <c r="U64" s="435"/>
      <c r="V64" s="435"/>
      <c r="W64" s="435">
        <f t="shared" si="2"/>
        <v>0</v>
      </c>
      <c r="X64" s="447">
        <f t="shared" si="3"/>
        <v>0</v>
      </c>
      <c r="Y64" s="156">
        <f t="shared" si="4"/>
        <v>0</v>
      </c>
      <c r="Z64" s="11"/>
      <c r="AA64" s="11"/>
      <c r="AB64" s="156">
        <f t="shared" si="21"/>
        <v>0</v>
      </c>
      <c r="AC64" s="149"/>
      <c r="AD64" s="396">
        <f t="shared" si="5"/>
        <v>0</v>
      </c>
      <c r="AE64" s="157">
        <f t="shared" si="6"/>
        <v>0</v>
      </c>
      <c r="AF64" s="147">
        <f t="shared" si="7"/>
        <v>0</v>
      </c>
      <c r="AG64" s="147">
        <f t="shared" si="8"/>
        <v>0</v>
      </c>
      <c r="AH64" s="186">
        <f t="shared" si="9"/>
        <v>0</v>
      </c>
      <c r="AI64" s="147">
        <f t="shared" si="10"/>
        <v>0</v>
      </c>
      <c r="AJ64" s="147">
        <f t="shared" si="11"/>
        <v>0</v>
      </c>
      <c r="AK64" s="186">
        <f t="shared" si="12"/>
        <v>0</v>
      </c>
      <c r="AL64" s="182">
        <f t="shared" si="13"/>
        <v>0</v>
      </c>
      <c r="AM64" s="147">
        <f t="shared" si="14"/>
        <v>0</v>
      </c>
      <c r="AN64" s="147">
        <f t="shared" si="15"/>
        <v>0</v>
      </c>
      <c r="AO64" s="186">
        <f t="shared" si="16"/>
        <v>0</v>
      </c>
      <c r="AP64" s="147">
        <f t="shared" si="17"/>
        <v>0</v>
      </c>
      <c r="AQ64" s="147">
        <f t="shared" si="18"/>
        <v>0</v>
      </c>
      <c r="AR64" s="190">
        <f t="shared" si="19"/>
        <v>0</v>
      </c>
      <c r="AS64" s="189">
        <f t="shared" si="20"/>
        <v>0</v>
      </c>
    </row>
    <row r="65" spans="1:45" ht="12" customHeight="1" x14ac:dyDescent="0.2">
      <c r="A65" s="10">
        <f>+IF(OR(Y65&gt;0,I65&gt;0),MAX(A$14:A64)+1,0)</f>
        <v>0</v>
      </c>
      <c r="B65" s="11"/>
      <c r="C65" s="11"/>
      <c r="D65" s="435"/>
      <c r="E65" s="435"/>
      <c r="F65" s="435"/>
      <c r="G65" s="435"/>
      <c r="H65" s="435"/>
      <c r="I65" s="435">
        <f t="shared" si="0"/>
        <v>0</v>
      </c>
      <c r="J65" s="11"/>
      <c r="K65" s="435"/>
      <c r="L65" s="435"/>
      <c r="M65" s="435"/>
      <c r="N65" s="435"/>
      <c r="O65" s="435"/>
      <c r="P65" s="435">
        <f t="shared" si="1"/>
        <v>0</v>
      </c>
      <c r="Q65" s="11"/>
      <c r="R65" s="435"/>
      <c r="S65" s="435"/>
      <c r="T65" s="435"/>
      <c r="U65" s="435"/>
      <c r="V65" s="435"/>
      <c r="W65" s="435">
        <f t="shared" si="2"/>
        <v>0</v>
      </c>
      <c r="X65" s="447">
        <f t="shared" si="3"/>
        <v>0</v>
      </c>
      <c r="Y65" s="156">
        <f t="shared" si="4"/>
        <v>0</v>
      </c>
      <c r="Z65" s="11"/>
      <c r="AA65" s="11"/>
      <c r="AB65" s="156">
        <f t="shared" si="21"/>
        <v>0</v>
      </c>
      <c r="AC65" s="149"/>
      <c r="AD65" s="396">
        <f t="shared" si="5"/>
        <v>0</v>
      </c>
      <c r="AE65" s="157">
        <f t="shared" si="6"/>
        <v>0</v>
      </c>
      <c r="AF65" s="147">
        <f t="shared" si="7"/>
        <v>0</v>
      </c>
      <c r="AG65" s="147">
        <f t="shared" si="8"/>
        <v>0</v>
      </c>
      <c r="AH65" s="186">
        <f t="shared" si="9"/>
        <v>0</v>
      </c>
      <c r="AI65" s="147">
        <f t="shared" si="10"/>
        <v>0</v>
      </c>
      <c r="AJ65" s="147">
        <f t="shared" si="11"/>
        <v>0</v>
      </c>
      <c r="AK65" s="186">
        <f t="shared" si="12"/>
        <v>0</v>
      </c>
      <c r="AL65" s="182">
        <f t="shared" si="13"/>
        <v>0</v>
      </c>
      <c r="AM65" s="147">
        <f t="shared" si="14"/>
        <v>0</v>
      </c>
      <c r="AN65" s="147">
        <f t="shared" si="15"/>
        <v>0</v>
      </c>
      <c r="AO65" s="186">
        <f t="shared" si="16"/>
        <v>0</v>
      </c>
      <c r="AP65" s="147">
        <f t="shared" si="17"/>
        <v>0</v>
      </c>
      <c r="AQ65" s="147">
        <f t="shared" si="18"/>
        <v>0</v>
      </c>
      <c r="AR65" s="190">
        <f t="shared" si="19"/>
        <v>0</v>
      </c>
      <c r="AS65" s="189">
        <f t="shared" si="20"/>
        <v>0</v>
      </c>
    </row>
    <row r="66" spans="1:45" x14ac:dyDescent="0.2">
      <c r="A66" s="10">
        <f>+IF(OR(Y66&gt;0,I66&gt;0),MAX(A$14:A65)+1,0)</f>
        <v>0</v>
      </c>
      <c r="B66" s="11"/>
      <c r="C66" s="11"/>
      <c r="D66" s="435"/>
      <c r="E66" s="435"/>
      <c r="F66" s="435"/>
      <c r="G66" s="435"/>
      <c r="H66" s="435"/>
      <c r="I66" s="435">
        <f t="shared" si="0"/>
        <v>0</v>
      </c>
      <c r="J66" s="11"/>
      <c r="K66" s="435"/>
      <c r="L66" s="435"/>
      <c r="M66" s="435"/>
      <c r="N66" s="435"/>
      <c r="O66" s="435"/>
      <c r="P66" s="435">
        <f t="shared" si="1"/>
        <v>0</v>
      </c>
      <c r="Q66" s="11"/>
      <c r="R66" s="435"/>
      <c r="S66" s="435"/>
      <c r="T66" s="435"/>
      <c r="U66" s="435"/>
      <c r="V66" s="435"/>
      <c r="W66" s="435">
        <f t="shared" si="2"/>
        <v>0</v>
      </c>
      <c r="X66" s="447">
        <f t="shared" si="3"/>
        <v>0</v>
      </c>
      <c r="Y66" s="156">
        <f t="shared" si="4"/>
        <v>0</v>
      </c>
      <c r="Z66" s="11"/>
      <c r="AA66" s="11"/>
      <c r="AB66" s="156">
        <f t="shared" si="21"/>
        <v>0</v>
      </c>
      <c r="AC66" s="149"/>
      <c r="AD66" s="396">
        <f t="shared" si="5"/>
        <v>0</v>
      </c>
      <c r="AE66" s="157">
        <f t="shared" si="6"/>
        <v>0</v>
      </c>
      <c r="AF66" s="147">
        <f t="shared" si="7"/>
        <v>0</v>
      </c>
      <c r="AG66" s="147">
        <f t="shared" si="8"/>
        <v>0</v>
      </c>
      <c r="AH66" s="186">
        <f t="shared" si="9"/>
        <v>0</v>
      </c>
      <c r="AI66" s="147">
        <f t="shared" si="10"/>
        <v>0</v>
      </c>
      <c r="AJ66" s="147">
        <f t="shared" si="11"/>
        <v>0</v>
      </c>
      <c r="AK66" s="186">
        <f t="shared" si="12"/>
        <v>0</v>
      </c>
      <c r="AL66" s="182">
        <f t="shared" si="13"/>
        <v>0</v>
      </c>
      <c r="AM66" s="147">
        <f t="shared" si="14"/>
        <v>0</v>
      </c>
      <c r="AN66" s="147">
        <f t="shared" si="15"/>
        <v>0</v>
      </c>
      <c r="AO66" s="186">
        <f t="shared" si="16"/>
        <v>0</v>
      </c>
      <c r="AP66" s="147">
        <f t="shared" si="17"/>
        <v>0</v>
      </c>
      <c r="AQ66" s="147">
        <f t="shared" si="18"/>
        <v>0</v>
      </c>
      <c r="AR66" s="190">
        <f t="shared" si="19"/>
        <v>0</v>
      </c>
      <c r="AS66" s="189">
        <f t="shared" si="20"/>
        <v>0</v>
      </c>
    </row>
    <row r="67" spans="1:45" x14ac:dyDescent="0.2">
      <c r="A67" s="10">
        <f>+IF(OR(Y67&gt;0,I67&gt;0),MAX(A$14:A66)+1,0)</f>
        <v>0</v>
      </c>
      <c r="B67" s="11"/>
      <c r="C67" s="11"/>
      <c r="D67" s="435"/>
      <c r="E67" s="435"/>
      <c r="F67" s="435"/>
      <c r="G67" s="435"/>
      <c r="H67" s="435"/>
      <c r="I67" s="435">
        <f t="shared" si="0"/>
        <v>0</v>
      </c>
      <c r="J67" s="11"/>
      <c r="K67" s="435"/>
      <c r="L67" s="435"/>
      <c r="M67" s="435"/>
      <c r="N67" s="435"/>
      <c r="O67" s="435"/>
      <c r="P67" s="435">
        <f t="shared" si="1"/>
        <v>0</v>
      </c>
      <c r="Q67" s="11"/>
      <c r="R67" s="435"/>
      <c r="S67" s="435"/>
      <c r="T67" s="435"/>
      <c r="U67" s="435"/>
      <c r="V67" s="435"/>
      <c r="W67" s="435">
        <f t="shared" si="2"/>
        <v>0</v>
      </c>
      <c r="X67" s="447">
        <f t="shared" si="3"/>
        <v>0</v>
      </c>
      <c r="Y67" s="156">
        <f t="shared" si="4"/>
        <v>0</v>
      </c>
      <c r="Z67" s="11"/>
      <c r="AA67" s="11"/>
      <c r="AB67" s="156">
        <f t="shared" si="21"/>
        <v>0</v>
      </c>
      <c r="AC67" s="149"/>
      <c r="AD67" s="396">
        <f t="shared" si="5"/>
        <v>0</v>
      </c>
      <c r="AE67" s="157">
        <f t="shared" si="6"/>
        <v>0</v>
      </c>
      <c r="AF67" s="147">
        <f t="shared" si="7"/>
        <v>0</v>
      </c>
      <c r="AG67" s="147">
        <f t="shared" si="8"/>
        <v>0</v>
      </c>
      <c r="AH67" s="186">
        <f t="shared" si="9"/>
        <v>0</v>
      </c>
      <c r="AI67" s="147">
        <f t="shared" si="10"/>
        <v>0</v>
      </c>
      <c r="AJ67" s="147">
        <f t="shared" si="11"/>
        <v>0</v>
      </c>
      <c r="AK67" s="186">
        <f t="shared" si="12"/>
        <v>0</v>
      </c>
      <c r="AL67" s="182">
        <f t="shared" si="13"/>
        <v>0</v>
      </c>
      <c r="AM67" s="147">
        <f t="shared" si="14"/>
        <v>0</v>
      </c>
      <c r="AN67" s="147">
        <f t="shared" si="15"/>
        <v>0</v>
      </c>
      <c r="AO67" s="186">
        <f t="shared" si="16"/>
        <v>0</v>
      </c>
      <c r="AP67" s="147">
        <f t="shared" si="17"/>
        <v>0</v>
      </c>
      <c r="AQ67" s="147">
        <f t="shared" si="18"/>
        <v>0</v>
      </c>
      <c r="AR67" s="190">
        <f t="shared" si="19"/>
        <v>0</v>
      </c>
      <c r="AS67" s="189">
        <f t="shared" si="20"/>
        <v>0</v>
      </c>
    </row>
    <row r="68" spans="1:45" x14ac:dyDescent="0.2">
      <c r="A68" s="10">
        <f>+IF(OR(Y68&gt;0,I68&gt;0),MAX(A$14:A67)+1,0)</f>
        <v>0</v>
      </c>
      <c r="B68" s="11"/>
      <c r="C68" s="11"/>
      <c r="D68" s="435"/>
      <c r="E68" s="435"/>
      <c r="F68" s="435"/>
      <c r="G68" s="435"/>
      <c r="H68" s="435"/>
      <c r="I68" s="435">
        <f t="shared" si="0"/>
        <v>0</v>
      </c>
      <c r="J68" s="11"/>
      <c r="K68" s="435"/>
      <c r="L68" s="435"/>
      <c r="M68" s="435"/>
      <c r="N68" s="435"/>
      <c r="O68" s="435"/>
      <c r="P68" s="435">
        <f t="shared" si="1"/>
        <v>0</v>
      </c>
      <c r="Q68" s="11"/>
      <c r="R68" s="435"/>
      <c r="S68" s="435"/>
      <c r="T68" s="435"/>
      <c r="U68" s="435"/>
      <c r="V68" s="435"/>
      <c r="W68" s="435">
        <f t="shared" si="2"/>
        <v>0</v>
      </c>
      <c r="X68" s="447">
        <f t="shared" si="3"/>
        <v>0</v>
      </c>
      <c r="Y68" s="156">
        <f t="shared" si="4"/>
        <v>0</v>
      </c>
      <c r="Z68" s="11"/>
      <c r="AA68" s="11"/>
      <c r="AB68" s="156">
        <f t="shared" si="21"/>
        <v>0</v>
      </c>
      <c r="AC68" s="149"/>
      <c r="AD68" s="396">
        <f t="shared" si="5"/>
        <v>0</v>
      </c>
      <c r="AE68" s="157">
        <f t="shared" si="6"/>
        <v>0</v>
      </c>
      <c r="AF68" s="147">
        <f t="shared" si="7"/>
        <v>0</v>
      </c>
      <c r="AG68" s="147">
        <f t="shared" si="8"/>
        <v>0</v>
      </c>
      <c r="AH68" s="186">
        <f t="shared" si="9"/>
        <v>0</v>
      </c>
      <c r="AI68" s="147">
        <f t="shared" si="10"/>
        <v>0</v>
      </c>
      <c r="AJ68" s="147">
        <f t="shared" si="11"/>
        <v>0</v>
      </c>
      <c r="AK68" s="186">
        <f t="shared" si="12"/>
        <v>0</v>
      </c>
      <c r="AL68" s="182">
        <f t="shared" si="13"/>
        <v>0</v>
      </c>
      <c r="AM68" s="147">
        <f t="shared" si="14"/>
        <v>0</v>
      </c>
      <c r="AN68" s="147">
        <f t="shared" si="15"/>
        <v>0</v>
      </c>
      <c r="AO68" s="186">
        <f t="shared" si="16"/>
        <v>0</v>
      </c>
      <c r="AP68" s="147">
        <f t="shared" si="17"/>
        <v>0</v>
      </c>
      <c r="AQ68" s="147">
        <f t="shared" si="18"/>
        <v>0</v>
      </c>
      <c r="AR68" s="190">
        <f t="shared" si="19"/>
        <v>0</v>
      </c>
      <c r="AS68" s="189">
        <f t="shared" si="20"/>
        <v>0</v>
      </c>
    </row>
    <row r="69" spans="1:45" x14ac:dyDescent="0.2">
      <c r="A69" s="10">
        <f>+IF(OR(Y69&gt;0,I69&gt;0),MAX(A$14:A68)+1,0)</f>
        <v>0</v>
      </c>
      <c r="B69" s="11"/>
      <c r="C69" s="11"/>
      <c r="D69" s="435"/>
      <c r="E69" s="435"/>
      <c r="F69" s="435"/>
      <c r="G69" s="435"/>
      <c r="H69" s="435"/>
      <c r="I69" s="435">
        <f t="shared" si="0"/>
        <v>0</v>
      </c>
      <c r="J69" s="11"/>
      <c r="K69" s="435"/>
      <c r="L69" s="435"/>
      <c r="M69" s="435"/>
      <c r="N69" s="435"/>
      <c r="O69" s="435"/>
      <c r="P69" s="435">
        <f t="shared" si="1"/>
        <v>0</v>
      </c>
      <c r="Q69" s="11"/>
      <c r="R69" s="435"/>
      <c r="S69" s="435"/>
      <c r="T69" s="435"/>
      <c r="U69" s="435"/>
      <c r="V69" s="435"/>
      <c r="W69" s="435">
        <f t="shared" si="2"/>
        <v>0</v>
      </c>
      <c r="X69" s="447">
        <f t="shared" si="3"/>
        <v>0</v>
      </c>
      <c r="Y69" s="156">
        <f t="shared" si="4"/>
        <v>0</v>
      </c>
      <c r="Z69" s="11"/>
      <c r="AA69" s="11"/>
      <c r="AB69" s="156">
        <f t="shared" si="21"/>
        <v>0</v>
      </c>
      <c r="AC69" s="149"/>
      <c r="AD69" s="396">
        <f t="shared" si="5"/>
        <v>0</v>
      </c>
      <c r="AE69" s="157">
        <f t="shared" si="6"/>
        <v>0</v>
      </c>
      <c r="AF69" s="147">
        <f t="shared" si="7"/>
        <v>0</v>
      </c>
      <c r="AG69" s="147">
        <f t="shared" si="8"/>
        <v>0</v>
      </c>
      <c r="AH69" s="186">
        <f t="shared" si="9"/>
        <v>0</v>
      </c>
      <c r="AI69" s="147">
        <f t="shared" si="10"/>
        <v>0</v>
      </c>
      <c r="AJ69" s="147">
        <f t="shared" si="11"/>
        <v>0</v>
      </c>
      <c r="AK69" s="186">
        <f t="shared" si="12"/>
        <v>0</v>
      </c>
      <c r="AL69" s="182">
        <f t="shared" si="13"/>
        <v>0</v>
      </c>
      <c r="AM69" s="147">
        <f t="shared" si="14"/>
        <v>0</v>
      </c>
      <c r="AN69" s="147">
        <f t="shared" si="15"/>
        <v>0</v>
      </c>
      <c r="AO69" s="186">
        <f t="shared" si="16"/>
        <v>0</v>
      </c>
      <c r="AP69" s="147">
        <f t="shared" si="17"/>
        <v>0</v>
      </c>
      <c r="AQ69" s="147">
        <f t="shared" si="18"/>
        <v>0</v>
      </c>
      <c r="AR69" s="190">
        <f t="shared" si="19"/>
        <v>0</v>
      </c>
      <c r="AS69" s="189">
        <f t="shared" si="20"/>
        <v>0</v>
      </c>
    </row>
    <row r="70" spans="1:45" x14ac:dyDescent="0.2">
      <c r="A70" s="10">
        <f>+IF(OR(Y70&gt;0,I70&gt;0),MAX(A$14:A69)+1,0)</f>
        <v>0</v>
      </c>
      <c r="B70" s="11"/>
      <c r="C70" s="11"/>
      <c r="D70" s="435"/>
      <c r="E70" s="435"/>
      <c r="F70" s="435"/>
      <c r="G70" s="435"/>
      <c r="H70" s="435"/>
      <c r="I70" s="435">
        <f t="shared" si="0"/>
        <v>0</v>
      </c>
      <c r="J70" s="11"/>
      <c r="K70" s="435"/>
      <c r="L70" s="435"/>
      <c r="M70" s="435"/>
      <c r="N70" s="435"/>
      <c r="O70" s="435"/>
      <c r="P70" s="435">
        <f t="shared" si="1"/>
        <v>0</v>
      </c>
      <c r="Q70" s="11"/>
      <c r="R70" s="435"/>
      <c r="S70" s="435"/>
      <c r="T70" s="435"/>
      <c r="U70" s="435"/>
      <c r="V70" s="435"/>
      <c r="W70" s="435">
        <f t="shared" si="2"/>
        <v>0</v>
      </c>
      <c r="X70" s="447">
        <f t="shared" si="3"/>
        <v>0</v>
      </c>
      <c r="Y70" s="156">
        <f t="shared" si="4"/>
        <v>0</v>
      </c>
      <c r="Z70" s="11"/>
      <c r="AA70" s="11"/>
      <c r="AB70" s="156">
        <f t="shared" si="21"/>
        <v>0</v>
      </c>
      <c r="AC70" s="149"/>
      <c r="AD70" s="396">
        <f t="shared" si="5"/>
        <v>0</v>
      </c>
      <c r="AE70" s="157">
        <f t="shared" si="6"/>
        <v>0</v>
      </c>
      <c r="AF70" s="147">
        <f t="shared" si="7"/>
        <v>0</v>
      </c>
      <c r="AG70" s="147">
        <f t="shared" si="8"/>
        <v>0</v>
      </c>
      <c r="AH70" s="186">
        <f t="shared" si="9"/>
        <v>0</v>
      </c>
      <c r="AI70" s="147">
        <f t="shared" si="10"/>
        <v>0</v>
      </c>
      <c r="AJ70" s="147">
        <f t="shared" si="11"/>
        <v>0</v>
      </c>
      <c r="AK70" s="186">
        <f t="shared" si="12"/>
        <v>0</v>
      </c>
      <c r="AL70" s="182">
        <f t="shared" si="13"/>
        <v>0</v>
      </c>
      <c r="AM70" s="147">
        <f t="shared" si="14"/>
        <v>0</v>
      </c>
      <c r="AN70" s="147">
        <f t="shared" si="15"/>
        <v>0</v>
      </c>
      <c r="AO70" s="186">
        <f t="shared" si="16"/>
        <v>0</v>
      </c>
      <c r="AP70" s="147">
        <f t="shared" si="17"/>
        <v>0</v>
      </c>
      <c r="AQ70" s="147">
        <f t="shared" si="18"/>
        <v>0</v>
      </c>
      <c r="AR70" s="190">
        <f t="shared" si="19"/>
        <v>0</v>
      </c>
      <c r="AS70" s="189">
        <f t="shared" si="20"/>
        <v>0</v>
      </c>
    </row>
    <row r="71" spans="1:45" x14ac:dyDescent="0.2">
      <c r="A71" s="10">
        <f>+IF(OR(Y71&gt;0,I71&gt;0),MAX(A$14:A70)+1,0)</f>
        <v>0</v>
      </c>
      <c r="B71" s="11"/>
      <c r="C71" s="11"/>
      <c r="D71" s="435"/>
      <c r="E71" s="435"/>
      <c r="F71" s="435"/>
      <c r="G71" s="435"/>
      <c r="H71" s="435"/>
      <c r="I71" s="435">
        <f t="shared" si="0"/>
        <v>0</v>
      </c>
      <c r="J71" s="11"/>
      <c r="K71" s="435"/>
      <c r="L71" s="435"/>
      <c r="M71" s="435"/>
      <c r="N71" s="435"/>
      <c r="O71" s="435"/>
      <c r="P71" s="435">
        <f t="shared" si="1"/>
        <v>0</v>
      </c>
      <c r="Q71" s="11"/>
      <c r="R71" s="435"/>
      <c r="S71" s="435"/>
      <c r="T71" s="435"/>
      <c r="U71" s="435"/>
      <c r="V71" s="435"/>
      <c r="W71" s="435">
        <f t="shared" si="2"/>
        <v>0</v>
      </c>
      <c r="X71" s="447">
        <f t="shared" si="3"/>
        <v>0</v>
      </c>
      <c r="Y71" s="156">
        <f t="shared" si="4"/>
        <v>0</v>
      </c>
      <c r="Z71" s="11"/>
      <c r="AA71" s="11"/>
      <c r="AB71" s="156">
        <f t="shared" si="21"/>
        <v>0</v>
      </c>
      <c r="AC71" s="149"/>
      <c r="AD71" s="396">
        <f t="shared" si="5"/>
        <v>0</v>
      </c>
      <c r="AE71" s="157">
        <f t="shared" si="6"/>
        <v>0</v>
      </c>
      <c r="AF71" s="147">
        <f t="shared" si="7"/>
        <v>0</v>
      </c>
      <c r="AG71" s="147">
        <f t="shared" si="8"/>
        <v>0</v>
      </c>
      <c r="AH71" s="186">
        <f t="shared" si="9"/>
        <v>0</v>
      </c>
      <c r="AI71" s="147">
        <f t="shared" si="10"/>
        <v>0</v>
      </c>
      <c r="AJ71" s="147">
        <f t="shared" si="11"/>
        <v>0</v>
      </c>
      <c r="AK71" s="186">
        <f t="shared" si="12"/>
        <v>0</v>
      </c>
      <c r="AL71" s="182">
        <f t="shared" si="13"/>
        <v>0</v>
      </c>
      <c r="AM71" s="147">
        <f t="shared" si="14"/>
        <v>0</v>
      </c>
      <c r="AN71" s="147">
        <f t="shared" si="15"/>
        <v>0</v>
      </c>
      <c r="AO71" s="186">
        <f t="shared" si="16"/>
        <v>0</v>
      </c>
      <c r="AP71" s="147">
        <f t="shared" si="17"/>
        <v>0</v>
      </c>
      <c r="AQ71" s="147">
        <f t="shared" si="18"/>
        <v>0</v>
      </c>
      <c r="AR71" s="190">
        <f t="shared" si="19"/>
        <v>0</v>
      </c>
      <c r="AS71" s="189">
        <f t="shared" si="20"/>
        <v>0</v>
      </c>
    </row>
    <row r="72" spans="1:45" x14ac:dyDescent="0.2">
      <c r="A72" s="10">
        <f>+IF(OR(Y72&gt;0,I72&gt;0),MAX(A$14:A71)+1,0)</f>
        <v>0</v>
      </c>
      <c r="B72" s="11"/>
      <c r="C72" s="11"/>
      <c r="D72" s="435"/>
      <c r="E72" s="435"/>
      <c r="F72" s="435"/>
      <c r="G72" s="435"/>
      <c r="H72" s="435"/>
      <c r="I72" s="435">
        <f t="shared" si="0"/>
        <v>0</v>
      </c>
      <c r="J72" s="11"/>
      <c r="K72" s="435"/>
      <c r="L72" s="435"/>
      <c r="M72" s="435"/>
      <c r="N72" s="435"/>
      <c r="O72" s="435"/>
      <c r="P72" s="435">
        <f t="shared" si="1"/>
        <v>0</v>
      </c>
      <c r="Q72" s="11"/>
      <c r="R72" s="435"/>
      <c r="S72" s="435"/>
      <c r="T72" s="435"/>
      <c r="U72" s="435"/>
      <c r="V72" s="435"/>
      <c r="W72" s="435">
        <f t="shared" si="2"/>
        <v>0</v>
      </c>
      <c r="X72" s="447">
        <f t="shared" si="3"/>
        <v>0</v>
      </c>
      <c r="Y72" s="156">
        <f t="shared" si="4"/>
        <v>0</v>
      </c>
      <c r="Z72" s="11"/>
      <c r="AA72" s="11"/>
      <c r="AB72" s="156">
        <f t="shared" si="21"/>
        <v>0</v>
      </c>
      <c r="AC72" s="149"/>
      <c r="AD72" s="396">
        <f t="shared" si="5"/>
        <v>0</v>
      </c>
      <c r="AE72" s="157">
        <f t="shared" si="6"/>
        <v>0</v>
      </c>
      <c r="AF72" s="147">
        <f t="shared" si="7"/>
        <v>0</v>
      </c>
      <c r="AG72" s="147">
        <f t="shared" si="8"/>
        <v>0</v>
      </c>
      <c r="AH72" s="186">
        <f t="shared" si="9"/>
        <v>0</v>
      </c>
      <c r="AI72" s="147">
        <f t="shared" si="10"/>
        <v>0</v>
      </c>
      <c r="AJ72" s="147">
        <f t="shared" si="11"/>
        <v>0</v>
      </c>
      <c r="AK72" s="186">
        <f t="shared" si="12"/>
        <v>0</v>
      </c>
      <c r="AL72" s="182">
        <f t="shared" si="13"/>
        <v>0</v>
      </c>
      <c r="AM72" s="147">
        <f t="shared" si="14"/>
        <v>0</v>
      </c>
      <c r="AN72" s="147">
        <f t="shared" si="15"/>
        <v>0</v>
      </c>
      <c r="AO72" s="186">
        <f t="shared" si="16"/>
        <v>0</v>
      </c>
      <c r="AP72" s="147">
        <f t="shared" si="17"/>
        <v>0</v>
      </c>
      <c r="AQ72" s="147">
        <f t="shared" si="18"/>
        <v>0</v>
      </c>
      <c r="AR72" s="190">
        <f t="shared" si="19"/>
        <v>0</v>
      </c>
      <c r="AS72" s="189">
        <f t="shared" si="20"/>
        <v>0</v>
      </c>
    </row>
    <row r="73" spans="1:45" x14ac:dyDescent="0.2">
      <c r="A73" s="10">
        <f>+IF(OR(Y73&gt;0,I73&gt;0),MAX(A$14:A72)+1,0)</f>
        <v>0</v>
      </c>
      <c r="B73" s="11"/>
      <c r="C73" s="11"/>
      <c r="D73" s="435"/>
      <c r="E73" s="435"/>
      <c r="F73" s="435"/>
      <c r="G73" s="435"/>
      <c r="H73" s="435"/>
      <c r="I73" s="435">
        <f t="shared" si="0"/>
        <v>0</v>
      </c>
      <c r="J73" s="11"/>
      <c r="K73" s="435"/>
      <c r="L73" s="435"/>
      <c r="M73" s="435"/>
      <c r="N73" s="435"/>
      <c r="O73" s="435"/>
      <c r="P73" s="435">
        <f t="shared" si="1"/>
        <v>0</v>
      </c>
      <c r="Q73" s="11"/>
      <c r="R73" s="435"/>
      <c r="S73" s="435"/>
      <c r="T73" s="435"/>
      <c r="U73" s="435"/>
      <c r="V73" s="435"/>
      <c r="W73" s="435">
        <f t="shared" si="2"/>
        <v>0</v>
      </c>
      <c r="X73" s="447">
        <f t="shared" si="3"/>
        <v>0</v>
      </c>
      <c r="Y73" s="156">
        <f t="shared" si="4"/>
        <v>0</v>
      </c>
      <c r="Z73" s="11"/>
      <c r="AA73" s="11"/>
      <c r="AB73" s="156">
        <f t="shared" si="21"/>
        <v>0</v>
      </c>
      <c r="AC73" s="149"/>
      <c r="AD73" s="396">
        <f t="shared" si="5"/>
        <v>0</v>
      </c>
      <c r="AE73" s="157">
        <f t="shared" si="6"/>
        <v>0</v>
      </c>
      <c r="AF73" s="147">
        <f t="shared" si="7"/>
        <v>0</v>
      </c>
      <c r="AG73" s="147">
        <f t="shared" si="8"/>
        <v>0</v>
      </c>
      <c r="AH73" s="186">
        <f t="shared" si="9"/>
        <v>0</v>
      </c>
      <c r="AI73" s="147">
        <f t="shared" si="10"/>
        <v>0</v>
      </c>
      <c r="AJ73" s="147">
        <f t="shared" si="11"/>
        <v>0</v>
      </c>
      <c r="AK73" s="186">
        <f t="shared" si="12"/>
        <v>0</v>
      </c>
      <c r="AL73" s="182">
        <f t="shared" si="13"/>
        <v>0</v>
      </c>
      <c r="AM73" s="147">
        <f t="shared" si="14"/>
        <v>0</v>
      </c>
      <c r="AN73" s="147">
        <f t="shared" si="15"/>
        <v>0</v>
      </c>
      <c r="AO73" s="186">
        <f t="shared" si="16"/>
        <v>0</v>
      </c>
      <c r="AP73" s="147">
        <f t="shared" si="17"/>
        <v>0</v>
      </c>
      <c r="AQ73" s="147">
        <f t="shared" si="18"/>
        <v>0</v>
      </c>
      <c r="AR73" s="190">
        <f t="shared" si="19"/>
        <v>0</v>
      </c>
      <c r="AS73" s="189">
        <f t="shared" si="20"/>
        <v>0</v>
      </c>
    </row>
    <row r="74" spans="1:45" x14ac:dyDescent="0.2">
      <c r="A74" s="10">
        <f>+IF(OR(Y74&gt;0,I74&gt;0),MAX(A$14:A73)+1,0)</f>
        <v>0</v>
      </c>
      <c r="B74" s="11"/>
      <c r="C74" s="11"/>
      <c r="D74" s="435"/>
      <c r="E74" s="435"/>
      <c r="F74" s="435"/>
      <c r="G74" s="435"/>
      <c r="H74" s="435"/>
      <c r="I74" s="435">
        <f t="shared" si="0"/>
        <v>0</v>
      </c>
      <c r="J74" s="11"/>
      <c r="K74" s="435"/>
      <c r="L74" s="435"/>
      <c r="M74" s="435"/>
      <c r="N74" s="435"/>
      <c r="O74" s="435"/>
      <c r="P74" s="435">
        <f t="shared" si="1"/>
        <v>0</v>
      </c>
      <c r="Q74" s="11"/>
      <c r="R74" s="435"/>
      <c r="S74" s="435"/>
      <c r="T74" s="435"/>
      <c r="U74" s="435"/>
      <c r="V74" s="435"/>
      <c r="W74" s="435">
        <f t="shared" si="2"/>
        <v>0</v>
      </c>
      <c r="X74" s="447">
        <f t="shared" si="3"/>
        <v>0</v>
      </c>
      <c r="Y74" s="156">
        <f t="shared" si="4"/>
        <v>0</v>
      </c>
      <c r="Z74" s="11"/>
      <c r="AA74" s="11"/>
      <c r="AB74" s="156">
        <f t="shared" si="21"/>
        <v>0</v>
      </c>
      <c r="AC74" s="149"/>
      <c r="AD74" s="396">
        <f t="shared" si="5"/>
        <v>0</v>
      </c>
      <c r="AE74" s="157">
        <f t="shared" si="6"/>
        <v>0</v>
      </c>
      <c r="AF74" s="147">
        <f t="shared" si="7"/>
        <v>0</v>
      </c>
      <c r="AG74" s="147">
        <f t="shared" si="8"/>
        <v>0</v>
      </c>
      <c r="AH74" s="186">
        <f t="shared" si="9"/>
        <v>0</v>
      </c>
      <c r="AI74" s="147">
        <f t="shared" si="10"/>
        <v>0</v>
      </c>
      <c r="AJ74" s="147">
        <f t="shared" si="11"/>
        <v>0</v>
      </c>
      <c r="AK74" s="186">
        <f t="shared" si="12"/>
        <v>0</v>
      </c>
      <c r="AL74" s="182">
        <f t="shared" si="13"/>
        <v>0</v>
      </c>
      <c r="AM74" s="147">
        <f t="shared" si="14"/>
        <v>0</v>
      </c>
      <c r="AN74" s="147">
        <f t="shared" si="15"/>
        <v>0</v>
      </c>
      <c r="AO74" s="186">
        <f t="shared" si="16"/>
        <v>0</v>
      </c>
      <c r="AP74" s="147">
        <f t="shared" si="17"/>
        <v>0</v>
      </c>
      <c r="AQ74" s="147">
        <f t="shared" si="18"/>
        <v>0</v>
      </c>
      <c r="AR74" s="190">
        <f t="shared" si="19"/>
        <v>0</v>
      </c>
      <c r="AS74" s="189">
        <f t="shared" si="20"/>
        <v>0</v>
      </c>
    </row>
    <row r="75" spans="1:45" x14ac:dyDescent="0.2">
      <c r="A75" s="10">
        <f>+IF(OR(Y75&gt;0,I75&gt;0),MAX(A$14:A74)+1,0)</f>
        <v>0</v>
      </c>
      <c r="B75" s="11"/>
      <c r="C75" s="11"/>
      <c r="D75" s="435"/>
      <c r="E75" s="435"/>
      <c r="F75" s="435"/>
      <c r="G75" s="435"/>
      <c r="H75" s="435"/>
      <c r="I75" s="435">
        <f t="shared" si="0"/>
        <v>0</v>
      </c>
      <c r="J75" s="11"/>
      <c r="K75" s="435"/>
      <c r="L75" s="435"/>
      <c r="M75" s="435"/>
      <c r="N75" s="435"/>
      <c r="O75" s="435"/>
      <c r="P75" s="435">
        <f t="shared" si="1"/>
        <v>0</v>
      </c>
      <c r="Q75" s="11"/>
      <c r="R75" s="435"/>
      <c r="S75" s="435"/>
      <c r="T75" s="435"/>
      <c r="U75" s="435"/>
      <c r="V75" s="435"/>
      <c r="W75" s="435">
        <f t="shared" si="2"/>
        <v>0</v>
      </c>
      <c r="X75" s="447">
        <f t="shared" si="3"/>
        <v>0</v>
      </c>
      <c r="Y75" s="156">
        <f t="shared" si="4"/>
        <v>0</v>
      </c>
      <c r="Z75" s="11"/>
      <c r="AA75" s="11"/>
      <c r="AB75" s="156">
        <f t="shared" si="21"/>
        <v>0</v>
      </c>
      <c r="AC75" s="149"/>
      <c r="AD75" s="396">
        <f t="shared" si="5"/>
        <v>0</v>
      </c>
      <c r="AE75" s="157">
        <f t="shared" si="6"/>
        <v>0</v>
      </c>
      <c r="AF75" s="147">
        <f t="shared" si="7"/>
        <v>0</v>
      </c>
      <c r="AG75" s="147">
        <f t="shared" si="8"/>
        <v>0</v>
      </c>
      <c r="AH75" s="186">
        <f t="shared" si="9"/>
        <v>0</v>
      </c>
      <c r="AI75" s="147">
        <f t="shared" si="10"/>
        <v>0</v>
      </c>
      <c r="AJ75" s="147">
        <f t="shared" si="11"/>
        <v>0</v>
      </c>
      <c r="AK75" s="186">
        <f t="shared" si="12"/>
        <v>0</v>
      </c>
      <c r="AL75" s="182">
        <f t="shared" si="13"/>
        <v>0</v>
      </c>
      <c r="AM75" s="147">
        <f t="shared" si="14"/>
        <v>0</v>
      </c>
      <c r="AN75" s="147">
        <f t="shared" si="15"/>
        <v>0</v>
      </c>
      <c r="AO75" s="186">
        <f t="shared" si="16"/>
        <v>0</v>
      </c>
      <c r="AP75" s="147">
        <f t="shared" si="17"/>
        <v>0</v>
      </c>
      <c r="AQ75" s="147">
        <f t="shared" si="18"/>
        <v>0</v>
      </c>
      <c r="AR75" s="190">
        <f t="shared" si="19"/>
        <v>0</v>
      </c>
      <c r="AS75" s="189">
        <f t="shared" si="20"/>
        <v>0</v>
      </c>
    </row>
    <row r="76" spans="1:45" x14ac:dyDescent="0.2">
      <c r="A76" s="10">
        <f>+IF(OR(Y76&gt;0,I76&gt;0),MAX(A$14:A75)+1,0)</f>
        <v>0</v>
      </c>
      <c r="B76" s="11"/>
      <c r="C76" s="11"/>
      <c r="D76" s="435"/>
      <c r="E76" s="435"/>
      <c r="F76" s="435"/>
      <c r="G76" s="435"/>
      <c r="H76" s="435"/>
      <c r="I76" s="435">
        <f t="shared" si="0"/>
        <v>0</v>
      </c>
      <c r="J76" s="11"/>
      <c r="K76" s="435"/>
      <c r="L76" s="435"/>
      <c r="M76" s="435"/>
      <c r="N76" s="435"/>
      <c r="O76" s="435"/>
      <c r="P76" s="435">
        <f t="shared" si="1"/>
        <v>0</v>
      </c>
      <c r="Q76" s="11"/>
      <c r="R76" s="435"/>
      <c r="S76" s="435"/>
      <c r="T76" s="435"/>
      <c r="U76" s="435"/>
      <c r="V76" s="435"/>
      <c r="W76" s="435">
        <f t="shared" si="2"/>
        <v>0</v>
      </c>
      <c r="X76" s="447">
        <f t="shared" si="3"/>
        <v>0</v>
      </c>
      <c r="Y76" s="156">
        <f t="shared" si="4"/>
        <v>0</v>
      </c>
      <c r="Z76" s="11"/>
      <c r="AA76" s="11"/>
      <c r="AB76" s="156">
        <f t="shared" si="21"/>
        <v>0</v>
      </c>
      <c r="AC76" s="149"/>
      <c r="AD76" s="396">
        <f t="shared" si="5"/>
        <v>0</v>
      </c>
      <c r="AE76" s="157">
        <f t="shared" si="6"/>
        <v>0</v>
      </c>
      <c r="AF76" s="147">
        <f t="shared" si="7"/>
        <v>0</v>
      </c>
      <c r="AG76" s="147">
        <f t="shared" si="8"/>
        <v>0</v>
      </c>
      <c r="AH76" s="186">
        <f t="shared" si="9"/>
        <v>0</v>
      </c>
      <c r="AI76" s="147">
        <f t="shared" si="10"/>
        <v>0</v>
      </c>
      <c r="AJ76" s="147">
        <f t="shared" si="11"/>
        <v>0</v>
      </c>
      <c r="AK76" s="186">
        <f t="shared" si="12"/>
        <v>0</v>
      </c>
      <c r="AL76" s="182">
        <f t="shared" si="13"/>
        <v>0</v>
      </c>
      <c r="AM76" s="147">
        <f t="shared" si="14"/>
        <v>0</v>
      </c>
      <c r="AN76" s="147">
        <f t="shared" si="15"/>
        <v>0</v>
      </c>
      <c r="AO76" s="186">
        <f t="shared" si="16"/>
        <v>0</v>
      </c>
      <c r="AP76" s="147">
        <f t="shared" si="17"/>
        <v>0</v>
      </c>
      <c r="AQ76" s="147">
        <f t="shared" si="18"/>
        <v>0</v>
      </c>
      <c r="AR76" s="190">
        <f t="shared" si="19"/>
        <v>0</v>
      </c>
      <c r="AS76" s="189">
        <f t="shared" si="20"/>
        <v>0</v>
      </c>
    </row>
    <row r="77" spans="1:45" x14ac:dyDescent="0.2">
      <c r="A77" s="10">
        <f>+IF(OR(Y77&gt;0,I77&gt;0),MAX(A$14:A76)+1,0)</f>
        <v>0</v>
      </c>
      <c r="B77" s="11"/>
      <c r="C77" s="11"/>
      <c r="D77" s="435"/>
      <c r="E77" s="435"/>
      <c r="F77" s="435"/>
      <c r="G77" s="435"/>
      <c r="H77" s="435"/>
      <c r="I77" s="435">
        <f t="shared" si="0"/>
        <v>0</v>
      </c>
      <c r="J77" s="11"/>
      <c r="K77" s="435"/>
      <c r="L77" s="435"/>
      <c r="M77" s="435"/>
      <c r="N77" s="435"/>
      <c r="O77" s="435"/>
      <c r="P77" s="435">
        <f t="shared" si="1"/>
        <v>0</v>
      </c>
      <c r="Q77" s="11"/>
      <c r="R77" s="435"/>
      <c r="S77" s="435"/>
      <c r="T77" s="435"/>
      <c r="U77" s="435"/>
      <c r="V77" s="435"/>
      <c r="W77" s="435">
        <f t="shared" si="2"/>
        <v>0</v>
      </c>
      <c r="X77" s="447">
        <f t="shared" si="3"/>
        <v>0</v>
      </c>
      <c r="Y77" s="156">
        <f t="shared" si="4"/>
        <v>0</v>
      </c>
      <c r="Z77" s="11"/>
      <c r="AA77" s="11"/>
      <c r="AB77" s="156">
        <f t="shared" si="21"/>
        <v>0</v>
      </c>
      <c r="AC77" s="149"/>
      <c r="AD77" s="396">
        <f t="shared" si="5"/>
        <v>0</v>
      </c>
      <c r="AE77" s="157">
        <f t="shared" si="6"/>
        <v>0</v>
      </c>
      <c r="AF77" s="147">
        <f t="shared" si="7"/>
        <v>0</v>
      </c>
      <c r="AG77" s="147">
        <f t="shared" si="8"/>
        <v>0</v>
      </c>
      <c r="AH77" s="186">
        <f t="shared" si="9"/>
        <v>0</v>
      </c>
      <c r="AI77" s="147">
        <f t="shared" si="10"/>
        <v>0</v>
      </c>
      <c r="AJ77" s="147">
        <f t="shared" si="11"/>
        <v>0</v>
      </c>
      <c r="AK77" s="186">
        <f t="shared" si="12"/>
        <v>0</v>
      </c>
      <c r="AL77" s="182">
        <f t="shared" si="13"/>
        <v>0</v>
      </c>
      <c r="AM77" s="147">
        <f t="shared" si="14"/>
        <v>0</v>
      </c>
      <c r="AN77" s="147">
        <f t="shared" si="15"/>
        <v>0</v>
      </c>
      <c r="AO77" s="186">
        <f t="shared" si="16"/>
        <v>0</v>
      </c>
      <c r="AP77" s="147">
        <f t="shared" si="17"/>
        <v>0</v>
      </c>
      <c r="AQ77" s="147">
        <f t="shared" si="18"/>
        <v>0</v>
      </c>
      <c r="AR77" s="190">
        <f t="shared" si="19"/>
        <v>0</v>
      </c>
      <c r="AS77" s="189">
        <f t="shared" si="20"/>
        <v>0</v>
      </c>
    </row>
    <row r="78" spans="1:45" x14ac:dyDescent="0.2">
      <c r="A78" s="10">
        <f>+IF(OR(Y78&gt;0,I78&gt;0),MAX(A$14:A77)+1,0)</f>
        <v>0</v>
      </c>
      <c r="B78" s="11"/>
      <c r="C78" s="11"/>
      <c r="D78" s="435"/>
      <c r="E78" s="435"/>
      <c r="F78" s="435"/>
      <c r="G78" s="435"/>
      <c r="H78" s="435"/>
      <c r="I78" s="435">
        <f t="shared" si="0"/>
        <v>0</v>
      </c>
      <c r="J78" s="11"/>
      <c r="K78" s="435"/>
      <c r="L78" s="435"/>
      <c r="M78" s="435"/>
      <c r="N78" s="435"/>
      <c r="O78" s="435"/>
      <c r="P78" s="435">
        <f t="shared" si="1"/>
        <v>0</v>
      </c>
      <c r="Q78" s="11"/>
      <c r="R78" s="435"/>
      <c r="S78" s="435"/>
      <c r="T78" s="435"/>
      <c r="U78" s="435"/>
      <c r="V78" s="435"/>
      <c r="W78" s="435">
        <f t="shared" si="2"/>
        <v>0</v>
      </c>
      <c r="X78" s="447">
        <f t="shared" si="3"/>
        <v>0</v>
      </c>
      <c r="Y78" s="156">
        <f t="shared" si="4"/>
        <v>0</v>
      </c>
      <c r="Z78" s="11"/>
      <c r="AA78" s="11"/>
      <c r="AB78" s="156">
        <f t="shared" si="21"/>
        <v>0</v>
      </c>
      <c r="AC78" s="149"/>
      <c r="AD78" s="396">
        <f t="shared" si="5"/>
        <v>0</v>
      </c>
      <c r="AE78" s="157">
        <f t="shared" si="6"/>
        <v>0</v>
      </c>
      <c r="AF78" s="147">
        <f t="shared" si="7"/>
        <v>0</v>
      </c>
      <c r="AG78" s="147">
        <f t="shared" si="8"/>
        <v>0</v>
      </c>
      <c r="AH78" s="186">
        <f t="shared" si="9"/>
        <v>0</v>
      </c>
      <c r="AI78" s="147">
        <f t="shared" si="10"/>
        <v>0</v>
      </c>
      <c r="AJ78" s="147">
        <f t="shared" si="11"/>
        <v>0</v>
      </c>
      <c r="AK78" s="186">
        <f t="shared" si="12"/>
        <v>0</v>
      </c>
      <c r="AL78" s="182">
        <f t="shared" si="13"/>
        <v>0</v>
      </c>
      <c r="AM78" s="147">
        <f t="shared" si="14"/>
        <v>0</v>
      </c>
      <c r="AN78" s="147">
        <f t="shared" si="15"/>
        <v>0</v>
      </c>
      <c r="AO78" s="186">
        <f t="shared" si="16"/>
        <v>0</v>
      </c>
      <c r="AP78" s="147">
        <f t="shared" si="17"/>
        <v>0</v>
      </c>
      <c r="AQ78" s="147">
        <f t="shared" si="18"/>
        <v>0</v>
      </c>
      <c r="AR78" s="190">
        <f t="shared" si="19"/>
        <v>0</v>
      </c>
      <c r="AS78" s="189">
        <f t="shared" si="20"/>
        <v>0</v>
      </c>
    </row>
    <row r="79" spans="1:45" x14ac:dyDescent="0.2">
      <c r="A79" s="10">
        <f>+IF(OR(Y79&gt;0,I79&gt;0),MAX(A$14:A78)+1,0)</f>
        <v>0</v>
      </c>
      <c r="B79" s="11"/>
      <c r="C79" s="11"/>
      <c r="D79" s="435"/>
      <c r="E79" s="435"/>
      <c r="F79" s="435"/>
      <c r="G79" s="435"/>
      <c r="H79" s="435"/>
      <c r="I79" s="435">
        <f t="shared" si="0"/>
        <v>0</v>
      </c>
      <c r="J79" s="11"/>
      <c r="K79" s="435"/>
      <c r="L79" s="435"/>
      <c r="M79" s="435"/>
      <c r="N79" s="435"/>
      <c r="O79" s="435"/>
      <c r="P79" s="435">
        <f t="shared" si="1"/>
        <v>0</v>
      </c>
      <c r="Q79" s="11"/>
      <c r="R79" s="435"/>
      <c r="S79" s="435"/>
      <c r="T79" s="435"/>
      <c r="U79" s="435"/>
      <c r="V79" s="435"/>
      <c r="W79" s="435">
        <f t="shared" si="2"/>
        <v>0</v>
      </c>
      <c r="X79" s="447">
        <f t="shared" si="3"/>
        <v>0</v>
      </c>
      <c r="Y79" s="156">
        <f t="shared" si="4"/>
        <v>0</v>
      </c>
      <c r="Z79" s="11"/>
      <c r="AA79" s="11"/>
      <c r="AB79" s="156">
        <f t="shared" si="21"/>
        <v>0</v>
      </c>
      <c r="AC79" s="149"/>
      <c r="AD79" s="396">
        <f t="shared" si="5"/>
        <v>0</v>
      </c>
      <c r="AE79" s="157">
        <f t="shared" si="6"/>
        <v>0</v>
      </c>
      <c r="AF79" s="147">
        <f t="shared" si="7"/>
        <v>0</v>
      </c>
      <c r="AG79" s="147">
        <f t="shared" si="8"/>
        <v>0</v>
      </c>
      <c r="AH79" s="186">
        <f t="shared" si="9"/>
        <v>0</v>
      </c>
      <c r="AI79" s="147">
        <f t="shared" si="10"/>
        <v>0</v>
      </c>
      <c r="AJ79" s="147">
        <f t="shared" si="11"/>
        <v>0</v>
      </c>
      <c r="AK79" s="186">
        <f t="shared" si="12"/>
        <v>0</v>
      </c>
      <c r="AL79" s="182">
        <f t="shared" si="13"/>
        <v>0</v>
      </c>
      <c r="AM79" s="147">
        <f t="shared" si="14"/>
        <v>0</v>
      </c>
      <c r="AN79" s="147">
        <f t="shared" si="15"/>
        <v>0</v>
      </c>
      <c r="AO79" s="186">
        <f t="shared" si="16"/>
        <v>0</v>
      </c>
      <c r="AP79" s="147">
        <f t="shared" si="17"/>
        <v>0</v>
      </c>
      <c r="AQ79" s="147">
        <f t="shared" si="18"/>
        <v>0</v>
      </c>
      <c r="AR79" s="190">
        <f t="shared" si="19"/>
        <v>0</v>
      </c>
      <c r="AS79" s="189">
        <f t="shared" si="20"/>
        <v>0</v>
      </c>
    </row>
    <row r="80" spans="1:45" x14ac:dyDescent="0.2">
      <c r="A80" s="10">
        <f>+IF(OR(Y80&gt;0,I80&gt;0),MAX(A$14:A79)+1,0)</f>
        <v>0</v>
      </c>
      <c r="B80" s="11"/>
      <c r="C80" s="11"/>
      <c r="D80" s="435"/>
      <c r="E80" s="435"/>
      <c r="F80" s="435"/>
      <c r="G80" s="435"/>
      <c r="H80" s="435"/>
      <c r="I80" s="435">
        <f t="shared" ref="I80:I143" si="22">+C80+SUM(E80:H80)</f>
        <v>0</v>
      </c>
      <c r="J80" s="11"/>
      <c r="K80" s="435"/>
      <c r="L80" s="435"/>
      <c r="M80" s="435"/>
      <c r="N80" s="435"/>
      <c r="O80" s="435"/>
      <c r="P80" s="435">
        <f t="shared" ref="P80:P143" si="23">+J80+SUM(L80:O80)</f>
        <v>0</v>
      </c>
      <c r="Q80" s="11"/>
      <c r="R80" s="435"/>
      <c r="S80" s="435"/>
      <c r="T80" s="435"/>
      <c r="U80" s="435"/>
      <c r="V80" s="435"/>
      <c r="W80" s="435">
        <f t="shared" ref="W80:W143" si="24">+Q80+SUM(S80:V80)</f>
        <v>0</v>
      </c>
      <c r="X80" s="447">
        <f t="shared" ref="X80:X143" si="25">+J80+Q80</f>
        <v>0</v>
      </c>
      <c r="Y80" s="156">
        <f t="shared" ref="Y80:Y143" si="26">+P80+W80</f>
        <v>0</v>
      </c>
      <c r="Z80" s="11"/>
      <c r="AA80" s="11"/>
      <c r="AB80" s="156">
        <f t="shared" si="21"/>
        <v>0</v>
      </c>
      <c r="AC80" s="149"/>
      <c r="AD80" s="396">
        <f t="shared" ref="AD80:AD143" si="27">+AC80+AC80*$AD$11</f>
        <v>0</v>
      </c>
      <c r="AE80" s="157">
        <f t="shared" ref="AE80:AE143" si="28">+AB80*AD80</f>
        <v>0</v>
      </c>
      <c r="AF80" s="147">
        <f t="shared" ref="AF80:AF143" si="29">+AE80*C80</f>
        <v>0</v>
      </c>
      <c r="AG80" s="147">
        <f t="shared" ref="AG80:AG143" si="30">+AE80*J80+AE80*Q80*0.8</f>
        <v>0</v>
      </c>
      <c r="AH80" s="186">
        <f t="shared" ref="AH80:AH143" si="31">+AF80+AG80</f>
        <v>0</v>
      </c>
      <c r="AI80" s="147">
        <f t="shared" ref="AI80:AI143" si="32">+($AE80-$AI$6)/$AI$8*C80</f>
        <v>0</v>
      </c>
      <c r="AJ80" s="147">
        <f t="shared" ref="AJ80:AJ143" si="33">+($AE80-$AI$6)/$AI$8*J80+($AE80-$AI$6)/$AI$8*Q80*0.8</f>
        <v>0</v>
      </c>
      <c r="AK80" s="186">
        <f t="shared" ref="AK80:AK143" si="34">+AI80+AJ80</f>
        <v>0</v>
      </c>
      <c r="AL80" s="182">
        <f t="shared" ref="AL80:AL143" si="35">+AK80*AL$10</f>
        <v>0</v>
      </c>
      <c r="AM80" s="147">
        <f t="shared" ref="AM80:AM143" si="36">+AE80*I80</f>
        <v>0</v>
      </c>
      <c r="AN80" s="147">
        <f t="shared" ref="AN80:AN143" si="37">+AE80*P80+AE80*W80*0.8</f>
        <v>0</v>
      </c>
      <c r="AO80" s="186">
        <f t="shared" ref="AO80:AO143" si="38">+AM80+AN80</f>
        <v>0</v>
      </c>
      <c r="AP80" s="147">
        <f t="shared" ref="AP80:AP143" si="39">+($AE80-$AI$6)/$AI$8*$I80</f>
        <v>0</v>
      </c>
      <c r="AQ80" s="147">
        <f t="shared" ref="AQ80:AQ143" si="40">+($AE80-$AI$6)/$AI$8*$P80+($AE80-$AI$6)/$AI$8*$W80*0.8</f>
        <v>0</v>
      </c>
      <c r="AR80" s="190">
        <f t="shared" ref="AR80:AR143" si="41">+AP80+AQ80</f>
        <v>0</v>
      </c>
      <c r="AS80" s="189">
        <f t="shared" ref="AS80:AS143" si="42">+AR80*AS$10</f>
        <v>0</v>
      </c>
    </row>
    <row r="81" spans="1:45" x14ac:dyDescent="0.2">
      <c r="A81" s="10">
        <f>+IF(OR(Y81&gt;0,I81&gt;0),MAX(A$14:A80)+1,0)</f>
        <v>0</v>
      </c>
      <c r="B81" s="11"/>
      <c r="C81" s="11"/>
      <c r="D81" s="435"/>
      <c r="E81" s="435"/>
      <c r="F81" s="435"/>
      <c r="G81" s="435"/>
      <c r="H81" s="435"/>
      <c r="I81" s="435">
        <f t="shared" si="22"/>
        <v>0</v>
      </c>
      <c r="J81" s="11"/>
      <c r="K81" s="435"/>
      <c r="L81" s="435"/>
      <c r="M81" s="435"/>
      <c r="N81" s="435"/>
      <c r="O81" s="435"/>
      <c r="P81" s="435">
        <f t="shared" si="23"/>
        <v>0</v>
      </c>
      <c r="Q81" s="11"/>
      <c r="R81" s="435"/>
      <c r="S81" s="435"/>
      <c r="T81" s="435"/>
      <c r="U81" s="435"/>
      <c r="V81" s="435"/>
      <c r="W81" s="435">
        <f t="shared" si="24"/>
        <v>0</v>
      </c>
      <c r="X81" s="447">
        <f t="shared" si="25"/>
        <v>0</v>
      </c>
      <c r="Y81" s="156">
        <f t="shared" si="26"/>
        <v>0</v>
      </c>
      <c r="Z81" s="11"/>
      <c r="AA81" s="11"/>
      <c r="AB81" s="156">
        <f t="shared" ref="AB81:AB144" si="43">+Z81+AA81</f>
        <v>0</v>
      </c>
      <c r="AC81" s="149"/>
      <c r="AD81" s="396">
        <f t="shared" si="27"/>
        <v>0</v>
      </c>
      <c r="AE81" s="157">
        <f t="shared" si="28"/>
        <v>0</v>
      </c>
      <c r="AF81" s="147">
        <f t="shared" si="29"/>
        <v>0</v>
      </c>
      <c r="AG81" s="147">
        <f t="shared" si="30"/>
        <v>0</v>
      </c>
      <c r="AH81" s="186">
        <f t="shared" si="31"/>
        <v>0</v>
      </c>
      <c r="AI81" s="147">
        <f t="shared" si="32"/>
        <v>0</v>
      </c>
      <c r="AJ81" s="147">
        <f t="shared" si="33"/>
        <v>0</v>
      </c>
      <c r="AK81" s="186">
        <f t="shared" si="34"/>
        <v>0</v>
      </c>
      <c r="AL81" s="182">
        <f t="shared" si="35"/>
        <v>0</v>
      </c>
      <c r="AM81" s="147">
        <f t="shared" si="36"/>
        <v>0</v>
      </c>
      <c r="AN81" s="147">
        <f t="shared" si="37"/>
        <v>0</v>
      </c>
      <c r="AO81" s="186">
        <f t="shared" si="38"/>
        <v>0</v>
      </c>
      <c r="AP81" s="147">
        <f t="shared" si="39"/>
        <v>0</v>
      </c>
      <c r="AQ81" s="147">
        <f t="shared" si="40"/>
        <v>0</v>
      </c>
      <c r="AR81" s="190">
        <f t="shared" si="41"/>
        <v>0</v>
      </c>
      <c r="AS81" s="189">
        <f t="shared" si="42"/>
        <v>0</v>
      </c>
    </row>
    <row r="82" spans="1:45" x14ac:dyDescent="0.2">
      <c r="A82" s="10">
        <f>+IF(OR(Y82&gt;0,I82&gt;0),MAX(A$14:A81)+1,0)</f>
        <v>0</v>
      </c>
      <c r="B82" s="11"/>
      <c r="C82" s="11"/>
      <c r="D82" s="435"/>
      <c r="E82" s="435"/>
      <c r="F82" s="435"/>
      <c r="G82" s="435"/>
      <c r="H82" s="435"/>
      <c r="I82" s="435">
        <f t="shared" si="22"/>
        <v>0</v>
      </c>
      <c r="J82" s="11"/>
      <c r="K82" s="435"/>
      <c r="L82" s="435"/>
      <c r="M82" s="435"/>
      <c r="N82" s="435"/>
      <c r="O82" s="435"/>
      <c r="P82" s="435">
        <f t="shared" si="23"/>
        <v>0</v>
      </c>
      <c r="Q82" s="11"/>
      <c r="R82" s="435"/>
      <c r="S82" s="435"/>
      <c r="T82" s="435"/>
      <c r="U82" s="435"/>
      <c r="V82" s="435"/>
      <c r="W82" s="435">
        <f t="shared" si="24"/>
        <v>0</v>
      </c>
      <c r="X82" s="447">
        <f t="shared" si="25"/>
        <v>0</v>
      </c>
      <c r="Y82" s="156">
        <f t="shared" si="26"/>
        <v>0</v>
      </c>
      <c r="Z82" s="11"/>
      <c r="AA82" s="11"/>
      <c r="AB82" s="156">
        <f t="shared" si="43"/>
        <v>0</v>
      </c>
      <c r="AC82" s="149"/>
      <c r="AD82" s="396">
        <f t="shared" si="27"/>
        <v>0</v>
      </c>
      <c r="AE82" s="157">
        <f t="shared" si="28"/>
        <v>0</v>
      </c>
      <c r="AF82" s="147">
        <f t="shared" si="29"/>
        <v>0</v>
      </c>
      <c r="AG82" s="147">
        <f t="shared" si="30"/>
        <v>0</v>
      </c>
      <c r="AH82" s="186">
        <f t="shared" si="31"/>
        <v>0</v>
      </c>
      <c r="AI82" s="147">
        <f t="shared" si="32"/>
        <v>0</v>
      </c>
      <c r="AJ82" s="147">
        <f t="shared" si="33"/>
        <v>0</v>
      </c>
      <c r="AK82" s="186">
        <f t="shared" si="34"/>
        <v>0</v>
      </c>
      <c r="AL82" s="182">
        <f t="shared" si="35"/>
        <v>0</v>
      </c>
      <c r="AM82" s="147">
        <f t="shared" si="36"/>
        <v>0</v>
      </c>
      <c r="AN82" s="147">
        <f t="shared" si="37"/>
        <v>0</v>
      </c>
      <c r="AO82" s="186">
        <f t="shared" si="38"/>
        <v>0</v>
      </c>
      <c r="AP82" s="147">
        <f t="shared" si="39"/>
        <v>0</v>
      </c>
      <c r="AQ82" s="147">
        <f t="shared" si="40"/>
        <v>0</v>
      </c>
      <c r="AR82" s="190">
        <f t="shared" si="41"/>
        <v>0</v>
      </c>
      <c r="AS82" s="189">
        <f t="shared" si="42"/>
        <v>0</v>
      </c>
    </row>
    <row r="83" spans="1:45" x14ac:dyDescent="0.2">
      <c r="A83" s="10">
        <f>+IF(OR(Y83&gt;0,I83&gt;0),MAX(A$14:A82)+1,0)</f>
        <v>0</v>
      </c>
      <c r="B83" s="11"/>
      <c r="C83" s="11"/>
      <c r="D83" s="435"/>
      <c r="E83" s="435"/>
      <c r="F83" s="435"/>
      <c r="G83" s="435"/>
      <c r="H83" s="435"/>
      <c r="I83" s="435">
        <f t="shared" si="22"/>
        <v>0</v>
      </c>
      <c r="J83" s="11"/>
      <c r="K83" s="435"/>
      <c r="L83" s="435"/>
      <c r="M83" s="435"/>
      <c r="N83" s="435"/>
      <c r="O83" s="435"/>
      <c r="P83" s="435">
        <f t="shared" si="23"/>
        <v>0</v>
      </c>
      <c r="Q83" s="11"/>
      <c r="R83" s="435"/>
      <c r="S83" s="435"/>
      <c r="T83" s="435"/>
      <c r="U83" s="435"/>
      <c r="V83" s="435"/>
      <c r="W83" s="435">
        <f t="shared" si="24"/>
        <v>0</v>
      </c>
      <c r="X83" s="447">
        <f t="shared" si="25"/>
        <v>0</v>
      </c>
      <c r="Y83" s="156">
        <f t="shared" si="26"/>
        <v>0</v>
      </c>
      <c r="Z83" s="11"/>
      <c r="AA83" s="11"/>
      <c r="AB83" s="156">
        <f t="shared" si="43"/>
        <v>0</v>
      </c>
      <c r="AC83" s="149"/>
      <c r="AD83" s="396">
        <f t="shared" si="27"/>
        <v>0</v>
      </c>
      <c r="AE83" s="157">
        <f t="shared" si="28"/>
        <v>0</v>
      </c>
      <c r="AF83" s="147">
        <f t="shared" si="29"/>
        <v>0</v>
      </c>
      <c r="AG83" s="147">
        <f t="shared" si="30"/>
        <v>0</v>
      </c>
      <c r="AH83" s="186">
        <f t="shared" si="31"/>
        <v>0</v>
      </c>
      <c r="AI83" s="147">
        <f t="shared" si="32"/>
        <v>0</v>
      </c>
      <c r="AJ83" s="147">
        <f t="shared" si="33"/>
        <v>0</v>
      </c>
      <c r="AK83" s="186">
        <f t="shared" si="34"/>
        <v>0</v>
      </c>
      <c r="AL83" s="182">
        <f t="shared" si="35"/>
        <v>0</v>
      </c>
      <c r="AM83" s="147">
        <f t="shared" si="36"/>
        <v>0</v>
      </c>
      <c r="AN83" s="147">
        <f t="shared" si="37"/>
        <v>0</v>
      </c>
      <c r="AO83" s="186">
        <f t="shared" si="38"/>
        <v>0</v>
      </c>
      <c r="AP83" s="147">
        <f t="shared" si="39"/>
        <v>0</v>
      </c>
      <c r="AQ83" s="147">
        <f t="shared" si="40"/>
        <v>0</v>
      </c>
      <c r="AR83" s="190">
        <f t="shared" si="41"/>
        <v>0</v>
      </c>
      <c r="AS83" s="189">
        <f t="shared" si="42"/>
        <v>0</v>
      </c>
    </row>
    <row r="84" spans="1:45" x14ac:dyDescent="0.2">
      <c r="A84" s="10">
        <f>+IF(OR(Y84&gt;0,I84&gt;0),MAX(A$14:A83)+1,0)</f>
        <v>0</v>
      </c>
      <c r="B84" s="11"/>
      <c r="C84" s="11"/>
      <c r="D84" s="435"/>
      <c r="E84" s="435"/>
      <c r="F84" s="435"/>
      <c r="G84" s="435"/>
      <c r="H84" s="435"/>
      <c r="I84" s="435">
        <f t="shared" si="22"/>
        <v>0</v>
      </c>
      <c r="J84" s="11"/>
      <c r="K84" s="435"/>
      <c r="L84" s="435"/>
      <c r="M84" s="435"/>
      <c r="N84" s="435"/>
      <c r="O84" s="435"/>
      <c r="P84" s="435">
        <f t="shared" si="23"/>
        <v>0</v>
      </c>
      <c r="Q84" s="11"/>
      <c r="R84" s="435"/>
      <c r="S84" s="435"/>
      <c r="T84" s="435"/>
      <c r="U84" s="435"/>
      <c r="V84" s="435"/>
      <c r="W84" s="435">
        <f t="shared" si="24"/>
        <v>0</v>
      </c>
      <c r="X84" s="447">
        <f t="shared" si="25"/>
        <v>0</v>
      </c>
      <c r="Y84" s="156">
        <f t="shared" si="26"/>
        <v>0</v>
      </c>
      <c r="Z84" s="11"/>
      <c r="AA84" s="11"/>
      <c r="AB84" s="156">
        <f t="shared" si="43"/>
        <v>0</v>
      </c>
      <c r="AC84" s="149"/>
      <c r="AD84" s="396">
        <f t="shared" si="27"/>
        <v>0</v>
      </c>
      <c r="AE84" s="157">
        <f t="shared" si="28"/>
        <v>0</v>
      </c>
      <c r="AF84" s="147">
        <f t="shared" si="29"/>
        <v>0</v>
      </c>
      <c r="AG84" s="147">
        <f t="shared" si="30"/>
        <v>0</v>
      </c>
      <c r="AH84" s="186">
        <f t="shared" si="31"/>
        <v>0</v>
      </c>
      <c r="AI84" s="147">
        <f t="shared" si="32"/>
        <v>0</v>
      </c>
      <c r="AJ84" s="147">
        <f t="shared" si="33"/>
        <v>0</v>
      </c>
      <c r="AK84" s="186">
        <f t="shared" si="34"/>
        <v>0</v>
      </c>
      <c r="AL84" s="182">
        <f t="shared" si="35"/>
        <v>0</v>
      </c>
      <c r="AM84" s="147">
        <f t="shared" si="36"/>
        <v>0</v>
      </c>
      <c r="AN84" s="147">
        <f t="shared" si="37"/>
        <v>0</v>
      </c>
      <c r="AO84" s="186">
        <f t="shared" si="38"/>
        <v>0</v>
      </c>
      <c r="AP84" s="147">
        <f t="shared" si="39"/>
        <v>0</v>
      </c>
      <c r="AQ84" s="147">
        <f t="shared" si="40"/>
        <v>0</v>
      </c>
      <c r="AR84" s="190">
        <f t="shared" si="41"/>
        <v>0</v>
      </c>
      <c r="AS84" s="189">
        <f t="shared" si="42"/>
        <v>0</v>
      </c>
    </row>
    <row r="85" spans="1:45" x14ac:dyDescent="0.2">
      <c r="A85" s="10">
        <f>+IF(OR(Y85&gt;0,I85&gt;0),MAX(A$14:A84)+1,0)</f>
        <v>0</v>
      </c>
      <c r="B85" s="11"/>
      <c r="C85" s="11"/>
      <c r="D85" s="435"/>
      <c r="E85" s="435"/>
      <c r="F85" s="435"/>
      <c r="G85" s="435"/>
      <c r="H85" s="435"/>
      <c r="I85" s="435">
        <f t="shared" si="22"/>
        <v>0</v>
      </c>
      <c r="J85" s="11"/>
      <c r="K85" s="435"/>
      <c r="L85" s="435"/>
      <c r="M85" s="435"/>
      <c r="N85" s="435"/>
      <c r="O85" s="435"/>
      <c r="P85" s="435">
        <f t="shared" si="23"/>
        <v>0</v>
      </c>
      <c r="Q85" s="11"/>
      <c r="R85" s="435"/>
      <c r="S85" s="435"/>
      <c r="T85" s="435"/>
      <c r="U85" s="435"/>
      <c r="V85" s="435"/>
      <c r="W85" s="435">
        <f t="shared" si="24"/>
        <v>0</v>
      </c>
      <c r="X85" s="447">
        <f t="shared" si="25"/>
        <v>0</v>
      </c>
      <c r="Y85" s="156">
        <f t="shared" si="26"/>
        <v>0</v>
      </c>
      <c r="Z85" s="11"/>
      <c r="AA85" s="11"/>
      <c r="AB85" s="156">
        <f t="shared" si="43"/>
        <v>0</v>
      </c>
      <c r="AC85" s="149"/>
      <c r="AD85" s="396">
        <f t="shared" si="27"/>
        <v>0</v>
      </c>
      <c r="AE85" s="157">
        <f t="shared" si="28"/>
        <v>0</v>
      </c>
      <c r="AF85" s="147">
        <f t="shared" si="29"/>
        <v>0</v>
      </c>
      <c r="AG85" s="147">
        <f t="shared" si="30"/>
        <v>0</v>
      </c>
      <c r="AH85" s="186">
        <f t="shared" si="31"/>
        <v>0</v>
      </c>
      <c r="AI85" s="147">
        <f t="shared" si="32"/>
        <v>0</v>
      </c>
      <c r="AJ85" s="147">
        <f t="shared" si="33"/>
        <v>0</v>
      </c>
      <c r="AK85" s="186">
        <f t="shared" si="34"/>
        <v>0</v>
      </c>
      <c r="AL85" s="182">
        <f t="shared" si="35"/>
        <v>0</v>
      </c>
      <c r="AM85" s="147">
        <f t="shared" si="36"/>
        <v>0</v>
      </c>
      <c r="AN85" s="147">
        <f t="shared" si="37"/>
        <v>0</v>
      </c>
      <c r="AO85" s="186">
        <f t="shared" si="38"/>
        <v>0</v>
      </c>
      <c r="AP85" s="147">
        <f t="shared" si="39"/>
        <v>0</v>
      </c>
      <c r="AQ85" s="147">
        <f t="shared" si="40"/>
        <v>0</v>
      </c>
      <c r="AR85" s="190">
        <f t="shared" si="41"/>
        <v>0</v>
      </c>
      <c r="AS85" s="189">
        <f t="shared" si="42"/>
        <v>0</v>
      </c>
    </row>
    <row r="86" spans="1:45" x14ac:dyDescent="0.2">
      <c r="A86" s="10">
        <f>+IF(OR(Y86&gt;0,I86&gt;0),MAX(A$14:A85)+1,0)</f>
        <v>0</v>
      </c>
      <c r="B86" s="11"/>
      <c r="C86" s="11"/>
      <c r="D86" s="435"/>
      <c r="E86" s="435"/>
      <c r="F86" s="435"/>
      <c r="G86" s="435"/>
      <c r="H86" s="435"/>
      <c r="I86" s="435">
        <f t="shared" si="22"/>
        <v>0</v>
      </c>
      <c r="J86" s="11"/>
      <c r="K86" s="435"/>
      <c r="L86" s="435"/>
      <c r="M86" s="435"/>
      <c r="N86" s="435"/>
      <c r="O86" s="435"/>
      <c r="P86" s="435">
        <f t="shared" si="23"/>
        <v>0</v>
      </c>
      <c r="Q86" s="11"/>
      <c r="R86" s="435"/>
      <c r="S86" s="435"/>
      <c r="T86" s="435"/>
      <c r="U86" s="435"/>
      <c r="V86" s="435"/>
      <c r="W86" s="435">
        <f t="shared" si="24"/>
        <v>0</v>
      </c>
      <c r="X86" s="447">
        <f t="shared" si="25"/>
        <v>0</v>
      </c>
      <c r="Y86" s="156">
        <f t="shared" si="26"/>
        <v>0</v>
      </c>
      <c r="Z86" s="11"/>
      <c r="AA86" s="11"/>
      <c r="AB86" s="156">
        <f t="shared" si="43"/>
        <v>0</v>
      </c>
      <c r="AC86" s="149"/>
      <c r="AD86" s="396">
        <f t="shared" si="27"/>
        <v>0</v>
      </c>
      <c r="AE86" s="157">
        <f t="shared" si="28"/>
        <v>0</v>
      </c>
      <c r="AF86" s="147">
        <f t="shared" si="29"/>
        <v>0</v>
      </c>
      <c r="AG86" s="147">
        <f t="shared" si="30"/>
        <v>0</v>
      </c>
      <c r="AH86" s="186">
        <f t="shared" si="31"/>
        <v>0</v>
      </c>
      <c r="AI86" s="147">
        <f t="shared" si="32"/>
        <v>0</v>
      </c>
      <c r="AJ86" s="147">
        <f t="shared" si="33"/>
        <v>0</v>
      </c>
      <c r="AK86" s="186">
        <f t="shared" si="34"/>
        <v>0</v>
      </c>
      <c r="AL86" s="182">
        <f t="shared" si="35"/>
        <v>0</v>
      </c>
      <c r="AM86" s="147">
        <f t="shared" si="36"/>
        <v>0</v>
      </c>
      <c r="AN86" s="147">
        <f t="shared" si="37"/>
        <v>0</v>
      </c>
      <c r="AO86" s="186">
        <f t="shared" si="38"/>
        <v>0</v>
      </c>
      <c r="AP86" s="147">
        <f t="shared" si="39"/>
        <v>0</v>
      </c>
      <c r="AQ86" s="147">
        <f t="shared" si="40"/>
        <v>0</v>
      </c>
      <c r="AR86" s="190">
        <f t="shared" si="41"/>
        <v>0</v>
      </c>
      <c r="AS86" s="189">
        <f t="shared" si="42"/>
        <v>0</v>
      </c>
    </row>
    <row r="87" spans="1:45" x14ac:dyDescent="0.2">
      <c r="A87" s="10">
        <f>+IF(OR(Y87&gt;0,I87&gt;0),MAX(A$14:A86)+1,0)</f>
        <v>0</v>
      </c>
      <c r="B87" s="11"/>
      <c r="C87" s="11"/>
      <c r="D87" s="435"/>
      <c r="E87" s="435"/>
      <c r="F87" s="435"/>
      <c r="G87" s="435"/>
      <c r="H87" s="435"/>
      <c r="I87" s="435">
        <f t="shared" si="22"/>
        <v>0</v>
      </c>
      <c r="J87" s="11"/>
      <c r="K87" s="435"/>
      <c r="L87" s="435"/>
      <c r="M87" s="435"/>
      <c r="N87" s="435"/>
      <c r="O87" s="435"/>
      <c r="P87" s="435">
        <f t="shared" si="23"/>
        <v>0</v>
      </c>
      <c r="Q87" s="11"/>
      <c r="R87" s="435"/>
      <c r="S87" s="435"/>
      <c r="T87" s="435"/>
      <c r="U87" s="435"/>
      <c r="V87" s="435"/>
      <c r="W87" s="435">
        <f t="shared" si="24"/>
        <v>0</v>
      </c>
      <c r="X87" s="447">
        <f t="shared" si="25"/>
        <v>0</v>
      </c>
      <c r="Y87" s="156">
        <f t="shared" si="26"/>
        <v>0</v>
      </c>
      <c r="Z87" s="11"/>
      <c r="AA87" s="11"/>
      <c r="AB87" s="156">
        <f t="shared" si="43"/>
        <v>0</v>
      </c>
      <c r="AC87" s="149"/>
      <c r="AD87" s="396">
        <f t="shared" si="27"/>
        <v>0</v>
      </c>
      <c r="AE87" s="157">
        <f t="shared" si="28"/>
        <v>0</v>
      </c>
      <c r="AF87" s="147">
        <f t="shared" si="29"/>
        <v>0</v>
      </c>
      <c r="AG87" s="147">
        <f t="shared" si="30"/>
        <v>0</v>
      </c>
      <c r="AH87" s="186">
        <f t="shared" si="31"/>
        <v>0</v>
      </c>
      <c r="AI87" s="147">
        <f t="shared" si="32"/>
        <v>0</v>
      </c>
      <c r="AJ87" s="147">
        <f t="shared" si="33"/>
        <v>0</v>
      </c>
      <c r="AK87" s="186">
        <f t="shared" si="34"/>
        <v>0</v>
      </c>
      <c r="AL87" s="182">
        <f t="shared" si="35"/>
        <v>0</v>
      </c>
      <c r="AM87" s="147">
        <f t="shared" si="36"/>
        <v>0</v>
      </c>
      <c r="AN87" s="147">
        <f t="shared" si="37"/>
        <v>0</v>
      </c>
      <c r="AO87" s="186">
        <f t="shared" si="38"/>
        <v>0</v>
      </c>
      <c r="AP87" s="147">
        <f t="shared" si="39"/>
        <v>0</v>
      </c>
      <c r="AQ87" s="147">
        <f t="shared" si="40"/>
        <v>0</v>
      </c>
      <c r="AR87" s="190">
        <f t="shared" si="41"/>
        <v>0</v>
      </c>
      <c r="AS87" s="189">
        <f t="shared" si="42"/>
        <v>0</v>
      </c>
    </row>
    <row r="88" spans="1:45" x14ac:dyDescent="0.2">
      <c r="A88" s="10">
        <f>+IF(OR(Y88&gt;0,I88&gt;0),MAX(A$14:A87)+1,0)</f>
        <v>0</v>
      </c>
      <c r="B88" s="11"/>
      <c r="C88" s="11"/>
      <c r="D88" s="435"/>
      <c r="E88" s="435"/>
      <c r="F88" s="435"/>
      <c r="G88" s="435"/>
      <c r="H88" s="435"/>
      <c r="I88" s="435">
        <f t="shared" si="22"/>
        <v>0</v>
      </c>
      <c r="J88" s="11"/>
      <c r="K88" s="435"/>
      <c r="L88" s="435"/>
      <c r="M88" s="435"/>
      <c r="N88" s="435"/>
      <c r="O88" s="435"/>
      <c r="P88" s="435">
        <f t="shared" si="23"/>
        <v>0</v>
      </c>
      <c r="Q88" s="11"/>
      <c r="R88" s="435"/>
      <c r="S88" s="435"/>
      <c r="T88" s="435"/>
      <c r="U88" s="435"/>
      <c r="V88" s="435"/>
      <c r="W88" s="435">
        <f t="shared" si="24"/>
        <v>0</v>
      </c>
      <c r="X88" s="447">
        <f t="shared" si="25"/>
        <v>0</v>
      </c>
      <c r="Y88" s="156">
        <f t="shared" si="26"/>
        <v>0</v>
      </c>
      <c r="Z88" s="11"/>
      <c r="AA88" s="11"/>
      <c r="AB88" s="156">
        <f t="shared" si="43"/>
        <v>0</v>
      </c>
      <c r="AC88" s="149"/>
      <c r="AD88" s="396">
        <f t="shared" si="27"/>
        <v>0</v>
      </c>
      <c r="AE88" s="157">
        <f t="shared" si="28"/>
        <v>0</v>
      </c>
      <c r="AF88" s="147">
        <f t="shared" si="29"/>
        <v>0</v>
      </c>
      <c r="AG88" s="147">
        <f t="shared" si="30"/>
        <v>0</v>
      </c>
      <c r="AH88" s="186">
        <f t="shared" si="31"/>
        <v>0</v>
      </c>
      <c r="AI88" s="147">
        <f t="shared" si="32"/>
        <v>0</v>
      </c>
      <c r="AJ88" s="147">
        <f t="shared" si="33"/>
        <v>0</v>
      </c>
      <c r="AK88" s="186">
        <f t="shared" si="34"/>
        <v>0</v>
      </c>
      <c r="AL88" s="182">
        <f t="shared" si="35"/>
        <v>0</v>
      </c>
      <c r="AM88" s="147">
        <f t="shared" si="36"/>
        <v>0</v>
      </c>
      <c r="AN88" s="147">
        <f t="shared" si="37"/>
        <v>0</v>
      </c>
      <c r="AO88" s="186">
        <f t="shared" si="38"/>
        <v>0</v>
      </c>
      <c r="AP88" s="147">
        <f t="shared" si="39"/>
        <v>0</v>
      </c>
      <c r="AQ88" s="147">
        <f t="shared" si="40"/>
        <v>0</v>
      </c>
      <c r="AR88" s="190">
        <f t="shared" si="41"/>
        <v>0</v>
      </c>
      <c r="AS88" s="189">
        <f t="shared" si="42"/>
        <v>0</v>
      </c>
    </row>
    <row r="89" spans="1:45" x14ac:dyDescent="0.2">
      <c r="A89" s="10">
        <f>+IF(OR(Y89&gt;0,I89&gt;0),MAX(A$14:A88)+1,0)</f>
        <v>0</v>
      </c>
      <c r="B89" s="11"/>
      <c r="C89" s="11"/>
      <c r="D89" s="435"/>
      <c r="E89" s="435"/>
      <c r="F89" s="435"/>
      <c r="G89" s="435"/>
      <c r="H89" s="435"/>
      <c r="I89" s="435">
        <f t="shared" si="22"/>
        <v>0</v>
      </c>
      <c r="J89" s="11"/>
      <c r="K89" s="435"/>
      <c r="L89" s="435"/>
      <c r="M89" s="435"/>
      <c r="N89" s="435"/>
      <c r="O89" s="435"/>
      <c r="P89" s="435">
        <f t="shared" si="23"/>
        <v>0</v>
      </c>
      <c r="Q89" s="11"/>
      <c r="R89" s="435"/>
      <c r="S89" s="435"/>
      <c r="T89" s="435"/>
      <c r="U89" s="435"/>
      <c r="V89" s="435"/>
      <c r="W89" s="435">
        <f t="shared" si="24"/>
        <v>0</v>
      </c>
      <c r="X89" s="447">
        <f t="shared" si="25"/>
        <v>0</v>
      </c>
      <c r="Y89" s="156">
        <f t="shared" si="26"/>
        <v>0</v>
      </c>
      <c r="Z89" s="11"/>
      <c r="AA89" s="11"/>
      <c r="AB89" s="156">
        <f t="shared" si="43"/>
        <v>0</v>
      </c>
      <c r="AC89" s="149"/>
      <c r="AD89" s="396">
        <f t="shared" si="27"/>
        <v>0</v>
      </c>
      <c r="AE89" s="157">
        <f t="shared" si="28"/>
        <v>0</v>
      </c>
      <c r="AF89" s="147">
        <f t="shared" si="29"/>
        <v>0</v>
      </c>
      <c r="AG89" s="147">
        <f t="shared" si="30"/>
        <v>0</v>
      </c>
      <c r="AH89" s="186">
        <f t="shared" si="31"/>
        <v>0</v>
      </c>
      <c r="AI89" s="147">
        <f t="shared" si="32"/>
        <v>0</v>
      </c>
      <c r="AJ89" s="147">
        <f t="shared" si="33"/>
        <v>0</v>
      </c>
      <c r="AK89" s="186">
        <f t="shared" si="34"/>
        <v>0</v>
      </c>
      <c r="AL89" s="182">
        <f t="shared" si="35"/>
        <v>0</v>
      </c>
      <c r="AM89" s="147">
        <f t="shared" si="36"/>
        <v>0</v>
      </c>
      <c r="AN89" s="147">
        <f t="shared" si="37"/>
        <v>0</v>
      </c>
      <c r="AO89" s="186">
        <f t="shared" si="38"/>
        <v>0</v>
      </c>
      <c r="AP89" s="147">
        <f t="shared" si="39"/>
        <v>0</v>
      </c>
      <c r="AQ89" s="147">
        <f t="shared" si="40"/>
        <v>0</v>
      </c>
      <c r="AR89" s="190">
        <f t="shared" si="41"/>
        <v>0</v>
      </c>
      <c r="AS89" s="189">
        <f t="shared" si="42"/>
        <v>0</v>
      </c>
    </row>
    <row r="90" spans="1:45" x14ac:dyDescent="0.2">
      <c r="A90" s="10">
        <f>+IF(OR(Y90&gt;0,I90&gt;0),MAX(A$14:A89)+1,0)</f>
        <v>0</v>
      </c>
      <c r="B90" s="11"/>
      <c r="C90" s="11"/>
      <c r="D90" s="435"/>
      <c r="E90" s="435"/>
      <c r="F90" s="435"/>
      <c r="G90" s="435"/>
      <c r="H90" s="435"/>
      <c r="I90" s="435">
        <f t="shared" si="22"/>
        <v>0</v>
      </c>
      <c r="J90" s="11"/>
      <c r="K90" s="435"/>
      <c r="L90" s="435"/>
      <c r="M90" s="435"/>
      <c r="N90" s="435"/>
      <c r="O90" s="435"/>
      <c r="P90" s="435">
        <f t="shared" si="23"/>
        <v>0</v>
      </c>
      <c r="Q90" s="11"/>
      <c r="R90" s="435"/>
      <c r="S90" s="435"/>
      <c r="T90" s="435"/>
      <c r="U90" s="435"/>
      <c r="V90" s="435"/>
      <c r="W90" s="435">
        <f t="shared" si="24"/>
        <v>0</v>
      </c>
      <c r="X90" s="447">
        <f t="shared" si="25"/>
        <v>0</v>
      </c>
      <c r="Y90" s="156">
        <f t="shared" si="26"/>
        <v>0</v>
      </c>
      <c r="Z90" s="11"/>
      <c r="AA90" s="11"/>
      <c r="AB90" s="156">
        <f t="shared" si="43"/>
        <v>0</v>
      </c>
      <c r="AC90" s="149"/>
      <c r="AD90" s="396">
        <f t="shared" si="27"/>
        <v>0</v>
      </c>
      <c r="AE90" s="157">
        <f t="shared" si="28"/>
        <v>0</v>
      </c>
      <c r="AF90" s="147">
        <f t="shared" si="29"/>
        <v>0</v>
      </c>
      <c r="AG90" s="147">
        <f t="shared" si="30"/>
        <v>0</v>
      </c>
      <c r="AH90" s="186">
        <f t="shared" si="31"/>
        <v>0</v>
      </c>
      <c r="AI90" s="147">
        <f t="shared" si="32"/>
        <v>0</v>
      </c>
      <c r="AJ90" s="147">
        <f t="shared" si="33"/>
        <v>0</v>
      </c>
      <c r="AK90" s="186">
        <f t="shared" si="34"/>
        <v>0</v>
      </c>
      <c r="AL90" s="182">
        <f t="shared" si="35"/>
        <v>0</v>
      </c>
      <c r="AM90" s="147">
        <f t="shared" si="36"/>
        <v>0</v>
      </c>
      <c r="AN90" s="147">
        <f t="shared" si="37"/>
        <v>0</v>
      </c>
      <c r="AO90" s="186">
        <f t="shared" si="38"/>
        <v>0</v>
      </c>
      <c r="AP90" s="147">
        <f t="shared" si="39"/>
        <v>0</v>
      </c>
      <c r="AQ90" s="147">
        <f t="shared" si="40"/>
        <v>0</v>
      </c>
      <c r="AR90" s="190">
        <f t="shared" si="41"/>
        <v>0</v>
      </c>
      <c r="AS90" s="189">
        <f t="shared" si="42"/>
        <v>0</v>
      </c>
    </row>
    <row r="91" spans="1:45" x14ac:dyDescent="0.2">
      <c r="A91" s="10">
        <f>+IF(OR(Y91&gt;0,I91&gt;0),MAX(A$14:A90)+1,0)</f>
        <v>0</v>
      </c>
      <c r="B91" s="11"/>
      <c r="C91" s="11"/>
      <c r="D91" s="435"/>
      <c r="E91" s="435"/>
      <c r="F91" s="435"/>
      <c r="G91" s="435"/>
      <c r="H91" s="435"/>
      <c r="I91" s="435">
        <f t="shared" si="22"/>
        <v>0</v>
      </c>
      <c r="J91" s="11"/>
      <c r="K91" s="435"/>
      <c r="L91" s="435"/>
      <c r="M91" s="435"/>
      <c r="N91" s="435"/>
      <c r="O91" s="435"/>
      <c r="P91" s="435">
        <f t="shared" si="23"/>
        <v>0</v>
      </c>
      <c r="Q91" s="11"/>
      <c r="R91" s="435"/>
      <c r="S91" s="435"/>
      <c r="T91" s="435"/>
      <c r="U91" s="435"/>
      <c r="V91" s="435"/>
      <c r="W91" s="435">
        <f t="shared" si="24"/>
        <v>0</v>
      </c>
      <c r="X91" s="447">
        <f t="shared" si="25"/>
        <v>0</v>
      </c>
      <c r="Y91" s="156">
        <f t="shared" si="26"/>
        <v>0</v>
      </c>
      <c r="Z91" s="11"/>
      <c r="AA91" s="11"/>
      <c r="AB91" s="156">
        <f t="shared" si="43"/>
        <v>0</v>
      </c>
      <c r="AC91" s="149"/>
      <c r="AD91" s="396">
        <f t="shared" si="27"/>
        <v>0</v>
      </c>
      <c r="AE91" s="157">
        <f t="shared" si="28"/>
        <v>0</v>
      </c>
      <c r="AF91" s="147">
        <f t="shared" si="29"/>
        <v>0</v>
      </c>
      <c r="AG91" s="147">
        <f t="shared" si="30"/>
        <v>0</v>
      </c>
      <c r="AH91" s="186">
        <f t="shared" si="31"/>
        <v>0</v>
      </c>
      <c r="AI91" s="147">
        <f t="shared" si="32"/>
        <v>0</v>
      </c>
      <c r="AJ91" s="147">
        <f t="shared" si="33"/>
        <v>0</v>
      </c>
      <c r="AK91" s="186">
        <f t="shared" si="34"/>
        <v>0</v>
      </c>
      <c r="AL91" s="182">
        <f t="shared" si="35"/>
        <v>0</v>
      </c>
      <c r="AM91" s="147">
        <f t="shared" si="36"/>
        <v>0</v>
      </c>
      <c r="AN91" s="147">
        <f t="shared" si="37"/>
        <v>0</v>
      </c>
      <c r="AO91" s="186">
        <f t="shared" si="38"/>
        <v>0</v>
      </c>
      <c r="AP91" s="147">
        <f t="shared" si="39"/>
        <v>0</v>
      </c>
      <c r="AQ91" s="147">
        <f t="shared" si="40"/>
        <v>0</v>
      </c>
      <c r="AR91" s="190">
        <f t="shared" si="41"/>
        <v>0</v>
      </c>
      <c r="AS91" s="189">
        <f t="shared" si="42"/>
        <v>0</v>
      </c>
    </row>
    <row r="92" spans="1:45" x14ac:dyDescent="0.2">
      <c r="A92" s="10">
        <f>+IF(OR(Y92&gt;0,I92&gt;0),MAX(A$14:A91)+1,0)</f>
        <v>0</v>
      </c>
      <c r="B92" s="11"/>
      <c r="C92" s="11"/>
      <c r="D92" s="435"/>
      <c r="E92" s="435"/>
      <c r="F92" s="435"/>
      <c r="G92" s="435"/>
      <c r="H92" s="435"/>
      <c r="I92" s="435">
        <f t="shared" si="22"/>
        <v>0</v>
      </c>
      <c r="J92" s="11"/>
      <c r="K92" s="435"/>
      <c r="L92" s="435"/>
      <c r="M92" s="435"/>
      <c r="N92" s="435"/>
      <c r="O92" s="435"/>
      <c r="P92" s="435">
        <f t="shared" si="23"/>
        <v>0</v>
      </c>
      <c r="Q92" s="11"/>
      <c r="R92" s="435"/>
      <c r="S92" s="435"/>
      <c r="T92" s="435"/>
      <c r="U92" s="435"/>
      <c r="V92" s="435"/>
      <c r="W92" s="435">
        <f t="shared" si="24"/>
        <v>0</v>
      </c>
      <c r="X92" s="447">
        <f t="shared" si="25"/>
        <v>0</v>
      </c>
      <c r="Y92" s="156">
        <f t="shared" si="26"/>
        <v>0</v>
      </c>
      <c r="Z92" s="11"/>
      <c r="AA92" s="11"/>
      <c r="AB92" s="156">
        <f t="shared" si="43"/>
        <v>0</v>
      </c>
      <c r="AC92" s="149"/>
      <c r="AD92" s="396">
        <f t="shared" si="27"/>
        <v>0</v>
      </c>
      <c r="AE92" s="157">
        <f t="shared" si="28"/>
        <v>0</v>
      </c>
      <c r="AF92" s="147">
        <f t="shared" si="29"/>
        <v>0</v>
      </c>
      <c r="AG92" s="147">
        <f t="shared" si="30"/>
        <v>0</v>
      </c>
      <c r="AH92" s="186">
        <f t="shared" si="31"/>
        <v>0</v>
      </c>
      <c r="AI92" s="147">
        <f t="shared" si="32"/>
        <v>0</v>
      </c>
      <c r="AJ92" s="147">
        <f t="shared" si="33"/>
        <v>0</v>
      </c>
      <c r="AK92" s="186">
        <f t="shared" si="34"/>
        <v>0</v>
      </c>
      <c r="AL92" s="182">
        <f t="shared" si="35"/>
        <v>0</v>
      </c>
      <c r="AM92" s="147">
        <f t="shared" si="36"/>
        <v>0</v>
      </c>
      <c r="AN92" s="147">
        <f t="shared" si="37"/>
        <v>0</v>
      </c>
      <c r="AO92" s="186">
        <f t="shared" si="38"/>
        <v>0</v>
      </c>
      <c r="AP92" s="147">
        <f t="shared" si="39"/>
        <v>0</v>
      </c>
      <c r="AQ92" s="147">
        <f t="shared" si="40"/>
        <v>0</v>
      </c>
      <c r="AR92" s="190">
        <f t="shared" si="41"/>
        <v>0</v>
      </c>
      <c r="AS92" s="189">
        <f t="shared" si="42"/>
        <v>0</v>
      </c>
    </row>
    <row r="93" spans="1:45" x14ac:dyDescent="0.2">
      <c r="A93" s="10">
        <f>+IF(OR(Y93&gt;0,I93&gt;0),MAX(A$14:A92)+1,0)</f>
        <v>0</v>
      </c>
      <c r="B93" s="11"/>
      <c r="C93" s="11"/>
      <c r="D93" s="435"/>
      <c r="E93" s="435"/>
      <c r="F93" s="435"/>
      <c r="G93" s="435"/>
      <c r="H93" s="435"/>
      <c r="I93" s="435">
        <f t="shared" si="22"/>
        <v>0</v>
      </c>
      <c r="J93" s="11"/>
      <c r="K93" s="435"/>
      <c r="L93" s="435"/>
      <c r="M93" s="435"/>
      <c r="N93" s="435"/>
      <c r="O93" s="435"/>
      <c r="P93" s="435">
        <f t="shared" si="23"/>
        <v>0</v>
      </c>
      <c r="Q93" s="11"/>
      <c r="R93" s="435"/>
      <c r="S93" s="435"/>
      <c r="T93" s="435"/>
      <c r="U93" s="435"/>
      <c r="V93" s="435"/>
      <c r="W93" s="435">
        <f t="shared" si="24"/>
        <v>0</v>
      </c>
      <c r="X93" s="447">
        <f t="shared" si="25"/>
        <v>0</v>
      </c>
      <c r="Y93" s="156">
        <f t="shared" si="26"/>
        <v>0</v>
      </c>
      <c r="Z93" s="11"/>
      <c r="AA93" s="11"/>
      <c r="AB93" s="156">
        <f t="shared" si="43"/>
        <v>0</v>
      </c>
      <c r="AC93" s="149"/>
      <c r="AD93" s="396">
        <f t="shared" si="27"/>
        <v>0</v>
      </c>
      <c r="AE93" s="157">
        <f t="shared" si="28"/>
        <v>0</v>
      </c>
      <c r="AF93" s="147">
        <f t="shared" si="29"/>
        <v>0</v>
      </c>
      <c r="AG93" s="147">
        <f t="shared" si="30"/>
        <v>0</v>
      </c>
      <c r="AH93" s="186">
        <f t="shared" si="31"/>
        <v>0</v>
      </c>
      <c r="AI93" s="147">
        <f t="shared" si="32"/>
        <v>0</v>
      </c>
      <c r="AJ93" s="147">
        <f t="shared" si="33"/>
        <v>0</v>
      </c>
      <c r="AK93" s="186">
        <f t="shared" si="34"/>
        <v>0</v>
      </c>
      <c r="AL93" s="182">
        <f t="shared" si="35"/>
        <v>0</v>
      </c>
      <c r="AM93" s="147">
        <f t="shared" si="36"/>
        <v>0</v>
      </c>
      <c r="AN93" s="147">
        <f t="shared" si="37"/>
        <v>0</v>
      </c>
      <c r="AO93" s="186">
        <f t="shared" si="38"/>
        <v>0</v>
      </c>
      <c r="AP93" s="147">
        <f t="shared" si="39"/>
        <v>0</v>
      </c>
      <c r="AQ93" s="147">
        <f t="shared" si="40"/>
        <v>0</v>
      </c>
      <c r="AR93" s="190">
        <f t="shared" si="41"/>
        <v>0</v>
      </c>
      <c r="AS93" s="189">
        <f t="shared" si="42"/>
        <v>0</v>
      </c>
    </row>
    <row r="94" spans="1:45" x14ac:dyDescent="0.2">
      <c r="A94" s="10">
        <f>+IF(OR(Y94&gt;0,I94&gt;0),MAX(A$14:A93)+1,0)</f>
        <v>0</v>
      </c>
      <c r="B94" s="11"/>
      <c r="C94" s="11"/>
      <c r="D94" s="435"/>
      <c r="E94" s="435"/>
      <c r="F94" s="435"/>
      <c r="G94" s="435"/>
      <c r="H94" s="435"/>
      <c r="I94" s="435">
        <f t="shared" si="22"/>
        <v>0</v>
      </c>
      <c r="J94" s="11"/>
      <c r="K94" s="435"/>
      <c r="L94" s="435"/>
      <c r="M94" s="435"/>
      <c r="N94" s="435"/>
      <c r="O94" s="435"/>
      <c r="P94" s="435">
        <f t="shared" si="23"/>
        <v>0</v>
      </c>
      <c r="Q94" s="11"/>
      <c r="R94" s="435"/>
      <c r="S94" s="435"/>
      <c r="T94" s="435"/>
      <c r="U94" s="435"/>
      <c r="V94" s="435"/>
      <c r="W94" s="435">
        <f t="shared" si="24"/>
        <v>0</v>
      </c>
      <c r="X94" s="447">
        <f t="shared" si="25"/>
        <v>0</v>
      </c>
      <c r="Y94" s="156">
        <f t="shared" si="26"/>
        <v>0</v>
      </c>
      <c r="Z94" s="11"/>
      <c r="AA94" s="11"/>
      <c r="AB94" s="156">
        <f t="shared" si="43"/>
        <v>0</v>
      </c>
      <c r="AC94" s="149"/>
      <c r="AD94" s="396">
        <f t="shared" si="27"/>
        <v>0</v>
      </c>
      <c r="AE94" s="157">
        <f t="shared" si="28"/>
        <v>0</v>
      </c>
      <c r="AF94" s="147">
        <f t="shared" si="29"/>
        <v>0</v>
      </c>
      <c r="AG94" s="147">
        <f t="shared" si="30"/>
        <v>0</v>
      </c>
      <c r="AH94" s="186">
        <f t="shared" si="31"/>
        <v>0</v>
      </c>
      <c r="AI94" s="147">
        <f t="shared" si="32"/>
        <v>0</v>
      </c>
      <c r="AJ94" s="147">
        <f t="shared" si="33"/>
        <v>0</v>
      </c>
      <c r="AK94" s="186">
        <f t="shared" si="34"/>
        <v>0</v>
      </c>
      <c r="AL94" s="182">
        <f t="shared" si="35"/>
        <v>0</v>
      </c>
      <c r="AM94" s="147">
        <f t="shared" si="36"/>
        <v>0</v>
      </c>
      <c r="AN94" s="147">
        <f t="shared" si="37"/>
        <v>0</v>
      </c>
      <c r="AO94" s="186">
        <f t="shared" si="38"/>
        <v>0</v>
      </c>
      <c r="AP94" s="147">
        <f t="shared" si="39"/>
        <v>0</v>
      </c>
      <c r="AQ94" s="147">
        <f t="shared" si="40"/>
        <v>0</v>
      </c>
      <c r="AR94" s="190">
        <f t="shared" si="41"/>
        <v>0</v>
      </c>
      <c r="AS94" s="189">
        <f t="shared" si="42"/>
        <v>0</v>
      </c>
    </row>
    <row r="95" spans="1:45" x14ac:dyDescent="0.2">
      <c r="A95" s="10">
        <f>+IF(OR(Y95&gt;0,I95&gt;0),MAX(A$14:A94)+1,0)</f>
        <v>0</v>
      </c>
      <c r="B95" s="11"/>
      <c r="C95" s="11"/>
      <c r="D95" s="435"/>
      <c r="E95" s="435"/>
      <c r="F95" s="435"/>
      <c r="G95" s="435"/>
      <c r="H95" s="435"/>
      <c r="I95" s="435">
        <f t="shared" si="22"/>
        <v>0</v>
      </c>
      <c r="J95" s="11"/>
      <c r="K95" s="435"/>
      <c r="L95" s="435"/>
      <c r="M95" s="435"/>
      <c r="N95" s="435"/>
      <c r="O95" s="435"/>
      <c r="P95" s="435">
        <f t="shared" si="23"/>
        <v>0</v>
      </c>
      <c r="Q95" s="11"/>
      <c r="R95" s="435"/>
      <c r="S95" s="435"/>
      <c r="T95" s="435"/>
      <c r="U95" s="435"/>
      <c r="V95" s="435"/>
      <c r="W95" s="435">
        <f t="shared" si="24"/>
        <v>0</v>
      </c>
      <c r="X95" s="447">
        <f t="shared" si="25"/>
        <v>0</v>
      </c>
      <c r="Y95" s="156">
        <f t="shared" si="26"/>
        <v>0</v>
      </c>
      <c r="Z95" s="11"/>
      <c r="AA95" s="11"/>
      <c r="AB95" s="156">
        <f t="shared" si="43"/>
        <v>0</v>
      </c>
      <c r="AC95" s="149"/>
      <c r="AD95" s="396">
        <f t="shared" si="27"/>
        <v>0</v>
      </c>
      <c r="AE95" s="157">
        <f t="shared" si="28"/>
        <v>0</v>
      </c>
      <c r="AF95" s="147">
        <f t="shared" si="29"/>
        <v>0</v>
      </c>
      <c r="AG95" s="147">
        <f t="shared" si="30"/>
        <v>0</v>
      </c>
      <c r="AH95" s="186">
        <f t="shared" si="31"/>
        <v>0</v>
      </c>
      <c r="AI95" s="147">
        <f t="shared" si="32"/>
        <v>0</v>
      </c>
      <c r="AJ95" s="147">
        <f t="shared" si="33"/>
        <v>0</v>
      </c>
      <c r="AK95" s="186">
        <f t="shared" si="34"/>
        <v>0</v>
      </c>
      <c r="AL95" s="182">
        <f t="shared" si="35"/>
        <v>0</v>
      </c>
      <c r="AM95" s="147">
        <f t="shared" si="36"/>
        <v>0</v>
      </c>
      <c r="AN95" s="147">
        <f t="shared" si="37"/>
        <v>0</v>
      </c>
      <c r="AO95" s="186">
        <f t="shared" si="38"/>
        <v>0</v>
      </c>
      <c r="AP95" s="147">
        <f t="shared" si="39"/>
        <v>0</v>
      </c>
      <c r="AQ95" s="147">
        <f t="shared" si="40"/>
        <v>0</v>
      </c>
      <c r="AR95" s="190">
        <f t="shared" si="41"/>
        <v>0</v>
      </c>
      <c r="AS95" s="189">
        <f t="shared" si="42"/>
        <v>0</v>
      </c>
    </row>
    <row r="96" spans="1:45" x14ac:dyDescent="0.2">
      <c r="A96" s="10">
        <f>+IF(OR(Y96&gt;0,I96&gt;0),MAX(A$14:A95)+1,0)</f>
        <v>0</v>
      </c>
      <c r="B96" s="11"/>
      <c r="C96" s="11"/>
      <c r="D96" s="435"/>
      <c r="E96" s="435"/>
      <c r="F96" s="435"/>
      <c r="G96" s="435"/>
      <c r="H96" s="435"/>
      <c r="I96" s="435">
        <f t="shared" si="22"/>
        <v>0</v>
      </c>
      <c r="J96" s="11"/>
      <c r="K96" s="435"/>
      <c r="L96" s="435"/>
      <c r="M96" s="435"/>
      <c r="N96" s="435"/>
      <c r="O96" s="435"/>
      <c r="P96" s="435">
        <f t="shared" si="23"/>
        <v>0</v>
      </c>
      <c r="Q96" s="11"/>
      <c r="R96" s="435"/>
      <c r="S96" s="435"/>
      <c r="T96" s="435"/>
      <c r="U96" s="435"/>
      <c r="V96" s="435"/>
      <c r="W96" s="435">
        <f t="shared" si="24"/>
        <v>0</v>
      </c>
      <c r="X96" s="447">
        <f t="shared" si="25"/>
        <v>0</v>
      </c>
      <c r="Y96" s="156">
        <f t="shared" si="26"/>
        <v>0</v>
      </c>
      <c r="Z96" s="11"/>
      <c r="AA96" s="11"/>
      <c r="AB96" s="156">
        <f t="shared" si="43"/>
        <v>0</v>
      </c>
      <c r="AC96" s="149"/>
      <c r="AD96" s="396">
        <f t="shared" si="27"/>
        <v>0</v>
      </c>
      <c r="AE96" s="157">
        <f t="shared" si="28"/>
        <v>0</v>
      </c>
      <c r="AF96" s="147">
        <f t="shared" si="29"/>
        <v>0</v>
      </c>
      <c r="AG96" s="147">
        <f t="shared" si="30"/>
        <v>0</v>
      </c>
      <c r="AH96" s="186">
        <f t="shared" si="31"/>
        <v>0</v>
      </c>
      <c r="AI96" s="147">
        <f t="shared" si="32"/>
        <v>0</v>
      </c>
      <c r="AJ96" s="147">
        <f t="shared" si="33"/>
        <v>0</v>
      </c>
      <c r="AK96" s="186">
        <f t="shared" si="34"/>
        <v>0</v>
      </c>
      <c r="AL96" s="182">
        <f t="shared" si="35"/>
        <v>0</v>
      </c>
      <c r="AM96" s="147">
        <f t="shared" si="36"/>
        <v>0</v>
      </c>
      <c r="AN96" s="147">
        <f t="shared" si="37"/>
        <v>0</v>
      </c>
      <c r="AO96" s="186">
        <f t="shared" si="38"/>
        <v>0</v>
      </c>
      <c r="AP96" s="147">
        <f t="shared" si="39"/>
        <v>0</v>
      </c>
      <c r="AQ96" s="147">
        <f t="shared" si="40"/>
        <v>0</v>
      </c>
      <c r="AR96" s="190">
        <f t="shared" si="41"/>
        <v>0</v>
      </c>
      <c r="AS96" s="189">
        <f t="shared" si="42"/>
        <v>0</v>
      </c>
    </row>
    <row r="97" spans="1:45" x14ac:dyDescent="0.2">
      <c r="A97" s="10">
        <f>+IF(OR(Y97&gt;0,I97&gt;0),MAX(A$14:A96)+1,0)</f>
        <v>0</v>
      </c>
      <c r="B97" s="11"/>
      <c r="C97" s="11"/>
      <c r="D97" s="435"/>
      <c r="E97" s="435"/>
      <c r="F97" s="435"/>
      <c r="G97" s="435"/>
      <c r="H97" s="435"/>
      <c r="I97" s="435">
        <f t="shared" si="22"/>
        <v>0</v>
      </c>
      <c r="J97" s="11"/>
      <c r="K97" s="435"/>
      <c r="L97" s="435"/>
      <c r="M97" s="435"/>
      <c r="N97" s="435"/>
      <c r="O97" s="435"/>
      <c r="P97" s="435">
        <f t="shared" si="23"/>
        <v>0</v>
      </c>
      <c r="Q97" s="11"/>
      <c r="R97" s="435"/>
      <c r="S97" s="435"/>
      <c r="T97" s="435"/>
      <c r="U97" s="435"/>
      <c r="V97" s="435"/>
      <c r="W97" s="435">
        <f t="shared" si="24"/>
        <v>0</v>
      </c>
      <c r="X97" s="447">
        <f t="shared" si="25"/>
        <v>0</v>
      </c>
      <c r="Y97" s="156">
        <f t="shared" si="26"/>
        <v>0</v>
      </c>
      <c r="Z97" s="11"/>
      <c r="AA97" s="11"/>
      <c r="AB97" s="156">
        <f t="shared" si="43"/>
        <v>0</v>
      </c>
      <c r="AC97" s="149"/>
      <c r="AD97" s="396">
        <f t="shared" si="27"/>
        <v>0</v>
      </c>
      <c r="AE97" s="157">
        <f t="shared" si="28"/>
        <v>0</v>
      </c>
      <c r="AF97" s="147">
        <f t="shared" si="29"/>
        <v>0</v>
      </c>
      <c r="AG97" s="147">
        <f t="shared" si="30"/>
        <v>0</v>
      </c>
      <c r="AH97" s="186">
        <f t="shared" si="31"/>
        <v>0</v>
      </c>
      <c r="AI97" s="147">
        <f t="shared" si="32"/>
        <v>0</v>
      </c>
      <c r="AJ97" s="147">
        <f t="shared" si="33"/>
        <v>0</v>
      </c>
      <c r="AK97" s="186">
        <f t="shared" si="34"/>
        <v>0</v>
      </c>
      <c r="AL97" s="182">
        <f t="shared" si="35"/>
        <v>0</v>
      </c>
      <c r="AM97" s="147">
        <f t="shared" si="36"/>
        <v>0</v>
      </c>
      <c r="AN97" s="147">
        <f t="shared" si="37"/>
        <v>0</v>
      </c>
      <c r="AO97" s="186">
        <f t="shared" si="38"/>
        <v>0</v>
      </c>
      <c r="AP97" s="147">
        <f t="shared" si="39"/>
        <v>0</v>
      </c>
      <c r="AQ97" s="147">
        <f t="shared" si="40"/>
        <v>0</v>
      </c>
      <c r="AR97" s="190">
        <f t="shared" si="41"/>
        <v>0</v>
      </c>
      <c r="AS97" s="189">
        <f t="shared" si="42"/>
        <v>0</v>
      </c>
    </row>
    <row r="98" spans="1:45" x14ac:dyDescent="0.2">
      <c r="A98" s="10">
        <f>+IF(OR(Y98&gt;0,I98&gt;0),MAX(A$14:A97)+1,0)</f>
        <v>0</v>
      </c>
      <c r="B98" s="11"/>
      <c r="C98" s="11"/>
      <c r="D98" s="435"/>
      <c r="E98" s="435"/>
      <c r="F98" s="435"/>
      <c r="G98" s="435"/>
      <c r="H98" s="435"/>
      <c r="I98" s="435">
        <f t="shared" si="22"/>
        <v>0</v>
      </c>
      <c r="J98" s="11"/>
      <c r="K98" s="435"/>
      <c r="L98" s="435"/>
      <c r="M98" s="435"/>
      <c r="N98" s="435"/>
      <c r="O98" s="435"/>
      <c r="P98" s="435">
        <f t="shared" si="23"/>
        <v>0</v>
      </c>
      <c r="Q98" s="11"/>
      <c r="R98" s="435"/>
      <c r="S98" s="435"/>
      <c r="T98" s="435"/>
      <c r="U98" s="435"/>
      <c r="V98" s="435"/>
      <c r="W98" s="435">
        <f t="shared" si="24"/>
        <v>0</v>
      </c>
      <c r="X98" s="447">
        <f t="shared" si="25"/>
        <v>0</v>
      </c>
      <c r="Y98" s="156">
        <f t="shared" si="26"/>
        <v>0</v>
      </c>
      <c r="Z98" s="11"/>
      <c r="AA98" s="11"/>
      <c r="AB98" s="156">
        <f t="shared" si="43"/>
        <v>0</v>
      </c>
      <c r="AC98" s="149"/>
      <c r="AD98" s="396">
        <f t="shared" si="27"/>
        <v>0</v>
      </c>
      <c r="AE98" s="157">
        <f t="shared" si="28"/>
        <v>0</v>
      </c>
      <c r="AF98" s="147">
        <f t="shared" si="29"/>
        <v>0</v>
      </c>
      <c r="AG98" s="147">
        <f t="shared" si="30"/>
        <v>0</v>
      </c>
      <c r="AH98" s="186">
        <f t="shared" si="31"/>
        <v>0</v>
      </c>
      <c r="AI98" s="147">
        <f t="shared" si="32"/>
        <v>0</v>
      </c>
      <c r="AJ98" s="147">
        <f t="shared" si="33"/>
        <v>0</v>
      </c>
      <c r="AK98" s="186">
        <f t="shared" si="34"/>
        <v>0</v>
      </c>
      <c r="AL98" s="182">
        <f t="shared" si="35"/>
        <v>0</v>
      </c>
      <c r="AM98" s="147">
        <f t="shared" si="36"/>
        <v>0</v>
      </c>
      <c r="AN98" s="147">
        <f t="shared" si="37"/>
        <v>0</v>
      </c>
      <c r="AO98" s="186">
        <f t="shared" si="38"/>
        <v>0</v>
      </c>
      <c r="AP98" s="147">
        <f t="shared" si="39"/>
        <v>0</v>
      </c>
      <c r="AQ98" s="147">
        <f t="shared" si="40"/>
        <v>0</v>
      </c>
      <c r="AR98" s="190">
        <f t="shared" si="41"/>
        <v>0</v>
      </c>
      <c r="AS98" s="189">
        <f t="shared" si="42"/>
        <v>0</v>
      </c>
    </row>
    <row r="99" spans="1:45" x14ac:dyDescent="0.2">
      <c r="A99" s="10">
        <f>+IF(OR(Y99&gt;0,I99&gt;0),MAX(A$14:A98)+1,0)</f>
        <v>0</v>
      </c>
      <c r="B99" s="11"/>
      <c r="C99" s="11"/>
      <c r="D99" s="435"/>
      <c r="E99" s="435"/>
      <c r="F99" s="435"/>
      <c r="G99" s="435"/>
      <c r="H99" s="435"/>
      <c r="I99" s="435">
        <f t="shared" si="22"/>
        <v>0</v>
      </c>
      <c r="J99" s="11"/>
      <c r="K99" s="435"/>
      <c r="L99" s="435"/>
      <c r="M99" s="435"/>
      <c r="N99" s="435"/>
      <c r="O99" s="435"/>
      <c r="P99" s="435">
        <f t="shared" si="23"/>
        <v>0</v>
      </c>
      <c r="Q99" s="11"/>
      <c r="R99" s="435"/>
      <c r="S99" s="435"/>
      <c r="T99" s="435"/>
      <c r="U99" s="435"/>
      <c r="V99" s="435"/>
      <c r="W99" s="435">
        <f t="shared" si="24"/>
        <v>0</v>
      </c>
      <c r="X99" s="447">
        <f t="shared" si="25"/>
        <v>0</v>
      </c>
      <c r="Y99" s="156">
        <f t="shared" si="26"/>
        <v>0</v>
      </c>
      <c r="Z99" s="11"/>
      <c r="AA99" s="11"/>
      <c r="AB99" s="156">
        <f t="shared" si="43"/>
        <v>0</v>
      </c>
      <c r="AC99" s="149"/>
      <c r="AD99" s="396">
        <f t="shared" si="27"/>
        <v>0</v>
      </c>
      <c r="AE99" s="157">
        <f t="shared" si="28"/>
        <v>0</v>
      </c>
      <c r="AF99" s="147">
        <f t="shared" si="29"/>
        <v>0</v>
      </c>
      <c r="AG99" s="147">
        <f t="shared" si="30"/>
        <v>0</v>
      </c>
      <c r="AH99" s="186">
        <f t="shared" si="31"/>
        <v>0</v>
      </c>
      <c r="AI99" s="147">
        <f t="shared" si="32"/>
        <v>0</v>
      </c>
      <c r="AJ99" s="147">
        <f t="shared" si="33"/>
        <v>0</v>
      </c>
      <c r="AK99" s="186">
        <f t="shared" si="34"/>
        <v>0</v>
      </c>
      <c r="AL99" s="182">
        <f t="shared" si="35"/>
        <v>0</v>
      </c>
      <c r="AM99" s="147">
        <f t="shared" si="36"/>
        <v>0</v>
      </c>
      <c r="AN99" s="147">
        <f t="shared" si="37"/>
        <v>0</v>
      </c>
      <c r="AO99" s="186">
        <f t="shared" si="38"/>
        <v>0</v>
      </c>
      <c r="AP99" s="147">
        <f t="shared" si="39"/>
        <v>0</v>
      </c>
      <c r="AQ99" s="147">
        <f t="shared" si="40"/>
        <v>0</v>
      </c>
      <c r="AR99" s="190">
        <f t="shared" si="41"/>
        <v>0</v>
      </c>
      <c r="AS99" s="189">
        <f t="shared" si="42"/>
        <v>0</v>
      </c>
    </row>
    <row r="100" spans="1:45" x14ac:dyDescent="0.2">
      <c r="A100" s="10">
        <f>+IF(OR(Y100&gt;0,I100&gt;0),MAX(A$14:A99)+1,0)</f>
        <v>0</v>
      </c>
      <c r="B100" s="11"/>
      <c r="C100" s="11"/>
      <c r="D100" s="435"/>
      <c r="E100" s="435"/>
      <c r="F100" s="435"/>
      <c r="G100" s="435"/>
      <c r="H100" s="435"/>
      <c r="I100" s="435">
        <f t="shared" si="22"/>
        <v>0</v>
      </c>
      <c r="J100" s="11"/>
      <c r="K100" s="435"/>
      <c r="L100" s="435"/>
      <c r="M100" s="435"/>
      <c r="N100" s="435"/>
      <c r="O100" s="435"/>
      <c r="P100" s="435">
        <f t="shared" si="23"/>
        <v>0</v>
      </c>
      <c r="Q100" s="11"/>
      <c r="R100" s="435"/>
      <c r="S100" s="435"/>
      <c r="T100" s="435"/>
      <c r="U100" s="435"/>
      <c r="V100" s="435"/>
      <c r="W100" s="435">
        <f t="shared" si="24"/>
        <v>0</v>
      </c>
      <c r="X100" s="447">
        <f t="shared" si="25"/>
        <v>0</v>
      </c>
      <c r="Y100" s="156">
        <f t="shared" si="26"/>
        <v>0</v>
      </c>
      <c r="Z100" s="11"/>
      <c r="AA100" s="11"/>
      <c r="AB100" s="156">
        <f t="shared" si="43"/>
        <v>0</v>
      </c>
      <c r="AC100" s="149"/>
      <c r="AD100" s="396">
        <f t="shared" si="27"/>
        <v>0</v>
      </c>
      <c r="AE100" s="157">
        <f t="shared" si="28"/>
        <v>0</v>
      </c>
      <c r="AF100" s="147">
        <f t="shared" si="29"/>
        <v>0</v>
      </c>
      <c r="AG100" s="147">
        <f t="shared" si="30"/>
        <v>0</v>
      </c>
      <c r="AH100" s="186">
        <f t="shared" si="31"/>
        <v>0</v>
      </c>
      <c r="AI100" s="147">
        <f t="shared" si="32"/>
        <v>0</v>
      </c>
      <c r="AJ100" s="147">
        <f t="shared" si="33"/>
        <v>0</v>
      </c>
      <c r="AK100" s="186">
        <f t="shared" si="34"/>
        <v>0</v>
      </c>
      <c r="AL100" s="182">
        <f t="shared" si="35"/>
        <v>0</v>
      </c>
      <c r="AM100" s="147">
        <f t="shared" si="36"/>
        <v>0</v>
      </c>
      <c r="AN100" s="147">
        <f t="shared" si="37"/>
        <v>0</v>
      </c>
      <c r="AO100" s="186">
        <f t="shared" si="38"/>
        <v>0</v>
      </c>
      <c r="AP100" s="147">
        <f t="shared" si="39"/>
        <v>0</v>
      </c>
      <c r="AQ100" s="147">
        <f t="shared" si="40"/>
        <v>0</v>
      </c>
      <c r="AR100" s="190">
        <f t="shared" si="41"/>
        <v>0</v>
      </c>
      <c r="AS100" s="189">
        <f t="shared" si="42"/>
        <v>0</v>
      </c>
    </row>
    <row r="101" spans="1:45" x14ac:dyDescent="0.2">
      <c r="A101" s="10">
        <f>+IF(OR(Y101&gt;0,I101&gt;0),MAX(A$14:A100)+1,0)</f>
        <v>0</v>
      </c>
      <c r="B101" s="11"/>
      <c r="C101" s="11"/>
      <c r="D101" s="435"/>
      <c r="E101" s="435"/>
      <c r="F101" s="435"/>
      <c r="G101" s="435"/>
      <c r="H101" s="435"/>
      <c r="I101" s="435">
        <f t="shared" si="22"/>
        <v>0</v>
      </c>
      <c r="J101" s="11"/>
      <c r="K101" s="435"/>
      <c r="L101" s="435"/>
      <c r="M101" s="435"/>
      <c r="N101" s="435"/>
      <c r="O101" s="435"/>
      <c r="P101" s="435">
        <f t="shared" si="23"/>
        <v>0</v>
      </c>
      <c r="Q101" s="11"/>
      <c r="R101" s="435"/>
      <c r="S101" s="435"/>
      <c r="T101" s="435"/>
      <c r="U101" s="435"/>
      <c r="V101" s="435"/>
      <c r="W101" s="435">
        <f t="shared" si="24"/>
        <v>0</v>
      </c>
      <c r="X101" s="447">
        <f t="shared" si="25"/>
        <v>0</v>
      </c>
      <c r="Y101" s="156">
        <f t="shared" si="26"/>
        <v>0</v>
      </c>
      <c r="Z101" s="11"/>
      <c r="AA101" s="11"/>
      <c r="AB101" s="156">
        <f t="shared" si="43"/>
        <v>0</v>
      </c>
      <c r="AC101" s="149"/>
      <c r="AD101" s="396">
        <f t="shared" si="27"/>
        <v>0</v>
      </c>
      <c r="AE101" s="157">
        <f t="shared" si="28"/>
        <v>0</v>
      </c>
      <c r="AF101" s="147">
        <f t="shared" si="29"/>
        <v>0</v>
      </c>
      <c r="AG101" s="147">
        <f t="shared" si="30"/>
        <v>0</v>
      </c>
      <c r="AH101" s="186">
        <f t="shared" si="31"/>
        <v>0</v>
      </c>
      <c r="AI101" s="147">
        <f t="shared" si="32"/>
        <v>0</v>
      </c>
      <c r="AJ101" s="147">
        <f t="shared" si="33"/>
        <v>0</v>
      </c>
      <c r="AK101" s="186">
        <f t="shared" si="34"/>
        <v>0</v>
      </c>
      <c r="AL101" s="182">
        <f t="shared" si="35"/>
        <v>0</v>
      </c>
      <c r="AM101" s="147">
        <f t="shared" si="36"/>
        <v>0</v>
      </c>
      <c r="AN101" s="147">
        <f t="shared" si="37"/>
        <v>0</v>
      </c>
      <c r="AO101" s="186">
        <f t="shared" si="38"/>
        <v>0</v>
      </c>
      <c r="AP101" s="147">
        <f t="shared" si="39"/>
        <v>0</v>
      </c>
      <c r="AQ101" s="147">
        <f t="shared" si="40"/>
        <v>0</v>
      </c>
      <c r="AR101" s="190">
        <f t="shared" si="41"/>
        <v>0</v>
      </c>
      <c r="AS101" s="189">
        <f t="shared" si="42"/>
        <v>0</v>
      </c>
    </row>
    <row r="102" spans="1:45" x14ac:dyDescent="0.2">
      <c r="A102" s="10">
        <f>+IF(OR(Y102&gt;0,I102&gt;0),MAX(A$14:A101)+1,0)</f>
        <v>0</v>
      </c>
      <c r="B102" s="11"/>
      <c r="C102" s="11"/>
      <c r="D102" s="435"/>
      <c r="E102" s="435"/>
      <c r="F102" s="435"/>
      <c r="G102" s="435"/>
      <c r="H102" s="435"/>
      <c r="I102" s="435">
        <f t="shared" si="22"/>
        <v>0</v>
      </c>
      <c r="J102" s="11"/>
      <c r="K102" s="435"/>
      <c r="L102" s="435"/>
      <c r="M102" s="435"/>
      <c r="N102" s="435"/>
      <c r="O102" s="435"/>
      <c r="P102" s="435">
        <f t="shared" si="23"/>
        <v>0</v>
      </c>
      <c r="Q102" s="11"/>
      <c r="R102" s="435"/>
      <c r="S102" s="435"/>
      <c r="T102" s="435"/>
      <c r="U102" s="435"/>
      <c r="V102" s="435"/>
      <c r="W102" s="435">
        <f t="shared" si="24"/>
        <v>0</v>
      </c>
      <c r="X102" s="447">
        <f t="shared" si="25"/>
        <v>0</v>
      </c>
      <c r="Y102" s="156">
        <f t="shared" si="26"/>
        <v>0</v>
      </c>
      <c r="Z102" s="11"/>
      <c r="AA102" s="11"/>
      <c r="AB102" s="156">
        <f t="shared" si="43"/>
        <v>0</v>
      </c>
      <c r="AC102" s="149"/>
      <c r="AD102" s="396">
        <f t="shared" si="27"/>
        <v>0</v>
      </c>
      <c r="AE102" s="157">
        <f t="shared" si="28"/>
        <v>0</v>
      </c>
      <c r="AF102" s="147">
        <f t="shared" si="29"/>
        <v>0</v>
      </c>
      <c r="AG102" s="147">
        <f t="shared" si="30"/>
        <v>0</v>
      </c>
      <c r="AH102" s="186">
        <f t="shared" si="31"/>
        <v>0</v>
      </c>
      <c r="AI102" s="147">
        <f t="shared" si="32"/>
        <v>0</v>
      </c>
      <c r="AJ102" s="147">
        <f t="shared" si="33"/>
        <v>0</v>
      </c>
      <c r="AK102" s="186">
        <f t="shared" si="34"/>
        <v>0</v>
      </c>
      <c r="AL102" s="182">
        <f t="shared" si="35"/>
        <v>0</v>
      </c>
      <c r="AM102" s="147">
        <f t="shared" si="36"/>
        <v>0</v>
      </c>
      <c r="AN102" s="147">
        <f t="shared" si="37"/>
        <v>0</v>
      </c>
      <c r="AO102" s="186">
        <f t="shared" si="38"/>
        <v>0</v>
      </c>
      <c r="AP102" s="147">
        <f t="shared" si="39"/>
        <v>0</v>
      </c>
      <c r="AQ102" s="147">
        <f t="shared" si="40"/>
        <v>0</v>
      </c>
      <c r="AR102" s="190">
        <f t="shared" si="41"/>
        <v>0</v>
      </c>
      <c r="AS102" s="189">
        <f t="shared" si="42"/>
        <v>0</v>
      </c>
    </row>
    <row r="103" spans="1:45" x14ac:dyDescent="0.2">
      <c r="A103" s="10">
        <f>+IF(OR(Y103&gt;0,I103&gt;0),MAX(A$14:A102)+1,0)</f>
        <v>0</v>
      </c>
      <c r="B103" s="11"/>
      <c r="C103" s="11"/>
      <c r="D103" s="435"/>
      <c r="E103" s="435"/>
      <c r="F103" s="435"/>
      <c r="G103" s="435"/>
      <c r="H103" s="435"/>
      <c r="I103" s="435">
        <f t="shared" si="22"/>
        <v>0</v>
      </c>
      <c r="J103" s="11"/>
      <c r="K103" s="435"/>
      <c r="L103" s="435"/>
      <c r="M103" s="435"/>
      <c r="N103" s="435"/>
      <c r="O103" s="435"/>
      <c r="P103" s="435">
        <f t="shared" si="23"/>
        <v>0</v>
      </c>
      <c r="Q103" s="11"/>
      <c r="R103" s="435"/>
      <c r="S103" s="435"/>
      <c r="T103" s="435"/>
      <c r="U103" s="435"/>
      <c r="V103" s="435"/>
      <c r="W103" s="435">
        <f t="shared" si="24"/>
        <v>0</v>
      </c>
      <c r="X103" s="447">
        <f t="shared" si="25"/>
        <v>0</v>
      </c>
      <c r="Y103" s="156">
        <f t="shared" si="26"/>
        <v>0</v>
      </c>
      <c r="Z103" s="11"/>
      <c r="AA103" s="11"/>
      <c r="AB103" s="156">
        <f t="shared" si="43"/>
        <v>0</v>
      </c>
      <c r="AC103" s="149"/>
      <c r="AD103" s="396">
        <f t="shared" si="27"/>
        <v>0</v>
      </c>
      <c r="AE103" s="157">
        <f t="shared" si="28"/>
        <v>0</v>
      </c>
      <c r="AF103" s="147">
        <f t="shared" si="29"/>
        <v>0</v>
      </c>
      <c r="AG103" s="147">
        <f t="shared" si="30"/>
        <v>0</v>
      </c>
      <c r="AH103" s="186">
        <f t="shared" si="31"/>
        <v>0</v>
      </c>
      <c r="AI103" s="147">
        <f t="shared" si="32"/>
        <v>0</v>
      </c>
      <c r="AJ103" s="147">
        <f t="shared" si="33"/>
        <v>0</v>
      </c>
      <c r="AK103" s="186">
        <f t="shared" si="34"/>
        <v>0</v>
      </c>
      <c r="AL103" s="182">
        <f t="shared" si="35"/>
        <v>0</v>
      </c>
      <c r="AM103" s="147">
        <f t="shared" si="36"/>
        <v>0</v>
      </c>
      <c r="AN103" s="147">
        <f t="shared" si="37"/>
        <v>0</v>
      </c>
      <c r="AO103" s="186">
        <f t="shared" si="38"/>
        <v>0</v>
      </c>
      <c r="AP103" s="147">
        <f t="shared" si="39"/>
        <v>0</v>
      </c>
      <c r="AQ103" s="147">
        <f t="shared" si="40"/>
        <v>0</v>
      </c>
      <c r="AR103" s="190">
        <f t="shared" si="41"/>
        <v>0</v>
      </c>
      <c r="AS103" s="189">
        <f t="shared" si="42"/>
        <v>0</v>
      </c>
    </row>
    <row r="104" spans="1:45" x14ac:dyDescent="0.2">
      <c r="A104" s="10">
        <f>+IF(OR(Y104&gt;0,I104&gt;0),MAX(A$14:A103)+1,0)</f>
        <v>0</v>
      </c>
      <c r="B104" s="11"/>
      <c r="C104" s="11"/>
      <c r="D104" s="435"/>
      <c r="E104" s="435"/>
      <c r="F104" s="435"/>
      <c r="G104" s="435"/>
      <c r="H104" s="435"/>
      <c r="I104" s="435">
        <f t="shared" si="22"/>
        <v>0</v>
      </c>
      <c r="J104" s="11"/>
      <c r="K104" s="435"/>
      <c r="L104" s="435"/>
      <c r="M104" s="435"/>
      <c r="N104" s="435"/>
      <c r="O104" s="435"/>
      <c r="P104" s="435">
        <f t="shared" si="23"/>
        <v>0</v>
      </c>
      <c r="Q104" s="11"/>
      <c r="R104" s="435"/>
      <c r="S104" s="435"/>
      <c r="T104" s="435"/>
      <c r="U104" s="435"/>
      <c r="V104" s="435"/>
      <c r="W104" s="435">
        <f t="shared" si="24"/>
        <v>0</v>
      </c>
      <c r="X104" s="447">
        <f t="shared" si="25"/>
        <v>0</v>
      </c>
      <c r="Y104" s="156">
        <f t="shared" si="26"/>
        <v>0</v>
      </c>
      <c r="Z104" s="11"/>
      <c r="AA104" s="11"/>
      <c r="AB104" s="156">
        <f t="shared" si="43"/>
        <v>0</v>
      </c>
      <c r="AC104" s="149"/>
      <c r="AD104" s="396">
        <f t="shared" si="27"/>
        <v>0</v>
      </c>
      <c r="AE104" s="157">
        <f t="shared" si="28"/>
        <v>0</v>
      </c>
      <c r="AF104" s="147">
        <f t="shared" si="29"/>
        <v>0</v>
      </c>
      <c r="AG104" s="147">
        <f t="shared" si="30"/>
        <v>0</v>
      </c>
      <c r="AH104" s="186">
        <f t="shared" si="31"/>
        <v>0</v>
      </c>
      <c r="AI104" s="147">
        <f t="shared" si="32"/>
        <v>0</v>
      </c>
      <c r="AJ104" s="147">
        <f t="shared" si="33"/>
        <v>0</v>
      </c>
      <c r="AK104" s="186">
        <f t="shared" si="34"/>
        <v>0</v>
      </c>
      <c r="AL104" s="182">
        <f t="shared" si="35"/>
        <v>0</v>
      </c>
      <c r="AM104" s="147">
        <f t="shared" si="36"/>
        <v>0</v>
      </c>
      <c r="AN104" s="147">
        <f t="shared" si="37"/>
        <v>0</v>
      </c>
      <c r="AO104" s="186">
        <f t="shared" si="38"/>
        <v>0</v>
      </c>
      <c r="AP104" s="147">
        <f t="shared" si="39"/>
        <v>0</v>
      </c>
      <c r="AQ104" s="147">
        <f t="shared" si="40"/>
        <v>0</v>
      </c>
      <c r="AR104" s="190">
        <f t="shared" si="41"/>
        <v>0</v>
      </c>
      <c r="AS104" s="189">
        <f t="shared" si="42"/>
        <v>0</v>
      </c>
    </row>
    <row r="105" spans="1:45" x14ac:dyDescent="0.2">
      <c r="A105" s="10">
        <f>+IF(OR(Y105&gt;0,I105&gt;0),MAX(A$14:A104)+1,0)</f>
        <v>0</v>
      </c>
      <c r="B105" s="11"/>
      <c r="C105" s="11"/>
      <c r="D105" s="435"/>
      <c r="E105" s="435"/>
      <c r="F105" s="435"/>
      <c r="G105" s="435"/>
      <c r="H105" s="435"/>
      <c r="I105" s="435">
        <f t="shared" si="22"/>
        <v>0</v>
      </c>
      <c r="J105" s="11"/>
      <c r="K105" s="435"/>
      <c r="L105" s="435"/>
      <c r="M105" s="435"/>
      <c r="N105" s="435"/>
      <c r="O105" s="435"/>
      <c r="P105" s="435">
        <f t="shared" si="23"/>
        <v>0</v>
      </c>
      <c r="Q105" s="11"/>
      <c r="R105" s="435"/>
      <c r="S105" s="435"/>
      <c r="T105" s="435"/>
      <c r="U105" s="435"/>
      <c r="V105" s="435"/>
      <c r="W105" s="435">
        <f t="shared" si="24"/>
        <v>0</v>
      </c>
      <c r="X105" s="447">
        <f t="shared" si="25"/>
        <v>0</v>
      </c>
      <c r="Y105" s="156">
        <f t="shared" si="26"/>
        <v>0</v>
      </c>
      <c r="Z105" s="11"/>
      <c r="AA105" s="11"/>
      <c r="AB105" s="156">
        <f t="shared" si="43"/>
        <v>0</v>
      </c>
      <c r="AC105" s="149"/>
      <c r="AD105" s="396">
        <f t="shared" si="27"/>
        <v>0</v>
      </c>
      <c r="AE105" s="157">
        <f t="shared" si="28"/>
        <v>0</v>
      </c>
      <c r="AF105" s="147">
        <f t="shared" si="29"/>
        <v>0</v>
      </c>
      <c r="AG105" s="147">
        <f t="shared" si="30"/>
        <v>0</v>
      </c>
      <c r="AH105" s="186">
        <f t="shared" si="31"/>
        <v>0</v>
      </c>
      <c r="AI105" s="147">
        <f t="shared" si="32"/>
        <v>0</v>
      </c>
      <c r="AJ105" s="147">
        <f t="shared" si="33"/>
        <v>0</v>
      </c>
      <c r="AK105" s="186">
        <f t="shared" si="34"/>
        <v>0</v>
      </c>
      <c r="AL105" s="182">
        <f t="shared" si="35"/>
        <v>0</v>
      </c>
      <c r="AM105" s="147">
        <f t="shared" si="36"/>
        <v>0</v>
      </c>
      <c r="AN105" s="147">
        <f t="shared" si="37"/>
        <v>0</v>
      </c>
      <c r="AO105" s="186">
        <f t="shared" si="38"/>
        <v>0</v>
      </c>
      <c r="AP105" s="147">
        <f t="shared" si="39"/>
        <v>0</v>
      </c>
      <c r="AQ105" s="147">
        <f t="shared" si="40"/>
        <v>0</v>
      </c>
      <c r="AR105" s="190">
        <f t="shared" si="41"/>
        <v>0</v>
      </c>
      <c r="AS105" s="189">
        <f t="shared" si="42"/>
        <v>0</v>
      </c>
    </row>
    <row r="106" spans="1:45" x14ac:dyDescent="0.2">
      <c r="A106" s="10">
        <f>+IF(OR(Y106&gt;0,I106&gt;0),MAX(A$14:A105)+1,0)</f>
        <v>0</v>
      </c>
      <c r="B106" s="11"/>
      <c r="C106" s="11"/>
      <c r="D106" s="435"/>
      <c r="E106" s="435"/>
      <c r="F106" s="435"/>
      <c r="G106" s="435"/>
      <c r="H106" s="435"/>
      <c r="I106" s="435">
        <f t="shared" si="22"/>
        <v>0</v>
      </c>
      <c r="J106" s="11"/>
      <c r="K106" s="435"/>
      <c r="L106" s="435"/>
      <c r="M106" s="435"/>
      <c r="N106" s="435"/>
      <c r="O106" s="435"/>
      <c r="P106" s="435">
        <f t="shared" si="23"/>
        <v>0</v>
      </c>
      <c r="Q106" s="11"/>
      <c r="R106" s="435"/>
      <c r="S106" s="435"/>
      <c r="T106" s="435"/>
      <c r="U106" s="435"/>
      <c r="V106" s="435"/>
      <c r="W106" s="435">
        <f t="shared" si="24"/>
        <v>0</v>
      </c>
      <c r="X106" s="447">
        <f t="shared" si="25"/>
        <v>0</v>
      </c>
      <c r="Y106" s="156">
        <f t="shared" si="26"/>
        <v>0</v>
      </c>
      <c r="Z106" s="11"/>
      <c r="AA106" s="11"/>
      <c r="AB106" s="156">
        <f t="shared" si="43"/>
        <v>0</v>
      </c>
      <c r="AC106" s="149"/>
      <c r="AD106" s="396">
        <f t="shared" si="27"/>
        <v>0</v>
      </c>
      <c r="AE106" s="157">
        <f t="shared" si="28"/>
        <v>0</v>
      </c>
      <c r="AF106" s="147">
        <f t="shared" si="29"/>
        <v>0</v>
      </c>
      <c r="AG106" s="147">
        <f t="shared" si="30"/>
        <v>0</v>
      </c>
      <c r="AH106" s="186">
        <f t="shared" si="31"/>
        <v>0</v>
      </c>
      <c r="AI106" s="147">
        <f t="shared" si="32"/>
        <v>0</v>
      </c>
      <c r="AJ106" s="147">
        <f t="shared" si="33"/>
        <v>0</v>
      </c>
      <c r="AK106" s="186">
        <f t="shared" si="34"/>
        <v>0</v>
      </c>
      <c r="AL106" s="182">
        <f t="shared" si="35"/>
        <v>0</v>
      </c>
      <c r="AM106" s="147">
        <f t="shared" si="36"/>
        <v>0</v>
      </c>
      <c r="AN106" s="147">
        <f t="shared" si="37"/>
        <v>0</v>
      </c>
      <c r="AO106" s="186">
        <f t="shared" si="38"/>
        <v>0</v>
      </c>
      <c r="AP106" s="147">
        <f t="shared" si="39"/>
        <v>0</v>
      </c>
      <c r="AQ106" s="147">
        <f t="shared" si="40"/>
        <v>0</v>
      </c>
      <c r="AR106" s="190">
        <f t="shared" si="41"/>
        <v>0</v>
      </c>
      <c r="AS106" s="189">
        <f t="shared" si="42"/>
        <v>0</v>
      </c>
    </row>
    <row r="107" spans="1:45" x14ac:dyDescent="0.2">
      <c r="A107" s="10">
        <f>+IF(OR(Y107&gt;0,I107&gt;0),MAX(A$14:A106)+1,0)</f>
        <v>0</v>
      </c>
      <c r="B107" s="11"/>
      <c r="C107" s="11"/>
      <c r="D107" s="435"/>
      <c r="E107" s="435"/>
      <c r="F107" s="435"/>
      <c r="G107" s="435"/>
      <c r="H107" s="435"/>
      <c r="I107" s="435">
        <f t="shared" si="22"/>
        <v>0</v>
      </c>
      <c r="J107" s="11"/>
      <c r="K107" s="435"/>
      <c r="L107" s="435"/>
      <c r="M107" s="435"/>
      <c r="N107" s="435"/>
      <c r="O107" s="435"/>
      <c r="P107" s="435">
        <f t="shared" si="23"/>
        <v>0</v>
      </c>
      <c r="Q107" s="11"/>
      <c r="R107" s="435"/>
      <c r="S107" s="435"/>
      <c r="T107" s="435"/>
      <c r="U107" s="435"/>
      <c r="V107" s="435"/>
      <c r="W107" s="435">
        <f t="shared" si="24"/>
        <v>0</v>
      </c>
      <c r="X107" s="447">
        <f t="shared" si="25"/>
        <v>0</v>
      </c>
      <c r="Y107" s="156">
        <f t="shared" si="26"/>
        <v>0</v>
      </c>
      <c r="Z107" s="11"/>
      <c r="AA107" s="11"/>
      <c r="AB107" s="156">
        <f t="shared" si="43"/>
        <v>0</v>
      </c>
      <c r="AC107" s="149"/>
      <c r="AD107" s="396">
        <f t="shared" si="27"/>
        <v>0</v>
      </c>
      <c r="AE107" s="157">
        <f t="shared" si="28"/>
        <v>0</v>
      </c>
      <c r="AF107" s="147">
        <f t="shared" si="29"/>
        <v>0</v>
      </c>
      <c r="AG107" s="147">
        <f t="shared" si="30"/>
        <v>0</v>
      </c>
      <c r="AH107" s="186">
        <f t="shared" si="31"/>
        <v>0</v>
      </c>
      <c r="AI107" s="147">
        <f t="shared" si="32"/>
        <v>0</v>
      </c>
      <c r="AJ107" s="147">
        <f t="shared" si="33"/>
        <v>0</v>
      </c>
      <c r="AK107" s="186">
        <f t="shared" si="34"/>
        <v>0</v>
      </c>
      <c r="AL107" s="182">
        <f t="shared" si="35"/>
        <v>0</v>
      </c>
      <c r="AM107" s="147">
        <f t="shared" si="36"/>
        <v>0</v>
      </c>
      <c r="AN107" s="147">
        <f t="shared" si="37"/>
        <v>0</v>
      </c>
      <c r="AO107" s="186">
        <f t="shared" si="38"/>
        <v>0</v>
      </c>
      <c r="AP107" s="147">
        <f t="shared" si="39"/>
        <v>0</v>
      </c>
      <c r="AQ107" s="147">
        <f t="shared" si="40"/>
        <v>0</v>
      </c>
      <c r="AR107" s="190">
        <f t="shared" si="41"/>
        <v>0</v>
      </c>
      <c r="AS107" s="189">
        <f t="shared" si="42"/>
        <v>0</v>
      </c>
    </row>
    <row r="108" spans="1:45" x14ac:dyDescent="0.2">
      <c r="A108" s="10">
        <f>+IF(OR(Y108&gt;0,I108&gt;0),MAX(A$14:A107)+1,0)</f>
        <v>0</v>
      </c>
      <c r="B108" s="11"/>
      <c r="C108" s="11"/>
      <c r="D108" s="435"/>
      <c r="E108" s="435"/>
      <c r="F108" s="435"/>
      <c r="G108" s="435"/>
      <c r="H108" s="435"/>
      <c r="I108" s="435">
        <f t="shared" si="22"/>
        <v>0</v>
      </c>
      <c r="J108" s="11"/>
      <c r="K108" s="435"/>
      <c r="L108" s="435"/>
      <c r="M108" s="435"/>
      <c r="N108" s="435"/>
      <c r="O108" s="435"/>
      <c r="P108" s="435">
        <f t="shared" si="23"/>
        <v>0</v>
      </c>
      <c r="Q108" s="11"/>
      <c r="R108" s="435"/>
      <c r="S108" s="435"/>
      <c r="T108" s="435"/>
      <c r="U108" s="435"/>
      <c r="V108" s="435"/>
      <c r="W108" s="435">
        <f t="shared" si="24"/>
        <v>0</v>
      </c>
      <c r="X108" s="447">
        <f t="shared" si="25"/>
        <v>0</v>
      </c>
      <c r="Y108" s="156">
        <f t="shared" si="26"/>
        <v>0</v>
      </c>
      <c r="Z108" s="11"/>
      <c r="AA108" s="11"/>
      <c r="AB108" s="156">
        <f t="shared" si="43"/>
        <v>0</v>
      </c>
      <c r="AC108" s="149"/>
      <c r="AD108" s="396">
        <f t="shared" si="27"/>
        <v>0</v>
      </c>
      <c r="AE108" s="157">
        <f t="shared" si="28"/>
        <v>0</v>
      </c>
      <c r="AF108" s="147">
        <f t="shared" si="29"/>
        <v>0</v>
      </c>
      <c r="AG108" s="147">
        <f t="shared" si="30"/>
        <v>0</v>
      </c>
      <c r="AH108" s="186">
        <f t="shared" si="31"/>
        <v>0</v>
      </c>
      <c r="AI108" s="147">
        <f t="shared" si="32"/>
        <v>0</v>
      </c>
      <c r="AJ108" s="147">
        <f t="shared" si="33"/>
        <v>0</v>
      </c>
      <c r="AK108" s="186">
        <f t="shared" si="34"/>
        <v>0</v>
      </c>
      <c r="AL108" s="182">
        <f t="shared" si="35"/>
        <v>0</v>
      </c>
      <c r="AM108" s="147">
        <f t="shared" si="36"/>
        <v>0</v>
      </c>
      <c r="AN108" s="147">
        <f t="shared" si="37"/>
        <v>0</v>
      </c>
      <c r="AO108" s="186">
        <f t="shared" si="38"/>
        <v>0</v>
      </c>
      <c r="AP108" s="147">
        <f t="shared" si="39"/>
        <v>0</v>
      </c>
      <c r="AQ108" s="147">
        <f t="shared" si="40"/>
        <v>0</v>
      </c>
      <c r="AR108" s="190">
        <f t="shared" si="41"/>
        <v>0</v>
      </c>
      <c r="AS108" s="189">
        <f t="shared" si="42"/>
        <v>0</v>
      </c>
    </row>
    <row r="109" spans="1:45" x14ac:dyDescent="0.2">
      <c r="A109" s="10">
        <f>+IF(OR(Y109&gt;0,I109&gt;0),MAX(A$14:A108)+1,0)</f>
        <v>0</v>
      </c>
      <c r="B109" s="11"/>
      <c r="C109" s="11"/>
      <c r="D109" s="435"/>
      <c r="E109" s="435"/>
      <c r="F109" s="435"/>
      <c r="G109" s="435"/>
      <c r="H109" s="435"/>
      <c r="I109" s="435">
        <f t="shared" si="22"/>
        <v>0</v>
      </c>
      <c r="J109" s="11"/>
      <c r="K109" s="435"/>
      <c r="L109" s="435"/>
      <c r="M109" s="435"/>
      <c r="N109" s="435"/>
      <c r="O109" s="435"/>
      <c r="P109" s="435">
        <f t="shared" si="23"/>
        <v>0</v>
      </c>
      <c r="Q109" s="11"/>
      <c r="R109" s="435"/>
      <c r="S109" s="435"/>
      <c r="T109" s="435"/>
      <c r="U109" s="435"/>
      <c r="V109" s="435"/>
      <c r="W109" s="435">
        <f t="shared" si="24"/>
        <v>0</v>
      </c>
      <c r="X109" s="447">
        <f t="shared" si="25"/>
        <v>0</v>
      </c>
      <c r="Y109" s="156">
        <f t="shared" si="26"/>
        <v>0</v>
      </c>
      <c r="Z109" s="11"/>
      <c r="AA109" s="11"/>
      <c r="AB109" s="156">
        <f t="shared" si="43"/>
        <v>0</v>
      </c>
      <c r="AC109" s="149"/>
      <c r="AD109" s="396">
        <f t="shared" si="27"/>
        <v>0</v>
      </c>
      <c r="AE109" s="157">
        <f t="shared" si="28"/>
        <v>0</v>
      </c>
      <c r="AF109" s="147">
        <f t="shared" si="29"/>
        <v>0</v>
      </c>
      <c r="AG109" s="147">
        <f t="shared" si="30"/>
        <v>0</v>
      </c>
      <c r="AH109" s="186">
        <f t="shared" si="31"/>
        <v>0</v>
      </c>
      <c r="AI109" s="147">
        <f t="shared" si="32"/>
        <v>0</v>
      </c>
      <c r="AJ109" s="147">
        <f t="shared" si="33"/>
        <v>0</v>
      </c>
      <c r="AK109" s="186">
        <f t="shared" si="34"/>
        <v>0</v>
      </c>
      <c r="AL109" s="182">
        <f t="shared" si="35"/>
        <v>0</v>
      </c>
      <c r="AM109" s="147">
        <f t="shared" si="36"/>
        <v>0</v>
      </c>
      <c r="AN109" s="147">
        <f t="shared" si="37"/>
        <v>0</v>
      </c>
      <c r="AO109" s="186">
        <f t="shared" si="38"/>
        <v>0</v>
      </c>
      <c r="AP109" s="147">
        <f t="shared" si="39"/>
        <v>0</v>
      </c>
      <c r="AQ109" s="147">
        <f t="shared" si="40"/>
        <v>0</v>
      </c>
      <c r="AR109" s="190">
        <f t="shared" si="41"/>
        <v>0</v>
      </c>
      <c r="AS109" s="189">
        <f t="shared" si="42"/>
        <v>0</v>
      </c>
    </row>
    <row r="110" spans="1:45" x14ac:dyDescent="0.2">
      <c r="A110" s="10">
        <f>+IF(OR(Y110&gt;0,I110&gt;0),MAX(A$14:A109)+1,0)</f>
        <v>0</v>
      </c>
      <c r="B110" s="11"/>
      <c r="C110" s="11"/>
      <c r="D110" s="435"/>
      <c r="E110" s="435"/>
      <c r="F110" s="435"/>
      <c r="G110" s="435"/>
      <c r="H110" s="435"/>
      <c r="I110" s="435">
        <f t="shared" si="22"/>
        <v>0</v>
      </c>
      <c r="J110" s="11"/>
      <c r="K110" s="435"/>
      <c r="L110" s="435"/>
      <c r="M110" s="435"/>
      <c r="N110" s="435"/>
      <c r="O110" s="435"/>
      <c r="P110" s="435">
        <f t="shared" si="23"/>
        <v>0</v>
      </c>
      <c r="Q110" s="11"/>
      <c r="R110" s="435"/>
      <c r="S110" s="435"/>
      <c r="T110" s="435"/>
      <c r="U110" s="435"/>
      <c r="V110" s="435"/>
      <c r="W110" s="435">
        <f t="shared" si="24"/>
        <v>0</v>
      </c>
      <c r="X110" s="447">
        <f t="shared" si="25"/>
        <v>0</v>
      </c>
      <c r="Y110" s="156">
        <f t="shared" si="26"/>
        <v>0</v>
      </c>
      <c r="Z110" s="11"/>
      <c r="AA110" s="11"/>
      <c r="AB110" s="156">
        <f t="shared" si="43"/>
        <v>0</v>
      </c>
      <c r="AC110" s="149"/>
      <c r="AD110" s="396">
        <f t="shared" si="27"/>
        <v>0</v>
      </c>
      <c r="AE110" s="157">
        <f t="shared" si="28"/>
        <v>0</v>
      </c>
      <c r="AF110" s="147">
        <f t="shared" si="29"/>
        <v>0</v>
      </c>
      <c r="AG110" s="147">
        <f t="shared" si="30"/>
        <v>0</v>
      </c>
      <c r="AH110" s="186">
        <f t="shared" si="31"/>
        <v>0</v>
      </c>
      <c r="AI110" s="147">
        <f t="shared" si="32"/>
        <v>0</v>
      </c>
      <c r="AJ110" s="147">
        <f t="shared" si="33"/>
        <v>0</v>
      </c>
      <c r="AK110" s="186">
        <f t="shared" si="34"/>
        <v>0</v>
      </c>
      <c r="AL110" s="182">
        <f t="shared" si="35"/>
        <v>0</v>
      </c>
      <c r="AM110" s="147">
        <f t="shared" si="36"/>
        <v>0</v>
      </c>
      <c r="AN110" s="147">
        <f t="shared" si="37"/>
        <v>0</v>
      </c>
      <c r="AO110" s="186">
        <f t="shared" si="38"/>
        <v>0</v>
      </c>
      <c r="AP110" s="147">
        <f t="shared" si="39"/>
        <v>0</v>
      </c>
      <c r="AQ110" s="147">
        <f t="shared" si="40"/>
        <v>0</v>
      </c>
      <c r="AR110" s="190">
        <f t="shared" si="41"/>
        <v>0</v>
      </c>
      <c r="AS110" s="189">
        <f t="shared" si="42"/>
        <v>0</v>
      </c>
    </row>
    <row r="111" spans="1:45" x14ac:dyDescent="0.2">
      <c r="A111" s="10">
        <f>+IF(OR(Y111&gt;0,I111&gt;0),MAX(A$14:A110)+1,0)</f>
        <v>0</v>
      </c>
      <c r="B111" s="11"/>
      <c r="C111" s="11"/>
      <c r="D111" s="435"/>
      <c r="E111" s="435"/>
      <c r="F111" s="435"/>
      <c r="G111" s="435"/>
      <c r="H111" s="435"/>
      <c r="I111" s="435">
        <f t="shared" si="22"/>
        <v>0</v>
      </c>
      <c r="J111" s="11"/>
      <c r="K111" s="435"/>
      <c r="L111" s="435"/>
      <c r="M111" s="435"/>
      <c r="N111" s="435"/>
      <c r="O111" s="435"/>
      <c r="P111" s="435">
        <f t="shared" si="23"/>
        <v>0</v>
      </c>
      <c r="Q111" s="11"/>
      <c r="R111" s="435"/>
      <c r="S111" s="435"/>
      <c r="T111" s="435"/>
      <c r="U111" s="435"/>
      <c r="V111" s="435"/>
      <c r="W111" s="435">
        <f t="shared" si="24"/>
        <v>0</v>
      </c>
      <c r="X111" s="447">
        <f t="shared" si="25"/>
        <v>0</v>
      </c>
      <c r="Y111" s="156">
        <f t="shared" si="26"/>
        <v>0</v>
      </c>
      <c r="Z111" s="11"/>
      <c r="AA111" s="11"/>
      <c r="AB111" s="156">
        <f t="shared" si="43"/>
        <v>0</v>
      </c>
      <c r="AC111" s="149"/>
      <c r="AD111" s="396">
        <f t="shared" si="27"/>
        <v>0</v>
      </c>
      <c r="AE111" s="157">
        <f t="shared" si="28"/>
        <v>0</v>
      </c>
      <c r="AF111" s="147">
        <f t="shared" si="29"/>
        <v>0</v>
      </c>
      <c r="AG111" s="147">
        <f t="shared" si="30"/>
        <v>0</v>
      </c>
      <c r="AH111" s="186">
        <f t="shared" si="31"/>
        <v>0</v>
      </c>
      <c r="AI111" s="147">
        <f t="shared" si="32"/>
        <v>0</v>
      </c>
      <c r="AJ111" s="147">
        <f t="shared" si="33"/>
        <v>0</v>
      </c>
      <c r="AK111" s="186">
        <f t="shared" si="34"/>
        <v>0</v>
      </c>
      <c r="AL111" s="182">
        <f t="shared" si="35"/>
        <v>0</v>
      </c>
      <c r="AM111" s="147">
        <f t="shared" si="36"/>
        <v>0</v>
      </c>
      <c r="AN111" s="147">
        <f t="shared" si="37"/>
        <v>0</v>
      </c>
      <c r="AO111" s="186">
        <f t="shared" si="38"/>
        <v>0</v>
      </c>
      <c r="AP111" s="147">
        <f t="shared" si="39"/>
        <v>0</v>
      </c>
      <c r="AQ111" s="147">
        <f t="shared" si="40"/>
        <v>0</v>
      </c>
      <c r="AR111" s="190">
        <f t="shared" si="41"/>
        <v>0</v>
      </c>
      <c r="AS111" s="189">
        <f t="shared" si="42"/>
        <v>0</v>
      </c>
    </row>
    <row r="112" spans="1:45" x14ac:dyDescent="0.2">
      <c r="A112" s="10">
        <f>+IF(OR(Y112&gt;0,I112&gt;0),MAX(A$14:A111)+1,0)</f>
        <v>0</v>
      </c>
      <c r="B112" s="11"/>
      <c r="C112" s="11"/>
      <c r="D112" s="435"/>
      <c r="E112" s="435"/>
      <c r="F112" s="435"/>
      <c r="G112" s="435"/>
      <c r="H112" s="435"/>
      <c r="I112" s="435">
        <f t="shared" si="22"/>
        <v>0</v>
      </c>
      <c r="J112" s="11"/>
      <c r="K112" s="435"/>
      <c r="L112" s="435"/>
      <c r="M112" s="435"/>
      <c r="N112" s="435"/>
      <c r="O112" s="435"/>
      <c r="P112" s="435">
        <f t="shared" si="23"/>
        <v>0</v>
      </c>
      <c r="Q112" s="11"/>
      <c r="R112" s="435"/>
      <c r="S112" s="435"/>
      <c r="T112" s="435"/>
      <c r="U112" s="435"/>
      <c r="V112" s="435"/>
      <c r="W112" s="435">
        <f t="shared" si="24"/>
        <v>0</v>
      </c>
      <c r="X112" s="447">
        <f t="shared" si="25"/>
        <v>0</v>
      </c>
      <c r="Y112" s="156">
        <f t="shared" si="26"/>
        <v>0</v>
      </c>
      <c r="Z112" s="11"/>
      <c r="AA112" s="11"/>
      <c r="AB112" s="156">
        <f t="shared" si="43"/>
        <v>0</v>
      </c>
      <c r="AC112" s="149"/>
      <c r="AD112" s="396">
        <f t="shared" si="27"/>
        <v>0</v>
      </c>
      <c r="AE112" s="157">
        <f t="shared" si="28"/>
        <v>0</v>
      </c>
      <c r="AF112" s="147">
        <f t="shared" si="29"/>
        <v>0</v>
      </c>
      <c r="AG112" s="147">
        <f t="shared" si="30"/>
        <v>0</v>
      </c>
      <c r="AH112" s="186">
        <f t="shared" si="31"/>
        <v>0</v>
      </c>
      <c r="AI112" s="147">
        <f t="shared" si="32"/>
        <v>0</v>
      </c>
      <c r="AJ112" s="147">
        <f t="shared" si="33"/>
        <v>0</v>
      </c>
      <c r="AK112" s="186">
        <f t="shared" si="34"/>
        <v>0</v>
      </c>
      <c r="AL112" s="182">
        <f t="shared" si="35"/>
        <v>0</v>
      </c>
      <c r="AM112" s="147">
        <f t="shared" si="36"/>
        <v>0</v>
      </c>
      <c r="AN112" s="147">
        <f t="shared" si="37"/>
        <v>0</v>
      </c>
      <c r="AO112" s="186">
        <f t="shared" si="38"/>
        <v>0</v>
      </c>
      <c r="AP112" s="147">
        <f t="shared" si="39"/>
        <v>0</v>
      </c>
      <c r="AQ112" s="147">
        <f t="shared" si="40"/>
        <v>0</v>
      </c>
      <c r="AR112" s="190">
        <f t="shared" si="41"/>
        <v>0</v>
      </c>
      <c r="AS112" s="189">
        <f t="shared" si="42"/>
        <v>0</v>
      </c>
    </row>
    <row r="113" spans="1:45" x14ac:dyDescent="0.2">
      <c r="A113" s="10">
        <f>+IF(OR(Y113&gt;0,I113&gt;0),MAX(A$14:A112)+1,0)</f>
        <v>0</v>
      </c>
      <c r="B113" s="11"/>
      <c r="C113" s="11"/>
      <c r="D113" s="435"/>
      <c r="E113" s="435"/>
      <c r="F113" s="435"/>
      <c r="G113" s="435"/>
      <c r="H113" s="435"/>
      <c r="I113" s="435">
        <f t="shared" si="22"/>
        <v>0</v>
      </c>
      <c r="J113" s="11"/>
      <c r="K113" s="435"/>
      <c r="L113" s="435"/>
      <c r="M113" s="435"/>
      <c r="N113" s="435"/>
      <c r="O113" s="435"/>
      <c r="P113" s="435">
        <f t="shared" si="23"/>
        <v>0</v>
      </c>
      <c r="Q113" s="11"/>
      <c r="R113" s="435"/>
      <c r="S113" s="435"/>
      <c r="T113" s="435"/>
      <c r="U113" s="435"/>
      <c r="V113" s="435"/>
      <c r="W113" s="435">
        <f t="shared" si="24"/>
        <v>0</v>
      </c>
      <c r="X113" s="447">
        <f t="shared" si="25"/>
        <v>0</v>
      </c>
      <c r="Y113" s="156">
        <f t="shared" si="26"/>
        <v>0</v>
      </c>
      <c r="Z113" s="11"/>
      <c r="AA113" s="11"/>
      <c r="AB113" s="156">
        <f t="shared" si="43"/>
        <v>0</v>
      </c>
      <c r="AC113" s="149"/>
      <c r="AD113" s="396">
        <f t="shared" si="27"/>
        <v>0</v>
      </c>
      <c r="AE113" s="157">
        <f t="shared" si="28"/>
        <v>0</v>
      </c>
      <c r="AF113" s="147">
        <f t="shared" si="29"/>
        <v>0</v>
      </c>
      <c r="AG113" s="147">
        <f t="shared" si="30"/>
        <v>0</v>
      </c>
      <c r="AH113" s="186">
        <f t="shared" si="31"/>
        <v>0</v>
      </c>
      <c r="AI113" s="147">
        <f t="shared" si="32"/>
        <v>0</v>
      </c>
      <c r="AJ113" s="147">
        <f t="shared" si="33"/>
        <v>0</v>
      </c>
      <c r="AK113" s="186">
        <f t="shared" si="34"/>
        <v>0</v>
      </c>
      <c r="AL113" s="182">
        <f t="shared" si="35"/>
        <v>0</v>
      </c>
      <c r="AM113" s="147">
        <f t="shared" si="36"/>
        <v>0</v>
      </c>
      <c r="AN113" s="147">
        <f t="shared" si="37"/>
        <v>0</v>
      </c>
      <c r="AO113" s="186">
        <f t="shared" si="38"/>
        <v>0</v>
      </c>
      <c r="AP113" s="147">
        <f t="shared" si="39"/>
        <v>0</v>
      </c>
      <c r="AQ113" s="147">
        <f t="shared" si="40"/>
        <v>0</v>
      </c>
      <c r="AR113" s="190">
        <f t="shared" si="41"/>
        <v>0</v>
      </c>
      <c r="AS113" s="189">
        <f t="shared" si="42"/>
        <v>0</v>
      </c>
    </row>
    <row r="114" spans="1:45" x14ac:dyDescent="0.2">
      <c r="A114" s="10">
        <f>+IF(OR(Y114&gt;0,I114&gt;0),MAX(A$14:A113)+1,0)</f>
        <v>0</v>
      </c>
      <c r="B114" s="11"/>
      <c r="C114" s="11"/>
      <c r="D114" s="435"/>
      <c r="E114" s="435"/>
      <c r="F114" s="435"/>
      <c r="G114" s="435"/>
      <c r="H114" s="435"/>
      <c r="I114" s="435">
        <f t="shared" si="22"/>
        <v>0</v>
      </c>
      <c r="J114" s="11"/>
      <c r="K114" s="435"/>
      <c r="L114" s="435"/>
      <c r="M114" s="435"/>
      <c r="N114" s="435"/>
      <c r="O114" s="435"/>
      <c r="P114" s="435">
        <f t="shared" si="23"/>
        <v>0</v>
      </c>
      <c r="Q114" s="11"/>
      <c r="R114" s="435"/>
      <c r="S114" s="435"/>
      <c r="T114" s="435"/>
      <c r="U114" s="435"/>
      <c r="V114" s="435"/>
      <c r="W114" s="435">
        <f t="shared" si="24"/>
        <v>0</v>
      </c>
      <c r="X114" s="447">
        <f t="shared" si="25"/>
        <v>0</v>
      </c>
      <c r="Y114" s="156">
        <f t="shared" si="26"/>
        <v>0</v>
      </c>
      <c r="Z114" s="11"/>
      <c r="AA114" s="11"/>
      <c r="AB114" s="156">
        <f t="shared" si="43"/>
        <v>0</v>
      </c>
      <c r="AC114" s="149"/>
      <c r="AD114" s="396">
        <f t="shared" si="27"/>
        <v>0</v>
      </c>
      <c r="AE114" s="157">
        <f t="shared" si="28"/>
        <v>0</v>
      </c>
      <c r="AF114" s="147">
        <f t="shared" si="29"/>
        <v>0</v>
      </c>
      <c r="AG114" s="147">
        <f t="shared" si="30"/>
        <v>0</v>
      </c>
      <c r="AH114" s="186">
        <f t="shared" si="31"/>
        <v>0</v>
      </c>
      <c r="AI114" s="147">
        <f t="shared" si="32"/>
        <v>0</v>
      </c>
      <c r="AJ114" s="147">
        <f t="shared" si="33"/>
        <v>0</v>
      </c>
      <c r="AK114" s="186">
        <f t="shared" si="34"/>
        <v>0</v>
      </c>
      <c r="AL114" s="182">
        <f t="shared" si="35"/>
        <v>0</v>
      </c>
      <c r="AM114" s="147">
        <f t="shared" si="36"/>
        <v>0</v>
      </c>
      <c r="AN114" s="147">
        <f t="shared" si="37"/>
        <v>0</v>
      </c>
      <c r="AO114" s="186">
        <f t="shared" si="38"/>
        <v>0</v>
      </c>
      <c r="AP114" s="147">
        <f t="shared" si="39"/>
        <v>0</v>
      </c>
      <c r="AQ114" s="147">
        <f t="shared" si="40"/>
        <v>0</v>
      </c>
      <c r="AR114" s="190">
        <f t="shared" si="41"/>
        <v>0</v>
      </c>
      <c r="AS114" s="189">
        <f t="shared" si="42"/>
        <v>0</v>
      </c>
    </row>
    <row r="115" spans="1:45" x14ac:dyDescent="0.2">
      <c r="A115" s="10">
        <f>+IF(OR(Y115&gt;0,I115&gt;0),MAX(A$14:A114)+1,0)</f>
        <v>0</v>
      </c>
      <c r="B115" s="11"/>
      <c r="C115" s="11"/>
      <c r="D115" s="435"/>
      <c r="E115" s="435"/>
      <c r="F115" s="435"/>
      <c r="G115" s="435"/>
      <c r="H115" s="435"/>
      <c r="I115" s="435">
        <f t="shared" si="22"/>
        <v>0</v>
      </c>
      <c r="J115" s="11"/>
      <c r="K115" s="435"/>
      <c r="L115" s="435"/>
      <c r="M115" s="435"/>
      <c r="N115" s="435"/>
      <c r="O115" s="435"/>
      <c r="P115" s="435">
        <f t="shared" si="23"/>
        <v>0</v>
      </c>
      <c r="Q115" s="11"/>
      <c r="R115" s="435"/>
      <c r="S115" s="435"/>
      <c r="T115" s="435"/>
      <c r="U115" s="435"/>
      <c r="V115" s="435"/>
      <c r="W115" s="435">
        <f t="shared" si="24"/>
        <v>0</v>
      </c>
      <c r="X115" s="447">
        <f t="shared" si="25"/>
        <v>0</v>
      </c>
      <c r="Y115" s="156">
        <f t="shared" si="26"/>
        <v>0</v>
      </c>
      <c r="Z115" s="11"/>
      <c r="AA115" s="11"/>
      <c r="AB115" s="156">
        <f t="shared" si="43"/>
        <v>0</v>
      </c>
      <c r="AC115" s="149"/>
      <c r="AD115" s="396">
        <f t="shared" si="27"/>
        <v>0</v>
      </c>
      <c r="AE115" s="157">
        <f t="shared" si="28"/>
        <v>0</v>
      </c>
      <c r="AF115" s="147">
        <f t="shared" si="29"/>
        <v>0</v>
      </c>
      <c r="AG115" s="147">
        <f t="shared" si="30"/>
        <v>0</v>
      </c>
      <c r="AH115" s="186">
        <f t="shared" si="31"/>
        <v>0</v>
      </c>
      <c r="AI115" s="147">
        <f t="shared" si="32"/>
        <v>0</v>
      </c>
      <c r="AJ115" s="147">
        <f t="shared" si="33"/>
        <v>0</v>
      </c>
      <c r="AK115" s="186">
        <f t="shared" si="34"/>
        <v>0</v>
      </c>
      <c r="AL115" s="182">
        <f t="shared" si="35"/>
        <v>0</v>
      </c>
      <c r="AM115" s="147">
        <f t="shared" si="36"/>
        <v>0</v>
      </c>
      <c r="AN115" s="147">
        <f t="shared" si="37"/>
        <v>0</v>
      </c>
      <c r="AO115" s="186">
        <f t="shared" si="38"/>
        <v>0</v>
      </c>
      <c r="AP115" s="147">
        <f t="shared" si="39"/>
        <v>0</v>
      </c>
      <c r="AQ115" s="147">
        <f t="shared" si="40"/>
        <v>0</v>
      </c>
      <c r="AR115" s="190">
        <f t="shared" si="41"/>
        <v>0</v>
      </c>
      <c r="AS115" s="189">
        <f t="shared" si="42"/>
        <v>0</v>
      </c>
    </row>
    <row r="116" spans="1:45" x14ac:dyDescent="0.2">
      <c r="A116" s="10">
        <f>+IF(OR(Y116&gt;0,I116&gt;0),MAX(A$14:A115)+1,0)</f>
        <v>0</v>
      </c>
      <c r="B116" s="11"/>
      <c r="C116" s="11"/>
      <c r="D116" s="435"/>
      <c r="E116" s="435"/>
      <c r="F116" s="435"/>
      <c r="G116" s="435"/>
      <c r="H116" s="435"/>
      <c r="I116" s="435">
        <f t="shared" si="22"/>
        <v>0</v>
      </c>
      <c r="J116" s="11"/>
      <c r="K116" s="435"/>
      <c r="L116" s="435"/>
      <c r="M116" s="435"/>
      <c r="N116" s="435"/>
      <c r="O116" s="435"/>
      <c r="P116" s="435">
        <f t="shared" si="23"/>
        <v>0</v>
      </c>
      <c r="Q116" s="11"/>
      <c r="R116" s="435"/>
      <c r="S116" s="435"/>
      <c r="T116" s="435"/>
      <c r="U116" s="435"/>
      <c r="V116" s="435"/>
      <c r="W116" s="435">
        <f t="shared" si="24"/>
        <v>0</v>
      </c>
      <c r="X116" s="447">
        <f t="shared" si="25"/>
        <v>0</v>
      </c>
      <c r="Y116" s="156">
        <f t="shared" si="26"/>
        <v>0</v>
      </c>
      <c r="Z116" s="11"/>
      <c r="AA116" s="11"/>
      <c r="AB116" s="156">
        <f t="shared" si="43"/>
        <v>0</v>
      </c>
      <c r="AC116" s="149"/>
      <c r="AD116" s="396">
        <f t="shared" si="27"/>
        <v>0</v>
      </c>
      <c r="AE116" s="157">
        <f t="shared" si="28"/>
        <v>0</v>
      </c>
      <c r="AF116" s="147">
        <f t="shared" si="29"/>
        <v>0</v>
      </c>
      <c r="AG116" s="147">
        <f t="shared" si="30"/>
        <v>0</v>
      </c>
      <c r="AH116" s="186">
        <f t="shared" si="31"/>
        <v>0</v>
      </c>
      <c r="AI116" s="147">
        <f t="shared" si="32"/>
        <v>0</v>
      </c>
      <c r="AJ116" s="147">
        <f t="shared" si="33"/>
        <v>0</v>
      </c>
      <c r="AK116" s="186">
        <f t="shared" si="34"/>
        <v>0</v>
      </c>
      <c r="AL116" s="182">
        <f t="shared" si="35"/>
        <v>0</v>
      </c>
      <c r="AM116" s="147">
        <f t="shared" si="36"/>
        <v>0</v>
      </c>
      <c r="AN116" s="147">
        <f t="shared" si="37"/>
        <v>0</v>
      </c>
      <c r="AO116" s="186">
        <f t="shared" si="38"/>
        <v>0</v>
      </c>
      <c r="AP116" s="147">
        <f t="shared" si="39"/>
        <v>0</v>
      </c>
      <c r="AQ116" s="147">
        <f t="shared" si="40"/>
        <v>0</v>
      </c>
      <c r="AR116" s="190">
        <f t="shared" si="41"/>
        <v>0</v>
      </c>
      <c r="AS116" s="189">
        <f t="shared" si="42"/>
        <v>0</v>
      </c>
    </row>
    <row r="117" spans="1:45" x14ac:dyDescent="0.2">
      <c r="A117" s="10">
        <f>+IF(OR(Y117&gt;0,I117&gt;0),MAX(A$14:A116)+1,0)</f>
        <v>0</v>
      </c>
      <c r="B117" s="11"/>
      <c r="C117" s="11"/>
      <c r="D117" s="435"/>
      <c r="E117" s="435"/>
      <c r="F117" s="435"/>
      <c r="G117" s="435"/>
      <c r="H117" s="435"/>
      <c r="I117" s="435">
        <f t="shared" si="22"/>
        <v>0</v>
      </c>
      <c r="J117" s="11"/>
      <c r="K117" s="435"/>
      <c r="L117" s="435"/>
      <c r="M117" s="435"/>
      <c r="N117" s="435"/>
      <c r="O117" s="435"/>
      <c r="P117" s="435">
        <f t="shared" si="23"/>
        <v>0</v>
      </c>
      <c r="Q117" s="11"/>
      <c r="R117" s="435"/>
      <c r="S117" s="435"/>
      <c r="T117" s="435"/>
      <c r="U117" s="435"/>
      <c r="V117" s="435"/>
      <c r="W117" s="435">
        <f t="shared" si="24"/>
        <v>0</v>
      </c>
      <c r="X117" s="447">
        <f t="shared" si="25"/>
        <v>0</v>
      </c>
      <c r="Y117" s="156">
        <f t="shared" si="26"/>
        <v>0</v>
      </c>
      <c r="Z117" s="11"/>
      <c r="AA117" s="11"/>
      <c r="AB117" s="156">
        <f t="shared" si="43"/>
        <v>0</v>
      </c>
      <c r="AC117" s="149"/>
      <c r="AD117" s="396">
        <f t="shared" si="27"/>
        <v>0</v>
      </c>
      <c r="AE117" s="157">
        <f t="shared" si="28"/>
        <v>0</v>
      </c>
      <c r="AF117" s="147">
        <f t="shared" si="29"/>
        <v>0</v>
      </c>
      <c r="AG117" s="147">
        <f t="shared" si="30"/>
        <v>0</v>
      </c>
      <c r="AH117" s="186">
        <f t="shared" si="31"/>
        <v>0</v>
      </c>
      <c r="AI117" s="147">
        <f t="shared" si="32"/>
        <v>0</v>
      </c>
      <c r="AJ117" s="147">
        <f t="shared" si="33"/>
        <v>0</v>
      </c>
      <c r="AK117" s="186">
        <f t="shared" si="34"/>
        <v>0</v>
      </c>
      <c r="AL117" s="182">
        <f t="shared" si="35"/>
        <v>0</v>
      </c>
      <c r="AM117" s="147">
        <f t="shared" si="36"/>
        <v>0</v>
      </c>
      <c r="AN117" s="147">
        <f t="shared" si="37"/>
        <v>0</v>
      </c>
      <c r="AO117" s="186">
        <f t="shared" si="38"/>
        <v>0</v>
      </c>
      <c r="AP117" s="147">
        <f t="shared" si="39"/>
        <v>0</v>
      </c>
      <c r="AQ117" s="147">
        <f t="shared" si="40"/>
        <v>0</v>
      </c>
      <c r="AR117" s="190">
        <f t="shared" si="41"/>
        <v>0</v>
      </c>
      <c r="AS117" s="189">
        <f t="shared" si="42"/>
        <v>0</v>
      </c>
    </row>
    <row r="118" spans="1:45" x14ac:dyDescent="0.2">
      <c r="A118" s="10">
        <f>+IF(OR(Y118&gt;0,I118&gt;0),MAX(A$14:A117)+1,0)</f>
        <v>0</v>
      </c>
      <c r="B118" s="11"/>
      <c r="C118" s="11"/>
      <c r="D118" s="435"/>
      <c r="E118" s="435"/>
      <c r="F118" s="435"/>
      <c r="G118" s="435"/>
      <c r="H118" s="435"/>
      <c r="I118" s="435">
        <f t="shared" si="22"/>
        <v>0</v>
      </c>
      <c r="J118" s="11"/>
      <c r="K118" s="435"/>
      <c r="L118" s="435"/>
      <c r="M118" s="435"/>
      <c r="N118" s="435"/>
      <c r="O118" s="435"/>
      <c r="P118" s="435">
        <f t="shared" si="23"/>
        <v>0</v>
      </c>
      <c r="Q118" s="11"/>
      <c r="R118" s="435"/>
      <c r="S118" s="435"/>
      <c r="T118" s="435"/>
      <c r="U118" s="435"/>
      <c r="V118" s="435"/>
      <c r="W118" s="435">
        <f t="shared" si="24"/>
        <v>0</v>
      </c>
      <c r="X118" s="447">
        <f t="shared" si="25"/>
        <v>0</v>
      </c>
      <c r="Y118" s="156">
        <f t="shared" si="26"/>
        <v>0</v>
      </c>
      <c r="Z118" s="11"/>
      <c r="AA118" s="11"/>
      <c r="AB118" s="156">
        <f t="shared" si="43"/>
        <v>0</v>
      </c>
      <c r="AC118" s="149"/>
      <c r="AD118" s="396">
        <f t="shared" si="27"/>
        <v>0</v>
      </c>
      <c r="AE118" s="157">
        <f t="shared" si="28"/>
        <v>0</v>
      </c>
      <c r="AF118" s="147">
        <f t="shared" si="29"/>
        <v>0</v>
      </c>
      <c r="AG118" s="147">
        <f t="shared" si="30"/>
        <v>0</v>
      </c>
      <c r="AH118" s="186">
        <f t="shared" si="31"/>
        <v>0</v>
      </c>
      <c r="AI118" s="147">
        <f t="shared" si="32"/>
        <v>0</v>
      </c>
      <c r="AJ118" s="147">
        <f t="shared" si="33"/>
        <v>0</v>
      </c>
      <c r="AK118" s="186">
        <f t="shared" si="34"/>
        <v>0</v>
      </c>
      <c r="AL118" s="182">
        <f t="shared" si="35"/>
        <v>0</v>
      </c>
      <c r="AM118" s="147">
        <f t="shared" si="36"/>
        <v>0</v>
      </c>
      <c r="AN118" s="147">
        <f t="shared" si="37"/>
        <v>0</v>
      </c>
      <c r="AO118" s="186">
        <f t="shared" si="38"/>
        <v>0</v>
      </c>
      <c r="AP118" s="147">
        <f t="shared" si="39"/>
        <v>0</v>
      </c>
      <c r="AQ118" s="147">
        <f t="shared" si="40"/>
        <v>0</v>
      </c>
      <c r="AR118" s="190">
        <f t="shared" si="41"/>
        <v>0</v>
      </c>
      <c r="AS118" s="189">
        <f t="shared" si="42"/>
        <v>0</v>
      </c>
    </row>
    <row r="119" spans="1:45" x14ac:dyDescent="0.2">
      <c r="A119" s="10">
        <f>+IF(OR(Y119&gt;0,I119&gt;0),MAX(A$14:A118)+1,0)</f>
        <v>0</v>
      </c>
      <c r="B119" s="11"/>
      <c r="C119" s="11"/>
      <c r="D119" s="435"/>
      <c r="E119" s="435"/>
      <c r="F119" s="435"/>
      <c r="G119" s="435"/>
      <c r="H119" s="435"/>
      <c r="I119" s="435">
        <f t="shared" si="22"/>
        <v>0</v>
      </c>
      <c r="J119" s="11"/>
      <c r="K119" s="435"/>
      <c r="L119" s="435"/>
      <c r="M119" s="435"/>
      <c r="N119" s="435"/>
      <c r="O119" s="435"/>
      <c r="P119" s="435">
        <f t="shared" si="23"/>
        <v>0</v>
      </c>
      <c r="Q119" s="11"/>
      <c r="R119" s="435"/>
      <c r="S119" s="435"/>
      <c r="T119" s="435"/>
      <c r="U119" s="435"/>
      <c r="V119" s="435"/>
      <c r="W119" s="435">
        <f t="shared" si="24"/>
        <v>0</v>
      </c>
      <c r="X119" s="447">
        <f t="shared" si="25"/>
        <v>0</v>
      </c>
      <c r="Y119" s="156">
        <f t="shared" si="26"/>
        <v>0</v>
      </c>
      <c r="Z119" s="11"/>
      <c r="AA119" s="11"/>
      <c r="AB119" s="156">
        <f t="shared" si="43"/>
        <v>0</v>
      </c>
      <c r="AC119" s="149"/>
      <c r="AD119" s="396">
        <f t="shared" si="27"/>
        <v>0</v>
      </c>
      <c r="AE119" s="157">
        <f t="shared" si="28"/>
        <v>0</v>
      </c>
      <c r="AF119" s="147">
        <f t="shared" si="29"/>
        <v>0</v>
      </c>
      <c r="AG119" s="147">
        <f t="shared" si="30"/>
        <v>0</v>
      </c>
      <c r="AH119" s="186">
        <f t="shared" si="31"/>
        <v>0</v>
      </c>
      <c r="AI119" s="147">
        <f t="shared" si="32"/>
        <v>0</v>
      </c>
      <c r="AJ119" s="147">
        <f t="shared" si="33"/>
        <v>0</v>
      </c>
      <c r="AK119" s="186">
        <f t="shared" si="34"/>
        <v>0</v>
      </c>
      <c r="AL119" s="182">
        <f t="shared" si="35"/>
        <v>0</v>
      </c>
      <c r="AM119" s="147">
        <f t="shared" si="36"/>
        <v>0</v>
      </c>
      <c r="AN119" s="147">
        <f t="shared" si="37"/>
        <v>0</v>
      </c>
      <c r="AO119" s="186">
        <f t="shared" si="38"/>
        <v>0</v>
      </c>
      <c r="AP119" s="147">
        <f t="shared" si="39"/>
        <v>0</v>
      </c>
      <c r="AQ119" s="147">
        <f t="shared" si="40"/>
        <v>0</v>
      </c>
      <c r="AR119" s="190">
        <f t="shared" si="41"/>
        <v>0</v>
      </c>
      <c r="AS119" s="189">
        <f t="shared" si="42"/>
        <v>0</v>
      </c>
    </row>
    <row r="120" spans="1:45" x14ac:dyDescent="0.2">
      <c r="A120" s="10">
        <f>+IF(OR(Y120&gt;0,I120&gt;0),MAX(A$14:A119)+1,0)</f>
        <v>0</v>
      </c>
      <c r="B120" s="11"/>
      <c r="C120" s="11"/>
      <c r="D120" s="435"/>
      <c r="E120" s="435"/>
      <c r="F120" s="435"/>
      <c r="G120" s="435"/>
      <c r="H120" s="435"/>
      <c r="I120" s="435">
        <f t="shared" si="22"/>
        <v>0</v>
      </c>
      <c r="J120" s="11"/>
      <c r="K120" s="435"/>
      <c r="L120" s="435"/>
      <c r="M120" s="435"/>
      <c r="N120" s="435"/>
      <c r="O120" s="435"/>
      <c r="P120" s="435">
        <f t="shared" si="23"/>
        <v>0</v>
      </c>
      <c r="Q120" s="11"/>
      <c r="R120" s="435"/>
      <c r="S120" s="435"/>
      <c r="T120" s="435"/>
      <c r="U120" s="435"/>
      <c r="V120" s="435"/>
      <c r="W120" s="435">
        <f t="shared" si="24"/>
        <v>0</v>
      </c>
      <c r="X120" s="447">
        <f t="shared" si="25"/>
        <v>0</v>
      </c>
      <c r="Y120" s="156">
        <f t="shared" si="26"/>
        <v>0</v>
      </c>
      <c r="Z120" s="11"/>
      <c r="AA120" s="11"/>
      <c r="AB120" s="156">
        <f t="shared" si="43"/>
        <v>0</v>
      </c>
      <c r="AC120" s="149"/>
      <c r="AD120" s="396">
        <f t="shared" si="27"/>
        <v>0</v>
      </c>
      <c r="AE120" s="157">
        <f t="shared" si="28"/>
        <v>0</v>
      </c>
      <c r="AF120" s="147">
        <f t="shared" si="29"/>
        <v>0</v>
      </c>
      <c r="AG120" s="147">
        <f t="shared" si="30"/>
        <v>0</v>
      </c>
      <c r="AH120" s="186">
        <f t="shared" si="31"/>
        <v>0</v>
      </c>
      <c r="AI120" s="147">
        <f t="shared" si="32"/>
        <v>0</v>
      </c>
      <c r="AJ120" s="147">
        <f t="shared" si="33"/>
        <v>0</v>
      </c>
      <c r="AK120" s="186">
        <f t="shared" si="34"/>
        <v>0</v>
      </c>
      <c r="AL120" s="182">
        <f t="shared" si="35"/>
        <v>0</v>
      </c>
      <c r="AM120" s="147">
        <f t="shared" si="36"/>
        <v>0</v>
      </c>
      <c r="AN120" s="147">
        <f t="shared" si="37"/>
        <v>0</v>
      </c>
      <c r="AO120" s="186">
        <f t="shared" si="38"/>
        <v>0</v>
      </c>
      <c r="AP120" s="147">
        <f t="shared" si="39"/>
        <v>0</v>
      </c>
      <c r="AQ120" s="147">
        <f t="shared" si="40"/>
        <v>0</v>
      </c>
      <c r="AR120" s="190">
        <f t="shared" si="41"/>
        <v>0</v>
      </c>
      <c r="AS120" s="189">
        <f t="shared" si="42"/>
        <v>0</v>
      </c>
    </row>
    <row r="121" spans="1:45" x14ac:dyDescent="0.2">
      <c r="A121" s="10">
        <f>+IF(OR(Y121&gt;0,I121&gt;0),MAX(A$14:A120)+1,0)</f>
        <v>0</v>
      </c>
      <c r="B121" s="11"/>
      <c r="C121" s="11"/>
      <c r="D121" s="435"/>
      <c r="E121" s="435"/>
      <c r="F121" s="435"/>
      <c r="G121" s="435"/>
      <c r="H121" s="435"/>
      <c r="I121" s="435">
        <f t="shared" si="22"/>
        <v>0</v>
      </c>
      <c r="J121" s="11"/>
      <c r="K121" s="435"/>
      <c r="L121" s="435"/>
      <c r="M121" s="435"/>
      <c r="N121" s="435"/>
      <c r="O121" s="435"/>
      <c r="P121" s="435">
        <f t="shared" si="23"/>
        <v>0</v>
      </c>
      <c r="Q121" s="11"/>
      <c r="R121" s="435"/>
      <c r="S121" s="435"/>
      <c r="T121" s="435"/>
      <c r="U121" s="435"/>
      <c r="V121" s="435"/>
      <c r="W121" s="435">
        <f t="shared" si="24"/>
        <v>0</v>
      </c>
      <c r="X121" s="447">
        <f t="shared" si="25"/>
        <v>0</v>
      </c>
      <c r="Y121" s="156">
        <f t="shared" si="26"/>
        <v>0</v>
      </c>
      <c r="Z121" s="11"/>
      <c r="AA121" s="11"/>
      <c r="AB121" s="156">
        <f t="shared" si="43"/>
        <v>0</v>
      </c>
      <c r="AC121" s="149"/>
      <c r="AD121" s="396">
        <f t="shared" si="27"/>
        <v>0</v>
      </c>
      <c r="AE121" s="157">
        <f t="shared" si="28"/>
        <v>0</v>
      </c>
      <c r="AF121" s="147">
        <f t="shared" si="29"/>
        <v>0</v>
      </c>
      <c r="AG121" s="147">
        <f t="shared" si="30"/>
        <v>0</v>
      </c>
      <c r="AH121" s="186">
        <f t="shared" si="31"/>
        <v>0</v>
      </c>
      <c r="AI121" s="147">
        <f t="shared" si="32"/>
        <v>0</v>
      </c>
      <c r="AJ121" s="147">
        <f t="shared" si="33"/>
        <v>0</v>
      </c>
      <c r="AK121" s="186">
        <f t="shared" si="34"/>
        <v>0</v>
      </c>
      <c r="AL121" s="182">
        <f t="shared" si="35"/>
        <v>0</v>
      </c>
      <c r="AM121" s="147">
        <f t="shared" si="36"/>
        <v>0</v>
      </c>
      <c r="AN121" s="147">
        <f t="shared" si="37"/>
        <v>0</v>
      </c>
      <c r="AO121" s="186">
        <f t="shared" si="38"/>
        <v>0</v>
      </c>
      <c r="AP121" s="147">
        <f t="shared" si="39"/>
        <v>0</v>
      </c>
      <c r="AQ121" s="147">
        <f t="shared" si="40"/>
        <v>0</v>
      </c>
      <c r="AR121" s="190">
        <f t="shared" si="41"/>
        <v>0</v>
      </c>
      <c r="AS121" s="189">
        <f t="shared" si="42"/>
        <v>0</v>
      </c>
    </row>
    <row r="122" spans="1:45" x14ac:dyDescent="0.2">
      <c r="A122" s="10">
        <f>+IF(OR(Y122&gt;0,I122&gt;0),MAX(A$14:A121)+1,0)</f>
        <v>0</v>
      </c>
      <c r="B122" s="11"/>
      <c r="C122" s="11"/>
      <c r="D122" s="435"/>
      <c r="E122" s="435"/>
      <c r="F122" s="435"/>
      <c r="G122" s="435"/>
      <c r="H122" s="435"/>
      <c r="I122" s="435">
        <f t="shared" si="22"/>
        <v>0</v>
      </c>
      <c r="J122" s="11"/>
      <c r="K122" s="435"/>
      <c r="L122" s="435"/>
      <c r="M122" s="435"/>
      <c r="N122" s="435"/>
      <c r="O122" s="435"/>
      <c r="P122" s="435">
        <f t="shared" si="23"/>
        <v>0</v>
      </c>
      <c r="Q122" s="11"/>
      <c r="R122" s="435"/>
      <c r="S122" s="435"/>
      <c r="T122" s="435"/>
      <c r="U122" s="435"/>
      <c r="V122" s="435"/>
      <c r="W122" s="435">
        <f t="shared" si="24"/>
        <v>0</v>
      </c>
      <c r="X122" s="447">
        <f t="shared" si="25"/>
        <v>0</v>
      </c>
      <c r="Y122" s="156">
        <f t="shared" si="26"/>
        <v>0</v>
      </c>
      <c r="Z122" s="11"/>
      <c r="AA122" s="11"/>
      <c r="AB122" s="156">
        <f t="shared" si="43"/>
        <v>0</v>
      </c>
      <c r="AC122" s="149"/>
      <c r="AD122" s="396">
        <f t="shared" si="27"/>
        <v>0</v>
      </c>
      <c r="AE122" s="157">
        <f t="shared" si="28"/>
        <v>0</v>
      </c>
      <c r="AF122" s="147">
        <f t="shared" si="29"/>
        <v>0</v>
      </c>
      <c r="AG122" s="147">
        <f t="shared" si="30"/>
        <v>0</v>
      </c>
      <c r="AH122" s="186">
        <f t="shared" si="31"/>
        <v>0</v>
      </c>
      <c r="AI122" s="147">
        <f t="shared" si="32"/>
        <v>0</v>
      </c>
      <c r="AJ122" s="147">
        <f t="shared" si="33"/>
        <v>0</v>
      </c>
      <c r="AK122" s="186">
        <f t="shared" si="34"/>
        <v>0</v>
      </c>
      <c r="AL122" s="182">
        <f t="shared" si="35"/>
        <v>0</v>
      </c>
      <c r="AM122" s="147">
        <f t="shared" si="36"/>
        <v>0</v>
      </c>
      <c r="AN122" s="147">
        <f t="shared" si="37"/>
        <v>0</v>
      </c>
      <c r="AO122" s="186">
        <f t="shared" si="38"/>
        <v>0</v>
      </c>
      <c r="AP122" s="147">
        <f t="shared" si="39"/>
        <v>0</v>
      </c>
      <c r="AQ122" s="147">
        <f t="shared" si="40"/>
        <v>0</v>
      </c>
      <c r="AR122" s="190">
        <f t="shared" si="41"/>
        <v>0</v>
      </c>
      <c r="AS122" s="189">
        <f t="shared" si="42"/>
        <v>0</v>
      </c>
    </row>
    <row r="123" spans="1:45" x14ac:dyDescent="0.2">
      <c r="A123" s="10">
        <f>+IF(OR(Y123&gt;0,I123&gt;0),MAX(A$14:A122)+1,0)</f>
        <v>0</v>
      </c>
      <c r="B123" s="11"/>
      <c r="C123" s="11"/>
      <c r="D123" s="435"/>
      <c r="E123" s="435"/>
      <c r="F123" s="435"/>
      <c r="G123" s="435"/>
      <c r="H123" s="435"/>
      <c r="I123" s="435">
        <f t="shared" si="22"/>
        <v>0</v>
      </c>
      <c r="J123" s="11"/>
      <c r="K123" s="435"/>
      <c r="L123" s="435"/>
      <c r="M123" s="435"/>
      <c r="N123" s="435"/>
      <c r="O123" s="435"/>
      <c r="P123" s="435">
        <f t="shared" si="23"/>
        <v>0</v>
      </c>
      <c r="Q123" s="11"/>
      <c r="R123" s="435"/>
      <c r="S123" s="435"/>
      <c r="T123" s="435"/>
      <c r="U123" s="435"/>
      <c r="V123" s="435"/>
      <c r="W123" s="435">
        <f t="shared" si="24"/>
        <v>0</v>
      </c>
      <c r="X123" s="447">
        <f t="shared" si="25"/>
        <v>0</v>
      </c>
      <c r="Y123" s="156">
        <f t="shared" si="26"/>
        <v>0</v>
      </c>
      <c r="Z123" s="11"/>
      <c r="AA123" s="11"/>
      <c r="AB123" s="156">
        <f t="shared" si="43"/>
        <v>0</v>
      </c>
      <c r="AC123" s="149"/>
      <c r="AD123" s="396">
        <f t="shared" si="27"/>
        <v>0</v>
      </c>
      <c r="AE123" s="157">
        <f t="shared" si="28"/>
        <v>0</v>
      </c>
      <c r="AF123" s="147">
        <f t="shared" si="29"/>
        <v>0</v>
      </c>
      <c r="AG123" s="147">
        <f t="shared" si="30"/>
        <v>0</v>
      </c>
      <c r="AH123" s="186">
        <f t="shared" si="31"/>
        <v>0</v>
      </c>
      <c r="AI123" s="147">
        <f t="shared" si="32"/>
        <v>0</v>
      </c>
      <c r="AJ123" s="147">
        <f t="shared" si="33"/>
        <v>0</v>
      </c>
      <c r="AK123" s="186">
        <f t="shared" si="34"/>
        <v>0</v>
      </c>
      <c r="AL123" s="182">
        <f t="shared" si="35"/>
        <v>0</v>
      </c>
      <c r="AM123" s="147">
        <f t="shared" si="36"/>
        <v>0</v>
      </c>
      <c r="AN123" s="147">
        <f t="shared" si="37"/>
        <v>0</v>
      </c>
      <c r="AO123" s="186">
        <f t="shared" si="38"/>
        <v>0</v>
      </c>
      <c r="AP123" s="147">
        <f t="shared" si="39"/>
        <v>0</v>
      </c>
      <c r="AQ123" s="147">
        <f t="shared" si="40"/>
        <v>0</v>
      </c>
      <c r="AR123" s="190">
        <f t="shared" si="41"/>
        <v>0</v>
      </c>
      <c r="AS123" s="189">
        <f t="shared" si="42"/>
        <v>0</v>
      </c>
    </row>
    <row r="124" spans="1:45" x14ac:dyDescent="0.2">
      <c r="A124" s="10">
        <f>+IF(OR(Y124&gt;0,I124&gt;0),MAX(A$14:A123)+1,0)</f>
        <v>0</v>
      </c>
      <c r="B124" s="11"/>
      <c r="C124" s="11"/>
      <c r="D124" s="435"/>
      <c r="E124" s="435"/>
      <c r="F124" s="435"/>
      <c r="G124" s="435"/>
      <c r="H124" s="435"/>
      <c r="I124" s="435">
        <f t="shared" si="22"/>
        <v>0</v>
      </c>
      <c r="J124" s="11"/>
      <c r="K124" s="435"/>
      <c r="L124" s="435"/>
      <c r="M124" s="435"/>
      <c r="N124" s="435"/>
      <c r="O124" s="435"/>
      <c r="P124" s="435">
        <f t="shared" si="23"/>
        <v>0</v>
      </c>
      <c r="Q124" s="11"/>
      <c r="R124" s="435"/>
      <c r="S124" s="435"/>
      <c r="T124" s="435"/>
      <c r="U124" s="435"/>
      <c r="V124" s="435"/>
      <c r="W124" s="435">
        <f t="shared" si="24"/>
        <v>0</v>
      </c>
      <c r="X124" s="447">
        <f t="shared" si="25"/>
        <v>0</v>
      </c>
      <c r="Y124" s="156">
        <f t="shared" si="26"/>
        <v>0</v>
      </c>
      <c r="Z124" s="11"/>
      <c r="AA124" s="11"/>
      <c r="AB124" s="156">
        <f t="shared" si="43"/>
        <v>0</v>
      </c>
      <c r="AC124" s="149"/>
      <c r="AD124" s="396">
        <f t="shared" si="27"/>
        <v>0</v>
      </c>
      <c r="AE124" s="157">
        <f t="shared" si="28"/>
        <v>0</v>
      </c>
      <c r="AF124" s="147">
        <f t="shared" si="29"/>
        <v>0</v>
      </c>
      <c r="AG124" s="147">
        <f t="shared" si="30"/>
        <v>0</v>
      </c>
      <c r="AH124" s="186">
        <f t="shared" si="31"/>
        <v>0</v>
      </c>
      <c r="AI124" s="147">
        <f t="shared" si="32"/>
        <v>0</v>
      </c>
      <c r="AJ124" s="147">
        <f t="shared" si="33"/>
        <v>0</v>
      </c>
      <c r="AK124" s="186">
        <f t="shared" si="34"/>
        <v>0</v>
      </c>
      <c r="AL124" s="182">
        <f t="shared" si="35"/>
        <v>0</v>
      </c>
      <c r="AM124" s="147">
        <f t="shared" si="36"/>
        <v>0</v>
      </c>
      <c r="AN124" s="147">
        <f t="shared" si="37"/>
        <v>0</v>
      </c>
      <c r="AO124" s="186">
        <f t="shared" si="38"/>
        <v>0</v>
      </c>
      <c r="AP124" s="147">
        <f t="shared" si="39"/>
        <v>0</v>
      </c>
      <c r="AQ124" s="147">
        <f t="shared" si="40"/>
        <v>0</v>
      </c>
      <c r="AR124" s="190">
        <f t="shared" si="41"/>
        <v>0</v>
      </c>
      <c r="AS124" s="189">
        <f t="shared" si="42"/>
        <v>0</v>
      </c>
    </row>
    <row r="125" spans="1:45" x14ac:dyDescent="0.2">
      <c r="A125" s="10">
        <f>+IF(OR(Y125&gt;0,I125&gt;0),MAX(A$14:A124)+1,0)</f>
        <v>0</v>
      </c>
      <c r="B125" s="11"/>
      <c r="C125" s="11"/>
      <c r="D125" s="435"/>
      <c r="E125" s="435"/>
      <c r="F125" s="435"/>
      <c r="G125" s="435"/>
      <c r="H125" s="435"/>
      <c r="I125" s="435">
        <f t="shared" si="22"/>
        <v>0</v>
      </c>
      <c r="J125" s="11"/>
      <c r="K125" s="435"/>
      <c r="L125" s="435"/>
      <c r="M125" s="435"/>
      <c r="N125" s="435"/>
      <c r="O125" s="435"/>
      <c r="P125" s="435">
        <f t="shared" si="23"/>
        <v>0</v>
      </c>
      <c r="Q125" s="11"/>
      <c r="R125" s="435"/>
      <c r="S125" s="435"/>
      <c r="T125" s="435"/>
      <c r="U125" s="435"/>
      <c r="V125" s="435"/>
      <c r="W125" s="435">
        <f t="shared" si="24"/>
        <v>0</v>
      </c>
      <c r="X125" s="447">
        <f t="shared" si="25"/>
        <v>0</v>
      </c>
      <c r="Y125" s="156">
        <f t="shared" si="26"/>
        <v>0</v>
      </c>
      <c r="Z125" s="11"/>
      <c r="AA125" s="11"/>
      <c r="AB125" s="156">
        <f t="shared" si="43"/>
        <v>0</v>
      </c>
      <c r="AC125" s="149"/>
      <c r="AD125" s="396">
        <f t="shared" si="27"/>
        <v>0</v>
      </c>
      <c r="AE125" s="157">
        <f t="shared" si="28"/>
        <v>0</v>
      </c>
      <c r="AF125" s="147">
        <f t="shared" si="29"/>
        <v>0</v>
      </c>
      <c r="AG125" s="147">
        <f t="shared" si="30"/>
        <v>0</v>
      </c>
      <c r="AH125" s="186">
        <f t="shared" si="31"/>
        <v>0</v>
      </c>
      <c r="AI125" s="147">
        <f t="shared" si="32"/>
        <v>0</v>
      </c>
      <c r="AJ125" s="147">
        <f t="shared" si="33"/>
        <v>0</v>
      </c>
      <c r="AK125" s="186">
        <f t="shared" si="34"/>
        <v>0</v>
      </c>
      <c r="AL125" s="182">
        <f t="shared" si="35"/>
        <v>0</v>
      </c>
      <c r="AM125" s="147">
        <f t="shared" si="36"/>
        <v>0</v>
      </c>
      <c r="AN125" s="147">
        <f t="shared" si="37"/>
        <v>0</v>
      </c>
      <c r="AO125" s="186">
        <f t="shared" si="38"/>
        <v>0</v>
      </c>
      <c r="AP125" s="147">
        <f t="shared" si="39"/>
        <v>0</v>
      </c>
      <c r="AQ125" s="147">
        <f t="shared" si="40"/>
        <v>0</v>
      </c>
      <c r="AR125" s="190">
        <f t="shared" si="41"/>
        <v>0</v>
      </c>
      <c r="AS125" s="189">
        <f t="shared" si="42"/>
        <v>0</v>
      </c>
    </row>
    <row r="126" spans="1:45" x14ac:dyDescent="0.2">
      <c r="A126" s="10">
        <f>+IF(OR(Y126&gt;0,I126&gt;0),MAX(A$14:A125)+1,0)</f>
        <v>0</v>
      </c>
      <c r="B126" s="11"/>
      <c r="C126" s="11"/>
      <c r="D126" s="435"/>
      <c r="E126" s="435"/>
      <c r="F126" s="435"/>
      <c r="G126" s="435"/>
      <c r="H126" s="435"/>
      <c r="I126" s="435">
        <f t="shared" si="22"/>
        <v>0</v>
      </c>
      <c r="J126" s="11"/>
      <c r="K126" s="435"/>
      <c r="L126" s="435"/>
      <c r="M126" s="435"/>
      <c r="N126" s="435"/>
      <c r="O126" s="435"/>
      <c r="P126" s="435">
        <f t="shared" si="23"/>
        <v>0</v>
      </c>
      <c r="Q126" s="11"/>
      <c r="R126" s="435"/>
      <c r="S126" s="435"/>
      <c r="T126" s="435"/>
      <c r="U126" s="435"/>
      <c r="V126" s="435"/>
      <c r="W126" s="435">
        <f t="shared" si="24"/>
        <v>0</v>
      </c>
      <c r="X126" s="447">
        <f t="shared" si="25"/>
        <v>0</v>
      </c>
      <c r="Y126" s="156">
        <f t="shared" si="26"/>
        <v>0</v>
      </c>
      <c r="Z126" s="11"/>
      <c r="AA126" s="11"/>
      <c r="AB126" s="156">
        <f t="shared" si="43"/>
        <v>0</v>
      </c>
      <c r="AC126" s="149"/>
      <c r="AD126" s="396">
        <f t="shared" si="27"/>
        <v>0</v>
      </c>
      <c r="AE126" s="157">
        <f t="shared" si="28"/>
        <v>0</v>
      </c>
      <c r="AF126" s="147">
        <f t="shared" si="29"/>
        <v>0</v>
      </c>
      <c r="AG126" s="147">
        <f t="shared" si="30"/>
        <v>0</v>
      </c>
      <c r="AH126" s="186">
        <f t="shared" si="31"/>
        <v>0</v>
      </c>
      <c r="AI126" s="147">
        <f t="shared" si="32"/>
        <v>0</v>
      </c>
      <c r="AJ126" s="147">
        <f t="shared" si="33"/>
        <v>0</v>
      </c>
      <c r="AK126" s="186">
        <f t="shared" si="34"/>
        <v>0</v>
      </c>
      <c r="AL126" s="182">
        <f t="shared" si="35"/>
        <v>0</v>
      </c>
      <c r="AM126" s="147">
        <f t="shared" si="36"/>
        <v>0</v>
      </c>
      <c r="AN126" s="147">
        <f t="shared" si="37"/>
        <v>0</v>
      </c>
      <c r="AO126" s="186">
        <f t="shared" si="38"/>
        <v>0</v>
      </c>
      <c r="AP126" s="147">
        <f t="shared" si="39"/>
        <v>0</v>
      </c>
      <c r="AQ126" s="147">
        <f t="shared" si="40"/>
        <v>0</v>
      </c>
      <c r="AR126" s="190">
        <f t="shared" si="41"/>
        <v>0</v>
      </c>
      <c r="AS126" s="189">
        <f t="shared" si="42"/>
        <v>0</v>
      </c>
    </row>
    <row r="127" spans="1:45" x14ac:dyDescent="0.2">
      <c r="A127" s="10">
        <f>+IF(OR(Y127&gt;0,I127&gt;0),MAX(A$14:A126)+1,0)</f>
        <v>0</v>
      </c>
      <c r="B127" s="11"/>
      <c r="C127" s="11"/>
      <c r="D127" s="435"/>
      <c r="E127" s="435"/>
      <c r="F127" s="435"/>
      <c r="G127" s="435"/>
      <c r="H127" s="435"/>
      <c r="I127" s="435">
        <f t="shared" si="22"/>
        <v>0</v>
      </c>
      <c r="J127" s="11"/>
      <c r="K127" s="435"/>
      <c r="L127" s="435"/>
      <c r="M127" s="435"/>
      <c r="N127" s="435"/>
      <c r="O127" s="435"/>
      <c r="P127" s="435">
        <f t="shared" si="23"/>
        <v>0</v>
      </c>
      <c r="Q127" s="11"/>
      <c r="R127" s="435"/>
      <c r="S127" s="435"/>
      <c r="T127" s="435"/>
      <c r="U127" s="435"/>
      <c r="V127" s="435"/>
      <c r="W127" s="435">
        <f t="shared" si="24"/>
        <v>0</v>
      </c>
      <c r="X127" s="447">
        <f t="shared" si="25"/>
        <v>0</v>
      </c>
      <c r="Y127" s="156">
        <f t="shared" si="26"/>
        <v>0</v>
      </c>
      <c r="Z127" s="11"/>
      <c r="AA127" s="11"/>
      <c r="AB127" s="156">
        <f t="shared" si="43"/>
        <v>0</v>
      </c>
      <c r="AC127" s="149"/>
      <c r="AD127" s="396">
        <f t="shared" si="27"/>
        <v>0</v>
      </c>
      <c r="AE127" s="157">
        <f t="shared" si="28"/>
        <v>0</v>
      </c>
      <c r="AF127" s="147">
        <f t="shared" si="29"/>
        <v>0</v>
      </c>
      <c r="AG127" s="147">
        <f t="shared" si="30"/>
        <v>0</v>
      </c>
      <c r="AH127" s="186">
        <f t="shared" si="31"/>
        <v>0</v>
      </c>
      <c r="AI127" s="147">
        <f t="shared" si="32"/>
        <v>0</v>
      </c>
      <c r="AJ127" s="147">
        <f t="shared" si="33"/>
        <v>0</v>
      </c>
      <c r="AK127" s="186">
        <f t="shared" si="34"/>
        <v>0</v>
      </c>
      <c r="AL127" s="182">
        <f t="shared" si="35"/>
        <v>0</v>
      </c>
      <c r="AM127" s="147">
        <f t="shared" si="36"/>
        <v>0</v>
      </c>
      <c r="AN127" s="147">
        <f t="shared" si="37"/>
        <v>0</v>
      </c>
      <c r="AO127" s="186">
        <f t="shared" si="38"/>
        <v>0</v>
      </c>
      <c r="AP127" s="147">
        <f t="shared" si="39"/>
        <v>0</v>
      </c>
      <c r="AQ127" s="147">
        <f t="shared" si="40"/>
        <v>0</v>
      </c>
      <c r="AR127" s="190">
        <f t="shared" si="41"/>
        <v>0</v>
      </c>
      <c r="AS127" s="189">
        <f t="shared" si="42"/>
        <v>0</v>
      </c>
    </row>
    <row r="128" spans="1:45" x14ac:dyDescent="0.2">
      <c r="A128" s="10">
        <f>+IF(OR(Y128&gt;0,I128&gt;0),MAX(A$14:A127)+1,0)</f>
        <v>0</v>
      </c>
      <c r="B128" s="11"/>
      <c r="C128" s="11"/>
      <c r="D128" s="435"/>
      <c r="E128" s="435"/>
      <c r="F128" s="435"/>
      <c r="G128" s="435"/>
      <c r="H128" s="435"/>
      <c r="I128" s="435">
        <f t="shared" si="22"/>
        <v>0</v>
      </c>
      <c r="J128" s="11"/>
      <c r="K128" s="435"/>
      <c r="L128" s="435"/>
      <c r="M128" s="435"/>
      <c r="N128" s="435"/>
      <c r="O128" s="435"/>
      <c r="P128" s="435">
        <f t="shared" si="23"/>
        <v>0</v>
      </c>
      <c r="Q128" s="11"/>
      <c r="R128" s="435"/>
      <c r="S128" s="435"/>
      <c r="T128" s="435"/>
      <c r="U128" s="435"/>
      <c r="V128" s="435"/>
      <c r="W128" s="435">
        <f t="shared" si="24"/>
        <v>0</v>
      </c>
      <c r="X128" s="447">
        <f t="shared" si="25"/>
        <v>0</v>
      </c>
      <c r="Y128" s="156">
        <f t="shared" si="26"/>
        <v>0</v>
      </c>
      <c r="Z128" s="11"/>
      <c r="AA128" s="11"/>
      <c r="AB128" s="156">
        <f t="shared" si="43"/>
        <v>0</v>
      </c>
      <c r="AC128" s="149"/>
      <c r="AD128" s="396">
        <f t="shared" si="27"/>
        <v>0</v>
      </c>
      <c r="AE128" s="157">
        <f t="shared" si="28"/>
        <v>0</v>
      </c>
      <c r="AF128" s="147">
        <f t="shared" si="29"/>
        <v>0</v>
      </c>
      <c r="AG128" s="147">
        <f t="shared" si="30"/>
        <v>0</v>
      </c>
      <c r="AH128" s="186">
        <f t="shared" si="31"/>
        <v>0</v>
      </c>
      <c r="AI128" s="147">
        <f t="shared" si="32"/>
        <v>0</v>
      </c>
      <c r="AJ128" s="147">
        <f t="shared" si="33"/>
        <v>0</v>
      </c>
      <c r="AK128" s="186">
        <f t="shared" si="34"/>
        <v>0</v>
      </c>
      <c r="AL128" s="182">
        <f t="shared" si="35"/>
        <v>0</v>
      </c>
      <c r="AM128" s="147">
        <f t="shared" si="36"/>
        <v>0</v>
      </c>
      <c r="AN128" s="147">
        <f t="shared" si="37"/>
        <v>0</v>
      </c>
      <c r="AO128" s="186">
        <f t="shared" si="38"/>
        <v>0</v>
      </c>
      <c r="AP128" s="147">
        <f t="shared" si="39"/>
        <v>0</v>
      </c>
      <c r="AQ128" s="147">
        <f t="shared" si="40"/>
        <v>0</v>
      </c>
      <c r="AR128" s="190">
        <f t="shared" si="41"/>
        <v>0</v>
      </c>
      <c r="AS128" s="189">
        <f t="shared" si="42"/>
        <v>0</v>
      </c>
    </row>
    <row r="129" spans="1:45" x14ac:dyDescent="0.2">
      <c r="A129" s="10">
        <f>+IF(OR(Y129&gt;0,I129&gt;0),MAX(A$14:A128)+1,0)</f>
        <v>0</v>
      </c>
      <c r="B129" s="11"/>
      <c r="C129" s="11"/>
      <c r="D129" s="435"/>
      <c r="E129" s="435"/>
      <c r="F129" s="435"/>
      <c r="G129" s="435"/>
      <c r="H129" s="435"/>
      <c r="I129" s="435">
        <f t="shared" si="22"/>
        <v>0</v>
      </c>
      <c r="J129" s="11"/>
      <c r="K129" s="435"/>
      <c r="L129" s="435"/>
      <c r="M129" s="435"/>
      <c r="N129" s="435"/>
      <c r="O129" s="435"/>
      <c r="P129" s="435">
        <f t="shared" si="23"/>
        <v>0</v>
      </c>
      <c r="Q129" s="11"/>
      <c r="R129" s="435"/>
      <c r="S129" s="435"/>
      <c r="T129" s="435"/>
      <c r="U129" s="435"/>
      <c r="V129" s="435"/>
      <c r="W129" s="435">
        <f t="shared" si="24"/>
        <v>0</v>
      </c>
      <c r="X129" s="447">
        <f t="shared" si="25"/>
        <v>0</v>
      </c>
      <c r="Y129" s="156">
        <f t="shared" si="26"/>
        <v>0</v>
      </c>
      <c r="Z129" s="11"/>
      <c r="AA129" s="11"/>
      <c r="AB129" s="156">
        <f t="shared" si="43"/>
        <v>0</v>
      </c>
      <c r="AC129" s="149"/>
      <c r="AD129" s="396">
        <f t="shared" si="27"/>
        <v>0</v>
      </c>
      <c r="AE129" s="157">
        <f t="shared" si="28"/>
        <v>0</v>
      </c>
      <c r="AF129" s="147">
        <f t="shared" si="29"/>
        <v>0</v>
      </c>
      <c r="AG129" s="147">
        <f t="shared" si="30"/>
        <v>0</v>
      </c>
      <c r="AH129" s="186">
        <f t="shared" si="31"/>
        <v>0</v>
      </c>
      <c r="AI129" s="147">
        <f t="shared" si="32"/>
        <v>0</v>
      </c>
      <c r="AJ129" s="147">
        <f t="shared" si="33"/>
        <v>0</v>
      </c>
      <c r="AK129" s="186">
        <f t="shared" si="34"/>
        <v>0</v>
      </c>
      <c r="AL129" s="182">
        <f t="shared" si="35"/>
        <v>0</v>
      </c>
      <c r="AM129" s="147">
        <f t="shared" si="36"/>
        <v>0</v>
      </c>
      <c r="AN129" s="147">
        <f t="shared" si="37"/>
        <v>0</v>
      </c>
      <c r="AO129" s="186">
        <f t="shared" si="38"/>
        <v>0</v>
      </c>
      <c r="AP129" s="147">
        <f t="shared" si="39"/>
        <v>0</v>
      </c>
      <c r="AQ129" s="147">
        <f t="shared" si="40"/>
        <v>0</v>
      </c>
      <c r="AR129" s="190">
        <f t="shared" si="41"/>
        <v>0</v>
      </c>
      <c r="AS129" s="189">
        <f t="shared" si="42"/>
        <v>0</v>
      </c>
    </row>
    <row r="130" spans="1:45" x14ac:dyDescent="0.2">
      <c r="A130" s="10">
        <f>+IF(OR(Y130&gt;0,I130&gt;0),MAX(A$14:A129)+1,0)</f>
        <v>0</v>
      </c>
      <c r="B130" s="11"/>
      <c r="C130" s="11"/>
      <c r="D130" s="435"/>
      <c r="E130" s="435"/>
      <c r="F130" s="435"/>
      <c r="G130" s="435"/>
      <c r="H130" s="435"/>
      <c r="I130" s="435">
        <f t="shared" si="22"/>
        <v>0</v>
      </c>
      <c r="J130" s="11"/>
      <c r="K130" s="435"/>
      <c r="L130" s="435"/>
      <c r="M130" s="435"/>
      <c r="N130" s="435"/>
      <c r="O130" s="435"/>
      <c r="P130" s="435">
        <f t="shared" si="23"/>
        <v>0</v>
      </c>
      <c r="Q130" s="11"/>
      <c r="R130" s="435"/>
      <c r="S130" s="435"/>
      <c r="T130" s="435"/>
      <c r="U130" s="435"/>
      <c r="V130" s="435"/>
      <c r="W130" s="435">
        <f t="shared" si="24"/>
        <v>0</v>
      </c>
      <c r="X130" s="447">
        <f t="shared" si="25"/>
        <v>0</v>
      </c>
      <c r="Y130" s="156">
        <f t="shared" si="26"/>
        <v>0</v>
      </c>
      <c r="Z130" s="11"/>
      <c r="AA130" s="11"/>
      <c r="AB130" s="156">
        <f t="shared" si="43"/>
        <v>0</v>
      </c>
      <c r="AC130" s="149"/>
      <c r="AD130" s="396">
        <f t="shared" si="27"/>
        <v>0</v>
      </c>
      <c r="AE130" s="157">
        <f t="shared" si="28"/>
        <v>0</v>
      </c>
      <c r="AF130" s="147">
        <f t="shared" si="29"/>
        <v>0</v>
      </c>
      <c r="AG130" s="147">
        <f t="shared" si="30"/>
        <v>0</v>
      </c>
      <c r="AH130" s="186">
        <f t="shared" si="31"/>
        <v>0</v>
      </c>
      <c r="AI130" s="147">
        <f t="shared" si="32"/>
        <v>0</v>
      </c>
      <c r="AJ130" s="147">
        <f t="shared" si="33"/>
        <v>0</v>
      </c>
      <c r="AK130" s="186">
        <f t="shared" si="34"/>
        <v>0</v>
      </c>
      <c r="AL130" s="182">
        <f t="shared" si="35"/>
        <v>0</v>
      </c>
      <c r="AM130" s="147">
        <f t="shared" si="36"/>
        <v>0</v>
      </c>
      <c r="AN130" s="147">
        <f t="shared" si="37"/>
        <v>0</v>
      </c>
      <c r="AO130" s="186">
        <f t="shared" si="38"/>
        <v>0</v>
      </c>
      <c r="AP130" s="147">
        <f t="shared" si="39"/>
        <v>0</v>
      </c>
      <c r="AQ130" s="147">
        <f t="shared" si="40"/>
        <v>0</v>
      </c>
      <c r="AR130" s="190">
        <f t="shared" si="41"/>
        <v>0</v>
      </c>
      <c r="AS130" s="189">
        <f t="shared" si="42"/>
        <v>0</v>
      </c>
    </row>
    <row r="131" spans="1:45" x14ac:dyDescent="0.2">
      <c r="A131" s="10">
        <f>+IF(OR(Y131&gt;0,I131&gt;0),MAX(A$14:A130)+1,0)</f>
        <v>0</v>
      </c>
      <c r="B131" s="11"/>
      <c r="C131" s="11"/>
      <c r="D131" s="435"/>
      <c r="E131" s="435"/>
      <c r="F131" s="435"/>
      <c r="G131" s="435"/>
      <c r="H131" s="435"/>
      <c r="I131" s="435">
        <f t="shared" si="22"/>
        <v>0</v>
      </c>
      <c r="J131" s="11"/>
      <c r="K131" s="435"/>
      <c r="L131" s="435"/>
      <c r="M131" s="435"/>
      <c r="N131" s="435"/>
      <c r="O131" s="435"/>
      <c r="P131" s="435">
        <f t="shared" si="23"/>
        <v>0</v>
      </c>
      <c r="Q131" s="11"/>
      <c r="R131" s="435"/>
      <c r="S131" s="435"/>
      <c r="T131" s="435"/>
      <c r="U131" s="435"/>
      <c r="V131" s="435"/>
      <c r="W131" s="435">
        <f t="shared" si="24"/>
        <v>0</v>
      </c>
      <c r="X131" s="447">
        <f t="shared" si="25"/>
        <v>0</v>
      </c>
      <c r="Y131" s="156">
        <f t="shared" si="26"/>
        <v>0</v>
      </c>
      <c r="Z131" s="11"/>
      <c r="AA131" s="11"/>
      <c r="AB131" s="156">
        <f t="shared" si="43"/>
        <v>0</v>
      </c>
      <c r="AC131" s="149"/>
      <c r="AD131" s="396">
        <f t="shared" si="27"/>
        <v>0</v>
      </c>
      <c r="AE131" s="157">
        <f t="shared" si="28"/>
        <v>0</v>
      </c>
      <c r="AF131" s="147">
        <f t="shared" si="29"/>
        <v>0</v>
      </c>
      <c r="AG131" s="147">
        <f t="shared" si="30"/>
        <v>0</v>
      </c>
      <c r="AH131" s="186">
        <f t="shared" si="31"/>
        <v>0</v>
      </c>
      <c r="AI131" s="147">
        <f t="shared" si="32"/>
        <v>0</v>
      </c>
      <c r="AJ131" s="147">
        <f t="shared" si="33"/>
        <v>0</v>
      </c>
      <c r="AK131" s="186">
        <f t="shared" si="34"/>
        <v>0</v>
      </c>
      <c r="AL131" s="182">
        <f t="shared" si="35"/>
        <v>0</v>
      </c>
      <c r="AM131" s="147">
        <f t="shared" si="36"/>
        <v>0</v>
      </c>
      <c r="AN131" s="147">
        <f t="shared" si="37"/>
        <v>0</v>
      </c>
      <c r="AO131" s="186">
        <f t="shared" si="38"/>
        <v>0</v>
      </c>
      <c r="AP131" s="147">
        <f t="shared" si="39"/>
        <v>0</v>
      </c>
      <c r="AQ131" s="147">
        <f t="shared" si="40"/>
        <v>0</v>
      </c>
      <c r="AR131" s="190">
        <f t="shared" si="41"/>
        <v>0</v>
      </c>
      <c r="AS131" s="189">
        <f t="shared" si="42"/>
        <v>0</v>
      </c>
    </row>
    <row r="132" spans="1:45" x14ac:dyDescent="0.2">
      <c r="A132" s="10">
        <f>+IF(OR(Y132&gt;0,I132&gt;0),MAX(A$14:A131)+1,0)</f>
        <v>0</v>
      </c>
      <c r="B132" s="11"/>
      <c r="C132" s="11"/>
      <c r="D132" s="435"/>
      <c r="E132" s="435"/>
      <c r="F132" s="435"/>
      <c r="G132" s="435"/>
      <c r="H132" s="435"/>
      <c r="I132" s="435">
        <f t="shared" si="22"/>
        <v>0</v>
      </c>
      <c r="J132" s="11"/>
      <c r="K132" s="435"/>
      <c r="L132" s="435"/>
      <c r="M132" s="435"/>
      <c r="N132" s="435"/>
      <c r="O132" s="435"/>
      <c r="P132" s="435">
        <f t="shared" si="23"/>
        <v>0</v>
      </c>
      <c r="Q132" s="11"/>
      <c r="R132" s="435"/>
      <c r="S132" s="435"/>
      <c r="T132" s="435"/>
      <c r="U132" s="435"/>
      <c r="V132" s="435"/>
      <c r="W132" s="435">
        <f t="shared" si="24"/>
        <v>0</v>
      </c>
      <c r="X132" s="447">
        <f t="shared" si="25"/>
        <v>0</v>
      </c>
      <c r="Y132" s="156">
        <f t="shared" si="26"/>
        <v>0</v>
      </c>
      <c r="Z132" s="11"/>
      <c r="AA132" s="11"/>
      <c r="AB132" s="156">
        <f t="shared" si="43"/>
        <v>0</v>
      </c>
      <c r="AC132" s="149"/>
      <c r="AD132" s="396">
        <f t="shared" si="27"/>
        <v>0</v>
      </c>
      <c r="AE132" s="157">
        <f t="shared" si="28"/>
        <v>0</v>
      </c>
      <c r="AF132" s="147">
        <f t="shared" si="29"/>
        <v>0</v>
      </c>
      <c r="AG132" s="147">
        <f t="shared" si="30"/>
        <v>0</v>
      </c>
      <c r="AH132" s="186">
        <f t="shared" si="31"/>
        <v>0</v>
      </c>
      <c r="AI132" s="147">
        <f t="shared" si="32"/>
        <v>0</v>
      </c>
      <c r="AJ132" s="147">
        <f t="shared" si="33"/>
        <v>0</v>
      </c>
      <c r="AK132" s="186">
        <f t="shared" si="34"/>
        <v>0</v>
      </c>
      <c r="AL132" s="182">
        <f t="shared" si="35"/>
        <v>0</v>
      </c>
      <c r="AM132" s="147">
        <f t="shared" si="36"/>
        <v>0</v>
      </c>
      <c r="AN132" s="147">
        <f t="shared" si="37"/>
        <v>0</v>
      </c>
      <c r="AO132" s="186">
        <f t="shared" si="38"/>
        <v>0</v>
      </c>
      <c r="AP132" s="147">
        <f t="shared" si="39"/>
        <v>0</v>
      </c>
      <c r="AQ132" s="147">
        <f t="shared" si="40"/>
        <v>0</v>
      </c>
      <c r="AR132" s="190">
        <f t="shared" si="41"/>
        <v>0</v>
      </c>
      <c r="AS132" s="189">
        <f t="shared" si="42"/>
        <v>0</v>
      </c>
    </row>
    <row r="133" spans="1:45" x14ac:dyDescent="0.2">
      <c r="A133" s="10">
        <f>+IF(OR(Y133&gt;0,I133&gt;0),MAX(A$14:A132)+1,0)</f>
        <v>0</v>
      </c>
      <c r="B133" s="11"/>
      <c r="C133" s="11"/>
      <c r="D133" s="435"/>
      <c r="E133" s="435"/>
      <c r="F133" s="435"/>
      <c r="G133" s="435"/>
      <c r="H133" s="435"/>
      <c r="I133" s="435">
        <f t="shared" si="22"/>
        <v>0</v>
      </c>
      <c r="J133" s="11"/>
      <c r="K133" s="435"/>
      <c r="L133" s="435"/>
      <c r="M133" s="435"/>
      <c r="N133" s="435"/>
      <c r="O133" s="435"/>
      <c r="P133" s="435">
        <f t="shared" si="23"/>
        <v>0</v>
      </c>
      <c r="Q133" s="11"/>
      <c r="R133" s="435"/>
      <c r="S133" s="435"/>
      <c r="T133" s="435"/>
      <c r="U133" s="435"/>
      <c r="V133" s="435"/>
      <c r="W133" s="435">
        <f t="shared" si="24"/>
        <v>0</v>
      </c>
      <c r="X133" s="447">
        <f t="shared" si="25"/>
        <v>0</v>
      </c>
      <c r="Y133" s="156">
        <f t="shared" si="26"/>
        <v>0</v>
      </c>
      <c r="Z133" s="11"/>
      <c r="AA133" s="11"/>
      <c r="AB133" s="156">
        <f t="shared" si="43"/>
        <v>0</v>
      </c>
      <c r="AC133" s="149"/>
      <c r="AD133" s="396">
        <f t="shared" si="27"/>
        <v>0</v>
      </c>
      <c r="AE133" s="157">
        <f t="shared" si="28"/>
        <v>0</v>
      </c>
      <c r="AF133" s="147">
        <f t="shared" si="29"/>
        <v>0</v>
      </c>
      <c r="AG133" s="147">
        <f t="shared" si="30"/>
        <v>0</v>
      </c>
      <c r="AH133" s="186">
        <f t="shared" si="31"/>
        <v>0</v>
      </c>
      <c r="AI133" s="147">
        <f t="shared" si="32"/>
        <v>0</v>
      </c>
      <c r="AJ133" s="147">
        <f t="shared" si="33"/>
        <v>0</v>
      </c>
      <c r="AK133" s="186">
        <f t="shared" si="34"/>
        <v>0</v>
      </c>
      <c r="AL133" s="182">
        <f t="shared" si="35"/>
        <v>0</v>
      </c>
      <c r="AM133" s="147">
        <f t="shared" si="36"/>
        <v>0</v>
      </c>
      <c r="AN133" s="147">
        <f t="shared" si="37"/>
        <v>0</v>
      </c>
      <c r="AO133" s="186">
        <f t="shared" si="38"/>
        <v>0</v>
      </c>
      <c r="AP133" s="147">
        <f t="shared" si="39"/>
        <v>0</v>
      </c>
      <c r="AQ133" s="147">
        <f t="shared" si="40"/>
        <v>0</v>
      </c>
      <c r="AR133" s="190">
        <f t="shared" si="41"/>
        <v>0</v>
      </c>
      <c r="AS133" s="189">
        <f t="shared" si="42"/>
        <v>0</v>
      </c>
    </row>
    <row r="134" spans="1:45" x14ac:dyDescent="0.2">
      <c r="A134" s="10">
        <f>+IF(OR(Y134&gt;0,I134&gt;0),MAX(A$14:A133)+1,0)</f>
        <v>0</v>
      </c>
      <c r="B134" s="11"/>
      <c r="C134" s="11"/>
      <c r="D134" s="435"/>
      <c r="E134" s="435"/>
      <c r="F134" s="435"/>
      <c r="G134" s="435"/>
      <c r="H134" s="435"/>
      <c r="I134" s="435">
        <f t="shared" si="22"/>
        <v>0</v>
      </c>
      <c r="J134" s="11"/>
      <c r="K134" s="435"/>
      <c r="L134" s="435"/>
      <c r="M134" s="435"/>
      <c r="N134" s="435"/>
      <c r="O134" s="435"/>
      <c r="P134" s="435">
        <f t="shared" si="23"/>
        <v>0</v>
      </c>
      <c r="Q134" s="11"/>
      <c r="R134" s="435"/>
      <c r="S134" s="435"/>
      <c r="T134" s="435"/>
      <c r="U134" s="435"/>
      <c r="V134" s="435"/>
      <c r="W134" s="435">
        <f t="shared" si="24"/>
        <v>0</v>
      </c>
      <c r="X134" s="447">
        <f t="shared" si="25"/>
        <v>0</v>
      </c>
      <c r="Y134" s="156">
        <f t="shared" si="26"/>
        <v>0</v>
      </c>
      <c r="Z134" s="11"/>
      <c r="AA134" s="11"/>
      <c r="AB134" s="156">
        <f t="shared" si="43"/>
        <v>0</v>
      </c>
      <c r="AC134" s="149"/>
      <c r="AD134" s="396">
        <f t="shared" si="27"/>
        <v>0</v>
      </c>
      <c r="AE134" s="157">
        <f t="shared" si="28"/>
        <v>0</v>
      </c>
      <c r="AF134" s="147">
        <f t="shared" si="29"/>
        <v>0</v>
      </c>
      <c r="AG134" s="147">
        <f t="shared" si="30"/>
        <v>0</v>
      </c>
      <c r="AH134" s="186">
        <f t="shared" si="31"/>
        <v>0</v>
      </c>
      <c r="AI134" s="147">
        <f t="shared" si="32"/>
        <v>0</v>
      </c>
      <c r="AJ134" s="147">
        <f t="shared" si="33"/>
        <v>0</v>
      </c>
      <c r="AK134" s="186">
        <f t="shared" si="34"/>
        <v>0</v>
      </c>
      <c r="AL134" s="182">
        <f t="shared" si="35"/>
        <v>0</v>
      </c>
      <c r="AM134" s="147">
        <f t="shared" si="36"/>
        <v>0</v>
      </c>
      <c r="AN134" s="147">
        <f t="shared" si="37"/>
        <v>0</v>
      </c>
      <c r="AO134" s="186">
        <f t="shared" si="38"/>
        <v>0</v>
      </c>
      <c r="AP134" s="147">
        <f t="shared" si="39"/>
        <v>0</v>
      </c>
      <c r="AQ134" s="147">
        <f t="shared" si="40"/>
        <v>0</v>
      </c>
      <c r="AR134" s="190">
        <f t="shared" si="41"/>
        <v>0</v>
      </c>
      <c r="AS134" s="189">
        <f t="shared" si="42"/>
        <v>0</v>
      </c>
    </row>
    <row r="135" spans="1:45" x14ac:dyDescent="0.2">
      <c r="A135" s="10">
        <f>+IF(OR(Y135&gt;0,I135&gt;0),MAX(A$14:A134)+1,0)</f>
        <v>0</v>
      </c>
      <c r="B135" s="11"/>
      <c r="C135" s="11"/>
      <c r="D135" s="435"/>
      <c r="E135" s="435"/>
      <c r="F135" s="435"/>
      <c r="G135" s="435"/>
      <c r="H135" s="435"/>
      <c r="I135" s="435">
        <f t="shared" si="22"/>
        <v>0</v>
      </c>
      <c r="J135" s="11"/>
      <c r="K135" s="435"/>
      <c r="L135" s="435"/>
      <c r="M135" s="435"/>
      <c r="N135" s="435"/>
      <c r="O135" s="435"/>
      <c r="P135" s="435">
        <f t="shared" si="23"/>
        <v>0</v>
      </c>
      <c r="Q135" s="11"/>
      <c r="R135" s="435"/>
      <c r="S135" s="435"/>
      <c r="T135" s="435"/>
      <c r="U135" s="435"/>
      <c r="V135" s="435"/>
      <c r="W135" s="435">
        <f t="shared" si="24"/>
        <v>0</v>
      </c>
      <c r="X135" s="447">
        <f t="shared" si="25"/>
        <v>0</v>
      </c>
      <c r="Y135" s="156">
        <f t="shared" si="26"/>
        <v>0</v>
      </c>
      <c r="Z135" s="11"/>
      <c r="AA135" s="11"/>
      <c r="AB135" s="156">
        <f t="shared" si="43"/>
        <v>0</v>
      </c>
      <c r="AC135" s="149"/>
      <c r="AD135" s="396">
        <f t="shared" si="27"/>
        <v>0</v>
      </c>
      <c r="AE135" s="157">
        <f t="shared" si="28"/>
        <v>0</v>
      </c>
      <c r="AF135" s="147">
        <f t="shared" si="29"/>
        <v>0</v>
      </c>
      <c r="AG135" s="147">
        <f t="shared" si="30"/>
        <v>0</v>
      </c>
      <c r="AH135" s="186">
        <f t="shared" si="31"/>
        <v>0</v>
      </c>
      <c r="AI135" s="147">
        <f t="shared" si="32"/>
        <v>0</v>
      </c>
      <c r="AJ135" s="147">
        <f t="shared" si="33"/>
        <v>0</v>
      </c>
      <c r="AK135" s="186">
        <f t="shared" si="34"/>
        <v>0</v>
      </c>
      <c r="AL135" s="182">
        <f t="shared" si="35"/>
        <v>0</v>
      </c>
      <c r="AM135" s="147">
        <f t="shared" si="36"/>
        <v>0</v>
      </c>
      <c r="AN135" s="147">
        <f t="shared" si="37"/>
        <v>0</v>
      </c>
      <c r="AO135" s="186">
        <f t="shared" si="38"/>
        <v>0</v>
      </c>
      <c r="AP135" s="147">
        <f t="shared" si="39"/>
        <v>0</v>
      </c>
      <c r="AQ135" s="147">
        <f t="shared" si="40"/>
        <v>0</v>
      </c>
      <c r="AR135" s="190">
        <f t="shared" si="41"/>
        <v>0</v>
      </c>
      <c r="AS135" s="189">
        <f t="shared" si="42"/>
        <v>0</v>
      </c>
    </row>
    <row r="136" spans="1:45" x14ac:dyDescent="0.2">
      <c r="A136" s="10">
        <f>+IF(OR(Y136&gt;0,I136&gt;0),MAX(A$14:A135)+1,0)</f>
        <v>0</v>
      </c>
      <c r="B136" s="11"/>
      <c r="C136" s="11"/>
      <c r="D136" s="435"/>
      <c r="E136" s="435"/>
      <c r="F136" s="435"/>
      <c r="G136" s="435"/>
      <c r="H136" s="435"/>
      <c r="I136" s="435">
        <f t="shared" si="22"/>
        <v>0</v>
      </c>
      <c r="J136" s="11"/>
      <c r="K136" s="435"/>
      <c r="L136" s="435"/>
      <c r="M136" s="435"/>
      <c r="N136" s="435"/>
      <c r="O136" s="435"/>
      <c r="P136" s="435">
        <f t="shared" si="23"/>
        <v>0</v>
      </c>
      <c r="Q136" s="11"/>
      <c r="R136" s="435"/>
      <c r="S136" s="435"/>
      <c r="T136" s="435"/>
      <c r="U136" s="435"/>
      <c r="V136" s="435"/>
      <c r="W136" s="435">
        <f t="shared" si="24"/>
        <v>0</v>
      </c>
      <c r="X136" s="447">
        <f t="shared" si="25"/>
        <v>0</v>
      </c>
      <c r="Y136" s="156">
        <f t="shared" si="26"/>
        <v>0</v>
      </c>
      <c r="Z136" s="11"/>
      <c r="AA136" s="11"/>
      <c r="AB136" s="156">
        <f t="shared" si="43"/>
        <v>0</v>
      </c>
      <c r="AC136" s="149"/>
      <c r="AD136" s="396">
        <f t="shared" si="27"/>
        <v>0</v>
      </c>
      <c r="AE136" s="157">
        <f t="shared" si="28"/>
        <v>0</v>
      </c>
      <c r="AF136" s="147">
        <f t="shared" si="29"/>
        <v>0</v>
      </c>
      <c r="AG136" s="147">
        <f t="shared" si="30"/>
        <v>0</v>
      </c>
      <c r="AH136" s="186">
        <f t="shared" si="31"/>
        <v>0</v>
      </c>
      <c r="AI136" s="147">
        <f t="shared" si="32"/>
        <v>0</v>
      </c>
      <c r="AJ136" s="147">
        <f t="shared" si="33"/>
        <v>0</v>
      </c>
      <c r="AK136" s="186">
        <f t="shared" si="34"/>
        <v>0</v>
      </c>
      <c r="AL136" s="182">
        <f t="shared" si="35"/>
        <v>0</v>
      </c>
      <c r="AM136" s="147">
        <f t="shared" si="36"/>
        <v>0</v>
      </c>
      <c r="AN136" s="147">
        <f t="shared" si="37"/>
        <v>0</v>
      </c>
      <c r="AO136" s="186">
        <f t="shared" si="38"/>
        <v>0</v>
      </c>
      <c r="AP136" s="147">
        <f t="shared" si="39"/>
        <v>0</v>
      </c>
      <c r="AQ136" s="147">
        <f t="shared" si="40"/>
        <v>0</v>
      </c>
      <c r="AR136" s="190">
        <f t="shared" si="41"/>
        <v>0</v>
      </c>
      <c r="AS136" s="189">
        <f t="shared" si="42"/>
        <v>0</v>
      </c>
    </row>
    <row r="137" spans="1:45" x14ac:dyDescent="0.2">
      <c r="A137" s="10">
        <f>+IF(OR(Y137&gt;0,I137&gt;0),MAX(A$14:A136)+1,0)</f>
        <v>0</v>
      </c>
      <c r="B137" s="11"/>
      <c r="C137" s="11"/>
      <c r="D137" s="435"/>
      <c r="E137" s="435"/>
      <c r="F137" s="435"/>
      <c r="G137" s="435"/>
      <c r="H137" s="435"/>
      <c r="I137" s="435">
        <f t="shared" si="22"/>
        <v>0</v>
      </c>
      <c r="J137" s="11"/>
      <c r="K137" s="435"/>
      <c r="L137" s="435"/>
      <c r="M137" s="435"/>
      <c r="N137" s="435"/>
      <c r="O137" s="435"/>
      <c r="P137" s="435">
        <f t="shared" si="23"/>
        <v>0</v>
      </c>
      <c r="Q137" s="11"/>
      <c r="R137" s="435"/>
      <c r="S137" s="435"/>
      <c r="T137" s="435"/>
      <c r="U137" s="435"/>
      <c r="V137" s="435"/>
      <c r="W137" s="435">
        <f t="shared" si="24"/>
        <v>0</v>
      </c>
      <c r="X137" s="447">
        <f t="shared" si="25"/>
        <v>0</v>
      </c>
      <c r="Y137" s="156">
        <f t="shared" si="26"/>
        <v>0</v>
      </c>
      <c r="Z137" s="11"/>
      <c r="AA137" s="11"/>
      <c r="AB137" s="156">
        <f t="shared" si="43"/>
        <v>0</v>
      </c>
      <c r="AC137" s="149"/>
      <c r="AD137" s="396">
        <f t="shared" si="27"/>
        <v>0</v>
      </c>
      <c r="AE137" s="157">
        <f t="shared" si="28"/>
        <v>0</v>
      </c>
      <c r="AF137" s="147">
        <f t="shared" si="29"/>
        <v>0</v>
      </c>
      <c r="AG137" s="147">
        <f t="shared" si="30"/>
        <v>0</v>
      </c>
      <c r="AH137" s="186">
        <f t="shared" si="31"/>
        <v>0</v>
      </c>
      <c r="AI137" s="147">
        <f t="shared" si="32"/>
        <v>0</v>
      </c>
      <c r="AJ137" s="147">
        <f t="shared" si="33"/>
        <v>0</v>
      </c>
      <c r="AK137" s="186">
        <f t="shared" si="34"/>
        <v>0</v>
      </c>
      <c r="AL137" s="182">
        <f t="shared" si="35"/>
        <v>0</v>
      </c>
      <c r="AM137" s="147">
        <f t="shared" si="36"/>
        <v>0</v>
      </c>
      <c r="AN137" s="147">
        <f t="shared" si="37"/>
        <v>0</v>
      </c>
      <c r="AO137" s="186">
        <f t="shared" si="38"/>
        <v>0</v>
      </c>
      <c r="AP137" s="147">
        <f t="shared" si="39"/>
        <v>0</v>
      </c>
      <c r="AQ137" s="147">
        <f t="shared" si="40"/>
        <v>0</v>
      </c>
      <c r="AR137" s="190">
        <f t="shared" si="41"/>
        <v>0</v>
      </c>
      <c r="AS137" s="189">
        <f t="shared" si="42"/>
        <v>0</v>
      </c>
    </row>
    <row r="138" spans="1:45" x14ac:dyDescent="0.2">
      <c r="A138" s="10">
        <f>+IF(OR(Y138&gt;0,I138&gt;0),MAX(A$14:A137)+1,0)</f>
        <v>0</v>
      </c>
      <c r="B138" s="11"/>
      <c r="C138" s="11"/>
      <c r="D138" s="435"/>
      <c r="E138" s="435"/>
      <c r="F138" s="435"/>
      <c r="G138" s="435"/>
      <c r="H138" s="435"/>
      <c r="I138" s="435">
        <f t="shared" si="22"/>
        <v>0</v>
      </c>
      <c r="J138" s="11"/>
      <c r="K138" s="435"/>
      <c r="L138" s="435"/>
      <c r="M138" s="435"/>
      <c r="N138" s="435"/>
      <c r="O138" s="435"/>
      <c r="P138" s="435">
        <f t="shared" si="23"/>
        <v>0</v>
      </c>
      <c r="Q138" s="11"/>
      <c r="R138" s="435"/>
      <c r="S138" s="435"/>
      <c r="T138" s="435"/>
      <c r="U138" s="435"/>
      <c r="V138" s="435"/>
      <c r="W138" s="435">
        <f t="shared" si="24"/>
        <v>0</v>
      </c>
      <c r="X138" s="447">
        <f t="shared" si="25"/>
        <v>0</v>
      </c>
      <c r="Y138" s="156">
        <f t="shared" si="26"/>
        <v>0</v>
      </c>
      <c r="Z138" s="11"/>
      <c r="AA138" s="11"/>
      <c r="AB138" s="156">
        <f t="shared" si="43"/>
        <v>0</v>
      </c>
      <c r="AC138" s="149"/>
      <c r="AD138" s="396">
        <f t="shared" si="27"/>
        <v>0</v>
      </c>
      <c r="AE138" s="157">
        <f t="shared" si="28"/>
        <v>0</v>
      </c>
      <c r="AF138" s="147">
        <f t="shared" si="29"/>
        <v>0</v>
      </c>
      <c r="AG138" s="147">
        <f t="shared" si="30"/>
        <v>0</v>
      </c>
      <c r="AH138" s="186">
        <f t="shared" si="31"/>
        <v>0</v>
      </c>
      <c r="AI138" s="147">
        <f t="shared" si="32"/>
        <v>0</v>
      </c>
      <c r="AJ138" s="147">
        <f t="shared" si="33"/>
        <v>0</v>
      </c>
      <c r="AK138" s="186">
        <f t="shared" si="34"/>
        <v>0</v>
      </c>
      <c r="AL138" s="182">
        <f t="shared" si="35"/>
        <v>0</v>
      </c>
      <c r="AM138" s="147">
        <f t="shared" si="36"/>
        <v>0</v>
      </c>
      <c r="AN138" s="147">
        <f t="shared" si="37"/>
        <v>0</v>
      </c>
      <c r="AO138" s="186">
        <f t="shared" si="38"/>
        <v>0</v>
      </c>
      <c r="AP138" s="147">
        <f t="shared" si="39"/>
        <v>0</v>
      </c>
      <c r="AQ138" s="147">
        <f t="shared" si="40"/>
        <v>0</v>
      </c>
      <c r="AR138" s="190">
        <f t="shared" si="41"/>
        <v>0</v>
      </c>
      <c r="AS138" s="189">
        <f t="shared" si="42"/>
        <v>0</v>
      </c>
    </row>
    <row r="139" spans="1:45" x14ac:dyDescent="0.2">
      <c r="A139" s="10">
        <f>+IF(OR(Y139&gt;0,I139&gt;0),MAX(A$14:A138)+1,0)</f>
        <v>0</v>
      </c>
      <c r="B139" s="11"/>
      <c r="C139" s="11"/>
      <c r="D139" s="435"/>
      <c r="E139" s="435"/>
      <c r="F139" s="435"/>
      <c r="G139" s="435"/>
      <c r="H139" s="435"/>
      <c r="I139" s="435">
        <f t="shared" si="22"/>
        <v>0</v>
      </c>
      <c r="J139" s="11"/>
      <c r="K139" s="435"/>
      <c r="L139" s="435"/>
      <c r="M139" s="435"/>
      <c r="N139" s="435"/>
      <c r="O139" s="435"/>
      <c r="P139" s="435">
        <f t="shared" si="23"/>
        <v>0</v>
      </c>
      <c r="Q139" s="11"/>
      <c r="R139" s="435"/>
      <c r="S139" s="435"/>
      <c r="T139" s="435"/>
      <c r="U139" s="435"/>
      <c r="V139" s="435"/>
      <c r="W139" s="435">
        <f t="shared" si="24"/>
        <v>0</v>
      </c>
      <c r="X139" s="447">
        <f t="shared" si="25"/>
        <v>0</v>
      </c>
      <c r="Y139" s="156">
        <f t="shared" si="26"/>
        <v>0</v>
      </c>
      <c r="Z139" s="11"/>
      <c r="AA139" s="11"/>
      <c r="AB139" s="156">
        <f t="shared" si="43"/>
        <v>0</v>
      </c>
      <c r="AC139" s="149"/>
      <c r="AD139" s="396">
        <f t="shared" si="27"/>
        <v>0</v>
      </c>
      <c r="AE139" s="157">
        <f t="shared" si="28"/>
        <v>0</v>
      </c>
      <c r="AF139" s="147">
        <f t="shared" si="29"/>
        <v>0</v>
      </c>
      <c r="AG139" s="147">
        <f t="shared" si="30"/>
        <v>0</v>
      </c>
      <c r="AH139" s="186">
        <f t="shared" si="31"/>
        <v>0</v>
      </c>
      <c r="AI139" s="147">
        <f t="shared" si="32"/>
        <v>0</v>
      </c>
      <c r="AJ139" s="147">
        <f t="shared" si="33"/>
        <v>0</v>
      </c>
      <c r="AK139" s="186">
        <f t="shared" si="34"/>
        <v>0</v>
      </c>
      <c r="AL139" s="182">
        <f t="shared" si="35"/>
        <v>0</v>
      </c>
      <c r="AM139" s="147">
        <f t="shared" si="36"/>
        <v>0</v>
      </c>
      <c r="AN139" s="147">
        <f t="shared" si="37"/>
        <v>0</v>
      </c>
      <c r="AO139" s="186">
        <f t="shared" si="38"/>
        <v>0</v>
      </c>
      <c r="AP139" s="147">
        <f t="shared" si="39"/>
        <v>0</v>
      </c>
      <c r="AQ139" s="147">
        <f t="shared" si="40"/>
        <v>0</v>
      </c>
      <c r="AR139" s="190">
        <f t="shared" si="41"/>
        <v>0</v>
      </c>
      <c r="AS139" s="189">
        <f t="shared" si="42"/>
        <v>0</v>
      </c>
    </row>
    <row r="140" spans="1:45" x14ac:dyDescent="0.2">
      <c r="A140" s="10">
        <f>+IF(OR(Y140&gt;0,I140&gt;0),MAX(A$14:A139)+1,0)</f>
        <v>0</v>
      </c>
      <c r="B140" s="11"/>
      <c r="C140" s="11"/>
      <c r="D140" s="435"/>
      <c r="E140" s="435"/>
      <c r="F140" s="435"/>
      <c r="G140" s="435"/>
      <c r="H140" s="435"/>
      <c r="I140" s="435">
        <f t="shared" si="22"/>
        <v>0</v>
      </c>
      <c r="J140" s="11"/>
      <c r="K140" s="435"/>
      <c r="L140" s="435"/>
      <c r="M140" s="435"/>
      <c r="N140" s="435"/>
      <c r="O140" s="435"/>
      <c r="P140" s="435">
        <f t="shared" si="23"/>
        <v>0</v>
      </c>
      <c r="Q140" s="11"/>
      <c r="R140" s="435"/>
      <c r="S140" s="435"/>
      <c r="T140" s="435"/>
      <c r="U140" s="435"/>
      <c r="V140" s="435"/>
      <c r="W140" s="435">
        <f t="shared" si="24"/>
        <v>0</v>
      </c>
      <c r="X140" s="447">
        <f t="shared" si="25"/>
        <v>0</v>
      </c>
      <c r="Y140" s="156">
        <f t="shared" si="26"/>
        <v>0</v>
      </c>
      <c r="Z140" s="11"/>
      <c r="AA140" s="11"/>
      <c r="AB140" s="156">
        <f t="shared" si="43"/>
        <v>0</v>
      </c>
      <c r="AC140" s="149"/>
      <c r="AD140" s="396">
        <f t="shared" si="27"/>
        <v>0</v>
      </c>
      <c r="AE140" s="157">
        <f t="shared" si="28"/>
        <v>0</v>
      </c>
      <c r="AF140" s="147">
        <f t="shared" si="29"/>
        <v>0</v>
      </c>
      <c r="AG140" s="147">
        <f t="shared" si="30"/>
        <v>0</v>
      </c>
      <c r="AH140" s="186">
        <f t="shared" si="31"/>
        <v>0</v>
      </c>
      <c r="AI140" s="147">
        <f t="shared" si="32"/>
        <v>0</v>
      </c>
      <c r="AJ140" s="147">
        <f t="shared" si="33"/>
        <v>0</v>
      </c>
      <c r="AK140" s="186">
        <f t="shared" si="34"/>
        <v>0</v>
      </c>
      <c r="AL140" s="182">
        <f t="shared" si="35"/>
        <v>0</v>
      </c>
      <c r="AM140" s="147">
        <f t="shared" si="36"/>
        <v>0</v>
      </c>
      <c r="AN140" s="147">
        <f t="shared" si="37"/>
        <v>0</v>
      </c>
      <c r="AO140" s="186">
        <f t="shared" si="38"/>
        <v>0</v>
      </c>
      <c r="AP140" s="147">
        <f t="shared" si="39"/>
        <v>0</v>
      </c>
      <c r="AQ140" s="147">
        <f t="shared" si="40"/>
        <v>0</v>
      </c>
      <c r="AR140" s="190">
        <f t="shared" si="41"/>
        <v>0</v>
      </c>
      <c r="AS140" s="189">
        <f t="shared" si="42"/>
        <v>0</v>
      </c>
    </row>
    <row r="141" spans="1:45" x14ac:dyDescent="0.2">
      <c r="A141" s="10">
        <f>+IF(OR(Y141&gt;0,I141&gt;0),MAX(A$14:A140)+1,0)</f>
        <v>0</v>
      </c>
      <c r="B141" s="11"/>
      <c r="C141" s="11"/>
      <c r="D141" s="435"/>
      <c r="E141" s="435"/>
      <c r="F141" s="435"/>
      <c r="G141" s="435"/>
      <c r="H141" s="435"/>
      <c r="I141" s="435">
        <f t="shared" si="22"/>
        <v>0</v>
      </c>
      <c r="J141" s="11"/>
      <c r="K141" s="435"/>
      <c r="L141" s="435"/>
      <c r="M141" s="435"/>
      <c r="N141" s="435"/>
      <c r="O141" s="435"/>
      <c r="P141" s="435">
        <f t="shared" si="23"/>
        <v>0</v>
      </c>
      <c r="Q141" s="11"/>
      <c r="R141" s="435"/>
      <c r="S141" s="435"/>
      <c r="T141" s="435"/>
      <c r="U141" s="435"/>
      <c r="V141" s="435"/>
      <c r="W141" s="435">
        <f t="shared" si="24"/>
        <v>0</v>
      </c>
      <c r="X141" s="447">
        <f t="shared" si="25"/>
        <v>0</v>
      </c>
      <c r="Y141" s="156">
        <f t="shared" si="26"/>
        <v>0</v>
      </c>
      <c r="Z141" s="11"/>
      <c r="AA141" s="11"/>
      <c r="AB141" s="156">
        <f t="shared" si="43"/>
        <v>0</v>
      </c>
      <c r="AC141" s="149"/>
      <c r="AD141" s="396">
        <f t="shared" si="27"/>
        <v>0</v>
      </c>
      <c r="AE141" s="157">
        <f t="shared" si="28"/>
        <v>0</v>
      </c>
      <c r="AF141" s="147">
        <f t="shared" si="29"/>
        <v>0</v>
      </c>
      <c r="AG141" s="147">
        <f t="shared" si="30"/>
        <v>0</v>
      </c>
      <c r="AH141" s="186">
        <f t="shared" si="31"/>
        <v>0</v>
      </c>
      <c r="AI141" s="147">
        <f t="shared" si="32"/>
        <v>0</v>
      </c>
      <c r="AJ141" s="147">
        <f t="shared" si="33"/>
        <v>0</v>
      </c>
      <c r="AK141" s="186">
        <f t="shared" si="34"/>
        <v>0</v>
      </c>
      <c r="AL141" s="182">
        <f t="shared" si="35"/>
        <v>0</v>
      </c>
      <c r="AM141" s="147">
        <f t="shared" si="36"/>
        <v>0</v>
      </c>
      <c r="AN141" s="147">
        <f t="shared" si="37"/>
        <v>0</v>
      </c>
      <c r="AO141" s="186">
        <f t="shared" si="38"/>
        <v>0</v>
      </c>
      <c r="AP141" s="147">
        <f t="shared" si="39"/>
        <v>0</v>
      </c>
      <c r="AQ141" s="147">
        <f t="shared" si="40"/>
        <v>0</v>
      </c>
      <c r="AR141" s="190">
        <f t="shared" si="41"/>
        <v>0</v>
      </c>
      <c r="AS141" s="189">
        <f t="shared" si="42"/>
        <v>0</v>
      </c>
    </row>
    <row r="142" spans="1:45" x14ac:dyDescent="0.2">
      <c r="A142" s="10">
        <f>+IF(OR(Y142&gt;0,I142&gt;0),MAX(A$14:A141)+1,0)</f>
        <v>0</v>
      </c>
      <c r="B142" s="11"/>
      <c r="C142" s="11"/>
      <c r="D142" s="435"/>
      <c r="E142" s="435"/>
      <c r="F142" s="435"/>
      <c r="G142" s="435"/>
      <c r="H142" s="435"/>
      <c r="I142" s="435">
        <f t="shared" si="22"/>
        <v>0</v>
      </c>
      <c r="J142" s="11"/>
      <c r="K142" s="435"/>
      <c r="L142" s="435"/>
      <c r="M142" s="435"/>
      <c r="N142" s="435"/>
      <c r="O142" s="435"/>
      <c r="P142" s="435">
        <f t="shared" si="23"/>
        <v>0</v>
      </c>
      <c r="Q142" s="11"/>
      <c r="R142" s="435"/>
      <c r="S142" s="435"/>
      <c r="T142" s="435"/>
      <c r="U142" s="435"/>
      <c r="V142" s="435"/>
      <c r="W142" s="435">
        <f t="shared" si="24"/>
        <v>0</v>
      </c>
      <c r="X142" s="447">
        <f t="shared" si="25"/>
        <v>0</v>
      </c>
      <c r="Y142" s="156">
        <f t="shared" si="26"/>
        <v>0</v>
      </c>
      <c r="Z142" s="11"/>
      <c r="AA142" s="11"/>
      <c r="AB142" s="156">
        <f t="shared" si="43"/>
        <v>0</v>
      </c>
      <c r="AC142" s="149"/>
      <c r="AD142" s="396">
        <f t="shared" si="27"/>
        <v>0</v>
      </c>
      <c r="AE142" s="157">
        <f t="shared" si="28"/>
        <v>0</v>
      </c>
      <c r="AF142" s="147">
        <f t="shared" si="29"/>
        <v>0</v>
      </c>
      <c r="AG142" s="147">
        <f t="shared" si="30"/>
        <v>0</v>
      </c>
      <c r="AH142" s="186">
        <f t="shared" si="31"/>
        <v>0</v>
      </c>
      <c r="AI142" s="147">
        <f t="shared" si="32"/>
        <v>0</v>
      </c>
      <c r="AJ142" s="147">
        <f t="shared" si="33"/>
        <v>0</v>
      </c>
      <c r="AK142" s="186">
        <f t="shared" si="34"/>
        <v>0</v>
      </c>
      <c r="AL142" s="182">
        <f t="shared" si="35"/>
        <v>0</v>
      </c>
      <c r="AM142" s="147">
        <f t="shared" si="36"/>
        <v>0</v>
      </c>
      <c r="AN142" s="147">
        <f t="shared" si="37"/>
        <v>0</v>
      </c>
      <c r="AO142" s="186">
        <f t="shared" si="38"/>
        <v>0</v>
      </c>
      <c r="AP142" s="147">
        <f t="shared" si="39"/>
        <v>0</v>
      </c>
      <c r="AQ142" s="147">
        <f t="shared" si="40"/>
        <v>0</v>
      </c>
      <c r="AR142" s="190">
        <f t="shared" si="41"/>
        <v>0</v>
      </c>
      <c r="AS142" s="189">
        <f t="shared" si="42"/>
        <v>0</v>
      </c>
    </row>
    <row r="143" spans="1:45" x14ac:dyDescent="0.2">
      <c r="A143" s="10">
        <f>+IF(OR(Y143&gt;0,I143&gt;0),MAX(A$14:A142)+1,0)</f>
        <v>0</v>
      </c>
      <c r="B143" s="11"/>
      <c r="C143" s="11"/>
      <c r="D143" s="435"/>
      <c r="E143" s="435"/>
      <c r="F143" s="435"/>
      <c r="G143" s="435"/>
      <c r="H143" s="435"/>
      <c r="I143" s="435">
        <f t="shared" si="22"/>
        <v>0</v>
      </c>
      <c r="J143" s="11"/>
      <c r="K143" s="435"/>
      <c r="L143" s="435"/>
      <c r="M143" s="435"/>
      <c r="N143" s="435"/>
      <c r="O143" s="435"/>
      <c r="P143" s="435">
        <f t="shared" si="23"/>
        <v>0</v>
      </c>
      <c r="Q143" s="11"/>
      <c r="R143" s="435"/>
      <c r="S143" s="435"/>
      <c r="T143" s="435"/>
      <c r="U143" s="435"/>
      <c r="V143" s="435"/>
      <c r="W143" s="435">
        <f t="shared" si="24"/>
        <v>0</v>
      </c>
      <c r="X143" s="447">
        <f t="shared" si="25"/>
        <v>0</v>
      </c>
      <c r="Y143" s="156">
        <f t="shared" si="26"/>
        <v>0</v>
      </c>
      <c r="Z143" s="11"/>
      <c r="AA143" s="11"/>
      <c r="AB143" s="156">
        <f t="shared" si="43"/>
        <v>0</v>
      </c>
      <c r="AC143" s="149"/>
      <c r="AD143" s="396">
        <f t="shared" si="27"/>
        <v>0</v>
      </c>
      <c r="AE143" s="157">
        <f t="shared" si="28"/>
        <v>0</v>
      </c>
      <c r="AF143" s="147">
        <f t="shared" si="29"/>
        <v>0</v>
      </c>
      <c r="AG143" s="147">
        <f t="shared" si="30"/>
        <v>0</v>
      </c>
      <c r="AH143" s="186">
        <f t="shared" si="31"/>
        <v>0</v>
      </c>
      <c r="AI143" s="147">
        <f t="shared" si="32"/>
        <v>0</v>
      </c>
      <c r="AJ143" s="147">
        <f t="shared" si="33"/>
        <v>0</v>
      </c>
      <c r="AK143" s="186">
        <f t="shared" si="34"/>
        <v>0</v>
      </c>
      <c r="AL143" s="182">
        <f t="shared" si="35"/>
        <v>0</v>
      </c>
      <c r="AM143" s="147">
        <f t="shared" si="36"/>
        <v>0</v>
      </c>
      <c r="AN143" s="147">
        <f t="shared" si="37"/>
        <v>0</v>
      </c>
      <c r="AO143" s="186">
        <f t="shared" si="38"/>
        <v>0</v>
      </c>
      <c r="AP143" s="147">
        <f t="shared" si="39"/>
        <v>0</v>
      </c>
      <c r="AQ143" s="147">
        <f t="shared" si="40"/>
        <v>0</v>
      </c>
      <c r="AR143" s="190">
        <f t="shared" si="41"/>
        <v>0</v>
      </c>
      <c r="AS143" s="189">
        <f t="shared" si="42"/>
        <v>0</v>
      </c>
    </row>
    <row r="144" spans="1:45" x14ac:dyDescent="0.2">
      <c r="A144" s="10">
        <f>+IF(OR(Y144&gt;0,I144&gt;0),MAX(A$14:A143)+1,0)</f>
        <v>0</v>
      </c>
      <c r="B144" s="11"/>
      <c r="C144" s="11"/>
      <c r="D144" s="435"/>
      <c r="E144" s="435"/>
      <c r="F144" s="435"/>
      <c r="G144" s="435"/>
      <c r="H144" s="435"/>
      <c r="I144" s="435">
        <f t="shared" ref="I144:I194" si="44">+C144+SUM(E144:H144)</f>
        <v>0</v>
      </c>
      <c r="J144" s="11"/>
      <c r="K144" s="435"/>
      <c r="L144" s="435"/>
      <c r="M144" s="435"/>
      <c r="N144" s="435"/>
      <c r="O144" s="435"/>
      <c r="P144" s="435">
        <f t="shared" ref="P144:P194" si="45">+J144+SUM(L144:O144)</f>
        <v>0</v>
      </c>
      <c r="Q144" s="11"/>
      <c r="R144" s="435"/>
      <c r="S144" s="435"/>
      <c r="T144" s="435"/>
      <c r="U144" s="435"/>
      <c r="V144" s="435"/>
      <c r="W144" s="435">
        <f t="shared" ref="W144:W194" si="46">+Q144+SUM(S144:V144)</f>
        <v>0</v>
      </c>
      <c r="X144" s="447">
        <f t="shared" ref="X144:X195" si="47">+J144+Q144</f>
        <v>0</v>
      </c>
      <c r="Y144" s="156">
        <f t="shared" ref="Y144:Y194" si="48">+P144+W144</f>
        <v>0</v>
      </c>
      <c r="Z144" s="11"/>
      <c r="AA144" s="11"/>
      <c r="AB144" s="156">
        <f t="shared" si="43"/>
        <v>0</v>
      </c>
      <c r="AC144" s="149"/>
      <c r="AD144" s="396">
        <f t="shared" ref="AD144:AD194" si="49">+AC144+AC144*$AD$11</f>
        <v>0</v>
      </c>
      <c r="AE144" s="157">
        <f t="shared" ref="AE144:AE194" si="50">+AB144*AD144</f>
        <v>0</v>
      </c>
      <c r="AF144" s="147">
        <f t="shared" ref="AF144:AF194" si="51">+AE144*C144</f>
        <v>0</v>
      </c>
      <c r="AG144" s="147">
        <f t="shared" ref="AG144:AG194" si="52">+AE144*J144+AE144*Q144*0.8</f>
        <v>0</v>
      </c>
      <c r="AH144" s="186">
        <f t="shared" ref="AH144:AH194" si="53">+AF144+AG144</f>
        <v>0</v>
      </c>
      <c r="AI144" s="147">
        <f t="shared" ref="AI144:AI194" si="54">+($AE144-$AI$6)/$AI$8*C144</f>
        <v>0</v>
      </c>
      <c r="AJ144" s="147">
        <f t="shared" ref="AJ144:AJ194" si="55">+($AE144-$AI$6)/$AI$8*J144+($AE144-$AI$6)/$AI$8*Q144*0.8</f>
        <v>0</v>
      </c>
      <c r="AK144" s="186">
        <f t="shared" ref="AK144:AK194" si="56">+AI144+AJ144</f>
        <v>0</v>
      </c>
      <c r="AL144" s="182">
        <f t="shared" ref="AL144:AL194" si="57">+AK144*AL$10</f>
        <v>0</v>
      </c>
      <c r="AM144" s="147">
        <f t="shared" ref="AM144:AM194" si="58">+AE144*I144</f>
        <v>0</v>
      </c>
      <c r="AN144" s="147">
        <f t="shared" ref="AN144:AN194" si="59">+AE144*P144+AE144*W144*0.8</f>
        <v>0</v>
      </c>
      <c r="AO144" s="186">
        <f t="shared" ref="AO144:AO194" si="60">+AM144+AN144</f>
        <v>0</v>
      </c>
      <c r="AP144" s="147">
        <f t="shared" ref="AP144:AP194" si="61">+($AE144-$AI$6)/$AI$8*$I144</f>
        <v>0</v>
      </c>
      <c r="AQ144" s="147">
        <f t="shared" ref="AQ144:AQ194" si="62">+($AE144-$AI$6)/$AI$8*$P144+($AE144-$AI$6)/$AI$8*$W144*0.8</f>
        <v>0</v>
      </c>
      <c r="AR144" s="190">
        <f t="shared" ref="AR144:AR194" si="63">+AP144+AQ144</f>
        <v>0</v>
      </c>
      <c r="AS144" s="189">
        <f t="shared" ref="AS144:AS194" si="64">+AR144*AS$10</f>
        <v>0</v>
      </c>
    </row>
    <row r="145" spans="1:45" x14ac:dyDescent="0.2">
      <c r="A145" s="10">
        <f>+IF(OR(Y145&gt;0,I145&gt;0),MAX(A$14:A144)+1,0)</f>
        <v>0</v>
      </c>
      <c r="B145" s="11"/>
      <c r="C145" s="11"/>
      <c r="D145" s="435"/>
      <c r="E145" s="435"/>
      <c r="F145" s="435"/>
      <c r="G145" s="435"/>
      <c r="H145" s="435"/>
      <c r="I145" s="435">
        <f t="shared" si="44"/>
        <v>0</v>
      </c>
      <c r="J145" s="11"/>
      <c r="K145" s="435"/>
      <c r="L145" s="435"/>
      <c r="M145" s="435"/>
      <c r="N145" s="435"/>
      <c r="O145" s="435"/>
      <c r="P145" s="435">
        <f t="shared" si="45"/>
        <v>0</v>
      </c>
      <c r="Q145" s="11"/>
      <c r="R145" s="435"/>
      <c r="S145" s="435"/>
      <c r="T145" s="435"/>
      <c r="U145" s="435"/>
      <c r="V145" s="435"/>
      <c r="W145" s="435">
        <f t="shared" si="46"/>
        <v>0</v>
      </c>
      <c r="X145" s="447">
        <f t="shared" si="47"/>
        <v>0</v>
      </c>
      <c r="Y145" s="156">
        <f t="shared" si="48"/>
        <v>0</v>
      </c>
      <c r="Z145" s="11"/>
      <c r="AA145" s="11"/>
      <c r="AB145" s="156">
        <f t="shared" ref="AB145:AB193" si="65">+Z145+AA145</f>
        <v>0</v>
      </c>
      <c r="AC145" s="149"/>
      <c r="AD145" s="396">
        <f t="shared" si="49"/>
        <v>0</v>
      </c>
      <c r="AE145" s="157">
        <f t="shared" si="50"/>
        <v>0</v>
      </c>
      <c r="AF145" s="147">
        <f t="shared" si="51"/>
        <v>0</v>
      </c>
      <c r="AG145" s="147">
        <f t="shared" si="52"/>
        <v>0</v>
      </c>
      <c r="AH145" s="186">
        <f t="shared" si="53"/>
        <v>0</v>
      </c>
      <c r="AI145" s="147">
        <f t="shared" si="54"/>
        <v>0</v>
      </c>
      <c r="AJ145" s="147">
        <f t="shared" si="55"/>
        <v>0</v>
      </c>
      <c r="AK145" s="186">
        <f t="shared" si="56"/>
        <v>0</v>
      </c>
      <c r="AL145" s="182">
        <f t="shared" si="57"/>
        <v>0</v>
      </c>
      <c r="AM145" s="147">
        <f t="shared" si="58"/>
        <v>0</v>
      </c>
      <c r="AN145" s="147">
        <f t="shared" si="59"/>
        <v>0</v>
      </c>
      <c r="AO145" s="186">
        <f t="shared" si="60"/>
        <v>0</v>
      </c>
      <c r="AP145" s="147">
        <f t="shared" si="61"/>
        <v>0</v>
      </c>
      <c r="AQ145" s="147">
        <f t="shared" si="62"/>
        <v>0</v>
      </c>
      <c r="AR145" s="190">
        <f t="shared" si="63"/>
        <v>0</v>
      </c>
      <c r="AS145" s="189">
        <f t="shared" si="64"/>
        <v>0</v>
      </c>
    </row>
    <row r="146" spans="1:45" x14ac:dyDescent="0.2">
      <c r="A146" s="10">
        <f>+IF(OR(Y146&gt;0,I146&gt;0),MAX(A$14:A145)+1,0)</f>
        <v>0</v>
      </c>
      <c r="B146" s="11"/>
      <c r="C146" s="11"/>
      <c r="D146" s="435"/>
      <c r="E146" s="435"/>
      <c r="F146" s="435"/>
      <c r="G146" s="435"/>
      <c r="H146" s="435"/>
      <c r="I146" s="435">
        <f t="shared" si="44"/>
        <v>0</v>
      </c>
      <c r="J146" s="11"/>
      <c r="K146" s="435"/>
      <c r="L146" s="435"/>
      <c r="M146" s="435"/>
      <c r="N146" s="435"/>
      <c r="O146" s="435"/>
      <c r="P146" s="435">
        <f t="shared" si="45"/>
        <v>0</v>
      </c>
      <c r="Q146" s="11"/>
      <c r="R146" s="435"/>
      <c r="S146" s="435"/>
      <c r="T146" s="435"/>
      <c r="U146" s="435"/>
      <c r="V146" s="435"/>
      <c r="W146" s="435">
        <f t="shared" si="46"/>
        <v>0</v>
      </c>
      <c r="X146" s="447">
        <f t="shared" si="47"/>
        <v>0</v>
      </c>
      <c r="Y146" s="156">
        <f t="shared" si="48"/>
        <v>0</v>
      </c>
      <c r="Z146" s="11"/>
      <c r="AA146" s="11"/>
      <c r="AB146" s="156">
        <f t="shared" si="65"/>
        <v>0</v>
      </c>
      <c r="AC146" s="149"/>
      <c r="AD146" s="396">
        <f t="shared" si="49"/>
        <v>0</v>
      </c>
      <c r="AE146" s="157">
        <f t="shared" si="50"/>
        <v>0</v>
      </c>
      <c r="AF146" s="147">
        <f t="shared" si="51"/>
        <v>0</v>
      </c>
      <c r="AG146" s="147">
        <f t="shared" si="52"/>
        <v>0</v>
      </c>
      <c r="AH146" s="186">
        <f t="shared" si="53"/>
        <v>0</v>
      </c>
      <c r="AI146" s="147">
        <f t="shared" si="54"/>
        <v>0</v>
      </c>
      <c r="AJ146" s="147">
        <f t="shared" si="55"/>
        <v>0</v>
      </c>
      <c r="AK146" s="186">
        <f t="shared" si="56"/>
        <v>0</v>
      </c>
      <c r="AL146" s="182">
        <f t="shared" si="57"/>
        <v>0</v>
      </c>
      <c r="AM146" s="147">
        <f t="shared" si="58"/>
        <v>0</v>
      </c>
      <c r="AN146" s="147">
        <f t="shared" si="59"/>
        <v>0</v>
      </c>
      <c r="AO146" s="186">
        <f t="shared" si="60"/>
        <v>0</v>
      </c>
      <c r="AP146" s="147">
        <f t="shared" si="61"/>
        <v>0</v>
      </c>
      <c r="AQ146" s="147">
        <f t="shared" si="62"/>
        <v>0</v>
      </c>
      <c r="AR146" s="190">
        <f t="shared" si="63"/>
        <v>0</v>
      </c>
      <c r="AS146" s="189">
        <f t="shared" si="64"/>
        <v>0</v>
      </c>
    </row>
    <row r="147" spans="1:45" x14ac:dyDescent="0.2">
      <c r="A147" s="10">
        <f>+IF(OR(Y147&gt;0,I147&gt;0),MAX(A$14:A146)+1,0)</f>
        <v>0</v>
      </c>
      <c r="B147" s="11"/>
      <c r="C147" s="11"/>
      <c r="D147" s="435"/>
      <c r="E147" s="435"/>
      <c r="F147" s="435"/>
      <c r="G147" s="435"/>
      <c r="H147" s="435"/>
      <c r="I147" s="435">
        <f t="shared" si="44"/>
        <v>0</v>
      </c>
      <c r="J147" s="11"/>
      <c r="K147" s="435"/>
      <c r="L147" s="435"/>
      <c r="M147" s="435"/>
      <c r="N147" s="435"/>
      <c r="O147" s="435"/>
      <c r="P147" s="435">
        <f t="shared" si="45"/>
        <v>0</v>
      </c>
      <c r="Q147" s="11"/>
      <c r="R147" s="435"/>
      <c r="S147" s="435"/>
      <c r="T147" s="435"/>
      <c r="U147" s="435"/>
      <c r="V147" s="435"/>
      <c r="W147" s="435">
        <f t="shared" si="46"/>
        <v>0</v>
      </c>
      <c r="X147" s="447">
        <f t="shared" si="47"/>
        <v>0</v>
      </c>
      <c r="Y147" s="156">
        <f t="shared" si="48"/>
        <v>0</v>
      </c>
      <c r="Z147" s="11"/>
      <c r="AA147" s="11"/>
      <c r="AB147" s="156">
        <f t="shared" si="65"/>
        <v>0</v>
      </c>
      <c r="AC147" s="149"/>
      <c r="AD147" s="396">
        <f t="shared" si="49"/>
        <v>0</v>
      </c>
      <c r="AE147" s="157">
        <f t="shared" si="50"/>
        <v>0</v>
      </c>
      <c r="AF147" s="147">
        <f t="shared" si="51"/>
        <v>0</v>
      </c>
      <c r="AG147" s="147">
        <f t="shared" si="52"/>
        <v>0</v>
      </c>
      <c r="AH147" s="186">
        <f t="shared" si="53"/>
        <v>0</v>
      </c>
      <c r="AI147" s="147">
        <f t="shared" si="54"/>
        <v>0</v>
      </c>
      <c r="AJ147" s="147">
        <f t="shared" si="55"/>
        <v>0</v>
      </c>
      <c r="AK147" s="186">
        <f t="shared" si="56"/>
        <v>0</v>
      </c>
      <c r="AL147" s="182">
        <f t="shared" si="57"/>
        <v>0</v>
      </c>
      <c r="AM147" s="147">
        <f t="shared" si="58"/>
        <v>0</v>
      </c>
      <c r="AN147" s="147">
        <f t="shared" si="59"/>
        <v>0</v>
      </c>
      <c r="AO147" s="186">
        <f t="shared" si="60"/>
        <v>0</v>
      </c>
      <c r="AP147" s="147">
        <f t="shared" si="61"/>
        <v>0</v>
      </c>
      <c r="AQ147" s="147">
        <f t="shared" si="62"/>
        <v>0</v>
      </c>
      <c r="AR147" s="190">
        <f t="shared" si="63"/>
        <v>0</v>
      </c>
      <c r="AS147" s="189">
        <f t="shared" si="64"/>
        <v>0</v>
      </c>
    </row>
    <row r="148" spans="1:45" x14ac:dyDescent="0.2">
      <c r="A148" s="10">
        <f>+IF(OR(Y148&gt;0,I148&gt;0),MAX(A$14:A147)+1,0)</f>
        <v>0</v>
      </c>
      <c r="B148" s="11"/>
      <c r="C148" s="11"/>
      <c r="D148" s="435"/>
      <c r="E148" s="435"/>
      <c r="F148" s="435"/>
      <c r="G148" s="435"/>
      <c r="H148" s="435"/>
      <c r="I148" s="435">
        <f t="shared" si="44"/>
        <v>0</v>
      </c>
      <c r="J148" s="11"/>
      <c r="K148" s="435"/>
      <c r="L148" s="435"/>
      <c r="M148" s="435"/>
      <c r="N148" s="435"/>
      <c r="O148" s="435"/>
      <c r="P148" s="435">
        <f t="shared" si="45"/>
        <v>0</v>
      </c>
      <c r="Q148" s="11"/>
      <c r="R148" s="435"/>
      <c r="S148" s="435"/>
      <c r="T148" s="435"/>
      <c r="U148" s="435"/>
      <c r="V148" s="435"/>
      <c r="W148" s="435">
        <f t="shared" si="46"/>
        <v>0</v>
      </c>
      <c r="X148" s="447">
        <f t="shared" si="47"/>
        <v>0</v>
      </c>
      <c r="Y148" s="156">
        <f t="shared" si="48"/>
        <v>0</v>
      </c>
      <c r="Z148" s="11"/>
      <c r="AA148" s="11"/>
      <c r="AB148" s="156">
        <f t="shared" si="65"/>
        <v>0</v>
      </c>
      <c r="AC148" s="149"/>
      <c r="AD148" s="396">
        <f t="shared" si="49"/>
        <v>0</v>
      </c>
      <c r="AE148" s="157">
        <f t="shared" si="50"/>
        <v>0</v>
      </c>
      <c r="AF148" s="147">
        <f t="shared" si="51"/>
        <v>0</v>
      </c>
      <c r="AG148" s="147">
        <f t="shared" si="52"/>
        <v>0</v>
      </c>
      <c r="AH148" s="186">
        <f t="shared" si="53"/>
        <v>0</v>
      </c>
      <c r="AI148" s="147">
        <f t="shared" si="54"/>
        <v>0</v>
      </c>
      <c r="AJ148" s="147">
        <f t="shared" si="55"/>
        <v>0</v>
      </c>
      <c r="AK148" s="186">
        <f t="shared" si="56"/>
        <v>0</v>
      </c>
      <c r="AL148" s="182">
        <f t="shared" si="57"/>
        <v>0</v>
      </c>
      <c r="AM148" s="147">
        <f t="shared" si="58"/>
        <v>0</v>
      </c>
      <c r="AN148" s="147">
        <f t="shared" si="59"/>
        <v>0</v>
      </c>
      <c r="AO148" s="186">
        <f t="shared" si="60"/>
        <v>0</v>
      </c>
      <c r="AP148" s="147">
        <f t="shared" si="61"/>
        <v>0</v>
      </c>
      <c r="AQ148" s="147">
        <f t="shared" si="62"/>
        <v>0</v>
      </c>
      <c r="AR148" s="190">
        <f t="shared" si="63"/>
        <v>0</v>
      </c>
      <c r="AS148" s="189">
        <f t="shared" si="64"/>
        <v>0</v>
      </c>
    </row>
    <row r="149" spans="1:45" x14ac:dyDescent="0.2">
      <c r="A149" s="10">
        <f>+IF(OR(Y149&gt;0,I149&gt;0),MAX(A$14:A148)+1,0)</f>
        <v>0</v>
      </c>
      <c r="B149" s="11"/>
      <c r="C149" s="11"/>
      <c r="D149" s="435"/>
      <c r="E149" s="435"/>
      <c r="F149" s="435"/>
      <c r="G149" s="435"/>
      <c r="H149" s="435"/>
      <c r="I149" s="435">
        <f t="shared" si="44"/>
        <v>0</v>
      </c>
      <c r="J149" s="11"/>
      <c r="K149" s="435"/>
      <c r="L149" s="435"/>
      <c r="M149" s="435"/>
      <c r="N149" s="435"/>
      <c r="O149" s="435"/>
      <c r="P149" s="435">
        <f t="shared" si="45"/>
        <v>0</v>
      </c>
      <c r="Q149" s="11"/>
      <c r="R149" s="435"/>
      <c r="S149" s="435"/>
      <c r="T149" s="435"/>
      <c r="U149" s="435"/>
      <c r="V149" s="435"/>
      <c r="W149" s="435">
        <f t="shared" si="46"/>
        <v>0</v>
      </c>
      <c r="X149" s="447">
        <f t="shared" si="47"/>
        <v>0</v>
      </c>
      <c r="Y149" s="156">
        <f t="shared" si="48"/>
        <v>0</v>
      </c>
      <c r="Z149" s="11"/>
      <c r="AA149" s="11"/>
      <c r="AB149" s="156">
        <f t="shared" si="65"/>
        <v>0</v>
      </c>
      <c r="AC149" s="149"/>
      <c r="AD149" s="396">
        <f t="shared" si="49"/>
        <v>0</v>
      </c>
      <c r="AE149" s="157">
        <f t="shared" si="50"/>
        <v>0</v>
      </c>
      <c r="AF149" s="147">
        <f t="shared" si="51"/>
        <v>0</v>
      </c>
      <c r="AG149" s="147">
        <f t="shared" si="52"/>
        <v>0</v>
      </c>
      <c r="AH149" s="186">
        <f t="shared" si="53"/>
        <v>0</v>
      </c>
      <c r="AI149" s="147">
        <f t="shared" si="54"/>
        <v>0</v>
      </c>
      <c r="AJ149" s="147">
        <f t="shared" si="55"/>
        <v>0</v>
      </c>
      <c r="AK149" s="186">
        <f t="shared" si="56"/>
        <v>0</v>
      </c>
      <c r="AL149" s="182">
        <f t="shared" si="57"/>
        <v>0</v>
      </c>
      <c r="AM149" s="147">
        <f t="shared" si="58"/>
        <v>0</v>
      </c>
      <c r="AN149" s="147">
        <f t="shared" si="59"/>
        <v>0</v>
      </c>
      <c r="AO149" s="186">
        <f t="shared" si="60"/>
        <v>0</v>
      </c>
      <c r="AP149" s="147">
        <f t="shared" si="61"/>
        <v>0</v>
      </c>
      <c r="AQ149" s="147">
        <f t="shared" si="62"/>
        <v>0</v>
      </c>
      <c r="AR149" s="190">
        <f t="shared" si="63"/>
        <v>0</v>
      </c>
      <c r="AS149" s="189">
        <f t="shared" si="64"/>
        <v>0</v>
      </c>
    </row>
    <row r="150" spans="1:45" x14ac:dyDescent="0.2">
      <c r="A150" s="10">
        <f>+IF(OR(Y150&gt;0,I150&gt;0),MAX(A$14:A149)+1,0)</f>
        <v>0</v>
      </c>
      <c r="B150" s="11"/>
      <c r="C150" s="11"/>
      <c r="D150" s="435"/>
      <c r="E150" s="435"/>
      <c r="F150" s="435"/>
      <c r="G150" s="435"/>
      <c r="H150" s="435"/>
      <c r="I150" s="435">
        <f t="shared" si="44"/>
        <v>0</v>
      </c>
      <c r="J150" s="11"/>
      <c r="K150" s="435"/>
      <c r="L150" s="435"/>
      <c r="M150" s="435"/>
      <c r="N150" s="435"/>
      <c r="O150" s="435"/>
      <c r="P150" s="435">
        <f t="shared" si="45"/>
        <v>0</v>
      </c>
      <c r="Q150" s="11"/>
      <c r="R150" s="435"/>
      <c r="S150" s="435"/>
      <c r="T150" s="435"/>
      <c r="U150" s="435"/>
      <c r="V150" s="435"/>
      <c r="W150" s="435">
        <f t="shared" si="46"/>
        <v>0</v>
      </c>
      <c r="X150" s="447">
        <f t="shared" si="47"/>
        <v>0</v>
      </c>
      <c r="Y150" s="156">
        <f t="shared" si="48"/>
        <v>0</v>
      </c>
      <c r="Z150" s="11"/>
      <c r="AA150" s="11"/>
      <c r="AB150" s="156">
        <f t="shared" si="65"/>
        <v>0</v>
      </c>
      <c r="AC150" s="149"/>
      <c r="AD150" s="396">
        <f t="shared" si="49"/>
        <v>0</v>
      </c>
      <c r="AE150" s="157">
        <f t="shared" si="50"/>
        <v>0</v>
      </c>
      <c r="AF150" s="147">
        <f t="shared" si="51"/>
        <v>0</v>
      </c>
      <c r="AG150" s="147">
        <f t="shared" si="52"/>
        <v>0</v>
      </c>
      <c r="AH150" s="186">
        <f t="shared" si="53"/>
        <v>0</v>
      </c>
      <c r="AI150" s="147">
        <f t="shared" si="54"/>
        <v>0</v>
      </c>
      <c r="AJ150" s="147">
        <f t="shared" si="55"/>
        <v>0</v>
      </c>
      <c r="AK150" s="186">
        <f t="shared" si="56"/>
        <v>0</v>
      </c>
      <c r="AL150" s="182">
        <f t="shared" si="57"/>
        <v>0</v>
      </c>
      <c r="AM150" s="147">
        <f t="shared" si="58"/>
        <v>0</v>
      </c>
      <c r="AN150" s="147">
        <f t="shared" si="59"/>
        <v>0</v>
      </c>
      <c r="AO150" s="186">
        <f t="shared" si="60"/>
        <v>0</v>
      </c>
      <c r="AP150" s="147">
        <f t="shared" si="61"/>
        <v>0</v>
      </c>
      <c r="AQ150" s="147">
        <f t="shared" si="62"/>
        <v>0</v>
      </c>
      <c r="AR150" s="190">
        <f t="shared" si="63"/>
        <v>0</v>
      </c>
      <c r="AS150" s="189">
        <f t="shared" si="64"/>
        <v>0</v>
      </c>
    </row>
    <row r="151" spans="1:45" x14ac:dyDescent="0.2">
      <c r="A151" s="10">
        <f>+IF(OR(Y151&gt;0,I151&gt;0),MAX(A$14:A150)+1,0)</f>
        <v>0</v>
      </c>
      <c r="B151" s="11"/>
      <c r="C151" s="11"/>
      <c r="D151" s="435"/>
      <c r="E151" s="435"/>
      <c r="F151" s="435"/>
      <c r="G151" s="435"/>
      <c r="H151" s="435"/>
      <c r="I151" s="435">
        <f t="shared" si="44"/>
        <v>0</v>
      </c>
      <c r="J151" s="11"/>
      <c r="K151" s="435"/>
      <c r="L151" s="435"/>
      <c r="M151" s="435"/>
      <c r="N151" s="435"/>
      <c r="O151" s="435"/>
      <c r="P151" s="435">
        <f t="shared" si="45"/>
        <v>0</v>
      </c>
      <c r="Q151" s="11"/>
      <c r="R151" s="435"/>
      <c r="S151" s="435"/>
      <c r="T151" s="435"/>
      <c r="U151" s="435"/>
      <c r="V151" s="435"/>
      <c r="W151" s="435">
        <f t="shared" si="46"/>
        <v>0</v>
      </c>
      <c r="X151" s="447">
        <f t="shared" si="47"/>
        <v>0</v>
      </c>
      <c r="Y151" s="156">
        <f t="shared" si="48"/>
        <v>0</v>
      </c>
      <c r="Z151" s="11"/>
      <c r="AA151" s="11"/>
      <c r="AB151" s="156">
        <f t="shared" si="65"/>
        <v>0</v>
      </c>
      <c r="AC151" s="149"/>
      <c r="AD151" s="396">
        <f t="shared" si="49"/>
        <v>0</v>
      </c>
      <c r="AE151" s="157">
        <f t="shared" si="50"/>
        <v>0</v>
      </c>
      <c r="AF151" s="147">
        <f t="shared" si="51"/>
        <v>0</v>
      </c>
      <c r="AG151" s="147">
        <f t="shared" si="52"/>
        <v>0</v>
      </c>
      <c r="AH151" s="186">
        <f t="shared" si="53"/>
        <v>0</v>
      </c>
      <c r="AI151" s="147">
        <f t="shared" si="54"/>
        <v>0</v>
      </c>
      <c r="AJ151" s="147">
        <f t="shared" si="55"/>
        <v>0</v>
      </c>
      <c r="AK151" s="186">
        <f t="shared" si="56"/>
        <v>0</v>
      </c>
      <c r="AL151" s="182">
        <f t="shared" si="57"/>
        <v>0</v>
      </c>
      <c r="AM151" s="147">
        <f t="shared" si="58"/>
        <v>0</v>
      </c>
      <c r="AN151" s="147">
        <f t="shared" si="59"/>
        <v>0</v>
      </c>
      <c r="AO151" s="186">
        <f t="shared" si="60"/>
        <v>0</v>
      </c>
      <c r="AP151" s="147">
        <f t="shared" si="61"/>
        <v>0</v>
      </c>
      <c r="AQ151" s="147">
        <f t="shared" si="62"/>
        <v>0</v>
      </c>
      <c r="AR151" s="190">
        <f t="shared" si="63"/>
        <v>0</v>
      </c>
      <c r="AS151" s="189">
        <f t="shared" si="64"/>
        <v>0</v>
      </c>
    </row>
    <row r="152" spans="1:45" x14ac:dyDescent="0.2">
      <c r="A152" s="10">
        <f>+IF(OR(Y152&gt;0,I152&gt;0),MAX(A$14:A151)+1,0)</f>
        <v>0</v>
      </c>
      <c r="B152" s="11"/>
      <c r="C152" s="11"/>
      <c r="D152" s="435"/>
      <c r="E152" s="435"/>
      <c r="F152" s="435"/>
      <c r="G152" s="435"/>
      <c r="H152" s="435"/>
      <c r="I152" s="435">
        <f t="shared" si="44"/>
        <v>0</v>
      </c>
      <c r="J152" s="11"/>
      <c r="K152" s="435"/>
      <c r="L152" s="435"/>
      <c r="M152" s="435"/>
      <c r="N152" s="435"/>
      <c r="O152" s="435"/>
      <c r="P152" s="435">
        <f t="shared" si="45"/>
        <v>0</v>
      </c>
      <c r="Q152" s="11"/>
      <c r="R152" s="435"/>
      <c r="S152" s="435"/>
      <c r="T152" s="435"/>
      <c r="U152" s="435"/>
      <c r="V152" s="435"/>
      <c r="W152" s="435">
        <f t="shared" si="46"/>
        <v>0</v>
      </c>
      <c r="X152" s="447">
        <f t="shared" si="47"/>
        <v>0</v>
      </c>
      <c r="Y152" s="156">
        <f t="shared" si="48"/>
        <v>0</v>
      </c>
      <c r="Z152" s="11"/>
      <c r="AA152" s="11"/>
      <c r="AB152" s="156">
        <f t="shared" si="65"/>
        <v>0</v>
      </c>
      <c r="AC152" s="149"/>
      <c r="AD152" s="396">
        <f t="shared" si="49"/>
        <v>0</v>
      </c>
      <c r="AE152" s="157">
        <f t="shared" si="50"/>
        <v>0</v>
      </c>
      <c r="AF152" s="147">
        <f t="shared" si="51"/>
        <v>0</v>
      </c>
      <c r="AG152" s="147">
        <f t="shared" si="52"/>
        <v>0</v>
      </c>
      <c r="AH152" s="186">
        <f t="shared" si="53"/>
        <v>0</v>
      </c>
      <c r="AI152" s="147">
        <f t="shared" si="54"/>
        <v>0</v>
      </c>
      <c r="AJ152" s="147">
        <f t="shared" si="55"/>
        <v>0</v>
      </c>
      <c r="AK152" s="186">
        <f t="shared" si="56"/>
        <v>0</v>
      </c>
      <c r="AL152" s="182">
        <f t="shared" si="57"/>
        <v>0</v>
      </c>
      <c r="AM152" s="147">
        <f t="shared" si="58"/>
        <v>0</v>
      </c>
      <c r="AN152" s="147">
        <f t="shared" si="59"/>
        <v>0</v>
      </c>
      <c r="AO152" s="186">
        <f t="shared" si="60"/>
        <v>0</v>
      </c>
      <c r="AP152" s="147">
        <f t="shared" si="61"/>
        <v>0</v>
      </c>
      <c r="AQ152" s="147">
        <f t="shared" si="62"/>
        <v>0</v>
      </c>
      <c r="AR152" s="190">
        <f t="shared" si="63"/>
        <v>0</v>
      </c>
      <c r="AS152" s="189">
        <f t="shared" si="64"/>
        <v>0</v>
      </c>
    </row>
    <row r="153" spans="1:45" x14ac:dyDescent="0.2">
      <c r="A153" s="10">
        <f>+IF(OR(Y153&gt;0,I153&gt;0),MAX(A$14:A152)+1,0)</f>
        <v>0</v>
      </c>
      <c r="B153" s="11"/>
      <c r="C153" s="11"/>
      <c r="D153" s="435"/>
      <c r="E153" s="435"/>
      <c r="F153" s="435"/>
      <c r="G153" s="435"/>
      <c r="H153" s="435"/>
      <c r="I153" s="435">
        <f t="shared" si="44"/>
        <v>0</v>
      </c>
      <c r="J153" s="11"/>
      <c r="K153" s="435"/>
      <c r="L153" s="435"/>
      <c r="M153" s="435"/>
      <c r="N153" s="435"/>
      <c r="O153" s="435"/>
      <c r="P153" s="435">
        <f t="shared" si="45"/>
        <v>0</v>
      </c>
      <c r="Q153" s="11"/>
      <c r="R153" s="435"/>
      <c r="S153" s="435"/>
      <c r="T153" s="435"/>
      <c r="U153" s="435"/>
      <c r="V153" s="435"/>
      <c r="W153" s="435">
        <f t="shared" si="46"/>
        <v>0</v>
      </c>
      <c r="X153" s="447">
        <f t="shared" si="47"/>
        <v>0</v>
      </c>
      <c r="Y153" s="156">
        <f t="shared" si="48"/>
        <v>0</v>
      </c>
      <c r="Z153" s="11"/>
      <c r="AA153" s="11"/>
      <c r="AB153" s="156">
        <f t="shared" si="65"/>
        <v>0</v>
      </c>
      <c r="AC153" s="149"/>
      <c r="AD153" s="396">
        <f t="shared" si="49"/>
        <v>0</v>
      </c>
      <c r="AE153" s="157">
        <f t="shared" si="50"/>
        <v>0</v>
      </c>
      <c r="AF153" s="147">
        <f t="shared" si="51"/>
        <v>0</v>
      </c>
      <c r="AG153" s="147">
        <f t="shared" si="52"/>
        <v>0</v>
      </c>
      <c r="AH153" s="186">
        <f t="shared" si="53"/>
        <v>0</v>
      </c>
      <c r="AI153" s="147">
        <f t="shared" si="54"/>
        <v>0</v>
      </c>
      <c r="AJ153" s="147">
        <f t="shared" si="55"/>
        <v>0</v>
      </c>
      <c r="AK153" s="186">
        <f t="shared" si="56"/>
        <v>0</v>
      </c>
      <c r="AL153" s="182">
        <f t="shared" si="57"/>
        <v>0</v>
      </c>
      <c r="AM153" s="147">
        <f t="shared" si="58"/>
        <v>0</v>
      </c>
      <c r="AN153" s="147">
        <f t="shared" si="59"/>
        <v>0</v>
      </c>
      <c r="AO153" s="186">
        <f t="shared" si="60"/>
        <v>0</v>
      </c>
      <c r="AP153" s="147">
        <f t="shared" si="61"/>
        <v>0</v>
      </c>
      <c r="AQ153" s="147">
        <f t="shared" si="62"/>
        <v>0</v>
      </c>
      <c r="AR153" s="190">
        <f t="shared" si="63"/>
        <v>0</v>
      </c>
      <c r="AS153" s="189">
        <f t="shared" si="64"/>
        <v>0</v>
      </c>
    </row>
    <row r="154" spans="1:45" x14ac:dyDescent="0.2">
      <c r="A154" s="10">
        <f>+IF(OR(Y154&gt;0,I154&gt;0),MAX(A$14:A153)+1,0)</f>
        <v>0</v>
      </c>
      <c r="B154" s="11"/>
      <c r="C154" s="11"/>
      <c r="D154" s="435"/>
      <c r="E154" s="435"/>
      <c r="F154" s="435"/>
      <c r="G154" s="435"/>
      <c r="H154" s="435"/>
      <c r="I154" s="435">
        <f t="shared" si="44"/>
        <v>0</v>
      </c>
      <c r="J154" s="11"/>
      <c r="K154" s="435"/>
      <c r="L154" s="435"/>
      <c r="M154" s="435"/>
      <c r="N154" s="435"/>
      <c r="O154" s="435"/>
      <c r="P154" s="435">
        <f t="shared" si="45"/>
        <v>0</v>
      </c>
      <c r="Q154" s="11"/>
      <c r="R154" s="435"/>
      <c r="S154" s="435"/>
      <c r="T154" s="435"/>
      <c r="U154" s="435"/>
      <c r="V154" s="435"/>
      <c r="W154" s="435">
        <f t="shared" si="46"/>
        <v>0</v>
      </c>
      <c r="X154" s="447">
        <f t="shared" si="47"/>
        <v>0</v>
      </c>
      <c r="Y154" s="156">
        <f t="shared" si="48"/>
        <v>0</v>
      </c>
      <c r="Z154" s="11"/>
      <c r="AA154" s="11"/>
      <c r="AB154" s="156">
        <f t="shared" si="65"/>
        <v>0</v>
      </c>
      <c r="AC154" s="149"/>
      <c r="AD154" s="396">
        <f t="shared" si="49"/>
        <v>0</v>
      </c>
      <c r="AE154" s="157">
        <f t="shared" si="50"/>
        <v>0</v>
      </c>
      <c r="AF154" s="147">
        <f t="shared" si="51"/>
        <v>0</v>
      </c>
      <c r="AG154" s="147">
        <f t="shared" si="52"/>
        <v>0</v>
      </c>
      <c r="AH154" s="186">
        <f t="shared" si="53"/>
        <v>0</v>
      </c>
      <c r="AI154" s="147">
        <f t="shared" si="54"/>
        <v>0</v>
      </c>
      <c r="AJ154" s="147">
        <f t="shared" si="55"/>
        <v>0</v>
      </c>
      <c r="AK154" s="186">
        <f t="shared" si="56"/>
        <v>0</v>
      </c>
      <c r="AL154" s="182">
        <f t="shared" si="57"/>
        <v>0</v>
      </c>
      <c r="AM154" s="147">
        <f t="shared" si="58"/>
        <v>0</v>
      </c>
      <c r="AN154" s="147">
        <f t="shared" si="59"/>
        <v>0</v>
      </c>
      <c r="AO154" s="186">
        <f t="shared" si="60"/>
        <v>0</v>
      </c>
      <c r="AP154" s="147">
        <f t="shared" si="61"/>
        <v>0</v>
      </c>
      <c r="AQ154" s="147">
        <f t="shared" si="62"/>
        <v>0</v>
      </c>
      <c r="AR154" s="190">
        <f t="shared" si="63"/>
        <v>0</v>
      </c>
      <c r="AS154" s="189">
        <f t="shared" si="64"/>
        <v>0</v>
      </c>
    </row>
    <row r="155" spans="1:45" x14ac:dyDescent="0.2">
      <c r="A155" s="10">
        <f>+IF(OR(Y155&gt;0,I155&gt;0),MAX(A$14:A154)+1,0)</f>
        <v>0</v>
      </c>
      <c r="B155" s="11"/>
      <c r="C155" s="11"/>
      <c r="D155" s="435"/>
      <c r="E155" s="435"/>
      <c r="F155" s="435"/>
      <c r="G155" s="435"/>
      <c r="H155" s="435"/>
      <c r="I155" s="435">
        <f t="shared" si="44"/>
        <v>0</v>
      </c>
      <c r="J155" s="11"/>
      <c r="K155" s="435"/>
      <c r="L155" s="435"/>
      <c r="M155" s="435"/>
      <c r="N155" s="435"/>
      <c r="O155" s="435"/>
      <c r="P155" s="435">
        <f t="shared" si="45"/>
        <v>0</v>
      </c>
      <c r="Q155" s="11"/>
      <c r="R155" s="435"/>
      <c r="S155" s="435"/>
      <c r="T155" s="435"/>
      <c r="U155" s="435"/>
      <c r="V155" s="435"/>
      <c r="W155" s="435">
        <f t="shared" si="46"/>
        <v>0</v>
      </c>
      <c r="X155" s="447">
        <f t="shared" si="47"/>
        <v>0</v>
      </c>
      <c r="Y155" s="156">
        <f t="shared" si="48"/>
        <v>0</v>
      </c>
      <c r="Z155" s="11"/>
      <c r="AA155" s="11"/>
      <c r="AB155" s="156">
        <f t="shared" si="65"/>
        <v>0</v>
      </c>
      <c r="AC155" s="149"/>
      <c r="AD155" s="396">
        <f t="shared" si="49"/>
        <v>0</v>
      </c>
      <c r="AE155" s="157">
        <f t="shared" si="50"/>
        <v>0</v>
      </c>
      <c r="AF155" s="147">
        <f t="shared" si="51"/>
        <v>0</v>
      </c>
      <c r="AG155" s="147">
        <f t="shared" si="52"/>
        <v>0</v>
      </c>
      <c r="AH155" s="186">
        <f t="shared" si="53"/>
        <v>0</v>
      </c>
      <c r="AI155" s="147">
        <f t="shared" si="54"/>
        <v>0</v>
      </c>
      <c r="AJ155" s="147">
        <f t="shared" si="55"/>
        <v>0</v>
      </c>
      <c r="AK155" s="186">
        <f t="shared" si="56"/>
        <v>0</v>
      </c>
      <c r="AL155" s="182">
        <f t="shared" si="57"/>
        <v>0</v>
      </c>
      <c r="AM155" s="147">
        <f t="shared" si="58"/>
        <v>0</v>
      </c>
      <c r="AN155" s="147">
        <f t="shared" si="59"/>
        <v>0</v>
      </c>
      <c r="AO155" s="186">
        <f t="shared" si="60"/>
        <v>0</v>
      </c>
      <c r="AP155" s="147">
        <f t="shared" si="61"/>
        <v>0</v>
      </c>
      <c r="AQ155" s="147">
        <f t="shared" si="62"/>
        <v>0</v>
      </c>
      <c r="AR155" s="190">
        <f t="shared" si="63"/>
        <v>0</v>
      </c>
      <c r="AS155" s="189">
        <f t="shared" si="64"/>
        <v>0</v>
      </c>
    </row>
    <row r="156" spans="1:45" x14ac:dyDescent="0.2">
      <c r="A156" s="10">
        <f>+IF(OR(Y156&gt;0,I156&gt;0),MAX(A$14:A155)+1,0)</f>
        <v>0</v>
      </c>
      <c r="B156" s="11"/>
      <c r="C156" s="11"/>
      <c r="D156" s="435"/>
      <c r="E156" s="435"/>
      <c r="F156" s="435"/>
      <c r="G156" s="435"/>
      <c r="H156" s="435"/>
      <c r="I156" s="435">
        <f t="shared" si="44"/>
        <v>0</v>
      </c>
      <c r="J156" s="11"/>
      <c r="K156" s="435"/>
      <c r="L156" s="435"/>
      <c r="M156" s="435"/>
      <c r="N156" s="435"/>
      <c r="O156" s="435"/>
      <c r="P156" s="435">
        <f t="shared" si="45"/>
        <v>0</v>
      </c>
      <c r="Q156" s="11"/>
      <c r="R156" s="435"/>
      <c r="S156" s="435"/>
      <c r="T156" s="435"/>
      <c r="U156" s="435"/>
      <c r="V156" s="435"/>
      <c r="W156" s="435">
        <f t="shared" si="46"/>
        <v>0</v>
      </c>
      <c r="X156" s="447">
        <f t="shared" si="47"/>
        <v>0</v>
      </c>
      <c r="Y156" s="156">
        <f t="shared" si="48"/>
        <v>0</v>
      </c>
      <c r="Z156" s="11"/>
      <c r="AA156" s="11"/>
      <c r="AB156" s="156">
        <f t="shared" si="65"/>
        <v>0</v>
      </c>
      <c r="AC156" s="149"/>
      <c r="AD156" s="396">
        <f t="shared" si="49"/>
        <v>0</v>
      </c>
      <c r="AE156" s="157">
        <f t="shared" si="50"/>
        <v>0</v>
      </c>
      <c r="AF156" s="147">
        <f t="shared" si="51"/>
        <v>0</v>
      </c>
      <c r="AG156" s="147">
        <f t="shared" si="52"/>
        <v>0</v>
      </c>
      <c r="AH156" s="186">
        <f t="shared" si="53"/>
        <v>0</v>
      </c>
      <c r="AI156" s="147">
        <f t="shared" si="54"/>
        <v>0</v>
      </c>
      <c r="AJ156" s="147">
        <f t="shared" si="55"/>
        <v>0</v>
      </c>
      <c r="AK156" s="186">
        <f t="shared" si="56"/>
        <v>0</v>
      </c>
      <c r="AL156" s="182">
        <f t="shared" si="57"/>
        <v>0</v>
      </c>
      <c r="AM156" s="147">
        <f t="shared" si="58"/>
        <v>0</v>
      </c>
      <c r="AN156" s="147">
        <f t="shared" si="59"/>
        <v>0</v>
      </c>
      <c r="AO156" s="186">
        <f t="shared" si="60"/>
        <v>0</v>
      </c>
      <c r="AP156" s="147">
        <f t="shared" si="61"/>
        <v>0</v>
      </c>
      <c r="AQ156" s="147">
        <f t="shared" si="62"/>
        <v>0</v>
      </c>
      <c r="AR156" s="190">
        <f t="shared" si="63"/>
        <v>0</v>
      </c>
      <c r="AS156" s="189">
        <f t="shared" si="64"/>
        <v>0</v>
      </c>
    </row>
    <row r="157" spans="1:45" x14ac:dyDescent="0.2">
      <c r="A157" s="10">
        <f>+IF(OR(Y157&gt;0,I157&gt;0),MAX(A$14:A156)+1,0)</f>
        <v>0</v>
      </c>
      <c r="B157" s="11"/>
      <c r="C157" s="11"/>
      <c r="D157" s="435"/>
      <c r="E157" s="435"/>
      <c r="F157" s="435"/>
      <c r="G157" s="435"/>
      <c r="H157" s="435"/>
      <c r="I157" s="435">
        <f t="shared" si="44"/>
        <v>0</v>
      </c>
      <c r="J157" s="11"/>
      <c r="K157" s="435"/>
      <c r="L157" s="435"/>
      <c r="M157" s="435"/>
      <c r="N157" s="435"/>
      <c r="O157" s="435"/>
      <c r="P157" s="435">
        <f t="shared" si="45"/>
        <v>0</v>
      </c>
      <c r="Q157" s="11"/>
      <c r="R157" s="435"/>
      <c r="S157" s="435"/>
      <c r="T157" s="435"/>
      <c r="U157" s="435"/>
      <c r="V157" s="435"/>
      <c r="W157" s="435">
        <f t="shared" si="46"/>
        <v>0</v>
      </c>
      <c r="X157" s="447">
        <f t="shared" si="47"/>
        <v>0</v>
      </c>
      <c r="Y157" s="156">
        <f t="shared" si="48"/>
        <v>0</v>
      </c>
      <c r="Z157" s="11"/>
      <c r="AA157" s="11"/>
      <c r="AB157" s="156">
        <f t="shared" si="65"/>
        <v>0</v>
      </c>
      <c r="AC157" s="149"/>
      <c r="AD157" s="396">
        <f t="shared" si="49"/>
        <v>0</v>
      </c>
      <c r="AE157" s="157">
        <f t="shared" si="50"/>
        <v>0</v>
      </c>
      <c r="AF157" s="147">
        <f t="shared" si="51"/>
        <v>0</v>
      </c>
      <c r="AG157" s="147">
        <f t="shared" si="52"/>
        <v>0</v>
      </c>
      <c r="AH157" s="186">
        <f t="shared" si="53"/>
        <v>0</v>
      </c>
      <c r="AI157" s="147">
        <f t="shared" si="54"/>
        <v>0</v>
      </c>
      <c r="AJ157" s="147">
        <f t="shared" si="55"/>
        <v>0</v>
      </c>
      <c r="AK157" s="186">
        <f t="shared" si="56"/>
        <v>0</v>
      </c>
      <c r="AL157" s="182">
        <f t="shared" si="57"/>
        <v>0</v>
      </c>
      <c r="AM157" s="147">
        <f t="shared" si="58"/>
        <v>0</v>
      </c>
      <c r="AN157" s="147">
        <f t="shared" si="59"/>
        <v>0</v>
      </c>
      <c r="AO157" s="186">
        <f t="shared" si="60"/>
        <v>0</v>
      </c>
      <c r="AP157" s="147">
        <f t="shared" si="61"/>
        <v>0</v>
      </c>
      <c r="AQ157" s="147">
        <f t="shared" si="62"/>
        <v>0</v>
      </c>
      <c r="AR157" s="190">
        <f t="shared" si="63"/>
        <v>0</v>
      </c>
      <c r="AS157" s="189">
        <f t="shared" si="64"/>
        <v>0</v>
      </c>
    </row>
    <row r="158" spans="1:45" x14ac:dyDescent="0.2">
      <c r="A158" s="10">
        <f>+IF(OR(Y158&gt;0,I158&gt;0),MAX(A$14:A157)+1,0)</f>
        <v>0</v>
      </c>
      <c r="B158" s="11"/>
      <c r="C158" s="11"/>
      <c r="D158" s="435"/>
      <c r="E158" s="435"/>
      <c r="F158" s="435"/>
      <c r="G158" s="435"/>
      <c r="H158" s="435"/>
      <c r="I158" s="435">
        <f t="shared" si="44"/>
        <v>0</v>
      </c>
      <c r="J158" s="11"/>
      <c r="K158" s="435"/>
      <c r="L158" s="435"/>
      <c r="M158" s="435"/>
      <c r="N158" s="435"/>
      <c r="O158" s="435"/>
      <c r="P158" s="435">
        <f t="shared" si="45"/>
        <v>0</v>
      </c>
      <c r="Q158" s="11"/>
      <c r="R158" s="435"/>
      <c r="S158" s="435"/>
      <c r="T158" s="435"/>
      <c r="U158" s="435"/>
      <c r="V158" s="435"/>
      <c r="W158" s="435">
        <f t="shared" si="46"/>
        <v>0</v>
      </c>
      <c r="X158" s="447">
        <f t="shared" si="47"/>
        <v>0</v>
      </c>
      <c r="Y158" s="156">
        <f t="shared" si="48"/>
        <v>0</v>
      </c>
      <c r="Z158" s="11"/>
      <c r="AA158" s="11"/>
      <c r="AB158" s="156">
        <f t="shared" si="65"/>
        <v>0</v>
      </c>
      <c r="AC158" s="149"/>
      <c r="AD158" s="396">
        <f t="shared" si="49"/>
        <v>0</v>
      </c>
      <c r="AE158" s="157">
        <f t="shared" si="50"/>
        <v>0</v>
      </c>
      <c r="AF158" s="147">
        <f t="shared" si="51"/>
        <v>0</v>
      </c>
      <c r="AG158" s="147">
        <f t="shared" si="52"/>
        <v>0</v>
      </c>
      <c r="AH158" s="186">
        <f t="shared" si="53"/>
        <v>0</v>
      </c>
      <c r="AI158" s="147">
        <f t="shared" si="54"/>
        <v>0</v>
      </c>
      <c r="AJ158" s="147">
        <f t="shared" si="55"/>
        <v>0</v>
      </c>
      <c r="AK158" s="186">
        <f t="shared" si="56"/>
        <v>0</v>
      </c>
      <c r="AL158" s="182">
        <f t="shared" si="57"/>
        <v>0</v>
      </c>
      <c r="AM158" s="147">
        <f t="shared" si="58"/>
        <v>0</v>
      </c>
      <c r="AN158" s="147">
        <f t="shared" si="59"/>
        <v>0</v>
      </c>
      <c r="AO158" s="186">
        <f t="shared" si="60"/>
        <v>0</v>
      </c>
      <c r="AP158" s="147">
        <f t="shared" si="61"/>
        <v>0</v>
      </c>
      <c r="AQ158" s="147">
        <f t="shared" si="62"/>
        <v>0</v>
      </c>
      <c r="AR158" s="190">
        <f t="shared" si="63"/>
        <v>0</v>
      </c>
      <c r="AS158" s="189">
        <f t="shared" si="64"/>
        <v>0</v>
      </c>
    </row>
    <row r="159" spans="1:45" x14ac:dyDescent="0.2">
      <c r="A159" s="10">
        <f>+IF(OR(Y159&gt;0,I159&gt;0),MAX(A$14:A158)+1,0)</f>
        <v>0</v>
      </c>
      <c r="B159" s="11"/>
      <c r="C159" s="11"/>
      <c r="D159" s="435"/>
      <c r="E159" s="435"/>
      <c r="F159" s="435"/>
      <c r="G159" s="435"/>
      <c r="H159" s="435"/>
      <c r="I159" s="435">
        <f t="shared" si="44"/>
        <v>0</v>
      </c>
      <c r="J159" s="11"/>
      <c r="K159" s="435"/>
      <c r="L159" s="435"/>
      <c r="M159" s="435"/>
      <c r="N159" s="435"/>
      <c r="O159" s="435"/>
      <c r="P159" s="435">
        <f t="shared" si="45"/>
        <v>0</v>
      </c>
      <c r="Q159" s="11"/>
      <c r="R159" s="435"/>
      <c r="S159" s="435"/>
      <c r="T159" s="435"/>
      <c r="U159" s="435"/>
      <c r="V159" s="435"/>
      <c r="W159" s="435">
        <f t="shared" si="46"/>
        <v>0</v>
      </c>
      <c r="X159" s="447">
        <f t="shared" si="47"/>
        <v>0</v>
      </c>
      <c r="Y159" s="156">
        <f t="shared" si="48"/>
        <v>0</v>
      </c>
      <c r="Z159" s="11"/>
      <c r="AA159" s="11"/>
      <c r="AB159" s="156">
        <f t="shared" si="65"/>
        <v>0</v>
      </c>
      <c r="AC159" s="149"/>
      <c r="AD159" s="396">
        <f t="shared" si="49"/>
        <v>0</v>
      </c>
      <c r="AE159" s="157">
        <f t="shared" si="50"/>
        <v>0</v>
      </c>
      <c r="AF159" s="147">
        <f t="shared" si="51"/>
        <v>0</v>
      </c>
      <c r="AG159" s="147">
        <f t="shared" si="52"/>
        <v>0</v>
      </c>
      <c r="AH159" s="186">
        <f t="shared" si="53"/>
        <v>0</v>
      </c>
      <c r="AI159" s="147">
        <f t="shared" si="54"/>
        <v>0</v>
      </c>
      <c r="AJ159" s="147">
        <f t="shared" si="55"/>
        <v>0</v>
      </c>
      <c r="AK159" s="186">
        <f t="shared" si="56"/>
        <v>0</v>
      </c>
      <c r="AL159" s="182">
        <f t="shared" si="57"/>
        <v>0</v>
      </c>
      <c r="AM159" s="147">
        <f t="shared" si="58"/>
        <v>0</v>
      </c>
      <c r="AN159" s="147">
        <f t="shared" si="59"/>
        <v>0</v>
      </c>
      <c r="AO159" s="186">
        <f t="shared" si="60"/>
        <v>0</v>
      </c>
      <c r="AP159" s="147">
        <f t="shared" si="61"/>
        <v>0</v>
      </c>
      <c r="AQ159" s="147">
        <f t="shared" si="62"/>
        <v>0</v>
      </c>
      <c r="AR159" s="190">
        <f t="shared" si="63"/>
        <v>0</v>
      </c>
      <c r="AS159" s="189">
        <f t="shared" si="64"/>
        <v>0</v>
      </c>
    </row>
    <row r="160" spans="1:45" x14ac:dyDescent="0.2">
      <c r="A160" s="10">
        <f>+IF(OR(Y160&gt;0,I160&gt;0),MAX(A$14:A159)+1,0)</f>
        <v>0</v>
      </c>
      <c r="B160" s="11"/>
      <c r="C160" s="11"/>
      <c r="D160" s="435"/>
      <c r="E160" s="435"/>
      <c r="F160" s="435"/>
      <c r="G160" s="435"/>
      <c r="H160" s="435"/>
      <c r="I160" s="435">
        <f t="shared" si="44"/>
        <v>0</v>
      </c>
      <c r="J160" s="11"/>
      <c r="K160" s="435"/>
      <c r="L160" s="435"/>
      <c r="M160" s="435"/>
      <c r="N160" s="435"/>
      <c r="O160" s="435"/>
      <c r="P160" s="435">
        <f t="shared" si="45"/>
        <v>0</v>
      </c>
      <c r="Q160" s="11"/>
      <c r="R160" s="435"/>
      <c r="S160" s="435"/>
      <c r="T160" s="435"/>
      <c r="U160" s="435"/>
      <c r="V160" s="435"/>
      <c r="W160" s="435">
        <f t="shared" si="46"/>
        <v>0</v>
      </c>
      <c r="X160" s="447">
        <f t="shared" si="47"/>
        <v>0</v>
      </c>
      <c r="Y160" s="156">
        <f t="shared" si="48"/>
        <v>0</v>
      </c>
      <c r="Z160" s="11"/>
      <c r="AA160" s="11"/>
      <c r="AB160" s="156">
        <f t="shared" si="65"/>
        <v>0</v>
      </c>
      <c r="AC160" s="149"/>
      <c r="AD160" s="396">
        <f t="shared" si="49"/>
        <v>0</v>
      </c>
      <c r="AE160" s="157">
        <f t="shared" si="50"/>
        <v>0</v>
      </c>
      <c r="AF160" s="147">
        <f t="shared" si="51"/>
        <v>0</v>
      </c>
      <c r="AG160" s="147">
        <f t="shared" si="52"/>
        <v>0</v>
      </c>
      <c r="AH160" s="186">
        <f t="shared" si="53"/>
        <v>0</v>
      </c>
      <c r="AI160" s="147">
        <f t="shared" si="54"/>
        <v>0</v>
      </c>
      <c r="AJ160" s="147">
        <f t="shared" si="55"/>
        <v>0</v>
      </c>
      <c r="AK160" s="186">
        <f t="shared" si="56"/>
        <v>0</v>
      </c>
      <c r="AL160" s="182">
        <f t="shared" si="57"/>
        <v>0</v>
      </c>
      <c r="AM160" s="147">
        <f t="shared" si="58"/>
        <v>0</v>
      </c>
      <c r="AN160" s="147">
        <f t="shared" si="59"/>
        <v>0</v>
      </c>
      <c r="AO160" s="186">
        <f t="shared" si="60"/>
        <v>0</v>
      </c>
      <c r="AP160" s="147">
        <f t="shared" si="61"/>
        <v>0</v>
      </c>
      <c r="AQ160" s="147">
        <f t="shared" si="62"/>
        <v>0</v>
      </c>
      <c r="AR160" s="190">
        <f t="shared" si="63"/>
        <v>0</v>
      </c>
      <c r="AS160" s="189">
        <f t="shared" si="64"/>
        <v>0</v>
      </c>
    </row>
    <row r="161" spans="1:45" x14ac:dyDescent="0.2">
      <c r="A161" s="10">
        <f>+IF(OR(Y161&gt;0,I161&gt;0),MAX(A$14:A160)+1,0)</f>
        <v>0</v>
      </c>
      <c r="B161" s="11"/>
      <c r="C161" s="11"/>
      <c r="D161" s="435"/>
      <c r="E161" s="435"/>
      <c r="F161" s="435"/>
      <c r="G161" s="435"/>
      <c r="H161" s="435"/>
      <c r="I161" s="435">
        <f t="shared" si="44"/>
        <v>0</v>
      </c>
      <c r="J161" s="11"/>
      <c r="K161" s="435"/>
      <c r="L161" s="435"/>
      <c r="M161" s="435"/>
      <c r="N161" s="435"/>
      <c r="O161" s="435"/>
      <c r="P161" s="435">
        <f t="shared" si="45"/>
        <v>0</v>
      </c>
      <c r="Q161" s="11"/>
      <c r="R161" s="435"/>
      <c r="S161" s="435"/>
      <c r="T161" s="435"/>
      <c r="U161" s="435"/>
      <c r="V161" s="435"/>
      <c r="W161" s="435">
        <f t="shared" si="46"/>
        <v>0</v>
      </c>
      <c r="X161" s="447">
        <f t="shared" si="47"/>
        <v>0</v>
      </c>
      <c r="Y161" s="156">
        <f t="shared" si="48"/>
        <v>0</v>
      </c>
      <c r="Z161" s="11"/>
      <c r="AA161" s="11"/>
      <c r="AB161" s="156">
        <f t="shared" si="65"/>
        <v>0</v>
      </c>
      <c r="AC161" s="149"/>
      <c r="AD161" s="396">
        <f t="shared" si="49"/>
        <v>0</v>
      </c>
      <c r="AE161" s="157">
        <f t="shared" si="50"/>
        <v>0</v>
      </c>
      <c r="AF161" s="147">
        <f t="shared" si="51"/>
        <v>0</v>
      </c>
      <c r="AG161" s="147">
        <f t="shared" si="52"/>
        <v>0</v>
      </c>
      <c r="AH161" s="186">
        <f t="shared" si="53"/>
        <v>0</v>
      </c>
      <c r="AI161" s="147">
        <f t="shared" si="54"/>
        <v>0</v>
      </c>
      <c r="AJ161" s="147">
        <f t="shared" si="55"/>
        <v>0</v>
      </c>
      <c r="AK161" s="186">
        <f t="shared" si="56"/>
        <v>0</v>
      </c>
      <c r="AL161" s="182">
        <f t="shared" si="57"/>
        <v>0</v>
      </c>
      <c r="AM161" s="147">
        <f t="shared" si="58"/>
        <v>0</v>
      </c>
      <c r="AN161" s="147">
        <f t="shared" si="59"/>
        <v>0</v>
      </c>
      <c r="AO161" s="186">
        <f t="shared" si="60"/>
        <v>0</v>
      </c>
      <c r="AP161" s="147">
        <f t="shared" si="61"/>
        <v>0</v>
      </c>
      <c r="AQ161" s="147">
        <f t="shared" si="62"/>
        <v>0</v>
      </c>
      <c r="AR161" s="190">
        <f t="shared" si="63"/>
        <v>0</v>
      </c>
      <c r="AS161" s="189">
        <f t="shared" si="64"/>
        <v>0</v>
      </c>
    </row>
    <row r="162" spans="1:45" x14ac:dyDescent="0.2">
      <c r="A162" s="10">
        <f>+IF(OR(Y162&gt;0,I162&gt;0),MAX(A$14:A161)+1,0)</f>
        <v>0</v>
      </c>
      <c r="B162" s="11"/>
      <c r="C162" s="11"/>
      <c r="D162" s="435"/>
      <c r="E162" s="435"/>
      <c r="F162" s="435"/>
      <c r="G162" s="435"/>
      <c r="H162" s="435"/>
      <c r="I162" s="435">
        <f t="shared" si="44"/>
        <v>0</v>
      </c>
      <c r="J162" s="11"/>
      <c r="K162" s="435"/>
      <c r="L162" s="435"/>
      <c r="M162" s="435"/>
      <c r="N162" s="435"/>
      <c r="O162" s="435"/>
      <c r="P162" s="435">
        <f t="shared" si="45"/>
        <v>0</v>
      </c>
      <c r="Q162" s="11"/>
      <c r="R162" s="435"/>
      <c r="S162" s="435"/>
      <c r="T162" s="435"/>
      <c r="U162" s="435"/>
      <c r="V162" s="435"/>
      <c r="W162" s="435">
        <f t="shared" si="46"/>
        <v>0</v>
      </c>
      <c r="X162" s="447">
        <f t="shared" si="47"/>
        <v>0</v>
      </c>
      <c r="Y162" s="156">
        <f t="shared" si="48"/>
        <v>0</v>
      </c>
      <c r="Z162" s="11"/>
      <c r="AA162" s="11"/>
      <c r="AB162" s="156">
        <f t="shared" si="65"/>
        <v>0</v>
      </c>
      <c r="AC162" s="149"/>
      <c r="AD162" s="396">
        <f t="shared" si="49"/>
        <v>0</v>
      </c>
      <c r="AE162" s="157">
        <f t="shared" si="50"/>
        <v>0</v>
      </c>
      <c r="AF162" s="147">
        <f t="shared" si="51"/>
        <v>0</v>
      </c>
      <c r="AG162" s="147">
        <f t="shared" si="52"/>
        <v>0</v>
      </c>
      <c r="AH162" s="186">
        <f t="shared" si="53"/>
        <v>0</v>
      </c>
      <c r="AI162" s="147">
        <f t="shared" si="54"/>
        <v>0</v>
      </c>
      <c r="AJ162" s="147">
        <f t="shared" si="55"/>
        <v>0</v>
      </c>
      <c r="AK162" s="186">
        <f t="shared" si="56"/>
        <v>0</v>
      </c>
      <c r="AL162" s="182">
        <f t="shared" si="57"/>
        <v>0</v>
      </c>
      <c r="AM162" s="147">
        <f t="shared" si="58"/>
        <v>0</v>
      </c>
      <c r="AN162" s="147">
        <f t="shared" si="59"/>
        <v>0</v>
      </c>
      <c r="AO162" s="186">
        <f t="shared" si="60"/>
        <v>0</v>
      </c>
      <c r="AP162" s="147">
        <f t="shared" si="61"/>
        <v>0</v>
      </c>
      <c r="AQ162" s="147">
        <f t="shared" si="62"/>
        <v>0</v>
      </c>
      <c r="AR162" s="190">
        <f t="shared" si="63"/>
        <v>0</v>
      </c>
      <c r="AS162" s="189">
        <f t="shared" si="64"/>
        <v>0</v>
      </c>
    </row>
    <row r="163" spans="1:45" x14ac:dyDescent="0.2">
      <c r="A163" s="10">
        <f>+IF(OR(Y163&gt;0,I163&gt;0),MAX(A$14:A162)+1,0)</f>
        <v>0</v>
      </c>
      <c r="B163" s="11"/>
      <c r="C163" s="11"/>
      <c r="D163" s="435"/>
      <c r="E163" s="435"/>
      <c r="F163" s="435"/>
      <c r="G163" s="435"/>
      <c r="H163" s="435"/>
      <c r="I163" s="435">
        <f t="shared" si="44"/>
        <v>0</v>
      </c>
      <c r="J163" s="11"/>
      <c r="K163" s="435"/>
      <c r="L163" s="435"/>
      <c r="M163" s="435"/>
      <c r="N163" s="435"/>
      <c r="O163" s="435"/>
      <c r="P163" s="435">
        <f t="shared" si="45"/>
        <v>0</v>
      </c>
      <c r="Q163" s="11"/>
      <c r="R163" s="435"/>
      <c r="S163" s="435"/>
      <c r="T163" s="435"/>
      <c r="U163" s="435"/>
      <c r="V163" s="435"/>
      <c r="W163" s="435">
        <f t="shared" si="46"/>
        <v>0</v>
      </c>
      <c r="X163" s="447">
        <f t="shared" si="47"/>
        <v>0</v>
      </c>
      <c r="Y163" s="156">
        <f t="shared" si="48"/>
        <v>0</v>
      </c>
      <c r="Z163" s="11"/>
      <c r="AA163" s="11"/>
      <c r="AB163" s="156">
        <f t="shared" si="65"/>
        <v>0</v>
      </c>
      <c r="AC163" s="149"/>
      <c r="AD163" s="396">
        <f t="shared" si="49"/>
        <v>0</v>
      </c>
      <c r="AE163" s="157">
        <f t="shared" si="50"/>
        <v>0</v>
      </c>
      <c r="AF163" s="147">
        <f t="shared" si="51"/>
        <v>0</v>
      </c>
      <c r="AG163" s="147">
        <f t="shared" si="52"/>
        <v>0</v>
      </c>
      <c r="AH163" s="186">
        <f t="shared" si="53"/>
        <v>0</v>
      </c>
      <c r="AI163" s="147">
        <f t="shared" si="54"/>
        <v>0</v>
      </c>
      <c r="AJ163" s="147">
        <f t="shared" si="55"/>
        <v>0</v>
      </c>
      <c r="AK163" s="186">
        <f t="shared" si="56"/>
        <v>0</v>
      </c>
      <c r="AL163" s="182">
        <f t="shared" si="57"/>
        <v>0</v>
      </c>
      <c r="AM163" s="147">
        <f t="shared" si="58"/>
        <v>0</v>
      </c>
      <c r="AN163" s="147">
        <f t="shared" si="59"/>
        <v>0</v>
      </c>
      <c r="AO163" s="186">
        <f t="shared" si="60"/>
        <v>0</v>
      </c>
      <c r="AP163" s="147">
        <f t="shared" si="61"/>
        <v>0</v>
      </c>
      <c r="AQ163" s="147">
        <f t="shared" si="62"/>
        <v>0</v>
      </c>
      <c r="AR163" s="190">
        <f t="shared" si="63"/>
        <v>0</v>
      </c>
      <c r="AS163" s="189">
        <f t="shared" si="64"/>
        <v>0</v>
      </c>
    </row>
    <row r="164" spans="1:45" x14ac:dyDescent="0.2">
      <c r="A164" s="10">
        <f>+IF(OR(Y164&gt;0,I164&gt;0),MAX(A$14:A163)+1,0)</f>
        <v>0</v>
      </c>
      <c r="B164" s="11"/>
      <c r="C164" s="11"/>
      <c r="D164" s="435"/>
      <c r="E164" s="435"/>
      <c r="F164" s="435"/>
      <c r="G164" s="435"/>
      <c r="H164" s="435"/>
      <c r="I164" s="435">
        <f t="shared" si="44"/>
        <v>0</v>
      </c>
      <c r="J164" s="11"/>
      <c r="K164" s="435"/>
      <c r="L164" s="435"/>
      <c r="M164" s="435"/>
      <c r="N164" s="435"/>
      <c r="O164" s="435"/>
      <c r="P164" s="435">
        <f t="shared" si="45"/>
        <v>0</v>
      </c>
      <c r="Q164" s="11"/>
      <c r="R164" s="435"/>
      <c r="S164" s="435"/>
      <c r="T164" s="435"/>
      <c r="U164" s="435"/>
      <c r="V164" s="435"/>
      <c r="W164" s="435">
        <f t="shared" si="46"/>
        <v>0</v>
      </c>
      <c r="X164" s="447">
        <f t="shared" si="47"/>
        <v>0</v>
      </c>
      <c r="Y164" s="156">
        <f t="shared" si="48"/>
        <v>0</v>
      </c>
      <c r="Z164" s="11"/>
      <c r="AA164" s="11"/>
      <c r="AB164" s="156">
        <f t="shared" si="65"/>
        <v>0</v>
      </c>
      <c r="AC164" s="149"/>
      <c r="AD164" s="396">
        <f t="shared" si="49"/>
        <v>0</v>
      </c>
      <c r="AE164" s="157">
        <f t="shared" si="50"/>
        <v>0</v>
      </c>
      <c r="AF164" s="147">
        <f t="shared" si="51"/>
        <v>0</v>
      </c>
      <c r="AG164" s="147">
        <f t="shared" si="52"/>
        <v>0</v>
      </c>
      <c r="AH164" s="186">
        <f t="shared" si="53"/>
        <v>0</v>
      </c>
      <c r="AI164" s="147">
        <f t="shared" si="54"/>
        <v>0</v>
      </c>
      <c r="AJ164" s="147">
        <f t="shared" si="55"/>
        <v>0</v>
      </c>
      <c r="AK164" s="186">
        <f t="shared" si="56"/>
        <v>0</v>
      </c>
      <c r="AL164" s="182">
        <f t="shared" si="57"/>
        <v>0</v>
      </c>
      <c r="AM164" s="147">
        <f t="shared" si="58"/>
        <v>0</v>
      </c>
      <c r="AN164" s="147">
        <f t="shared" si="59"/>
        <v>0</v>
      </c>
      <c r="AO164" s="186">
        <f t="shared" si="60"/>
        <v>0</v>
      </c>
      <c r="AP164" s="147">
        <f t="shared" si="61"/>
        <v>0</v>
      </c>
      <c r="AQ164" s="147">
        <f t="shared" si="62"/>
        <v>0</v>
      </c>
      <c r="AR164" s="190">
        <f t="shared" si="63"/>
        <v>0</v>
      </c>
      <c r="AS164" s="189">
        <f t="shared" si="64"/>
        <v>0</v>
      </c>
    </row>
    <row r="165" spans="1:45" x14ac:dyDescent="0.2">
      <c r="A165" s="10">
        <f>+IF(OR(Y165&gt;0,I165&gt;0),MAX(A$14:A164)+1,0)</f>
        <v>0</v>
      </c>
      <c r="B165" s="11"/>
      <c r="C165" s="11"/>
      <c r="D165" s="435"/>
      <c r="E165" s="435"/>
      <c r="F165" s="435"/>
      <c r="G165" s="435"/>
      <c r="H165" s="435"/>
      <c r="I165" s="435">
        <f t="shared" si="44"/>
        <v>0</v>
      </c>
      <c r="J165" s="11"/>
      <c r="K165" s="435"/>
      <c r="L165" s="435"/>
      <c r="M165" s="435"/>
      <c r="N165" s="435"/>
      <c r="O165" s="435"/>
      <c r="P165" s="435">
        <f t="shared" si="45"/>
        <v>0</v>
      </c>
      <c r="Q165" s="11"/>
      <c r="R165" s="435"/>
      <c r="S165" s="435"/>
      <c r="T165" s="435"/>
      <c r="U165" s="435"/>
      <c r="V165" s="435"/>
      <c r="W165" s="435">
        <f t="shared" si="46"/>
        <v>0</v>
      </c>
      <c r="X165" s="447">
        <f t="shared" si="47"/>
        <v>0</v>
      </c>
      <c r="Y165" s="156">
        <f t="shared" si="48"/>
        <v>0</v>
      </c>
      <c r="Z165" s="11"/>
      <c r="AA165" s="11"/>
      <c r="AB165" s="156">
        <f t="shared" si="65"/>
        <v>0</v>
      </c>
      <c r="AC165" s="149"/>
      <c r="AD165" s="396">
        <f t="shared" si="49"/>
        <v>0</v>
      </c>
      <c r="AE165" s="157">
        <f t="shared" si="50"/>
        <v>0</v>
      </c>
      <c r="AF165" s="147">
        <f t="shared" si="51"/>
        <v>0</v>
      </c>
      <c r="AG165" s="147">
        <f t="shared" si="52"/>
        <v>0</v>
      </c>
      <c r="AH165" s="186">
        <f t="shared" si="53"/>
        <v>0</v>
      </c>
      <c r="AI165" s="147">
        <f t="shared" si="54"/>
        <v>0</v>
      </c>
      <c r="AJ165" s="147">
        <f t="shared" si="55"/>
        <v>0</v>
      </c>
      <c r="AK165" s="186">
        <f t="shared" si="56"/>
        <v>0</v>
      </c>
      <c r="AL165" s="182">
        <f t="shared" si="57"/>
        <v>0</v>
      </c>
      <c r="AM165" s="147">
        <f t="shared" si="58"/>
        <v>0</v>
      </c>
      <c r="AN165" s="147">
        <f t="shared" si="59"/>
        <v>0</v>
      </c>
      <c r="AO165" s="186">
        <f t="shared" si="60"/>
        <v>0</v>
      </c>
      <c r="AP165" s="147">
        <f t="shared" si="61"/>
        <v>0</v>
      </c>
      <c r="AQ165" s="147">
        <f t="shared" si="62"/>
        <v>0</v>
      </c>
      <c r="AR165" s="190">
        <f t="shared" si="63"/>
        <v>0</v>
      </c>
      <c r="AS165" s="189">
        <f t="shared" si="64"/>
        <v>0</v>
      </c>
    </row>
    <row r="166" spans="1:45" x14ac:dyDescent="0.2">
      <c r="A166" s="10">
        <f>+IF(OR(Y166&gt;0,I166&gt;0),MAX(A$14:A165)+1,0)</f>
        <v>0</v>
      </c>
      <c r="B166" s="11"/>
      <c r="C166" s="11"/>
      <c r="D166" s="435"/>
      <c r="E166" s="435"/>
      <c r="F166" s="435"/>
      <c r="G166" s="435"/>
      <c r="H166" s="435"/>
      <c r="I166" s="435">
        <f t="shared" si="44"/>
        <v>0</v>
      </c>
      <c r="J166" s="11"/>
      <c r="K166" s="435"/>
      <c r="L166" s="435"/>
      <c r="M166" s="435"/>
      <c r="N166" s="435"/>
      <c r="O166" s="435"/>
      <c r="P166" s="435">
        <f t="shared" si="45"/>
        <v>0</v>
      </c>
      <c r="Q166" s="11"/>
      <c r="R166" s="435"/>
      <c r="S166" s="435"/>
      <c r="T166" s="435"/>
      <c r="U166" s="435"/>
      <c r="V166" s="435"/>
      <c r="W166" s="435">
        <f t="shared" si="46"/>
        <v>0</v>
      </c>
      <c r="X166" s="447">
        <f t="shared" si="47"/>
        <v>0</v>
      </c>
      <c r="Y166" s="156">
        <f t="shared" si="48"/>
        <v>0</v>
      </c>
      <c r="Z166" s="11"/>
      <c r="AA166" s="11"/>
      <c r="AB166" s="156">
        <f t="shared" si="65"/>
        <v>0</v>
      </c>
      <c r="AC166" s="149"/>
      <c r="AD166" s="396">
        <f t="shared" si="49"/>
        <v>0</v>
      </c>
      <c r="AE166" s="157">
        <f t="shared" si="50"/>
        <v>0</v>
      </c>
      <c r="AF166" s="147">
        <f t="shared" si="51"/>
        <v>0</v>
      </c>
      <c r="AG166" s="147">
        <f t="shared" si="52"/>
        <v>0</v>
      </c>
      <c r="AH166" s="186">
        <f t="shared" si="53"/>
        <v>0</v>
      </c>
      <c r="AI166" s="147">
        <f t="shared" si="54"/>
        <v>0</v>
      </c>
      <c r="AJ166" s="147">
        <f t="shared" si="55"/>
        <v>0</v>
      </c>
      <c r="AK166" s="186">
        <f t="shared" si="56"/>
        <v>0</v>
      </c>
      <c r="AL166" s="182">
        <f t="shared" si="57"/>
        <v>0</v>
      </c>
      <c r="AM166" s="147">
        <f t="shared" si="58"/>
        <v>0</v>
      </c>
      <c r="AN166" s="147">
        <f t="shared" si="59"/>
        <v>0</v>
      </c>
      <c r="AO166" s="186">
        <f t="shared" si="60"/>
        <v>0</v>
      </c>
      <c r="AP166" s="147">
        <f t="shared" si="61"/>
        <v>0</v>
      </c>
      <c r="AQ166" s="147">
        <f t="shared" si="62"/>
        <v>0</v>
      </c>
      <c r="AR166" s="190">
        <f t="shared" si="63"/>
        <v>0</v>
      </c>
      <c r="AS166" s="189">
        <f t="shared" si="64"/>
        <v>0</v>
      </c>
    </row>
    <row r="167" spans="1:45" x14ac:dyDescent="0.2">
      <c r="A167" s="10">
        <f>+IF(OR(Y167&gt;0,I167&gt;0),MAX(A$14:A166)+1,0)</f>
        <v>0</v>
      </c>
      <c r="B167" s="11"/>
      <c r="C167" s="11"/>
      <c r="D167" s="435"/>
      <c r="E167" s="435"/>
      <c r="F167" s="435"/>
      <c r="G167" s="435"/>
      <c r="H167" s="435"/>
      <c r="I167" s="435">
        <f t="shared" si="44"/>
        <v>0</v>
      </c>
      <c r="J167" s="11"/>
      <c r="K167" s="435"/>
      <c r="L167" s="435"/>
      <c r="M167" s="435"/>
      <c r="N167" s="435"/>
      <c r="O167" s="435"/>
      <c r="P167" s="435">
        <f t="shared" si="45"/>
        <v>0</v>
      </c>
      <c r="Q167" s="11"/>
      <c r="R167" s="435"/>
      <c r="S167" s="435"/>
      <c r="T167" s="435"/>
      <c r="U167" s="435"/>
      <c r="V167" s="435"/>
      <c r="W167" s="435">
        <f t="shared" si="46"/>
        <v>0</v>
      </c>
      <c r="X167" s="447">
        <f t="shared" si="47"/>
        <v>0</v>
      </c>
      <c r="Y167" s="156">
        <f t="shared" si="48"/>
        <v>0</v>
      </c>
      <c r="Z167" s="11"/>
      <c r="AA167" s="11"/>
      <c r="AB167" s="156">
        <f t="shared" si="65"/>
        <v>0</v>
      </c>
      <c r="AC167" s="149"/>
      <c r="AD167" s="396">
        <f t="shared" si="49"/>
        <v>0</v>
      </c>
      <c r="AE167" s="157">
        <f t="shared" si="50"/>
        <v>0</v>
      </c>
      <c r="AF167" s="147">
        <f t="shared" si="51"/>
        <v>0</v>
      </c>
      <c r="AG167" s="147">
        <f t="shared" si="52"/>
        <v>0</v>
      </c>
      <c r="AH167" s="186">
        <f t="shared" si="53"/>
        <v>0</v>
      </c>
      <c r="AI167" s="147">
        <f t="shared" si="54"/>
        <v>0</v>
      </c>
      <c r="AJ167" s="147">
        <f t="shared" si="55"/>
        <v>0</v>
      </c>
      <c r="AK167" s="186">
        <f t="shared" si="56"/>
        <v>0</v>
      </c>
      <c r="AL167" s="182">
        <f t="shared" si="57"/>
        <v>0</v>
      </c>
      <c r="AM167" s="147">
        <f t="shared" si="58"/>
        <v>0</v>
      </c>
      <c r="AN167" s="147">
        <f t="shared" si="59"/>
        <v>0</v>
      </c>
      <c r="AO167" s="186">
        <f t="shared" si="60"/>
        <v>0</v>
      </c>
      <c r="AP167" s="147">
        <f t="shared" si="61"/>
        <v>0</v>
      </c>
      <c r="AQ167" s="147">
        <f t="shared" si="62"/>
        <v>0</v>
      </c>
      <c r="AR167" s="190">
        <f t="shared" si="63"/>
        <v>0</v>
      </c>
      <c r="AS167" s="189">
        <f t="shared" si="64"/>
        <v>0</v>
      </c>
    </row>
    <row r="168" spans="1:45" x14ac:dyDescent="0.2">
      <c r="A168" s="10">
        <f>+IF(OR(Y168&gt;0,I168&gt;0),MAX(A$14:A167)+1,0)</f>
        <v>0</v>
      </c>
      <c r="B168" s="11"/>
      <c r="C168" s="11"/>
      <c r="D168" s="435"/>
      <c r="E168" s="435"/>
      <c r="F168" s="435"/>
      <c r="G168" s="435"/>
      <c r="H168" s="435"/>
      <c r="I168" s="435">
        <f t="shared" si="44"/>
        <v>0</v>
      </c>
      <c r="J168" s="11"/>
      <c r="K168" s="435"/>
      <c r="L168" s="435"/>
      <c r="M168" s="435"/>
      <c r="N168" s="435"/>
      <c r="O168" s="435"/>
      <c r="P168" s="435">
        <f t="shared" si="45"/>
        <v>0</v>
      </c>
      <c r="Q168" s="11"/>
      <c r="R168" s="435"/>
      <c r="S168" s="435"/>
      <c r="T168" s="435"/>
      <c r="U168" s="435"/>
      <c r="V168" s="435"/>
      <c r="W168" s="435">
        <f t="shared" si="46"/>
        <v>0</v>
      </c>
      <c r="X168" s="447">
        <f t="shared" si="47"/>
        <v>0</v>
      </c>
      <c r="Y168" s="156">
        <f t="shared" si="48"/>
        <v>0</v>
      </c>
      <c r="Z168" s="11"/>
      <c r="AA168" s="11"/>
      <c r="AB168" s="156">
        <f t="shared" si="65"/>
        <v>0</v>
      </c>
      <c r="AC168" s="149"/>
      <c r="AD168" s="396">
        <f t="shared" si="49"/>
        <v>0</v>
      </c>
      <c r="AE168" s="157">
        <f t="shared" si="50"/>
        <v>0</v>
      </c>
      <c r="AF168" s="147">
        <f t="shared" si="51"/>
        <v>0</v>
      </c>
      <c r="AG168" s="147">
        <f t="shared" si="52"/>
        <v>0</v>
      </c>
      <c r="AH168" s="186">
        <f t="shared" si="53"/>
        <v>0</v>
      </c>
      <c r="AI168" s="147">
        <f t="shared" si="54"/>
        <v>0</v>
      </c>
      <c r="AJ168" s="147">
        <f t="shared" si="55"/>
        <v>0</v>
      </c>
      <c r="AK168" s="186">
        <f t="shared" si="56"/>
        <v>0</v>
      </c>
      <c r="AL168" s="182">
        <f t="shared" si="57"/>
        <v>0</v>
      </c>
      <c r="AM168" s="147">
        <f t="shared" si="58"/>
        <v>0</v>
      </c>
      <c r="AN168" s="147">
        <f t="shared" si="59"/>
        <v>0</v>
      </c>
      <c r="AO168" s="186">
        <f t="shared" si="60"/>
        <v>0</v>
      </c>
      <c r="AP168" s="147">
        <f t="shared" si="61"/>
        <v>0</v>
      </c>
      <c r="AQ168" s="147">
        <f t="shared" si="62"/>
        <v>0</v>
      </c>
      <c r="AR168" s="190">
        <f t="shared" si="63"/>
        <v>0</v>
      </c>
      <c r="AS168" s="189">
        <f t="shared" si="64"/>
        <v>0</v>
      </c>
    </row>
    <row r="169" spans="1:45" x14ac:dyDescent="0.2">
      <c r="A169" s="10">
        <f>+IF(OR(Y169&gt;0,I169&gt;0),MAX(A$14:A168)+1,0)</f>
        <v>0</v>
      </c>
      <c r="B169" s="11"/>
      <c r="C169" s="11"/>
      <c r="D169" s="435"/>
      <c r="E169" s="435"/>
      <c r="F169" s="435"/>
      <c r="G169" s="435"/>
      <c r="H169" s="435"/>
      <c r="I169" s="435">
        <f t="shared" si="44"/>
        <v>0</v>
      </c>
      <c r="J169" s="11"/>
      <c r="K169" s="435"/>
      <c r="L169" s="435"/>
      <c r="M169" s="435"/>
      <c r="N169" s="435"/>
      <c r="O169" s="435"/>
      <c r="P169" s="435">
        <f t="shared" si="45"/>
        <v>0</v>
      </c>
      <c r="Q169" s="11"/>
      <c r="R169" s="435"/>
      <c r="S169" s="435"/>
      <c r="T169" s="435"/>
      <c r="U169" s="435"/>
      <c r="V169" s="435"/>
      <c r="W169" s="435">
        <f t="shared" si="46"/>
        <v>0</v>
      </c>
      <c r="X169" s="447">
        <f t="shared" si="47"/>
        <v>0</v>
      </c>
      <c r="Y169" s="156">
        <f t="shared" si="48"/>
        <v>0</v>
      </c>
      <c r="Z169" s="11"/>
      <c r="AA169" s="11"/>
      <c r="AB169" s="156">
        <f t="shared" si="65"/>
        <v>0</v>
      </c>
      <c r="AC169" s="149"/>
      <c r="AD169" s="396">
        <f t="shared" si="49"/>
        <v>0</v>
      </c>
      <c r="AE169" s="157">
        <f t="shared" si="50"/>
        <v>0</v>
      </c>
      <c r="AF169" s="147">
        <f t="shared" si="51"/>
        <v>0</v>
      </c>
      <c r="AG169" s="147">
        <f t="shared" si="52"/>
        <v>0</v>
      </c>
      <c r="AH169" s="186">
        <f t="shared" si="53"/>
        <v>0</v>
      </c>
      <c r="AI169" s="147">
        <f t="shared" si="54"/>
        <v>0</v>
      </c>
      <c r="AJ169" s="147">
        <f t="shared" si="55"/>
        <v>0</v>
      </c>
      <c r="AK169" s="186">
        <f t="shared" si="56"/>
        <v>0</v>
      </c>
      <c r="AL169" s="182">
        <f t="shared" si="57"/>
        <v>0</v>
      </c>
      <c r="AM169" s="147">
        <f t="shared" si="58"/>
        <v>0</v>
      </c>
      <c r="AN169" s="147">
        <f t="shared" si="59"/>
        <v>0</v>
      </c>
      <c r="AO169" s="186">
        <f t="shared" si="60"/>
        <v>0</v>
      </c>
      <c r="AP169" s="147">
        <f t="shared" si="61"/>
        <v>0</v>
      </c>
      <c r="AQ169" s="147">
        <f t="shared" si="62"/>
        <v>0</v>
      </c>
      <c r="AR169" s="190">
        <f t="shared" si="63"/>
        <v>0</v>
      </c>
      <c r="AS169" s="189">
        <f t="shared" si="64"/>
        <v>0</v>
      </c>
    </row>
    <row r="170" spans="1:45" x14ac:dyDescent="0.2">
      <c r="A170" s="10">
        <f>+IF(OR(Y170&gt;0,I170&gt;0),MAX(A$14:A169)+1,0)</f>
        <v>0</v>
      </c>
      <c r="B170" s="11"/>
      <c r="C170" s="11"/>
      <c r="D170" s="435"/>
      <c r="E170" s="435"/>
      <c r="F170" s="435"/>
      <c r="G170" s="435"/>
      <c r="H170" s="435"/>
      <c r="I170" s="435">
        <f t="shared" si="44"/>
        <v>0</v>
      </c>
      <c r="J170" s="11"/>
      <c r="K170" s="435"/>
      <c r="L170" s="435"/>
      <c r="M170" s="435"/>
      <c r="N170" s="435"/>
      <c r="O170" s="435"/>
      <c r="P170" s="435">
        <f t="shared" si="45"/>
        <v>0</v>
      </c>
      <c r="Q170" s="11"/>
      <c r="R170" s="435"/>
      <c r="S170" s="435"/>
      <c r="T170" s="435"/>
      <c r="U170" s="435"/>
      <c r="V170" s="435"/>
      <c r="W170" s="435">
        <f t="shared" si="46"/>
        <v>0</v>
      </c>
      <c r="X170" s="447">
        <f t="shared" si="47"/>
        <v>0</v>
      </c>
      <c r="Y170" s="156">
        <f t="shared" si="48"/>
        <v>0</v>
      </c>
      <c r="Z170" s="11"/>
      <c r="AA170" s="11"/>
      <c r="AB170" s="156">
        <f t="shared" si="65"/>
        <v>0</v>
      </c>
      <c r="AC170" s="149"/>
      <c r="AD170" s="396">
        <f t="shared" si="49"/>
        <v>0</v>
      </c>
      <c r="AE170" s="157">
        <f t="shared" si="50"/>
        <v>0</v>
      </c>
      <c r="AF170" s="147">
        <f t="shared" si="51"/>
        <v>0</v>
      </c>
      <c r="AG170" s="147">
        <f t="shared" si="52"/>
        <v>0</v>
      </c>
      <c r="AH170" s="186">
        <f t="shared" si="53"/>
        <v>0</v>
      </c>
      <c r="AI170" s="147">
        <f t="shared" si="54"/>
        <v>0</v>
      </c>
      <c r="AJ170" s="147">
        <f t="shared" si="55"/>
        <v>0</v>
      </c>
      <c r="AK170" s="186">
        <f t="shared" si="56"/>
        <v>0</v>
      </c>
      <c r="AL170" s="182">
        <f t="shared" si="57"/>
        <v>0</v>
      </c>
      <c r="AM170" s="147">
        <f t="shared" si="58"/>
        <v>0</v>
      </c>
      <c r="AN170" s="147">
        <f t="shared" si="59"/>
        <v>0</v>
      </c>
      <c r="AO170" s="186">
        <f t="shared" si="60"/>
        <v>0</v>
      </c>
      <c r="AP170" s="147">
        <f t="shared" si="61"/>
        <v>0</v>
      </c>
      <c r="AQ170" s="147">
        <f t="shared" si="62"/>
        <v>0</v>
      </c>
      <c r="AR170" s="190">
        <f t="shared" si="63"/>
        <v>0</v>
      </c>
      <c r="AS170" s="189">
        <f t="shared" si="64"/>
        <v>0</v>
      </c>
    </row>
    <row r="171" spans="1:45" x14ac:dyDescent="0.2">
      <c r="A171" s="10">
        <f>+IF(OR(Y171&gt;0,I171&gt;0),MAX(A$14:A170)+1,0)</f>
        <v>0</v>
      </c>
      <c r="B171" s="11"/>
      <c r="C171" s="11"/>
      <c r="D171" s="435"/>
      <c r="E171" s="435"/>
      <c r="F171" s="435"/>
      <c r="G171" s="435"/>
      <c r="H171" s="435"/>
      <c r="I171" s="435">
        <f t="shared" si="44"/>
        <v>0</v>
      </c>
      <c r="J171" s="11"/>
      <c r="K171" s="435"/>
      <c r="L171" s="435"/>
      <c r="M171" s="435"/>
      <c r="N171" s="435"/>
      <c r="O171" s="435"/>
      <c r="P171" s="435">
        <f t="shared" si="45"/>
        <v>0</v>
      </c>
      <c r="Q171" s="11"/>
      <c r="R171" s="435"/>
      <c r="S171" s="435"/>
      <c r="T171" s="435"/>
      <c r="U171" s="435"/>
      <c r="V171" s="435"/>
      <c r="W171" s="435">
        <f t="shared" si="46"/>
        <v>0</v>
      </c>
      <c r="X171" s="447">
        <f t="shared" si="47"/>
        <v>0</v>
      </c>
      <c r="Y171" s="156">
        <f t="shared" si="48"/>
        <v>0</v>
      </c>
      <c r="Z171" s="11"/>
      <c r="AA171" s="11"/>
      <c r="AB171" s="156">
        <f t="shared" si="65"/>
        <v>0</v>
      </c>
      <c r="AC171" s="149"/>
      <c r="AD171" s="396">
        <f t="shared" si="49"/>
        <v>0</v>
      </c>
      <c r="AE171" s="157">
        <f t="shared" si="50"/>
        <v>0</v>
      </c>
      <c r="AF171" s="147">
        <f t="shared" si="51"/>
        <v>0</v>
      </c>
      <c r="AG171" s="147">
        <f t="shared" si="52"/>
        <v>0</v>
      </c>
      <c r="AH171" s="186">
        <f t="shared" si="53"/>
        <v>0</v>
      </c>
      <c r="AI171" s="147">
        <f t="shared" si="54"/>
        <v>0</v>
      </c>
      <c r="AJ171" s="147">
        <f t="shared" si="55"/>
        <v>0</v>
      </c>
      <c r="AK171" s="186">
        <f t="shared" si="56"/>
        <v>0</v>
      </c>
      <c r="AL171" s="182">
        <f t="shared" si="57"/>
        <v>0</v>
      </c>
      <c r="AM171" s="147">
        <f t="shared" si="58"/>
        <v>0</v>
      </c>
      <c r="AN171" s="147">
        <f t="shared" si="59"/>
        <v>0</v>
      </c>
      <c r="AO171" s="186">
        <f t="shared" si="60"/>
        <v>0</v>
      </c>
      <c r="AP171" s="147">
        <f t="shared" si="61"/>
        <v>0</v>
      </c>
      <c r="AQ171" s="147">
        <f t="shared" si="62"/>
        <v>0</v>
      </c>
      <c r="AR171" s="190">
        <f t="shared" si="63"/>
        <v>0</v>
      </c>
      <c r="AS171" s="189">
        <f t="shared" si="64"/>
        <v>0</v>
      </c>
    </row>
    <row r="172" spans="1:45" x14ac:dyDescent="0.2">
      <c r="A172" s="10">
        <f>+IF(OR(Y172&gt;0,I172&gt;0),MAX(A$14:A171)+1,0)</f>
        <v>0</v>
      </c>
      <c r="B172" s="11"/>
      <c r="C172" s="11"/>
      <c r="D172" s="435"/>
      <c r="E172" s="435"/>
      <c r="F172" s="435"/>
      <c r="G172" s="435"/>
      <c r="H172" s="435"/>
      <c r="I172" s="435">
        <f t="shared" si="44"/>
        <v>0</v>
      </c>
      <c r="J172" s="11"/>
      <c r="K172" s="435"/>
      <c r="L172" s="435"/>
      <c r="M172" s="435"/>
      <c r="N172" s="435"/>
      <c r="O172" s="435"/>
      <c r="P172" s="435">
        <f t="shared" si="45"/>
        <v>0</v>
      </c>
      <c r="Q172" s="11"/>
      <c r="R172" s="435"/>
      <c r="S172" s="435"/>
      <c r="T172" s="435"/>
      <c r="U172" s="435"/>
      <c r="V172" s="435"/>
      <c r="W172" s="435">
        <f t="shared" si="46"/>
        <v>0</v>
      </c>
      <c r="X172" s="447">
        <f t="shared" si="47"/>
        <v>0</v>
      </c>
      <c r="Y172" s="156">
        <f t="shared" si="48"/>
        <v>0</v>
      </c>
      <c r="Z172" s="11"/>
      <c r="AA172" s="11"/>
      <c r="AB172" s="156">
        <f t="shared" si="65"/>
        <v>0</v>
      </c>
      <c r="AC172" s="149"/>
      <c r="AD172" s="396">
        <f t="shared" si="49"/>
        <v>0</v>
      </c>
      <c r="AE172" s="157">
        <f t="shared" si="50"/>
        <v>0</v>
      </c>
      <c r="AF172" s="147">
        <f t="shared" si="51"/>
        <v>0</v>
      </c>
      <c r="AG172" s="147">
        <f t="shared" si="52"/>
        <v>0</v>
      </c>
      <c r="AH172" s="186">
        <f t="shared" si="53"/>
        <v>0</v>
      </c>
      <c r="AI172" s="147">
        <f t="shared" si="54"/>
        <v>0</v>
      </c>
      <c r="AJ172" s="147">
        <f t="shared" si="55"/>
        <v>0</v>
      </c>
      <c r="AK172" s="186">
        <f t="shared" si="56"/>
        <v>0</v>
      </c>
      <c r="AL172" s="182">
        <f t="shared" si="57"/>
        <v>0</v>
      </c>
      <c r="AM172" s="147">
        <f t="shared" si="58"/>
        <v>0</v>
      </c>
      <c r="AN172" s="147">
        <f t="shared" si="59"/>
        <v>0</v>
      </c>
      <c r="AO172" s="186">
        <f t="shared" si="60"/>
        <v>0</v>
      </c>
      <c r="AP172" s="147">
        <f t="shared" si="61"/>
        <v>0</v>
      </c>
      <c r="AQ172" s="147">
        <f t="shared" si="62"/>
        <v>0</v>
      </c>
      <c r="AR172" s="190">
        <f t="shared" si="63"/>
        <v>0</v>
      </c>
      <c r="AS172" s="189">
        <f t="shared" si="64"/>
        <v>0</v>
      </c>
    </row>
    <row r="173" spans="1:45" x14ac:dyDescent="0.2">
      <c r="A173" s="10">
        <f>+IF(OR(Y173&gt;0,I173&gt;0),MAX(A$14:A172)+1,0)</f>
        <v>0</v>
      </c>
      <c r="B173" s="11"/>
      <c r="C173" s="11"/>
      <c r="D173" s="435"/>
      <c r="E173" s="435"/>
      <c r="F173" s="435"/>
      <c r="G173" s="435"/>
      <c r="H173" s="435"/>
      <c r="I173" s="435">
        <f t="shared" si="44"/>
        <v>0</v>
      </c>
      <c r="J173" s="11"/>
      <c r="K173" s="435"/>
      <c r="L173" s="435"/>
      <c r="M173" s="435"/>
      <c r="N173" s="435"/>
      <c r="O173" s="435"/>
      <c r="P173" s="435">
        <f t="shared" si="45"/>
        <v>0</v>
      </c>
      <c r="Q173" s="11"/>
      <c r="R173" s="435"/>
      <c r="S173" s="435"/>
      <c r="T173" s="435"/>
      <c r="U173" s="435"/>
      <c r="V173" s="435"/>
      <c r="W173" s="435">
        <f t="shared" si="46"/>
        <v>0</v>
      </c>
      <c r="X173" s="447">
        <f t="shared" si="47"/>
        <v>0</v>
      </c>
      <c r="Y173" s="156">
        <f t="shared" si="48"/>
        <v>0</v>
      </c>
      <c r="Z173" s="11"/>
      <c r="AA173" s="11"/>
      <c r="AB173" s="156">
        <f t="shared" si="65"/>
        <v>0</v>
      </c>
      <c r="AC173" s="149"/>
      <c r="AD173" s="396">
        <f t="shared" si="49"/>
        <v>0</v>
      </c>
      <c r="AE173" s="157">
        <f t="shared" si="50"/>
        <v>0</v>
      </c>
      <c r="AF173" s="147">
        <f t="shared" si="51"/>
        <v>0</v>
      </c>
      <c r="AG173" s="147">
        <f t="shared" si="52"/>
        <v>0</v>
      </c>
      <c r="AH173" s="186">
        <f t="shared" si="53"/>
        <v>0</v>
      </c>
      <c r="AI173" s="147">
        <f t="shared" si="54"/>
        <v>0</v>
      </c>
      <c r="AJ173" s="147">
        <f t="shared" si="55"/>
        <v>0</v>
      </c>
      <c r="AK173" s="186">
        <f t="shared" si="56"/>
        <v>0</v>
      </c>
      <c r="AL173" s="182">
        <f t="shared" si="57"/>
        <v>0</v>
      </c>
      <c r="AM173" s="147">
        <f t="shared" si="58"/>
        <v>0</v>
      </c>
      <c r="AN173" s="147">
        <f t="shared" si="59"/>
        <v>0</v>
      </c>
      <c r="AO173" s="186">
        <f t="shared" si="60"/>
        <v>0</v>
      </c>
      <c r="AP173" s="147">
        <f t="shared" si="61"/>
        <v>0</v>
      </c>
      <c r="AQ173" s="147">
        <f t="shared" si="62"/>
        <v>0</v>
      </c>
      <c r="AR173" s="190">
        <f t="shared" si="63"/>
        <v>0</v>
      </c>
      <c r="AS173" s="189">
        <f t="shared" si="64"/>
        <v>0</v>
      </c>
    </row>
    <row r="174" spans="1:45" x14ac:dyDescent="0.2">
      <c r="A174" s="10">
        <f>+IF(OR(Y174&gt;0,I174&gt;0),MAX(A$14:A173)+1,0)</f>
        <v>0</v>
      </c>
      <c r="B174" s="11"/>
      <c r="C174" s="11"/>
      <c r="D174" s="435"/>
      <c r="E174" s="435"/>
      <c r="F174" s="435"/>
      <c r="G174" s="435"/>
      <c r="H174" s="435"/>
      <c r="I174" s="435">
        <f t="shared" si="44"/>
        <v>0</v>
      </c>
      <c r="J174" s="11"/>
      <c r="K174" s="435"/>
      <c r="L174" s="435"/>
      <c r="M174" s="435"/>
      <c r="N174" s="435"/>
      <c r="O174" s="435"/>
      <c r="P174" s="435">
        <f t="shared" si="45"/>
        <v>0</v>
      </c>
      <c r="Q174" s="11"/>
      <c r="R174" s="435"/>
      <c r="S174" s="435"/>
      <c r="T174" s="435"/>
      <c r="U174" s="435"/>
      <c r="V174" s="435"/>
      <c r="W174" s="435">
        <f t="shared" si="46"/>
        <v>0</v>
      </c>
      <c r="X174" s="447">
        <f t="shared" si="47"/>
        <v>0</v>
      </c>
      <c r="Y174" s="156">
        <f t="shared" si="48"/>
        <v>0</v>
      </c>
      <c r="Z174" s="11"/>
      <c r="AA174" s="11"/>
      <c r="AB174" s="156">
        <f t="shared" si="65"/>
        <v>0</v>
      </c>
      <c r="AC174" s="149"/>
      <c r="AD174" s="396">
        <f t="shared" si="49"/>
        <v>0</v>
      </c>
      <c r="AE174" s="157">
        <f t="shared" si="50"/>
        <v>0</v>
      </c>
      <c r="AF174" s="147">
        <f t="shared" si="51"/>
        <v>0</v>
      </c>
      <c r="AG174" s="147">
        <f t="shared" si="52"/>
        <v>0</v>
      </c>
      <c r="AH174" s="186">
        <f t="shared" si="53"/>
        <v>0</v>
      </c>
      <c r="AI174" s="147">
        <f t="shared" si="54"/>
        <v>0</v>
      </c>
      <c r="AJ174" s="147">
        <f t="shared" si="55"/>
        <v>0</v>
      </c>
      <c r="AK174" s="186">
        <f t="shared" si="56"/>
        <v>0</v>
      </c>
      <c r="AL174" s="182">
        <f t="shared" si="57"/>
        <v>0</v>
      </c>
      <c r="AM174" s="147">
        <f t="shared" si="58"/>
        <v>0</v>
      </c>
      <c r="AN174" s="147">
        <f t="shared" si="59"/>
        <v>0</v>
      </c>
      <c r="AO174" s="186">
        <f t="shared" si="60"/>
        <v>0</v>
      </c>
      <c r="AP174" s="147">
        <f t="shared" si="61"/>
        <v>0</v>
      </c>
      <c r="AQ174" s="147">
        <f t="shared" si="62"/>
        <v>0</v>
      </c>
      <c r="AR174" s="190">
        <f t="shared" si="63"/>
        <v>0</v>
      </c>
      <c r="AS174" s="189">
        <f t="shared" si="64"/>
        <v>0</v>
      </c>
    </row>
    <row r="175" spans="1:45" x14ac:dyDescent="0.2">
      <c r="A175" s="10">
        <f>+IF(OR(Y175&gt;0,I175&gt;0),MAX(A$14:A174)+1,0)</f>
        <v>0</v>
      </c>
      <c r="B175" s="11"/>
      <c r="C175" s="11"/>
      <c r="D175" s="435"/>
      <c r="E175" s="435"/>
      <c r="F175" s="435"/>
      <c r="G175" s="435"/>
      <c r="H175" s="435"/>
      <c r="I175" s="435">
        <f t="shared" si="44"/>
        <v>0</v>
      </c>
      <c r="J175" s="11"/>
      <c r="K175" s="435"/>
      <c r="L175" s="435"/>
      <c r="M175" s="435"/>
      <c r="N175" s="435"/>
      <c r="O175" s="435"/>
      <c r="P175" s="435">
        <f t="shared" si="45"/>
        <v>0</v>
      </c>
      <c r="Q175" s="11"/>
      <c r="R175" s="435"/>
      <c r="S175" s="435"/>
      <c r="T175" s="435"/>
      <c r="U175" s="435"/>
      <c r="V175" s="435"/>
      <c r="W175" s="435">
        <f t="shared" si="46"/>
        <v>0</v>
      </c>
      <c r="X175" s="447">
        <f t="shared" si="47"/>
        <v>0</v>
      </c>
      <c r="Y175" s="156">
        <f t="shared" si="48"/>
        <v>0</v>
      </c>
      <c r="Z175" s="11"/>
      <c r="AA175" s="11"/>
      <c r="AB175" s="156">
        <f t="shared" si="65"/>
        <v>0</v>
      </c>
      <c r="AC175" s="149"/>
      <c r="AD175" s="396">
        <f t="shared" si="49"/>
        <v>0</v>
      </c>
      <c r="AE175" s="157">
        <f t="shared" si="50"/>
        <v>0</v>
      </c>
      <c r="AF175" s="147">
        <f t="shared" si="51"/>
        <v>0</v>
      </c>
      <c r="AG175" s="147">
        <f t="shared" si="52"/>
        <v>0</v>
      </c>
      <c r="AH175" s="186">
        <f t="shared" si="53"/>
        <v>0</v>
      </c>
      <c r="AI175" s="147">
        <f t="shared" si="54"/>
        <v>0</v>
      </c>
      <c r="AJ175" s="147">
        <f t="shared" si="55"/>
        <v>0</v>
      </c>
      <c r="AK175" s="186">
        <f t="shared" si="56"/>
        <v>0</v>
      </c>
      <c r="AL175" s="182">
        <f t="shared" si="57"/>
        <v>0</v>
      </c>
      <c r="AM175" s="147">
        <f t="shared" si="58"/>
        <v>0</v>
      </c>
      <c r="AN175" s="147">
        <f t="shared" si="59"/>
        <v>0</v>
      </c>
      <c r="AO175" s="186">
        <f t="shared" si="60"/>
        <v>0</v>
      </c>
      <c r="AP175" s="147">
        <f t="shared" si="61"/>
        <v>0</v>
      </c>
      <c r="AQ175" s="147">
        <f t="shared" si="62"/>
        <v>0</v>
      </c>
      <c r="AR175" s="190">
        <f t="shared" si="63"/>
        <v>0</v>
      </c>
      <c r="AS175" s="189">
        <f t="shared" si="64"/>
        <v>0</v>
      </c>
    </row>
    <row r="176" spans="1:45" x14ac:dyDescent="0.2">
      <c r="A176" s="10">
        <f>+IF(OR(Y176&gt;0,I176&gt;0),MAX(A$14:A175)+1,0)</f>
        <v>0</v>
      </c>
      <c r="B176" s="11"/>
      <c r="C176" s="11"/>
      <c r="D176" s="435"/>
      <c r="E176" s="435"/>
      <c r="F176" s="435"/>
      <c r="G176" s="435"/>
      <c r="H176" s="435"/>
      <c r="I176" s="435">
        <f t="shared" si="44"/>
        <v>0</v>
      </c>
      <c r="J176" s="11"/>
      <c r="K176" s="435"/>
      <c r="L176" s="435"/>
      <c r="M176" s="435"/>
      <c r="N176" s="435"/>
      <c r="O176" s="435"/>
      <c r="P176" s="435">
        <f t="shared" si="45"/>
        <v>0</v>
      </c>
      <c r="Q176" s="11"/>
      <c r="R176" s="435"/>
      <c r="S176" s="435"/>
      <c r="T176" s="435"/>
      <c r="U176" s="435"/>
      <c r="V176" s="435"/>
      <c r="W176" s="435">
        <f t="shared" si="46"/>
        <v>0</v>
      </c>
      <c r="X176" s="447">
        <f t="shared" si="47"/>
        <v>0</v>
      </c>
      <c r="Y176" s="156">
        <f t="shared" si="48"/>
        <v>0</v>
      </c>
      <c r="Z176" s="11"/>
      <c r="AA176" s="11"/>
      <c r="AB176" s="156">
        <f t="shared" si="65"/>
        <v>0</v>
      </c>
      <c r="AC176" s="149"/>
      <c r="AD176" s="396">
        <f t="shared" si="49"/>
        <v>0</v>
      </c>
      <c r="AE176" s="157">
        <f t="shared" si="50"/>
        <v>0</v>
      </c>
      <c r="AF176" s="147">
        <f t="shared" si="51"/>
        <v>0</v>
      </c>
      <c r="AG176" s="147">
        <f t="shared" si="52"/>
        <v>0</v>
      </c>
      <c r="AH176" s="186">
        <f t="shared" si="53"/>
        <v>0</v>
      </c>
      <c r="AI176" s="147">
        <f t="shared" si="54"/>
        <v>0</v>
      </c>
      <c r="AJ176" s="147">
        <f t="shared" si="55"/>
        <v>0</v>
      </c>
      <c r="AK176" s="186">
        <f t="shared" si="56"/>
        <v>0</v>
      </c>
      <c r="AL176" s="182">
        <f t="shared" si="57"/>
        <v>0</v>
      </c>
      <c r="AM176" s="147">
        <f t="shared" si="58"/>
        <v>0</v>
      </c>
      <c r="AN176" s="147">
        <f t="shared" si="59"/>
        <v>0</v>
      </c>
      <c r="AO176" s="186">
        <f t="shared" si="60"/>
        <v>0</v>
      </c>
      <c r="AP176" s="147">
        <f t="shared" si="61"/>
        <v>0</v>
      </c>
      <c r="AQ176" s="147">
        <f t="shared" si="62"/>
        <v>0</v>
      </c>
      <c r="AR176" s="190">
        <f t="shared" si="63"/>
        <v>0</v>
      </c>
      <c r="AS176" s="189">
        <f t="shared" si="64"/>
        <v>0</v>
      </c>
    </row>
    <row r="177" spans="1:45" x14ac:dyDescent="0.2">
      <c r="A177" s="10">
        <f>+IF(OR(Y177&gt;0,I177&gt;0),MAX(A$14:A176)+1,0)</f>
        <v>0</v>
      </c>
      <c r="B177" s="11"/>
      <c r="C177" s="11"/>
      <c r="D177" s="435"/>
      <c r="E177" s="435"/>
      <c r="F177" s="435"/>
      <c r="G177" s="435"/>
      <c r="H177" s="435"/>
      <c r="I177" s="435">
        <f t="shared" si="44"/>
        <v>0</v>
      </c>
      <c r="J177" s="11"/>
      <c r="K177" s="435"/>
      <c r="L177" s="435"/>
      <c r="M177" s="435"/>
      <c r="N177" s="435"/>
      <c r="O177" s="435"/>
      <c r="P177" s="435">
        <f t="shared" si="45"/>
        <v>0</v>
      </c>
      <c r="Q177" s="11"/>
      <c r="R177" s="435"/>
      <c r="S177" s="435"/>
      <c r="T177" s="435"/>
      <c r="U177" s="435"/>
      <c r="V177" s="435"/>
      <c r="W177" s="435">
        <f t="shared" si="46"/>
        <v>0</v>
      </c>
      <c r="X177" s="447">
        <f t="shared" si="47"/>
        <v>0</v>
      </c>
      <c r="Y177" s="156">
        <f t="shared" si="48"/>
        <v>0</v>
      </c>
      <c r="Z177" s="11"/>
      <c r="AA177" s="11"/>
      <c r="AB177" s="156">
        <f t="shared" si="65"/>
        <v>0</v>
      </c>
      <c r="AC177" s="149"/>
      <c r="AD177" s="396">
        <f t="shared" si="49"/>
        <v>0</v>
      </c>
      <c r="AE177" s="157">
        <f t="shared" si="50"/>
        <v>0</v>
      </c>
      <c r="AF177" s="147">
        <f t="shared" si="51"/>
        <v>0</v>
      </c>
      <c r="AG177" s="147">
        <f t="shared" si="52"/>
        <v>0</v>
      </c>
      <c r="AH177" s="186">
        <f t="shared" si="53"/>
        <v>0</v>
      </c>
      <c r="AI177" s="147">
        <f t="shared" si="54"/>
        <v>0</v>
      </c>
      <c r="AJ177" s="147">
        <f t="shared" si="55"/>
        <v>0</v>
      </c>
      <c r="AK177" s="186">
        <f t="shared" si="56"/>
        <v>0</v>
      </c>
      <c r="AL177" s="182">
        <f t="shared" si="57"/>
        <v>0</v>
      </c>
      <c r="AM177" s="147">
        <f t="shared" si="58"/>
        <v>0</v>
      </c>
      <c r="AN177" s="147">
        <f t="shared" si="59"/>
        <v>0</v>
      </c>
      <c r="AO177" s="186">
        <f t="shared" si="60"/>
        <v>0</v>
      </c>
      <c r="AP177" s="147">
        <f t="shared" si="61"/>
        <v>0</v>
      </c>
      <c r="AQ177" s="147">
        <f t="shared" si="62"/>
        <v>0</v>
      </c>
      <c r="AR177" s="190">
        <f t="shared" si="63"/>
        <v>0</v>
      </c>
      <c r="AS177" s="189">
        <f t="shared" si="64"/>
        <v>0</v>
      </c>
    </row>
    <row r="178" spans="1:45" x14ac:dyDescent="0.2">
      <c r="A178" s="10">
        <f>+IF(OR(Y178&gt;0,I178&gt;0),MAX(A$14:A177)+1,0)</f>
        <v>0</v>
      </c>
      <c r="B178" s="11"/>
      <c r="C178" s="11"/>
      <c r="D178" s="435"/>
      <c r="E178" s="435"/>
      <c r="F178" s="435"/>
      <c r="G178" s="435"/>
      <c r="H178" s="435"/>
      <c r="I178" s="435">
        <f t="shared" si="44"/>
        <v>0</v>
      </c>
      <c r="J178" s="11"/>
      <c r="K178" s="435"/>
      <c r="L178" s="435"/>
      <c r="M178" s="435"/>
      <c r="N178" s="435"/>
      <c r="O178" s="435"/>
      <c r="P178" s="435">
        <f t="shared" si="45"/>
        <v>0</v>
      </c>
      <c r="Q178" s="11"/>
      <c r="R178" s="435"/>
      <c r="S178" s="435"/>
      <c r="T178" s="435"/>
      <c r="U178" s="435"/>
      <c r="V178" s="435"/>
      <c r="W178" s="435">
        <f t="shared" si="46"/>
        <v>0</v>
      </c>
      <c r="X178" s="447">
        <f t="shared" si="47"/>
        <v>0</v>
      </c>
      <c r="Y178" s="156">
        <f t="shared" si="48"/>
        <v>0</v>
      </c>
      <c r="Z178" s="11"/>
      <c r="AA178" s="11"/>
      <c r="AB178" s="156">
        <f t="shared" si="65"/>
        <v>0</v>
      </c>
      <c r="AC178" s="149"/>
      <c r="AD178" s="396">
        <f t="shared" si="49"/>
        <v>0</v>
      </c>
      <c r="AE178" s="157">
        <f t="shared" si="50"/>
        <v>0</v>
      </c>
      <c r="AF178" s="147">
        <f t="shared" si="51"/>
        <v>0</v>
      </c>
      <c r="AG178" s="147">
        <f t="shared" si="52"/>
        <v>0</v>
      </c>
      <c r="AH178" s="186">
        <f t="shared" si="53"/>
        <v>0</v>
      </c>
      <c r="AI178" s="147">
        <f t="shared" si="54"/>
        <v>0</v>
      </c>
      <c r="AJ178" s="147">
        <f t="shared" si="55"/>
        <v>0</v>
      </c>
      <c r="AK178" s="186">
        <f t="shared" si="56"/>
        <v>0</v>
      </c>
      <c r="AL178" s="182">
        <f t="shared" si="57"/>
        <v>0</v>
      </c>
      <c r="AM178" s="147">
        <f t="shared" si="58"/>
        <v>0</v>
      </c>
      <c r="AN178" s="147">
        <f t="shared" si="59"/>
        <v>0</v>
      </c>
      <c r="AO178" s="186">
        <f t="shared" si="60"/>
        <v>0</v>
      </c>
      <c r="AP178" s="147">
        <f t="shared" si="61"/>
        <v>0</v>
      </c>
      <c r="AQ178" s="147">
        <f t="shared" si="62"/>
        <v>0</v>
      </c>
      <c r="AR178" s="190">
        <f t="shared" si="63"/>
        <v>0</v>
      </c>
      <c r="AS178" s="189">
        <f t="shared" si="64"/>
        <v>0</v>
      </c>
    </row>
    <row r="179" spans="1:45" x14ac:dyDescent="0.2">
      <c r="A179" s="10">
        <f>+IF(OR(Y179&gt;0,I179&gt;0),MAX(A$14:A178)+1,0)</f>
        <v>0</v>
      </c>
      <c r="B179" s="11"/>
      <c r="C179" s="11"/>
      <c r="D179" s="435"/>
      <c r="E179" s="435"/>
      <c r="F179" s="435"/>
      <c r="G179" s="435"/>
      <c r="H179" s="435"/>
      <c r="I179" s="435">
        <f t="shared" si="44"/>
        <v>0</v>
      </c>
      <c r="J179" s="11"/>
      <c r="K179" s="435"/>
      <c r="L179" s="435"/>
      <c r="M179" s="435"/>
      <c r="N179" s="435"/>
      <c r="O179" s="435"/>
      <c r="P179" s="435">
        <f t="shared" si="45"/>
        <v>0</v>
      </c>
      <c r="Q179" s="11"/>
      <c r="R179" s="435"/>
      <c r="S179" s="435"/>
      <c r="T179" s="435"/>
      <c r="U179" s="435"/>
      <c r="V179" s="435"/>
      <c r="W179" s="435">
        <f t="shared" si="46"/>
        <v>0</v>
      </c>
      <c r="X179" s="447">
        <f t="shared" si="47"/>
        <v>0</v>
      </c>
      <c r="Y179" s="156">
        <f t="shared" si="48"/>
        <v>0</v>
      </c>
      <c r="Z179" s="11"/>
      <c r="AA179" s="11"/>
      <c r="AB179" s="156">
        <f t="shared" si="65"/>
        <v>0</v>
      </c>
      <c r="AC179" s="149"/>
      <c r="AD179" s="396">
        <f t="shared" si="49"/>
        <v>0</v>
      </c>
      <c r="AE179" s="157">
        <f t="shared" si="50"/>
        <v>0</v>
      </c>
      <c r="AF179" s="147">
        <f t="shared" si="51"/>
        <v>0</v>
      </c>
      <c r="AG179" s="147">
        <f t="shared" si="52"/>
        <v>0</v>
      </c>
      <c r="AH179" s="186">
        <f t="shared" si="53"/>
        <v>0</v>
      </c>
      <c r="AI179" s="147">
        <f t="shared" si="54"/>
        <v>0</v>
      </c>
      <c r="AJ179" s="147">
        <f t="shared" si="55"/>
        <v>0</v>
      </c>
      <c r="AK179" s="186">
        <f t="shared" si="56"/>
        <v>0</v>
      </c>
      <c r="AL179" s="182">
        <f t="shared" si="57"/>
        <v>0</v>
      </c>
      <c r="AM179" s="147">
        <f t="shared" si="58"/>
        <v>0</v>
      </c>
      <c r="AN179" s="147">
        <f t="shared" si="59"/>
        <v>0</v>
      </c>
      <c r="AO179" s="186">
        <f t="shared" si="60"/>
        <v>0</v>
      </c>
      <c r="AP179" s="147">
        <f t="shared" si="61"/>
        <v>0</v>
      </c>
      <c r="AQ179" s="147">
        <f t="shared" si="62"/>
        <v>0</v>
      </c>
      <c r="AR179" s="190">
        <f t="shared" si="63"/>
        <v>0</v>
      </c>
      <c r="AS179" s="189">
        <f t="shared" si="64"/>
        <v>0</v>
      </c>
    </row>
    <row r="180" spans="1:45" x14ac:dyDescent="0.2">
      <c r="A180" s="10">
        <f>+IF(OR(Y180&gt;0,I180&gt;0),MAX(A$14:A179)+1,0)</f>
        <v>0</v>
      </c>
      <c r="B180" s="11"/>
      <c r="C180" s="11"/>
      <c r="D180" s="435"/>
      <c r="E180" s="435"/>
      <c r="F180" s="435"/>
      <c r="G180" s="435"/>
      <c r="H180" s="435"/>
      <c r="I180" s="435">
        <f t="shared" si="44"/>
        <v>0</v>
      </c>
      <c r="J180" s="11"/>
      <c r="K180" s="435"/>
      <c r="L180" s="435"/>
      <c r="M180" s="435"/>
      <c r="N180" s="435"/>
      <c r="O180" s="435"/>
      <c r="P180" s="435">
        <f t="shared" si="45"/>
        <v>0</v>
      </c>
      <c r="Q180" s="11"/>
      <c r="R180" s="435"/>
      <c r="S180" s="435"/>
      <c r="T180" s="435"/>
      <c r="U180" s="435"/>
      <c r="V180" s="435"/>
      <c r="W180" s="435">
        <f t="shared" si="46"/>
        <v>0</v>
      </c>
      <c r="X180" s="447">
        <f t="shared" si="47"/>
        <v>0</v>
      </c>
      <c r="Y180" s="156">
        <f t="shared" si="48"/>
        <v>0</v>
      </c>
      <c r="Z180" s="11"/>
      <c r="AA180" s="11"/>
      <c r="AB180" s="156">
        <f t="shared" si="65"/>
        <v>0</v>
      </c>
      <c r="AC180" s="149"/>
      <c r="AD180" s="396">
        <f t="shared" si="49"/>
        <v>0</v>
      </c>
      <c r="AE180" s="157">
        <f t="shared" si="50"/>
        <v>0</v>
      </c>
      <c r="AF180" s="147">
        <f t="shared" si="51"/>
        <v>0</v>
      </c>
      <c r="AG180" s="147">
        <f t="shared" si="52"/>
        <v>0</v>
      </c>
      <c r="AH180" s="186">
        <f t="shared" si="53"/>
        <v>0</v>
      </c>
      <c r="AI180" s="147">
        <f t="shared" si="54"/>
        <v>0</v>
      </c>
      <c r="AJ180" s="147">
        <f t="shared" si="55"/>
        <v>0</v>
      </c>
      <c r="AK180" s="186">
        <f t="shared" si="56"/>
        <v>0</v>
      </c>
      <c r="AL180" s="182">
        <f t="shared" si="57"/>
        <v>0</v>
      </c>
      <c r="AM180" s="147">
        <f t="shared" si="58"/>
        <v>0</v>
      </c>
      <c r="AN180" s="147">
        <f t="shared" si="59"/>
        <v>0</v>
      </c>
      <c r="AO180" s="186">
        <f t="shared" si="60"/>
        <v>0</v>
      </c>
      <c r="AP180" s="147">
        <f t="shared" si="61"/>
        <v>0</v>
      </c>
      <c r="AQ180" s="147">
        <f t="shared" si="62"/>
        <v>0</v>
      </c>
      <c r="AR180" s="190">
        <f t="shared" si="63"/>
        <v>0</v>
      </c>
      <c r="AS180" s="189">
        <f t="shared" si="64"/>
        <v>0</v>
      </c>
    </row>
    <row r="181" spans="1:45" x14ac:dyDescent="0.2">
      <c r="A181" s="10">
        <f>+IF(OR(Y181&gt;0,I181&gt;0),MAX(A$14:A180)+1,0)</f>
        <v>0</v>
      </c>
      <c r="B181" s="11"/>
      <c r="C181" s="11"/>
      <c r="D181" s="435"/>
      <c r="E181" s="435"/>
      <c r="F181" s="435"/>
      <c r="G181" s="435"/>
      <c r="H181" s="435"/>
      <c r="I181" s="435">
        <f t="shared" si="44"/>
        <v>0</v>
      </c>
      <c r="J181" s="11"/>
      <c r="K181" s="435"/>
      <c r="L181" s="435"/>
      <c r="M181" s="435"/>
      <c r="N181" s="435"/>
      <c r="O181" s="435"/>
      <c r="P181" s="435">
        <f t="shared" si="45"/>
        <v>0</v>
      </c>
      <c r="Q181" s="11"/>
      <c r="R181" s="435"/>
      <c r="S181" s="435"/>
      <c r="T181" s="435"/>
      <c r="U181" s="435"/>
      <c r="V181" s="435"/>
      <c r="W181" s="435">
        <f t="shared" si="46"/>
        <v>0</v>
      </c>
      <c r="X181" s="447">
        <f t="shared" si="47"/>
        <v>0</v>
      </c>
      <c r="Y181" s="156">
        <f t="shared" si="48"/>
        <v>0</v>
      </c>
      <c r="Z181" s="11"/>
      <c r="AA181" s="11"/>
      <c r="AB181" s="156">
        <f t="shared" si="65"/>
        <v>0</v>
      </c>
      <c r="AC181" s="149"/>
      <c r="AD181" s="396">
        <f t="shared" si="49"/>
        <v>0</v>
      </c>
      <c r="AE181" s="157">
        <f t="shared" si="50"/>
        <v>0</v>
      </c>
      <c r="AF181" s="147">
        <f t="shared" si="51"/>
        <v>0</v>
      </c>
      <c r="AG181" s="147">
        <f t="shared" si="52"/>
        <v>0</v>
      </c>
      <c r="AH181" s="186">
        <f t="shared" si="53"/>
        <v>0</v>
      </c>
      <c r="AI181" s="147">
        <f t="shared" si="54"/>
        <v>0</v>
      </c>
      <c r="AJ181" s="147">
        <f t="shared" si="55"/>
        <v>0</v>
      </c>
      <c r="AK181" s="186">
        <f t="shared" si="56"/>
        <v>0</v>
      </c>
      <c r="AL181" s="182">
        <f t="shared" si="57"/>
        <v>0</v>
      </c>
      <c r="AM181" s="147">
        <f t="shared" si="58"/>
        <v>0</v>
      </c>
      <c r="AN181" s="147">
        <f t="shared" si="59"/>
        <v>0</v>
      </c>
      <c r="AO181" s="186">
        <f t="shared" si="60"/>
        <v>0</v>
      </c>
      <c r="AP181" s="147">
        <f t="shared" si="61"/>
        <v>0</v>
      </c>
      <c r="AQ181" s="147">
        <f t="shared" si="62"/>
        <v>0</v>
      </c>
      <c r="AR181" s="190">
        <f t="shared" si="63"/>
        <v>0</v>
      </c>
      <c r="AS181" s="189">
        <f t="shared" si="64"/>
        <v>0</v>
      </c>
    </row>
    <row r="182" spans="1:45" x14ac:dyDescent="0.2">
      <c r="A182" s="10">
        <f>+IF(OR(Y182&gt;0,I182&gt;0),MAX(A$14:A181)+1,0)</f>
        <v>0</v>
      </c>
      <c r="B182" s="11"/>
      <c r="C182" s="11"/>
      <c r="D182" s="435"/>
      <c r="E182" s="435"/>
      <c r="F182" s="435"/>
      <c r="G182" s="435"/>
      <c r="H182" s="435"/>
      <c r="I182" s="435">
        <f t="shared" si="44"/>
        <v>0</v>
      </c>
      <c r="J182" s="11"/>
      <c r="K182" s="435"/>
      <c r="L182" s="435"/>
      <c r="M182" s="435"/>
      <c r="N182" s="435"/>
      <c r="O182" s="435"/>
      <c r="P182" s="435">
        <f t="shared" si="45"/>
        <v>0</v>
      </c>
      <c r="Q182" s="11"/>
      <c r="R182" s="435"/>
      <c r="S182" s="435"/>
      <c r="T182" s="435"/>
      <c r="U182" s="435"/>
      <c r="V182" s="435"/>
      <c r="W182" s="435">
        <f t="shared" si="46"/>
        <v>0</v>
      </c>
      <c r="X182" s="447">
        <f t="shared" si="47"/>
        <v>0</v>
      </c>
      <c r="Y182" s="156">
        <f t="shared" si="48"/>
        <v>0</v>
      </c>
      <c r="Z182" s="11"/>
      <c r="AA182" s="11"/>
      <c r="AB182" s="156">
        <f t="shared" si="65"/>
        <v>0</v>
      </c>
      <c r="AC182" s="149"/>
      <c r="AD182" s="396">
        <f t="shared" si="49"/>
        <v>0</v>
      </c>
      <c r="AE182" s="157">
        <f t="shared" si="50"/>
        <v>0</v>
      </c>
      <c r="AF182" s="147">
        <f t="shared" si="51"/>
        <v>0</v>
      </c>
      <c r="AG182" s="147">
        <f t="shared" si="52"/>
        <v>0</v>
      </c>
      <c r="AH182" s="186">
        <f t="shared" si="53"/>
        <v>0</v>
      </c>
      <c r="AI182" s="147">
        <f t="shared" si="54"/>
        <v>0</v>
      </c>
      <c r="AJ182" s="147">
        <f t="shared" si="55"/>
        <v>0</v>
      </c>
      <c r="AK182" s="186">
        <f t="shared" si="56"/>
        <v>0</v>
      </c>
      <c r="AL182" s="182">
        <f t="shared" si="57"/>
        <v>0</v>
      </c>
      <c r="AM182" s="147">
        <f t="shared" si="58"/>
        <v>0</v>
      </c>
      <c r="AN182" s="147">
        <f t="shared" si="59"/>
        <v>0</v>
      </c>
      <c r="AO182" s="186">
        <f t="shared" si="60"/>
        <v>0</v>
      </c>
      <c r="AP182" s="147">
        <f t="shared" si="61"/>
        <v>0</v>
      </c>
      <c r="AQ182" s="147">
        <f t="shared" si="62"/>
        <v>0</v>
      </c>
      <c r="AR182" s="190">
        <f t="shared" si="63"/>
        <v>0</v>
      </c>
      <c r="AS182" s="189">
        <f t="shared" si="64"/>
        <v>0</v>
      </c>
    </row>
    <row r="183" spans="1:45" x14ac:dyDescent="0.2">
      <c r="A183" s="10">
        <f>+IF(OR(Y183&gt;0,I183&gt;0),MAX(A$14:A182)+1,0)</f>
        <v>0</v>
      </c>
      <c r="B183" s="11"/>
      <c r="C183" s="11"/>
      <c r="D183" s="435"/>
      <c r="E183" s="435"/>
      <c r="F183" s="435"/>
      <c r="G183" s="435"/>
      <c r="H183" s="435"/>
      <c r="I183" s="435">
        <f t="shared" si="44"/>
        <v>0</v>
      </c>
      <c r="J183" s="11"/>
      <c r="K183" s="435"/>
      <c r="L183" s="435"/>
      <c r="M183" s="435"/>
      <c r="N183" s="435"/>
      <c r="O183" s="435"/>
      <c r="P183" s="435">
        <f t="shared" si="45"/>
        <v>0</v>
      </c>
      <c r="Q183" s="11"/>
      <c r="R183" s="435"/>
      <c r="S183" s="435"/>
      <c r="T183" s="435"/>
      <c r="U183" s="435"/>
      <c r="V183" s="435"/>
      <c r="W183" s="435">
        <f t="shared" si="46"/>
        <v>0</v>
      </c>
      <c r="X183" s="447">
        <f t="shared" si="47"/>
        <v>0</v>
      </c>
      <c r="Y183" s="156">
        <f t="shared" si="48"/>
        <v>0</v>
      </c>
      <c r="Z183" s="11"/>
      <c r="AA183" s="11"/>
      <c r="AB183" s="156">
        <f t="shared" si="65"/>
        <v>0</v>
      </c>
      <c r="AC183" s="149"/>
      <c r="AD183" s="396">
        <f t="shared" si="49"/>
        <v>0</v>
      </c>
      <c r="AE183" s="157">
        <f t="shared" si="50"/>
        <v>0</v>
      </c>
      <c r="AF183" s="147">
        <f t="shared" si="51"/>
        <v>0</v>
      </c>
      <c r="AG183" s="147">
        <f t="shared" si="52"/>
        <v>0</v>
      </c>
      <c r="AH183" s="186">
        <f t="shared" si="53"/>
        <v>0</v>
      </c>
      <c r="AI183" s="147">
        <f t="shared" si="54"/>
        <v>0</v>
      </c>
      <c r="AJ183" s="147">
        <f t="shared" si="55"/>
        <v>0</v>
      </c>
      <c r="AK183" s="186">
        <f t="shared" si="56"/>
        <v>0</v>
      </c>
      <c r="AL183" s="182">
        <f t="shared" si="57"/>
        <v>0</v>
      </c>
      <c r="AM183" s="147">
        <f t="shared" si="58"/>
        <v>0</v>
      </c>
      <c r="AN183" s="147">
        <f t="shared" si="59"/>
        <v>0</v>
      </c>
      <c r="AO183" s="186">
        <f t="shared" si="60"/>
        <v>0</v>
      </c>
      <c r="AP183" s="147">
        <f t="shared" si="61"/>
        <v>0</v>
      </c>
      <c r="AQ183" s="147">
        <f t="shared" si="62"/>
        <v>0</v>
      </c>
      <c r="AR183" s="190">
        <f t="shared" si="63"/>
        <v>0</v>
      </c>
      <c r="AS183" s="189">
        <f t="shared" si="64"/>
        <v>0</v>
      </c>
    </row>
    <row r="184" spans="1:45" x14ac:dyDescent="0.2">
      <c r="A184" s="10">
        <f>+IF(OR(Y184&gt;0,I184&gt;0),MAX(A$14:A183)+1,0)</f>
        <v>0</v>
      </c>
      <c r="B184" s="11"/>
      <c r="C184" s="11"/>
      <c r="D184" s="435"/>
      <c r="E184" s="435"/>
      <c r="F184" s="435"/>
      <c r="G184" s="435"/>
      <c r="H184" s="435"/>
      <c r="I184" s="435">
        <f t="shared" si="44"/>
        <v>0</v>
      </c>
      <c r="J184" s="11"/>
      <c r="K184" s="435"/>
      <c r="L184" s="435"/>
      <c r="M184" s="435"/>
      <c r="N184" s="435"/>
      <c r="O184" s="435"/>
      <c r="P184" s="435">
        <f t="shared" si="45"/>
        <v>0</v>
      </c>
      <c r="Q184" s="11"/>
      <c r="R184" s="435"/>
      <c r="S184" s="435"/>
      <c r="T184" s="435"/>
      <c r="U184" s="435"/>
      <c r="V184" s="435"/>
      <c r="W184" s="435">
        <f t="shared" si="46"/>
        <v>0</v>
      </c>
      <c r="X184" s="447">
        <f t="shared" si="47"/>
        <v>0</v>
      </c>
      <c r="Y184" s="156">
        <f t="shared" si="48"/>
        <v>0</v>
      </c>
      <c r="Z184" s="11"/>
      <c r="AA184" s="11"/>
      <c r="AB184" s="156">
        <f t="shared" si="65"/>
        <v>0</v>
      </c>
      <c r="AC184" s="149"/>
      <c r="AD184" s="396">
        <f t="shared" si="49"/>
        <v>0</v>
      </c>
      <c r="AE184" s="157">
        <f t="shared" si="50"/>
        <v>0</v>
      </c>
      <c r="AF184" s="147">
        <f t="shared" si="51"/>
        <v>0</v>
      </c>
      <c r="AG184" s="147">
        <f t="shared" si="52"/>
        <v>0</v>
      </c>
      <c r="AH184" s="186">
        <f t="shared" si="53"/>
        <v>0</v>
      </c>
      <c r="AI184" s="147">
        <f t="shared" si="54"/>
        <v>0</v>
      </c>
      <c r="AJ184" s="147">
        <f t="shared" si="55"/>
        <v>0</v>
      </c>
      <c r="AK184" s="186">
        <f t="shared" si="56"/>
        <v>0</v>
      </c>
      <c r="AL184" s="182">
        <f t="shared" si="57"/>
        <v>0</v>
      </c>
      <c r="AM184" s="147">
        <f t="shared" si="58"/>
        <v>0</v>
      </c>
      <c r="AN184" s="147">
        <f t="shared" si="59"/>
        <v>0</v>
      </c>
      <c r="AO184" s="186">
        <f t="shared" si="60"/>
        <v>0</v>
      </c>
      <c r="AP184" s="147">
        <f t="shared" si="61"/>
        <v>0</v>
      </c>
      <c r="AQ184" s="147">
        <f t="shared" si="62"/>
        <v>0</v>
      </c>
      <c r="AR184" s="190">
        <f t="shared" si="63"/>
        <v>0</v>
      </c>
      <c r="AS184" s="189">
        <f t="shared" si="64"/>
        <v>0</v>
      </c>
    </row>
    <row r="185" spans="1:45" x14ac:dyDescent="0.2">
      <c r="A185" s="10">
        <f>+IF(OR(Y185&gt;0,I185&gt;0),MAX(A$14:A184)+1,0)</f>
        <v>0</v>
      </c>
      <c r="B185" s="11"/>
      <c r="C185" s="11"/>
      <c r="D185" s="435"/>
      <c r="E185" s="435"/>
      <c r="F185" s="435"/>
      <c r="G185" s="435"/>
      <c r="H185" s="435"/>
      <c r="I185" s="435">
        <f t="shared" si="44"/>
        <v>0</v>
      </c>
      <c r="J185" s="11"/>
      <c r="K185" s="435"/>
      <c r="L185" s="435"/>
      <c r="M185" s="435"/>
      <c r="N185" s="435"/>
      <c r="O185" s="435"/>
      <c r="P185" s="435">
        <f t="shared" si="45"/>
        <v>0</v>
      </c>
      <c r="Q185" s="11"/>
      <c r="R185" s="435"/>
      <c r="S185" s="435"/>
      <c r="T185" s="435"/>
      <c r="U185" s="435"/>
      <c r="V185" s="435"/>
      <c r="W185" s="435">
        <f t="shared" si="46"/>
        <v>0</v>
      </c>
      <c r="X185" s="447">
        <f t="shared" si="47"/>
        <v>0</v>
      </c>
      <c r="Y185" s="156">
        <f t="shared" si="48"/>
        <v>0</v>
      </c>
      <c r="Z185" s="11"/>
      <c r="AA185" s="11"/>
      <c r="AB185" s="156">
        <f t="shared" si="65"/>
        <v>0</v>
      </c>
      <c r="AC185" s="149"/>
      <c r="AD185" s="396">
        <f t="shared" si="49"/>
        <v>0</v>
      </c>
      <c r="AE185" s="157">
        <f t="shared" si="50"/>
        <v>0</v>
      </c>
      <c r="AF185" s="147">
        <f t="shared" si="51"/>
        <v>0</v>
      </c>
      <c r="AG185" s="147">
        <f t="shared" si="52"/>
        <v>0</v>
      </c>
      <c r="AH185" s="186">
        <f t="shared" si="53"/>
        <v>0</v>
      </c>
      <c r="AI185" s="147">
        <f t="shared" si="54"/>
        <v>0</v>
      </c>
      <c r="AJ185" s="147">
        <f t="shared" si="55"/>
        <v>0</v>
      </c>
      <c r="AK185" s="186">
        <f t="shared" si="56"/>
        <v>0</v>
      </c>
      <c r="AL185" s="182">
        <f t="shared" si="57"/>
        <v>0</v>
      </c>
      <c r="AM185" s="147">
        <f t="shared" si="58"/>
        <v>0</v>
      </c>
      <c r="AN185" s="147">
        <f t="shared" si="59"/>
        <v>0</v>
      </c>
      <c r="AO185" s="186">
        <f t="shared" si="60"/>
        <v>0</v>
      </c>
      <c r="AP185" s="147">
        <f t="shared" si="61"/>
        <v>0</v>
      </c>
      <c r="AQ185" s="147">
        <f t="shared" si="62"/>
        <v>0</v>
      </c>
      <c r="AR185" s="190">
        <f t="shared" si="63"/>
        <v>0</v>
      </c>
      <c r="AS185" s="189">
        <f t="shared" si="64"/>
        <v>0</v>
      </c>
    </row>
    <row r="186" spans="1:45" x14ac:dyDescent="0.2">
      <c r="A186" s="10">
        <f>+IF(OR(Y186&gt;0,I186&gt;0),MAX(A$14:A185)+1,0)</f>
        <v>0</v>
      </c>
      <c r="B186" s="11"/>
      <c r="C186" s="11"/>
      <c r="D186" s="435"/>
      <c r="E186" s="435"/>
      <c r="F186" s="435"/>
      <c r="G186" s="435"/>
      <c r="H186" s="435"/>
      <c r="I186" s="435">
        <f t="shared" si="44"/>
        <v>0</v>
      </c>
      <c r="J186" s="11"/>
      <c r="K186" s="435"/>
      <c r="L186" s="435"/>
      <c r="M186" s="435"/>
      <c r="N186" s="435"/>
      <c r="O186" s="435"/>
      <c r="P186" s="435">
        <f t="shared" si="45"/>
        <v>0</v>
      </c>
      <c r="Q186" s="11"/>
      <c r="R186" s="435"/>
      <c r="S186" s="435"/>
      <c r="T186" s="435"/>
      <c r="U186" s="435"/>
      <c r="V186" s="435"/>
      <c r="W186" s="435">
        <f t="shared" si="46"/>
        <v>0</v>
      </c>
      <c r="X186" s="447">
        <f t="shared" si="47"/>
        <v>0</v>
      </c>
      <c r="Y186" s="156">
        <f t="shared" si="48"/>
        <v>0</v>
      </c>
      <c r="Z186" s="11"/>
      <c r="AA186" s="11"/>
      <c r="AB186" s="156">
        <f t="shared" si="65"/>
        <v>0</v>
      </c>
      <c r="AC186" s="149"/>
      <c r="AD186" s="396">
        <f t="shared" si="49"/>
        <v>0</v>
      </c>
      <c r="AE186" s="157">
        <f t="shared" si="50"/>
        <v>0</v>
      </c>
      <c r="AF186" s="147">
        <f t="shared" si="51"/>
        <v>0</v>
      </c>
      <c r="AG186" s="147">
        <f t="shared" si="52"/>
        <v>0</v>
      </c>
      <c r="AH186" s="186">
        <f t="shared" si="53"/>
        <v>0</v>
      </c>
      <c r="AI186" s="147">
        <f t="shared" si="54"/>
        <v>0</v>
      </c>
      <c r="AJ186" s="147">
        <f t="shared" si="55"/>
        <v>0</v>
      </c>
      <c r="AK186" s="186">
        <f t="shared" si="56"/>
        <v>0</v>
      </c>
      <c r="AL186" s="182">
        <f t="shared" si="57"/>
        <v>0</v>
      </c>
      <c r="AM186" s="147">
        <f t="shared" si="58"/>
        <v>0</v>
      </c>
      <c r="AN186" s="147">
        <f t="shared" si="59"/>
        <v>0</v>
      </c>
      <c r="AO186" s="186">
        <f t="shared" si="60"/>
        <v>0</v>
      </c>
      <c r="AP186" s="147">
        <f t="shared" si="61"/>
        <v>0</v>
      </c>
      <c r="AQ186" s="147">
        <f t="shared" si="62"/>
        <v>0</v>
      </c>
      <c r="AR186" s="190">
        <f t="shared" si="63"/>
        <v>0</v>
      </c>
      <c r="AS186" s="189">
        <f t="shared" si="64"/>
        <v>0</v>
      </c>
    </row>
    <row r="187" spans="1:45" x14ac:dyDescent="0.2">
      <c r="A187" s="10">
        <f>+IF(OR(Y187&gt;0,I187&gt;0),MAX(A$14:A186)+1,0)</f>
        <v>0</v>
      </c>
      <c r="B187" s="11"/>
      <c r="C187" s="11"/>
      <c r="D187" s="435"/>
      <c r="E187" s="435"/>
      <c r="F187" s="435"/>
      <c r="G187" s="435"/>
      <c r="H187" s="435"/>
      <c r="I187" s="435">
        <f t="shared" si="44"/>
        <v>0</v>
      </c>
      <c r="J187" s="11"/>
      <c r="K187" s="435"/>
      <c r="L187" s="435"/>
      <c r="M187" s="435"/>
      <c r="N187" s="435"/>
      <c r="O187" s="435"/>
      <c r="P187" s="435">
        <f t="shared" si="45"/>
        <v>0</v>
      </c>
      <c r="Q187" s="11"/>
      <c r="R187" s="435"/>
      <c r="S187" s="435"/>
      <c r="T187" s="435"/>
      <c r="U187" s="435"/>
      <c r="V187" s="435"/>
      <c r="W187" s="435">
        <f t="shared" si="46"/>
        <v>0</v>
      </c>
      <c r="X187" s="447">
        <f t="shared" si="47"/>
        <v>0</v>
      </c>
      <c r="Y187" s="156">
        <f t="shared" si="48"/>
        <v>0</v>
      </c>
      <c r="Z187" s="11"/>
      <c r="AA187" s="11"/>
      <c r="AB187" s="156">
        <f t="shared" si="65"/>
        <v>0</v>
      </c>
      <c r="AC187" s="149"/>
      <c r="AD187" s="396">
        <f t="shared" si="49"/>
        <v>0</v>
      </c>
      <c r="AE187" s="157">
        <f t="shared" si="50"/>
        <v>0</v>
      </c>
      <c r="AF187" s="147">
        <f t="shared" si="51"/>
        <v>0</v>
      </c>
      <c r="AG187" s="147">
        <f t="shared" si="52"/>
        <v>0</v>
      </c>
      <c r="AH187" s="186">
        <f t="shared" si="53"/>
        <v>0</v>
      </c>
      <c r="AI187" s="147">
        <f t="shared" si="54"/>
        <v>0</v>
      </c>
      <c r="AJ187" s="147">
        <f t="shared" si="55"/>
        <v>0</v>
      </c>
      <c r="AK187" s="186">
        <f t="shared" si="56"/>
        <v>0</v>
      </c>
      <c r="AL187" s="182">
        <f t="shared" si="57"/>
        <v>0</v>
      </c>
      <c r="AM187" s="147">
        <f t="shared" si="58"/>
        <v>0</v>
      </c>
      <c r="AN187" s="147">
        <f t="shared" si="59"/>
        <v>0</v>
      </c>
      <c r="AO187" s="186">
        <f t="shared" si="60"/>
        <v>0</v>
      </c>
      <c r="AP187" s="147">
        <f t="shared" si="61"/>
        <v>0</v>
      </c>
      <c r="AQ187" s="147">
        <f t="shared" si="62"/>
        <v>0</v>
      </c>
      <c r="AR187" s="190">
        <f t="shared" si="63"/>
        <v>0</v>
      </c>
      <c r="AS187" s="189">
        <f t="shared" si="64"/>
        <v>0</v>
      </c>
    </row>
    <row r="188" spans="1:45" x14ac:dyDescent="0.2">
      <c r="A188" s="10">
        <f>+IF(OR(Y188&gt;0,I188&gt;0),MAX(A$14:A187)+1,0)</f>
        <v>0</v>
      </c>
      <c r="B188" s="11"/>
      <c r="C188" s="11"/>
      <c r="D188" s="435"/>
      <c r="E188" s="435"/>
      <c r="F188" s="435"/>
      <c r="G188" s="435"/>
      <c r="H188" s="435"/>
      <c r="I188" s="435">
        <f t="shared" si="44"/>
        <v>0</v>
      </c>
      <c r="J188" s="11"/>
      <c r="K188" s="435"/>
      <c r="L188" s="435"/>
      <c r="M188" s="435"/>
      <c r="N188" s="435"/>
      <c r="O188" s="435"/>
      <c r="P188" s="435">
        <f t="shared" si="45"/>
        <v>0</v>
      </c>
      <c r="Q188" s="11"/>
      <c r="R188" s="435"/>
      <c r="S188" s="435"/>
      <c r="T188" s="435"/>
      <c r="U188" s="435"/>
      <c r="V188" s="435"/>
      <c r="W188" s="435">
        <f t="shared" si="46"/>
        <v>0</v>
      </c>
      <c r="X188" s="447">
        <f t="shared" si="47"/>
        <v>0</v>
      </c>
      <c r="Y188" s="156">
        <f t="shared" si="48"/>
        <v>0</v>
      </c>
      <c r="Z188" s="11"/>
      <c r="AA188" s="11"/>
      <c r="AB188" s="156">
        <f t="shared" si="65"/>
        <v>0</v>
      </c>
      <c r="AC188" s="149"/>
      <c r="AD188" s="396">
        <f t="shared" si="49"/>
        <v>0</v>
      </c>
      <c r="AE188" s="157">
        <f t="shared" si="50"/>
        <v>0</v>
      </c>
      <c r="AF188" s="147">
        <f t="shared" si="51"/>
        <v>0</v>
      </c>
      <c r="AG188" s="147">
        <f t="shared" si="52"/>
        <v>0</v>
      </c>
      <c r="AH188" s="186">
        <f t="shared" si="53"/>
        <v>0</v>
      </c>
      <c r="AI188" s="147">
        <f t="shared" si="54"/>
        <v>0</v>
      </c>
      <c r="AJ188" s="147">
        <f t="shared" si="55"/>
        <v>0</v>
      </c>
      <c r="AK188" s="186">
        <f t="shared" si="56"/>
        <v>0</v>
      </c>
      <c r="AL188" s="182">
        <f t="shared" si="57"/>
        <v>0</v>
      </c>
      <c r="AM188" s="147">
        <f t="shared" si="58"/>
        <v>0</v>
      </c>
      <c r="AN188" s="147">
        <f t="shared" si="59"/>
        <v>0</v>
      </c>
      <c r="AO188" s="186">
        <f t="shared" si="60"/>
        <v>0</v>
      </c>
      <c r="AP188" s="147">
        <f t="shared" si="61"/>
        <v>0</v>
      </c>
      <c r="AQ188" s="147">
        <f t="shared" si="62"/>
        <v>0</v>
      </c>
      <c r="AR188" s="190">
        <f t="shared" si="63"/>
        <v>0</v>
      </c>
      <c r="AS188" s="189">
        <f t="shared" si="64"/>
        <v>0</v>
      </c>
    </row>
    <row r="189" spans="1:45" x14ac:dyDescent="0.2">
      <c r="A189" s="10">
        <f>+IF(OR(Y189&gt;0,I189&gt;0),MAX(A$14:A188)+1,0)</f>
        <v>0</v>
      </c>
      <c r="B189" s="11"/>
      <c r="C189" s="11"/>
      <c r="D189" s="435"/>
      <c r="E189" s="435"/>
      <c r="F189" s="435"/>
      <c r="G189" s="435"/>
      <c r="H189" s="435"/>
      <c r="I189" s="435">
        <f t="shared" si="44"/>
        <v>0</v>
      </c>
      <c r="J189" s="11"/>
      <c r="K189" s="435"/>
      <c r="L189" s="435"/>
      <c r="M189" s="435"/>
      <c r="N189" s="435"/>
      <c r="O189" s="435"/>
      <c r="P189" s="435">
        <f t="shared" si="45"/>
        <v>0</v>
      </c>
      <c r="Q189" s="11"/>
      <c r="R189" s="435"/>
      <c r="S189" s="435"/>
      <c r="T189" s="435"/>
      <c r="U189" s="435"/>
      <c r="V189" s="435"/>
      <c r="W189" s="435">
        <f t="shared" si="46"/>
        <v>0</v>
      </c>
      <c r="X189" s="447">
        <f t="shared" si="47"/>
        <v>0</v>
      </c>
      <c r="Y189" s="156">
        <f t="shared" si="48"/>
        <v>0</v>
      </c>
      <c r="Z189" s="11"/>
      <c r="AA189" s="11"/>
      <c r="AB189" s="156">
        <f t="shared" si="65"/>
        <v>0</v>
      </c>
      <c r="AC189" s="149"/>
      <c r="AD189" s="396">
        <f t="shared" si="49"/>
        <v>0</v>
      </c>
      <c r="AE189" s="157">
        <f t="shared" si="50"/>
        <v>0</v>
      </c>
      <c r="AF189" s="147">
        <f t="shared" si="51"/>
        <v>0</v>
      </c>
      <c r="AG189" s="147">
        <f t="shared" si="52"/>
        <v>0</v>
      </c>
      <c r="AH189" s="186">
        <f t="shared" si="53"/>
        <v>0</v>
      </c>
      <c r="AI189" s="147">
        <f t="shared" si="54"/>
        <v>0</v>
      </c>
      <c r="AJ189" s="147">
        <f t="shared" si="55"/>
        <v>0</v>
      </c>
      <c r="AK189" s="186">
        <f t="shared" si="56"/>
        <v>0</v>
      </c>
      <c r="AL189" s="182">
        <f t="shared" si="57"/>
        <v>0</v>
      </c>
      <c r="AM189" s="147">
        <f t="shared" si="58"/>
        <v>0</v>
      </c>
      <c r="AN189" s="147">
        <f t="shared" si="59"/>
        <v>0</v>
      </c>
      <c r="AO189" s="186">
        <f t="shared" si="60"/>
        <v>0</v>
      </c>
      <c r="AP189" s="147">
        <f t="shared" si="61"/>
        <v>0</v>
      </c>
      <c r="AQ189" s="147">
        <f t="shared" si="62"/>
        <v>0</v>
      </c>
      <c r="AR189" s="190">
        <f t="shared" si="63"/>
        <v>0</v>
      </c>
      <c r="AS189" s="189">
        <f t="shared" si="64"/>
        <v>0</v>
      </c>
    </row>
    <row r="190" spans="1:45" x14ac:dyDescent="0.2">
      <c r="A190" s="10">
        <f>+IF(OR(Y190&gt;0,I190&gt;0),MAX(A$14:A189)+1,0)</f>
        <v>0</v>
      </c>
      <c r="B190" s="11"/>
      <c r="C190" s="11"/>
      <c r="D190" s="435"/>
      <c r="E190" s="435"/>
      <c r="F190" s="435"/>
      <c r="G190" s="435"/>
      <c r="H190" s="435"/>
      <c r="I190" s="435">
        <f t="shared" si="44"/>
        <v>0</v>
      </c>
      <c r="J190" s="11"/>
      <c r="K190" s="435"/>
      <c r="L190" s="435"/>
      <c r="M190" s="435"/>
      <c r="N190" s="435"/>
      <c r="O190" s="435"/>
      <c r="P190" s="435">
        <f t="shared" si="45"/>
        <v>0</v>
      </c>
      <c r="Q190" s="11"/>
      <c r="R190" s="435"/>
      <c r="S190" s="435"/>
      <c r="T190" s="435"/>
      <c r="U190" s="435"/>
      <c r="V190" s="435"/>
      <c r="W190" s="435">
        <f t="shared" si="46"/>
        <v>0</v>
      </c>
      <c r="X190" s="447">
        <f t="shared" si="47"/>
        <v>0</v>
      </c>
      <c r="Y190" s="156">
        <f t="shared" si="48"/>
        <v>0</v>
      </c>
      <c r="Z190" s="11"/>
      <c r="AA190" s="11"/>
      <c r="AB190" s="156">
        <f t="shared" si="65"/>
        <v>0</v>
      </c>
      <c r="AC190" s="149"/>
      <c r="AD190" s="396">
        <f t="shared" si="49"/>
        <v>0</v>
      </c>
      <c r="AE190" s="157">
        <f t="shared" si="50"/>
        <v>0</v>
      </c>
      <c r="AF190" s="147">
        <f t="shared" si="51"/>
        <v>0</v>
      </c>
      <c r="AG190" s="147">
        <f t="shared" si="52"/>
        <v>0</v>
      </c>
      <c r="AH190" s="186">
        <f t="shared" si="53"/>
        <v>0</v>
      </c>
      <c r="AI190" s="147">
        <f t="shared" si="54"/>
        <v>0</v>
      </c>
      <c r="AJ190" s="147">
        <f t="shared" si="55"/>
        <v>0</v>
      </c>
      <c r="AK190" s="186">
        <f t="shared" si="56"/>
        <v>0</v>
      </c>
      <c r="AL190" s="182">
        <f t="shared" si="57"/>
        <v>0</v>
      </c>
      <c r="AM190" s="147">
        <f t="shared" si="58"/>
        <v>0</v>
      </c>
      <c r="AN190" s="147">
        <f t="shared" si="59"/>
        <v>0</v>
      </c>
      <c r="AO190" s="186">
        <f t="shared" si="60"/>
        <v>0</v>
      </c>
      <c r="AP190" s="147">
        <f t="shared" si="61"/>
        <v>0</v>
      </c>
      <c r="AQ190" s="147">
        <f t="shared" si="62"/>
        <v>0</v>
      </c>
      <c r="AR190" s="190">
        <f t="shared" si="63"/>
        <v>0</v>
      </c>
      <c r="AS190" s="189">
        <f t="shared" si="64"/>
        <v>0</v>
      </c>
    </row>
    <row r="191" spans="1:45" x14ac:dyDescent="0.2">
      <c r="A191" s="10">
        <f>+IF(OR(Y191&gt;0,I191&gt;0),MAX(A$14:A190)+1,0)</f>
        <v>0</v>
      </c>
      <c r="B191" s="11"/>
      <c r="C191" s="11"/>
      <c r="D191" s="435"/>
      <c r="E191" s="435"/>
      <c r="F191" s="435"/>
      <c r="G191" s="435"/>
      <c r="H191" s="435"/>
      <c r="I191" s="435">
        <f t="shared" si="44"/>
        <v>0</v>
      </c>
      <c r="J191" s="11"/>
      <c r="K191" s="435"/>
      <c r="L191" s="435"/>
      <c r="M191" s="435"/>
      <c r="N191" s="435"/>
      <c r="O191" s="435"/>
      <c r="P191" s="435">
        <f t="shared" si="45"/>
        <v>0</v>
      </c>
      <c r="Q191" s="11"/>
      <c r="R191" s="435"/>
      <c r="S191" s="435"/>
      <c r="T191" s="435"/>
      <c r="U191" s="435"/>
      <c r="V191" s="435"/>
      <c r="W191" s="435">
        <f t="shared" si="46"/>
        <v>0</v>
      </c>
      <c r="X191" s="447">
        <f t="shared" si="47"/>
        <v>0</v>
      </c>
      <c r="Y191" s="156">
        <f t="shared" si="48"/>
        <v>0</v>
      </c>
      <c r="Z191" s="11"/>
      <c r="AA191" s="11"/>
      <c r="AB191" s="156">
        <f t="shared" si="65"/>
        <v>0</v>
      </c>
      <c r="AC191" s="149"/>
      <c r="AD191" s="396">
        <f t="shared" si="49"/>
        <v>0</v>
      </c>
      <c r="AE191" s="157">
        <f t="shared" si="50"/>
        <v>0</v>
      </c>
      <c r="AF191" s="147">
        <f t="shared" si="51"/>
        <v>0</v>
      </c>
      <c r="AG191" s="147">
        <f t="shared" si="52"/>
        <v>0</v>
      </c>
      <c r="AH191" s="186">
        <f t="shared" si="53"/>
        <v>0</v>
      </c>
      <c r="AI191" s="147">
        <f t="shared" si="54"/>
        <v>0</v>
      </c>
      <c r="AJ191" s="147">
        <f t="shared" si="55"/>
        <v>0</v>
      </c>
      <c r="AK191" s="186">
        <f t="shared" si="56"/>
        <v>0</v>
      </c>
      <c r="AL191" s="182">
        <f t="shared" si="57"/>
        <v>0</v>
      </c>
      <c r="AM191" s="147">
        <f t="shared" si="58"/>
        <v>0</v>
      </c>
      <c r="AN191" s="147">
        <f t="shared" si="59"/>
        <v>0</v>
      </c>
      <c r="AO191" s="186">
        <f t="shared" si="60"/>
        <v>0</v>
      </c>
      <c r="AP191" s="147">
        <f t="shared" si="61"/>
        <v>0</v>
      </c>
      <c r="AQ191" s="147">
        <f t="shared" si="62"/>
        <v>0</v>
      </c>
      <c r="AR191" s="190">
        <f t="shared" si="63"/>
        <v>0</v>
      </c>
      <c r="AS191" s="189">
        <f t="shared" si="64"/>
        <v>0</v>
      </c>
    </row>
    <row r="192" spans="1:45" x14ac:dyDescent="0.2">
      <c r="A192" s="10">
        <f>+IF(OR(Y192&gt;0,I192&gt;0),MAX(A$14:A191)+1,0)</f>
        <v>0</v>
      </c>
      <c r="B192" s="11"/>
      <c r="C192" s="11"/>
      <c r="D192" s="435"/>
      <c r="E192" s="435"/>
      <c r="F192" s="435"/>
      <c r="G192" s="435"/>
      <c r="H192" s="435"/>
      <c r="I192" s="435">
        <f t="shared" si="44"/>
        <v>0</v>
      </c>
      <c r="J192" s="11"/>
      <c r="K192" s="435"/>
      <c r="L192" s="435"/>
      <c r="M192" s="435"/>
      <c r="N192" s="435"/>
      <c r="O192" s="435"/>
      <c r="P192" s="435">
        <f t="shared" si="45"/>
        <v>0</v>
      </c>
      <c r="Q192" s="11"/>
      <c r="R192" s="435"/>
      <c r="S192" s="435"/>
      <c r="T192" s="435"/>
      <c r="U192" s="435"/>
      <c r="V192" s="435"/>
      <c r="W192" s="435">
        <f t="shared" si="46"/>
        <v>0</v>
      </c>
      <c r="X192" s="447">
        <f t="shared" si="47"/>
        <v>0</v>
      </c>
      <c r="Y192" s="156">
        <f t="shared" si="48"/>
        <v>0</v>
      </c>
      <c r="Z192" s="11"/>
      <c r="AA192" s="11"/>
      <c r="AB192" s="156">
        <f t="shared" si="65"/>
        <v>0</v>
      </c>
      <c r="AC192" s="149"/>
      <c r="AD192" s="396">
        <f t="shared" si="49"/>
        <v>0</v>
      </c>
      <c r="AE192" s="157">
        <f t="shared" si="50"/>
        <v>0</v>
      </c>
      <c r="AF192" s="147">
        <f t="shared" si="51"/>
        <v>0</v>
      </c>
      <c r="AG192" s="147">
        <f t="shared" si="52"/>
        <v>0</v>
      </c>
      <c r="AH192" s="186">
        <f t="shared" si="53"/>
        <v>0</v>
      </c>
      <c r="AI192" s="147">
        <f t="shared" si="54"/>
        <v>0</v>
      </c>
      <c r="AJ192" s="147">
        <f t="shared" si="55"/>
        <v>0</v>
      </c>
      <c r="AK192" s="186">
        <f t="shared" si="56"/>
        <v>0</v>
      </c>
      <c r="AL192" s="182">
        <f t="shared" si="57"/>
        <v>0</v>
      </c>
      <c r="AM192" s="147">
        <f t="shared" si="58"/>
        <v>0</v>
      </c>
      <c r="AN192" s="147">
        <f t="shared" si="59"/>
        <v>0</v>
      </c>
      <c r="AO192" s="186">
        <f t="shared" si="60"/>
        <v>0</v>
      </c>
      <c r="AP192" s="147">
        <f t="shared" si="61"/>
        <v>0</v>
      </c>
      <c r="AQ192" s="147">
        <f t="shared" si="62"/>
        <v>0</v>
      </c>
      <c r="AR192" s="190">
        <f t="shared" si="63"/>
        <v>0</v>
      </c>
      <c r="AS192" s="189">
        <f t="shared" si="64"/>
        <v>0</v>
      </c>
    </row>
    <row r="193" spans="1:45" x14ac:dyDescent="0.2">
      <c r="A193" s="10">
        <f>+IF(OR(Y193&gt;0,I193&gt;0),MAX(A$14:A192)+1,0)</f>
        <v>0</v>
      </c>
      <c r="B193" s="11"/>
      <c r="C193" s="11"/>
      <c r="D193" s="435"/>
      <c r="E193" s="435"/>
      <c r="F193" s="435"/>
      <c r="G193" s="435"/>
      <c r="H193" s="435"/>
      <c r="I193" s="435">
        <f t="shared" si="44"/>
        <v>0</v>
      </c>
      <c r="J193" s="11"/>
      <c r="K193" s="435"/>
      <c r="L193" s="435"/>
      <c r="M193" s="435"/>
      <c r="N193" s="435"/>
      <c r="O193" s="435"/>
      <c r="P193" s="435">
        <f t="shared" si="45"/>
        <v>0</v>
      </c>
      <c r="Q193" s="11"/>
      <c r="R193" s="435"/>
      <c r="S193" s="435"/>
      <c r="T193" s="435"/>
      <c r="U193" s="435"/>
      <c r="V193" s="435"/>
      <c r="W193" s="435">
        <f t="shared" si="46"/>
        <v>0</v>
      </c>
      <c r="X193" s="447">
        <f t="shared" si="47"/>
        <v>0</v>
      </c>
      <c r="Y193" s="156">
        <f t="shared" si="48"/>
        <v>0</v>
      </c>
      <c r="Z193" s="11"/>
      <c r="AA193" s="11"/>
      <c r="AB193" s="156">
        <f t="shared" si="65"/>
        <v>0</v>
      </c>
      <c r="AC193" s="149"/>
      <c r="AD193" s="396">
        <f t="shared" si="49"/>
        <v>0</v>
      </c>
      <c r="AE193" s="157">
        <f t="shared" si="50"/>
        <v>0</v>
      </c>
      <c r="AF193" s="147">
        <f t="shared" si="51"/>
        <v>0</v>
      </c>
      <c r="AG193" s="147">
        <f t="shared" si="52"/>
        <v>0</v>
      </c>
      <c r="AH193" s="186">
        <f t="shared" si="53"/>
        <v>0</v>
      </c>
      <c r="AI193" s="147">
        <f t="shared" si="54"/>
        <v>0</v>
      </c>
      <c r="AJ193" s="147">
        <f t="shared" si="55"/>
        <v>0</v>
      </c>
      <c r="AK193" s="186">
        <f t="shared" si="56"/>
        <v>0</v>
      </c>
      <c r="AL193" s="182">
        <f t="shared" si="57"/>
        <v>0</v>
      </c>
      <c r="AM193" s="147">
        <f t="shared" si="58"/>
        <v>0</v>
      </c>
      <c r="AN193" s="147">
        <f t="shared" si="59"/>
        <v>0</v>
      </c>
      <c r="AO193" s="186">
        <f t="shared" si="60"/>
        <v>0</v>
      </c>
      <c r="AP193" s="147">
        <f t="shared" si="61"/>
        <v>0</v>
      </c>
      <c r="AQ193" s="147">
        <f t="shared" si="62"/>
        <v>0</v>
      </c>
      <c r="AR193" s="190">
        <f t="shared" si="63"/>
        <v>0</v>
      </c>
      <c r="AS193" s="189">
        <f t="shared" si="64"/>
        <v>0</v>
      </c>
    </row>
    <row r="194" spans="1:45" ht="10.8" thickBot="1" x14ac:dyDescent="0.25">
      <c r="A194" s="10">
        <f>+IF(OR(Y194&gt;0,I194&gt;0),MAX(A$14:A193)+1,0)</f>
        <v>0</v>
      </c>
      <c r="B194" s="11"/>
      <c r="C194" s="11"/>
      <c r="D194" s="435"/>
      <c r="E194" s="435"/>
      <c r="F194" s="435"/>
      <c r="G194" s="435"/>
      <c r="H194" s="435"/>
      <c r="I194" s="435">
        <f t="shared" si="44"/>
        <v>0</v>
      </c>
      <c r="J194" s="11"/>
      <c r="K194" s="435"/>
      <c r="L194" s="435"/>
      <c r="M194" s="435"/>
      <c r="N194" s="435"/>
      <c r="O194" s="435"/>
      <c r="P194" s="435">
        <f t="shared" si="45"/>
        <v>0</v>
      </c>
      <c r="Q194" s="11"/>
      <c r="R194" s="435"/>
      <c r="S194" s="435"/>
      <c r="T194" s="435"/>
      <c r="U194" s="435"/>
      <c r="V194" s="435"/>
      <c r="W194" s="435">
        <f t="shared" si="46"/>
        <v>0</v>
      </c>
      <c r="X194" s="447">
        <f t="shared" si="47"/>
        <v>0</v>
      </c>
      <c r="Y194" s="156">
        <f t="shared" si="48"/>
        <v>0</v>
      </c>
      <c r="Z194" s="11"/>
      <c r="AA194" s="11"/>
      <c r="AB194" s="156">
        <f>+Z194+AA194</f>
        <v>0</v>
      </c>
      <c r="AC194" s="149"/>
      <c r="AD194" s="396">
        <f t="shared" si="49"/>
        <v>0</v>
      </c>
      <c r="AE194" s="157">
        <f t="shared" si="50"/>
        <v>0</v>
      </c>
      <c r="AF194" s="147">
        <f t="shared" si="51"/>
        <v>0</v>
      </c>
      <c r="AG194" s="147">
        <f t="shared" si="52"/>
        <v>0</v>
      </c>
      <c r="AH194" s="186">
        <f t="shared" si="53"/>
        <v>0</v>
      </c>
      <c r="AI194" s="147">
        <f t="shared" si="54"/>
        <v>0</v>
      </c>
      <c r="AJ194" s="147">
        <f t="shared" si="55"/>
        <v>0</v>
      </c>
      <c r="AK194" s="186">
        <f t="shared" si="56"/>
        <v>0</v>
      </c>
      <c r="AL194" s="182">
        <f t="shared" si="57"/>
        <v>0</v>
      </c>
      <c r="AM194" s="147">
        <f t="shared" si="58"/>
        <v>0</v>
      </c>
      <c r="AN194" s="147">
        <f t="shared" si="59"/>
        <v>0</v>
      </c>
      <c r="AO194" s="186">
        <f t="shared" si="60"/>
        <v>0</v>
      </c>
      <c r="AP194" s="147">
        <f t="shared" si="61"/>
        <v>0</v>
      </c>
      <c r="AQ194" s="147">
        <f t="shared" si="62"/>
        <v>0</v>
      </c>
      <c r="AR194" s="190">
        <f t="shared" si="63"/>
        <v>0</v>
      </c>
      <c r="AS194" s="189">
        <f t="shared" si="64"/>
        <v>0</v>
      </c>
    </row>
    <row r="195" spans="1:45" ht="10.8" thickBot="1" x14ac:dyDescent="0.25">
      <c r="B195" s="158" t="s">
        <v>57</v>
      </c>
      <c r="C195" s="231">
        <f t="shared" ref="C195:I195" si="66">SUM(C15:C194)</f>
        <v>0</v>
      </c>
      <c r="D195" s="231">
        <f t="shared" si="66"/>
        <v>0</v>
      </c>
      <c r="E195" s="231">
        <f t="shared" si="66"/>
        <v>0</v>
      </c>
      <c r="F195" s="231">
        <f t="shared" si="66"/>
        <v>0</v>
      </c>
      <c r="G195" s="231">
        <f t="shared" si="66"/>
        <v>0</v>
      </c>
      <c r="H195" s="231">
        <f t="shared" si="66"/>
        <v>0</v>
      </c>
      <c r="I195" s="231">
        <f t="shared" si="66"/>
        <v>0</v>
      </c>
      <c r="J195" s="231">
        <f t="shared" ref="J195:AH195" si="67">SUM(J15:J194)</f>
        <v>0</v>
      </c>
      <c r="K195" s="231">
        <f t="shared" si="67"/>
        <v>0</v>
      </c>
      <c r="L195" s="231">
        <f t="shared" si="67"/>
        <v>0</v>
      </c>
      <c r="M195" s="231">
        <f t="shared" si="67"/>
        <v>0</v>
      </c>
      <c r="N195" s="231">
        <f t="shared" si="67"/>
        <v>0</v>
      </c>
      <c r="O195" s="231">
        <f t="shared" si="67"/>
        <v>0</v>
      </c>
      <c r="P195" s="231">
        <f t="shared" si="67"/>
        <v>0</v>
      </c>
      <c r="Q195" s="231">
        <f t="shared" si="67"/>
        <v>0</v>
      </c>
      <c r="R195" s="231">
        <f t="shared" si="67"/>
        <v>0</v>
      </c>
      <c r="S195" s="231">
        <f t="shared" si="67"/>
        <v>0</v>
      </c>
      <c r="T195" s="231">
        <f t="shared" si="67"/>
        <v>0</v>
      </c>
      <c r="U195" s="231">
        <f t="shared" si="67"/>
        <v>0</v>
      </c>
      <c r="V195" s="231">
        <f t="shared" si="67"/>
        <v>0</v>
      </c>
      <c r="W195" s="231">
        <f>SUM(W15:W194)</f>
        <v>0</v>
      </c>
      <c r="X195" s="231">
        <f t="shared" si="47"/>
        <v>0</v>
      </c>
      <c r="Y195" s="231">
        <f t="shared" si="67"/>
        <v>0</v>
      </c>
      <c r="Z195" s="159">
        <f t="shared" si="67"/>
        <v>0</v>
      </c>
      <c r="AA195" s="159">
        <f t="shared" si="67"/>
        <v>0</v>
      </c>
      <c r="AB195" s="159">
        <f t="shared" si="67"/>
        <v>0</v>
      </c>
      <c r="AC195" s="231"/>
      <c r="AD195" s="231"/>
      <c r="AE195" s="231">
        <f t="shared" si="67"/>
        <v>0</v>
      </c>
      <c r="AF195" s="231">
        <f t="shared" si="67"/>
        <v>0</v>
      </c>
      <c r="AG195" s="231">
        <f t="shared" si="67"/>
        <v>0</v>
      </c>
      <c r="AH195" s="231">
        <f t="shared" si="67"/>
        <v>0</v>
      </c>
      <c r="AI195" s="231">
        <f t="shared" ref="AI195:AS195" si="68">SUM(AI15:AI194)</f>
        <v>0</v>
      </c>
      <c r="AJ195" s="231">
        <f t="shared" si="68"/>
        <v>0</v>
      </c>
      <c r="AK195" s="231">
        <f t="shared" si="68"/>
        <v>0</v>
      </c>
      <c r="AL195" s="231">
        <f t="shared" si="68"/>
        <v>0</v>
      </c>
      <c r="AM195" s="231">
        <f t="shared" si="68"/>
        <v>0</v>
      </c>
      <c r="AN195" s="231">
        <f t="shared" si="68"/>
        <v>0</v>
      </c>
      <c r="AO195" s="231">
        <f t="shared" si="68"/>
        <v>0</v>
      </c>
      <c r="AP195" s="231">
        <f t="shared" si="68"/>
        <v>0</v>
      </c>
      <c r="AQ195" s="231">
        <f t="shared" si="68"/>
        <v>0</v>
      </c>
      <c r="AR195" s="231">
        <f t="shared" si="68"/>
        <v>0</v>
      </c>
      <c r="AS195" s="231">
        <f t="shared" si="68"/>
        <v>0</v>
      </c>
    </row>
    <row r="196" spans="1:45" ht="20.399999999999999" x14ac:dyDescent="0.2">
      <c r="B196" s="3" t="s">
        <v>58</v>
      </c>
      <c r="C196" s="2"/>
      <c r="D196" s="446"/>
      <c r="E196" s="446"/>
      <c r="F196" s="446"/>
      <c r="G196" s="446"/>
      <c r="H196" s="446"/>
      <c r="I196" s="446"/>
      <c r="J196" s="2"/>
      <c r="K196" s="446"/>
      <c r="L196" s="446"/>
      <c r="M196" s="446"/>
      <c r="N196" s="446"/>
      <c r="O196" s="446"/>
      <c r="P196" s="446"/>
      <c r="Q196" s="2"/>
      <c r="R196" s="446"/>
      <c r="S196" s="446"/>
      <c r="T196" s="446"/>
      <c r="U196" s="446"/>
      <c r="V196" s="446"/>
      <c r="W196" s="446"/>
      <c r="X196" s="446"/>
      <c r="Y196" s="100"/>
      <c r="Z196" s="11"/>
      <c r="AA196" s="11"/>
      <c r="AB196" s="84"/>
      <c r="AC196" s="149"/>
      <c r="AD196" s="396"/>
      <c r="AE196" s="150"/>
    </row>
    <row r="197" spans="1:45" ht="30.6" x14ac:dyDescent="0.2">
      <c r="B197" s="154" t="s">
        <v>2</v>
      </c>
      <c r="C197" s="155">
        <f>+SUM(C198:C297)</f>
        <v>0</v>
      </c>
      <c r="D197" s="155">
        <f t="shared" ref="D197:W197" si="69">+SUM(D198:D297)</f>
        <v>0</v>
      </c>
      <c r="E197" s="155">
        <f t="shared" si="69"/>
        <v>0</v>
      </c>
      <c r="F197" s="155">
        <f t="shared" si="69"/>
        <v>0</v>
      </c>
      <c r="G197" s="155">
        <f t="shared" si="69"/>
        <v>0</v>
      </c>
      <c r="H197" s="155">
        <f t="shared" si="69"/>
        <v>0</v>
      </c>
      <c r="I197" s="155">
        <f t="shared" si="69"/>
        <v>0</v>
      </c>
      <c r="J197" s="155">
        <f t="shared" si="69"/>
        <v>0</v>
      </c>
      <c r="K197" s="155">
        <f t="shared" si="69"/>
        <v>0</v>
      </c>
      <c r="L197" s="155">
        <f t="shared" si="69"/>
        <v>0</v>
      </c>
      <c r="M197" s="155">
        <f t="shared" si="69"/>
        <v>0</v>
      </c>
      <c r="N197" s="155">
        <f t="shared" si="69"/>
        <v>0</v>
      </c>
      <c r="O197" s="155">
        <f t="shared" si="69"/>
        <v>0</v>
      </c>
      <c r="P197" s="155">
        <f t="shared" si="69"/>
        <v>0</v>
      </c>
      <c r="Q197" s="155">
        <f t="shared" si="69"/>
        <v>0</v>
      </c>
      <c r="R197" s="155">
        <f t="shared" si="69"/>
        <v>0</v>
      </c>
      <c r="S197" s="155">
        <f t="shared" si="69"/>
        <v>0</v>
      </c>
      <c r="T197" s="155">
        <f t="shared" si="69"/>
        <v>0</v>
      </c>
      <c r="U197" s="155">
        <f t="shared" si="69"/>
        <v>0</v>
      </c>
      <c r="V197" s="155">
        <f t="shared" si="69"/>
        <v>0</v>
      </c>
      <c r="W197" s="155">
        <f t="shared" si="69"/>
        <v>0</v>
      </c>
      <c r="X197" s="155">
        <f t="shared" ref="X197:AS197" si="70">+SUM(X198:X297)</f>
        <v>0</v>
      </c>
      <c r="Y197" s="155">
        <f t="shared" si="70"/>
        <v>0</v>
      </c>
      <c r="Z197" s="155">
        <f t="shared" si="70"/>
        <v>0</v>
      </c>
      <c r="AA197" s="155">
        <f t="shared" si="70"/>
        <v>0</v>
      </c>
      <c r="AB197" s="155">
        <f t="shared" si="70"/>
        <v>0</v>
      </c>
      <c r="AC197" s="155">
        <f t="shared" si="70"/>
        <v>0</v>
      </c>
      <c r="AD197" s="391"/>
      <c r="AE197" s="155">
        <f t="shared" si="70"/>
        <v>0</v>
      </c>
      <c r="AF197" s="155">
        <f>+SUM(AF198:AF297)</f>
        <v>0</v>
      </c>
      <c r="AG197" s="155">
        <f>+SUM(AG198:AG297)</f>
        <v>0</v>
      </c>
      <c r="AH197" s="155">
        <f>+SUM(AH198:AH297)</f>
        <v>0</v>
      </c>
      <c r="AI197" s="155">
        <f t="shared" si="70"/>
        <v>0</v>
      </c>
      <c r="AJ197" s="155">
        <f t="shared" si="70"/>
        <v>0</v>
      </c>
      <c r="AK197" s="155">
        <f t="shared" si="70"/>
        <v>0</v>
      </c>
      <c r="AL197" s="155">
        <f t="shared" si="70"/>
        <v>0</v>
      </c>
      <c r="AM197" s="155">
        <f t="shared" si="70"/>
        <v>0</v>
      </c>
      <c r="AN197" s="155">
        <f t="shared" si="70"/>
        <v>0</v>
      </c>
      <c r="AO197" s="155">
        <f t="shared" si="70"/>
        <v>0</v>
      </c>
      <c r="AP197" s="155">
        <f t="shared" si="70"/>
        <v>0</v>
      </c>
      <c r="AQ197" s="155">
        <f t="shared" si="70"/>
        <v>0</v>
      </c>
      <c r="AR197" s="155">
        <f t="shared" si="70"/>
        <v>0</v>
      </c>
      <c r="AS197" s="155">
        <f t="shared" si="70"/>
        <v>0</v>
      </c>
    </row>
    <row r="198" spans="1:45" x14ac:dyDescent="0.2">
      <c r="A198" s="10">
        <f>+IF(OR(Y198&gt;0,I198&gt;0),MAX(A$14:A197)+1,0)</f>
        <v>0</v>
      </c>
      <c r="B198" s="12"/>
      <c r="C198" s="11"/>
      <c r="D198" s="435"/>
      <c r="E198" s="435"/>
      <c r="F198" s="435"/>
      <c r="G198" s="435"/>
      <c r="H198" s="435"/>
      <c r="I198" s="435">
        <f>+C198+SUM(E198:H198)</f>
        <v>0</v>
      </c>
      <c r="J198" s="11"/>
      <c r="K198" s="435"/>
      <c r="L198" s="435"/>
      <c r="M198" s="435"/>
      <c r="N198" s="435"/>
      <c r="O198" s="435"/>
      <c r="P198" s="435">
        <f>+J198+SUM(L198:O198)</f>
        <v>0</v>
      </c>
      <c r="Q198" s="11"/>
      <c r="R198" s="435"/>
      <c r="S198" s="435"/>
      <c r="T198" s="435"/>
      <c r="U198" s="435"/>
      <c r="V198" s="435"/>
      <c r="W198" s="435">
        <f>+Q198+SUM(S198:V198)</f>
        <v>0</v>
      </c>
      <c r="X198" s="447">
        <f t="shared" ref="X198:X261" si="71">+J198+Q198</f>
        <v>0</v>
      </c>
      <c r="Y198" s="156">
        <f>+P198+W198</f>
        <v>0</v>
      </c>
      <c r="Z198" s="11"/>
      <c r="AA198" s="11"/>
      <c r="AB198" s="156">
        <f>+Z198+AA198</f>
        <v>0</v>
      </c>
      <c r="AC198" s="149"/>
      <c r="AD198" s="396">
        <f>+AC198+AC198*$AD$11</f>
        <v>0</v>
      </c>
      <c r="AE198" s="157">
        <f>+AB198*AD198</f>
        <v>0</v>
      </c>
      <c r="AF198" s="147">
        <f t="shared" ref="AF198:AF261" si="72">+AE198*C198</f>
        <v>0</v>
      </c>
      <c r="AG198" s="147">
        <f t="shared" ref="AG198:AG261" si="73">+AE198*J198+AE198*Q198*0.8</f>
        <v>0</v>
      </c>
      <c r="AH198" s="186">
        <f t="shared" ref="AH198:AH261" si="74">+AF198+AG198</f>
        <v>0</v>
      </c>
      <c r="AI198" s="147">
        <f t="shared" ref="AI198:AI261" si="75">+($AE198-$AI$6)/$AI$8*C198</f>
        <v>0</v>
      </c>
      <c r="AJ198" s="147">
        <f t="shared" ref="AJ198:AJ261" si="76">+($AE198-$AI$6)/$AI$8*J198+($AE198-$AI$6)/$AI$8*Q198*0.8</f>
        <v>0</v>
      </c>
      <c r="AK198" s="186">
        <f t="shared" ref="AK198:AK261" si="77">+AI198+AJ198</f>
        <v>0</v>
      </c>
      <c r="AL198" s="182">
        <f t="shared" ref="AL198:AL261" si="78">+AK198*AL$10</f>
        <v>0</v>
      </c>
      <c r="AM198" s="147">
        <f t="shared" ref="AM198:AM261" si="79">+AE198*I198</f>
        <v>0</v>
      </c>
      <c r="AN198" s="147">
        <f t="shared" ref="AN198:AN261" si="80">+AE198*P198+AE198*W198*0.8</f>
        <v>0</v>
      </c>
      <c r="AO198" s="186">
        <f t="shared" ref="AO198:AO261" si="81">+AM198+AN198</f>
        <v>0</v>
      </c>
      <c r="AP198" s="147">
        <f t="shared" ref="AP198:AP261" si="82">+($AE198-$AI$6)/$AI$8*$I198</f>
        <v>0</v>
      </c>
      <c r="AQ198" s="147">
        <f t="shared" ref="AQ198:AQ261" si="83">+($AE198-$AI$6)/$AI$8*$P198+($AE198-$AI$6)/$AI$8*$W198*0.8</f>
        <v>0</v>
      </c>
      <c r="AR198" s="190">
        <f>+AP198+AQ198</f>
        <v>0</v>
      </c>
      <c r="AS198" s="189">
        <f t="shared" ref="AS198:AS262" si="84">+AR198*AS$10</f>
        <v>0</v>
      </c>
    </row>
    <row r="199" spans="1:45" x14ac:dyDescent="0.2">
      <c r="A199" s="10">
        <f>+IF(OR(Y199&gt;0,I199&gt;0),MAX(A$14:A198)+1,0)</f>
        <v>0</v>
      </c>
      <c r="B199" s="12"/>
      <c r="C199" s="11"/>
      <c r="D199" s="435"/>
      <c r="E199" s="435"/>
      <c r="F199" s="435"/>
      <c r="G199" s="435"/>
      <c r="H199" s="435"/>
      <c r="I199" s="435">
        <f t="shared" ref="I199:I262" si="85">+C199+SUM(E199:H199)</f>
        <v>0</v>
      </c>
      <c r="J199" s="11"/>
      <c r="K199" s="435"/>
      <c r="L199" s="435"/>
      <c r="M199" s="435"/>
      <c r="N199" s="435"/>
      <c r="O199" s="435"/>
      <c r="P199" s="435">
        <f t="shared" ref="P199:P262" si="86">+J199+SUM(L199:O199)</f>
        <v>0</v>
      </c>
      <c r="Q199" s="11"/>
      <c r="R199" s="435"/>
      <c r="S199" s="435"/>
      <c r="T199" s="435"/>
      <c r="U199" s="435"/>
      <c r="V199" s="435"/>
      <c r="W199" s="435">
        <f t="shared" ref="W199:W262" si="87">+Q199+SUM(S199:V199)</f>
        <v>0</v>
      </c>
      <c r="X199" s="447">
        <f t="shared" si="71"/>
        <v>0</v>
      </c>
      <c r="Y199" s="156">
        <f t="shared" ref="Y199:Y262" si="88">+P199+W199</f>
        <v>0</v>
      </c>
      <c r="Z199" s="11"/>
      <c r="AA199" s="11"/>
      <c r="AB199" s="156">
        <f t="shared" ref="AB199:AB262" si="89">+Z199+AA199</f>
        <v>0</v>
      </c>
      <c r="AC199" s="149"/>
      <c r="AD199" s="396">
        <f t="shared" ref="AD199:AD261" si="90">+AC199+AC199*$AD$11</f>
        <v>0</v>
      </c>
      <c r="AE199" s="157">
        <f t="shared" ref="AE199:AE261" si="91">+AB199*AD199</f>
        <v>0</v>
      </c>
      <c r="AF199" s="147">
        <f t="shared" si="72"/>
        <v>0</v>
      </c>
      <c r="AG199" s="147">
        <f t="shared" si="73"/>
        <v>0</v>
      </c>
      <c r="AH199" s="186">
        <f t="shared" si="74"/>
        <v>0</v>
      </c>
      <c r="AI199" s="147">
        <f t="shared" si="75"/>
        <v>0</v>
      </c>
      <c r="AJ199" s="147">
        <f t="shared" si="76"/>
        <v>0</v>
      </c>
      <c r="AK199" s="186">
        <f t="shared" si="77"/>
        <v>0</v>
      </c>
      <c r="AL199" s="182">
        <f t="shared" si="78"/>
        <v>0</v>
      </c>
      <c r="AM199" s="147">
        <f t="shared" si="79"/>
        <v>0</v>
      </c>
      <c r="AN199" s="147">
        <f t="shared" si="80"/>
        <v>0</v>
      </c>
      <c r="AO199" s="186">
        <f t="shared" si="81"/>
        <v>0</v>
      </c>
      <c r="AP199" s="147">
        <f t="shared" si="82"/>
        <v>0</v>
      </c>
      <c r="AQ199" s="147">
        <f t="shared" si="83"/>
        <v>0</v>
      </c>
      <c r="AR199" s="190">
        <f t="shared" ref="AR199:AR262" si="92">+AP199+AQ199</f>
        <v>0</v>
      </c>
      <c r="AS199" s="189">
        <f t="shared" si="84"/>
        <v>0</v>
      </c>
    </row>
    <row r="200" spans="1:45" x14ac:dyDescent="0.2">
      <c r="A200" s="10">
        <f>+IF(OR(Y200&gt;0,I200&gt;0),MAX(A$14:A199)+1,0)</f>
        <v>0</v>
      </c>
      <c r="B200" s="12"/>
      <c r="C200" s="11"/>
      <c r="D200" s="435"/>
      <c r="E200" s="435"/>
      <c r="F200" s="435"/>
      <c r="G200" s="435"/>
      <c r="H200" s="435"/>
      <c r="I200" s="435">
        <f t="shared" si="85"/>
        <v>0</v>
      </c>
      <c r="J200" s="11"/>
      <c r="K200" s="435"/>
      <c r="L200" s="435"/>
      <c r="M200" s="435"/>
      <c r="N200" s="435"/>
      <c r="O200" s="435"/>
      <c r="P200" s="435">
        <f t="shared" si="86"/>
        <v>0</v>
      </c>
      <c r="Q200" s="11"/>
      <c r="R200" s="435"/>
      <c r="S200" s="435"/>
      <c r="T200" s="435"/>
      <c r="U200" s="435"/>
      <c r="V200" s="435"/>
      <c r="W200" s="435">
        <f t="shared" si="87"/>
        <v>0</v>
      </c>
      <c r="X200" s="447">
        <f t="shared" si="71"/>
        <v>0</v>
      </c>
      <c r="Y200" s="156">
        <f t="shared" si="88"/>
        <v>0</v>
      </c>
      <c r="Z200" s="11"/>
      <c r="AA200" s="11"/>
      <c r="AB200" s="156">
        <f t="shared" si="89"/>
        <v>0</v>
      </c>
      <c r="AC200" s="149"/>
      <c r="AD200" s="396">
        <f t="shared" si="90"/>
        <v>0</v>
      </c>
      <c r="AE200" s="157">
        <f t="shared" si="91"/>
        <v>0</v>
      </c>
      <c r="AF200" s="147">
        <f t="shared" si="72"/>
        <v>0</v>
      </c>
      <c r="AG200" s="147">
        <f t="shared" si="73"/>
        <v>0</v>
      </c>
      <c r="AH200" s="186">
        <f t="shared" si="74"/>
        <v>0</v>
      </c>
      <c r="AI200" s="147">
        <f t="shared" si="75"/>
        <v>0</v>
      </c>
      <c r="AJ200" s="147">
        <f t="shared" si="76"/>
        <v>0</v>
      </c>
      <c r="AK200" s="186">
        <f t="shared" si="77"/>
        <v>0</v>
      </c>
      <c r="AL200" s="182">
        <f t="shared" si="78"/>
        <v>0</v>
      </c>
      <c r="AM200" s="147">
        <f t="shared" si="79"/>
        <v>0</v>
      </c>
      <c r="AN200" s="147">
        <f t="shared" si="80"/>
        <v>0</v>
      </c>
      <c r="AO200" s="186">
        <f t="shared" si="81"/>
        <v>0</v>
      </c>
      <c r="AP200" s="147">
        <f t="shared" si="82"/>
        <v>0</v>
      </c>
      <c r="AQ200" s="147">
        <f t="shared" si="83"/>
        <v>0</v>
      </c>
      <c r="AR200" s="190">
        <f t="shared" si="92"/>
        <v>0</v>
      </c>
      <c r="AS200" s="189">
        <f t="shared" si="84"/>
        <v>0</v>
      </c>
    </row>
    <row r="201" spans="1:45" x14ac:dyDescent="0.2">
      <c r="A201" s="10">
        <f>+IF(OR(Y201&gt;0,I201&gt;0),MAX(A$14:A200)+1,0)</f>
        <v>0</v>
      </c>
      <c r="B201" s="12"/>
      <c r="C201" s="11"/>
      <c r="D201" s="435"/>
      <c r="E201" s="435"/>
      <c r="F201" s="435"/>
      <c r="G201" s="435"/>
      <c r="H201" s="435"/>
      <c r="I201" s="435">
        <f t="shared" si="85"/>
        <v>0</v>
      </c>
      <c r="J201" s="11"/>
      <c r="K201" s="435"/>
      <c r="L201" s="435"/>
      <c r="M201" s="435"/>
      <c r="N201" s="435"/>
      <c r="O201" s="435"/>
      <c r="P201" s="435">
        <f t="shared" si="86"/>
        <v>0</v>
      </c>
      <c r="Q201" s="11"/>
      <c r="R201" s="435"/>
      <c r="S201" s="435"/>
      <c r="T201" s="435"/>
      <c r="U201" s="435"/>
      <c r="V201" s="435"/>
      <c r="W201" s="435">
        <f t="shared" si="87"/>
        <v>0</v>
      </c>
      <c r="X201" s="447">
        <f t="shared" si="71"/>
        <v>0</v>
      </c>
      <c r="Y201" s="156">
        <f t="shared" si="88"/>
        <v>0</v>
      </c>
      <c r="Z201" s="11"/>
      <c r="AA201" s="11"/>
      <c r="AB201" s="156">
        <f t="shared" si="89"/>
        <v>0</v>
      </c>
      <c r="AC201" s="149"/>
      <c r="AD201" s="396">
        <f t="shared" si="90"/>
        <v>0</v>
      </c>
      <c r="AE201" s="157">
        <f t="shared" si="91"/>
        <v>0</v>
      </c>
      <c r="AF201" s="147">
        <f t="shared" si="72"/>
        <v>0</v>
      </c>
      <c r="AG201" s="147">
        <f t="shared" si="73"/>
        <v>0</v>
      </c>
      <c r="AH201" s="186">
        <f t="shared" si="74"/>
        <v>0</v>
      </c>
      <c r="AI201" s="147">
        <f t="shared" si="75"/>
        <v>0</v>
      </c>
      <c r="AJ201" s="147">
        <f t="shared" si="76"/>
        <v>0</v>
      </c>
      <c r="AK201" s="186">
        <f t="shared" si="77"/>
        <v>0</v>
      </c>
      <c r="AL201" s="182">
        <f t="shared" si="78"/>
        <v>0</v>
      </c>
      <c r="AM201" s="147">
        <f t="shared" si="79"/>
        <v>0</v>
      </c>
      <c r="AN201" s="147">
        <f t="shared" si="80"/>
        <v>0</v>
      </c>
      <c r="AO201" s="186">
        <f t="shared" si="81"/>
        <v>0</v>
      </c>
      <c r="AP201" s="147">
        <f t="shared" si="82"/>
        <v>0</v>
      </c>
      <c r="AQ201" s="147">
        <f t="shared" si="83"/>
        <v>0</v>
      </c>
      <c r="AR201" s="190">
        <f t="shared" si="92"/>
        <v>0</v>
      </c>
      <c r="AS201" s="189">
        <f t="shared" si="84"/>
        <v>0</v>
      </c>
    </row>
    <row r="202" spans="1:45" x14ac:dyDescent="0.2">
      <c r="A202" s="10">
        <f>+IF(OR(Y202&gt;0,I202&gt;0),MAX(A$14:A201)+1,0)</f>
        <v>0</v>
      </c>
      <c r="B202" s="12"/>
      <c r="C202" s="11"/>
      <c r="D202" s="435"/>
      <c r="E202" s="435"/>
      <c r="F202" s="435"/>
      <c r="G202" s="435"/>
      <c r="H202" s="435"/>
      <c r="I202" s="435">
        <f t="shared" si="85"/>
        <v>0</v>
      </c>
      <c r="J202" s="11"/>
      <c r="K202" s="435"/>
      <c r="L202" s="435"/>
      <c r="M202" s="435"/>
      <c r="N202" s="435"/>
      <c r="O202" s="435"/>
      <c r="P202" s="435">
        <f t="shared" si="86"/>
        <v>0</v>
      </c>
      <c r="Q202" s="11"/>
      <c r="R202" s="435"/>
      <c r="S202" s="435"/>
      <c r="T202" s="435"/>
      <c r="U202" s="435"/>
      <c r="V202" s="435"/>
      <c r="W202" s="435">
        <f t="shared" si="87"/>
        <v>0</v>
      </c>
      <c r="X202" s="447">
        <f t="shared" si="71"/>
        <v>0</v>
      </c>
      <c r="Y202" s="156">
        <f t="shared" si="88"/>
        <v>0</v>
      </c>
      <c r="Z202" s="11"/>
      <c r="AA202" s="11"/>
      <c r="AB202" s="156">
        <f t="shared" si="89"/>
        <v>0</v>
      </c>
      <c r="AC202" s="149"/>
      <c r="AD202" s="396">
        <f t="shared" si="90"/>
        <v>0</v>
      </c>
      <c r="AE202" s="157">
        <f t="shared" si="91"/>
        <v>0</v>
      </c>
      <c r="AF202" s="147">
        <f t="shared" si="72"/>
        <v>0</v>
      </c>
      <c r="AG202" s="147">
        <f t="shared" si="73"/>
        <v>0</v>
      </c>
      <c r="AH202" s="186">
        <f t="shared" si="74"/>
        <v>0</v>
      </c>
      <c r="AI202" s="147">
        <f t="shared" si="75"/>
        <v>0</v>
      </c>
      <c r="AJ202" s="147">
        <f t="shared" si="76"/>
        <v>0</v>
      </c>
      <c r="AK202" s="186">
        <f t="shared" si="77"/>
        <v>0</v>
      </c>
      <c r="AL202" s="182">
        <f t="shared" si="78"/>
        <v>0</v>
      </c>
      <c r="AM202" s="147">
        <f t="shared" si="79"/>
        <v>0</v>
      </c>
      <c r="AN202" s="147">
        <f t="shared" si="80"/>
        <v>0</v>
      </c>
      <c r="AO202" s="186">
        <f t="shared" si="81"/>
        <v>0</v>
      </c>
      <c r="AP202" s="147">
        <f t="shared" si="82"/>
        <v>0</v>
      </c>
      <c r="AQ202" s="147">
        <f t="shared" si="83"/>
        <v>0</v>
      </c>
      <c r="AR202" s="190">
        <f t="shared" si="92"/>
        <v>0</v>
      </c>
      <c r="AS202" s="189">
        <f t="shared" si="84"/>
        <v>0</v>
      </c>
    </row>
    <row r="203" spans="1:45" x14ac:dyDescent="0.2">
      <c r="A203" s="10">
        <f>+IF(OR(Y203&gt;0,I203&gt;0),MAX(A$14:A202)+1,0)</f>
        <v>0</v>
      </c>
      <c r="B203" s="12"/>
      <c r="C203" s="11"/>
      <c r="D203" s="435"/>
      <c r="E203" s="435"/>
      <c r="F203" s="435"/>
      <c r="G203" s="435"/>
      <c r="H203" s="435"/>
      <c r="I203" s="435">
        <f t="shared" si="85"/>
        <v>0</v>
      </c>
      <c r="J203" s="11"/>
      <c r="K203" s="435"/>
      <c r="L203" s="435"/>
      <c r="M203" s="435"/>
      <c r="N203" s="435"/>
      <c r="O203" s="435"/>
      <c r="P203" s="435">
        <f t="shared" si="86"/>
        <v>0</v>
      </c>
      <c r="Q203" s="11"/>
      <c r="R203" s="435"/>
      <c r="S203" s="435"/>
      <c r="T203" s="435"/>
      <c r="U203" s="435"/>
      <c r="V203" s="435"/>
      <c r="W203" s="435">
        <f t="shared" si="87"/>
        <v>0</v>
      </c>
      <c r="X203" s="447">
        <f t="shared" si="71"/>
        <v>0</v>
      </c>
      <c r="Y203" s="156">
        <f t="shared" si="88"/>
        <v>0</v>
      </c>
      <c r="Z203" s="11"/>
      <c r="AA203" s="11"/>
      <c r="AB203" s="156">
        <f t="shared" si="89"/>
        <v>0</v>
      </c>
      <c r="AC203" s="149"/>
      <c r="AD203" s="396">
        <f t="shared" si="90"/>
        <v>0</v>
      </c>
      <c r="AE203" s="157">
        <f t="shared" si="91"/>
        <v>0</v>
      </c>
      <c r="AF203" s="147">
        <f t="shared" si="72"/>
        <v>0</v>
      </c>
      <c r="AG203" s="147">
        <f t="shared" si="73"/>
        <v>0</v>
      </c>
      <c r="AH203" s="186">
        <f t="shared" si="74"/>
        <v>0</v>
      </c>
      <c r="AI203" s="147">
        <f t="shared" si="75"/>
        <v>0</v>
      </c>
      <c r="AJ203" s="147">
        <f t="shared" si="76"/>
        <v>0</v>
      </c>
      <c r="AK203" s="186">
        <f t="shared" si="77"/>
        <v>0</v>
      </c>
      <c r="AL203" s="182">
        <f t="shared" si="78"/>
        <v>0</v>
      </c>
      <c r="AM203" s="147">
        <f t="shared" si="79"/>
        <v>0</v>
      </c>
      <c r="AN203" s="147">
        <f t="shared" si="80"/>
        <v>0</v>
      </c>
      <c r="AO203" s="186">
        <f t="shared" si="81"/>
        <v>0</v>
      </c>
      <c r="AP203" s="147">
        <f t="shared" si="82"/>
        <v>0</v>
      </c>
      <c r="AQ203" s="147">
        <f t="shared" si="83"/>
        <v>0</v>
      </c>
      <c r="AR203" s="190">
        <f t="shared" si="92"/>
        <v>0</v>
      </c>
      <c r="AS203" s="189">
        <f t="shared" si="84"/>
        <v>0</v>
      </c>
    </row>
    <row r="204" spans="1:45" x14ac:dyDescent="0.2">
      <c r="A204" s="10">
        <f>+IF(OR(Y204&gt;0,I204&gt;0),MAX(A$14:A203)+1,0)</f>
        <v>0</v>
      </c>
      <c r="B204" s="12"/>
      <c r="C204" s="11"/>
      <c r="D204" s="435"/>
      <c r="E204" s="435"/>
      <c r="F204" s="435"/>
      <c r="G204" s="435"/>
      <c r="H204" s="435"/>
      <c r="I204" s="435">
        <f t="shared" si="85"/>
        <v>0</v>
      </c>
      <c r="J204" s="11"/>
      <c r="K204" s="435"/>
      <c r="L204" s="435"/>
      <c r="M204" s="435"/>
      <c r="N204" s="435"/>
      <c r="O204" s="435"/>
      <c r="P204" s="435">
        <f t="shared" si="86"/>
        <v>0</v>
      </c>
      <c r="Q204" s="11"/>
      <c r="R204" s="435"/>
      <c r="S204" s="435"/>
      <c r="T204" s="435"/>
      <c r="U204" s="435"/>
      <c r="V204" s="435"/>
      <c r="W204" s="435">
        <f t="shared" si="87"/>
        <v>0</v>
      </c>
      <c r="X204" s="447">
        <f t="shared" si="71"/>
        <v>0</v>
      </c>
      <c r="Y204" s="156">
        <f t="shared" si="88"/>
        <v>0</v>
      </c>
      <c r="Z204" s="11"/>
      <c r="AA204" s="11"/>
      <c r="AB204" s="156">
        <f t="shared" si="89"/>
        <v>0</v>
      </c>
      <c r="AC204" s="149"/>
      <c r="AD204" s="396">
        <f t="shared" si="90"/>
        <v>0</v>
      </c>
      <c r="AE204" s="157">
        <f t="shared" si="91"/>
        <v>0</v>
      </c>
      <c r="AF204" s="147">
        <f t="shared" si="72"/>
        <v>0</v>
      </c>
      <c r="AG204" s="147">
        <f t="shared" si="73"/>
        <v>0</v>
      </c>
      <c r="AH204" s="186">
        <f t="shared" si="74"/>
        <v>0</v>
      </c>
      <c r="AI204" s="147">
        <f t="shared" si="75"/>
        <v>0</v>
      </c>
      <c r="AJ204" s="147">
        <f t="shared" si="76"/>
        <v>0</v>
      </c>
      <c r="AK204" s="186">
        <f t="shared" si="77"/>
        <v>0</v>
      </c>
      <c r="AL204" s="182">
        <f t="shared" si="78"/>
        <v>0</v>
      </c>
      <c r="AM204" s="147">
        <f t="shared" si="79"/>
        <v>0</v>
      </c>
      <c r="AN204" s="147">
        <f t="shared" si="80"/>
        <v>0</v>
      </c>
      <c r="AO204" s="186">
        <f t="shared" si="81"/>
        <v>0</v>
      </c>
      <c r="AP204" s="147">
        <f t="shared" si="82"/>
        <v>0</v>
      </c>
      <c r="AQ204" s="147">
        <f t="shared" si="83"/>
        <v>0</v>
      </c>
      <c r="AR204" s="190">
        <f t="shared" si="92"/>
        <v>0</v>
      </c>
      <c r="AS204" s="189">
        <f t="shared" si="84"/>
        <v>0</v>
      </c>
    </row>
    <row r="205" spans="1:45" x14ac:dyDescent="0.2">
      <c r="A205" s="10">
        <f>+IF(OR(Y205&gt;0,I205&gt;0),MAX(A$14:A204)+1,0)</f>
        <v>0</v>
      </c>
      <c r="B205" s="12"/>
      <c r="C205" s="11"/>
      <c r="D205" s="435"/>
      <c r="E205" s="435"/>
      <c r="F205" s="435"/>
      <c r="G205" s="435"/>
      <c r="H205" s="435"/>
      <c r="I205" s="435">
        <f t="shared" si="85"/>
        <v>0</v>
      </c>
      <c r="J205" s="11"/>
      <c r="K205" s="435"/>
      <c r="L205" s="435"/>
      <c r="M205" s="435"/>
      <c r="N205" s="435"/>
      <c r="O205" s="435"/>
      <c r="P205" s="435">
        <f t="shared" si="86"/>
        <v>0</v>
      </c>
      <c r="Q205" s="11"/>
      <c r="R205" s="435"/>
      <c r="S205" s="435"/>
      <c r="T205" s="435"/>
      <c r="U205" s="435"/>
      <c r="V205" s="435"/>
      <c r="W205" s="435">
        <f t="shared" si="87"/>
        <v>0</v>
      </c>
      <c r="X205" s="447">
        <f t="shared" si="71"/>
        <v>0</v>
      </c>
      <c r="Y205" s="156">
        <f t="shared" si="88"/>
        <v>0</v>
      </c>
      <c r="Z205" s="11"/>
      <c r="AA205" s="11"/>
      <c r="AB205" s="156">
        <f t="shared" si="89"/>
        <v>0</v>
      </c>
      <c r="AC205" s="149"/>
      <c r="AD205" s="396">
        <f t="shared" si="90"/>
        <v>0</v>
      </c>
      <c r="AE205" s="157">
        <f t="shared" si="91"/>
        <v>0</v>
      </c>
      <c r="AF205" s="147">
        <f t="shared" si="72"/>
        <v>0</v>
      </c>
      <c r="AG205" s="147">
        <f t="shared" si="73"/>
        <v>0</v>
      </c>
      <c r="AH205" s="186">
        <f t="shared" si="74"/>
        <v>0</v>
      </c>
      <c r="AI205" s="147">
        <f t="shared" si="75"/>
        <v>0</v>
      </c>
      <c r="AJ205" s="147">
        <f t="shared" si="76"/>
        <v>0</v>
      </c>
      <c r="AK205" s="186">
        <f t="shared" si="77"/>
        <v>0</v>
      </c>
      <c r="AL205" s="182">
        <f t="shared" si="78"/>
        <v>0</v>
      </c>
      <c r="AM205" s="147">
        <f t="shared" si="79"/>
        <v>0</v>
      </c>
      <c r="AN205" s="147">
        <f t="shared" si="80"/>
        <v>0</v>
      </c>
      <c r="AO205" s="186">
        <f t="shared" si="81"/>
        <v>0</v>
      </c>
      <c r="AP205" s="147">
        <f t="shared" si="82"/>
        <v>0</v>
      </c>
      <c r="AQ205" s="147">
        <f t="shared" si="83"/>
        <v>0</v>
      </c>
      <c r="AR205" s="190">
        <f t="shared" si="92"/>
        <v>0</v>
      </c>
      <c r="AS205" s="189">
        <f t="shared" si="84"/>
        <v>0</v>
      </c>
    </row>
    <row r="206" spans="1:45" x14ac:dyDescent="0.2">
      <c r="A206" s="10">
        <f>+IF(OR(Y206&gt;0,I206&gt;0),MAX(A$14:A205)+1,0)</f>
        <v>0</v>
      </c>
      <c r="B206" s="12"/>
      <c r="C206" s="11"/>
      <c r="D206" s="435"/>
      <c r="E206" s="435"/>
      <c r="F206" s="435"/>
      <c r="G206" s="435"/>
      <c r="H206" s="435"/>
      <c r="I206" s="435">
        <f t="shared" si="85"/>
        <v>0</v>
      </c>
      <c r="J206" s="11"/>
      <c r="K206" s="435"/>
      <c r="L206" s="435"/>
      <c r="M206" s="435"/>
      <c r="N206" s="435"/>
      <c r="O206" s="435"/>
      <c r="P206" s="435">
        <f t="shared" si="86"/>
        <v>0</v>
      </c>
      <c r="Q206" s="11"/>
      <c r="R206" s="435"/>
      <c r="S206" s="435"/>
      <c r="T206" s="435"/>
      <c r="U206" s="435"/>
      <c r="V206" s="435"/>
      <c r="W206" s="435">
        <f t="shared" si="87"/>
        <v>0</v>
      </c>
      <c r="X206" s="447">
        <f t="shared" si="71"/>
        <v>0</v>
      </c>
      <c r="Y206" s="156">
        <f t="shared" si="88"/>
        <v>0</v>
      </c>
      <c r="Z206" s="11"/>
      <c r="AA206" s="11"/>
      <c r="AB206" s="156">
        <f t="shared" si="89"/>
        <v>0</v>
      </c>
      <c r="AC206" s="149"/>
      <c r="AD206" s="396">
        <f t="shared" si="90"/>
        <v>0</v>
      </c>
      <c r="AE206" s="157">
        <f t="shared" si="91"/>
        <v>0</v>
      </c>
      <c r="AF206" s="147">
        <f t="shared" si="72"/>
        <v>0</v>
      </c>
      <c r="AG206" s="147">
        <f t="shared" si="73"/>
        <v>0</v>
      </c>
      <c r="AH206" s="186">
        <f t="shared" si="74"/>
        <v>0</v>
      </c>
      <c r="AI206" s="147">
        <f t="shared" si="75"/>
        <v>0</v>
      </c>
      <c r="AJ206" s="147">
        <f t="shared" si="76"/>
        <v>0</v>
      </c>
      <c r="AK206" s="186">
        <f t="shared" si="77"/>
        <v>0</v>
      </c>
      <c r="AL206" s="182">
        <f t="shared" si="78"/>
        <v>0</v>
      </c>
      <c r="AM206" s="147">
        <f t="shared" si="79"/>
        <v>0</v>
      </c>
      <c r="AN206" s="147">
        <f t="shared" si="80"/>
        <v>0</v>
      </c>
      <c r="AO206" s="186">
        <f t="shared" si="81"/>
        <v>0</v>
      </c>
      <c r="AP206" s="147">
        <f t="shared" si="82"/>
        <v>0</v>
      </c>
      <c r="AQ206" s="147">
        <f t="shared" si="83"/>
        <v>0</v>
      </c>
      <c r="AR206" s="190">
        <f t="shared" si="92"/>
        <v>0</v>
      </c>
      <c r="AS206" s="189">
        <f t="shared" si="84"/>
        <v>0</v>
      </c>
    </row>
    <row r="207" spans="1:45" x14ac:dyDescent="0.2">
      <c r="A207" s="10">
        <f>+IF(OR(Y207&gt;0,I207&gt;0),MAX(A$14:A206)+1,0)</f>
        <v>0</v>
      </c>
      <c r="B207" s="12"/>
      <c r="C207" s="11"/>
      <c r="D207" s="435"/>
      <c r="E207" s="435"/>
      <c r="F207" s="435"/>
      <c r="G207" s="435"/>
      <c r="H207" s="435"/>
      <c r="I207" s="435">
        <f t="shared" si="85"/>
        <v>0</v>
      </c>
      <c r="J207" s="11"/>
      <c r="K207" s="435"/>
      <c r="L207" s="435"/>
      <c r="M207" s="435"/>
      <c r="N207" s="435"/>
      <c r="O207" s="435"/>
      <c r="P207" s="435">
        <f t="shared" si="86"/>
        <v>0</v>
      </c>
      <c r="Q207" s="11"/>
      <c r="R207" s="435"/>
      <c r="S207" s="435"/>
      <c r="T207" s="435"/>
      <c r="U207" s="435"/>
      <c r="V207" s="435"/>
      <c r="W207" s="435">
        <f t="shared" si="87"/>
        <v>0</v>
      </c>
      <c r="X207" s="447">
        <f t="shared" si="71"/>
        <v>0</v>
      </c>
      <c r="Y207" s="156">
        <f t="shared" si="88"/>
        <v>0</v>
      </c>
      <c r="Z207" s="11"/>
      <c r="AA207" s="11"/>
      <c r="AB207" s="156">
        <f t="shared" si="89"/>
        <v>0</v>
      </c>
      <c r="AC207" s="149"/>
      <c r="AD207" s="396">
        <f t="shared" si="90"/>
        <v>0</v>
      </c>
      <c r="AE207" s="157">
        <f t="shared" si="91"/>
        <v>0</v>
      </c>
      <c r="AF207" s="147">
        <f t="shared" si="72"/>
        <v>0</v>
      </c>
      <c r="AG207" s="147">
        <f t="shared" si="73"/>
        <v>0</v>
      </c>
      <c r="AH207" s="186">
        <f t="shared" si="74"/>
        <v>0</v>
      </c>
      <c r="AI207" s="147">
        <f t="shared" si="75"/>
        <v>0</v>
      </c>
      <c r="AJ207" s="147">
        <f t="shared" si="76"/>
        <v>0</v>
      </c>
      <c r="AK207" s="186">
        <f t="shared" si="77"/>
        <v>0</v>
      </c>
      <c r="AL207" s="182">
        <f t="shared" si="78"/>
        <v>0</v>
      </c>
      <c r="AM207" s="147">
        <f t="shared" si="79"/>
        <v>0</v>
      </c>
      <c r="AN207" s="147">
        <f t="shared" si="80"/>
        <v>0</v>
      </c>
      <c r="AO207" s="186">
        <f t="shared" si="81"/>
        <v>0</v>
      </c>
      <c r="AP207" s="147">
        <f t="shared" si="82"/>
        <v>0</v>
      </c>
      <c r="AQ207" s="147">
        <f t="shared" si="83"/>
        <v>0</v>
      </c>
      <c r="AR207" s="190">
        <f t="shared" si="92"/>
        <v>0</v>
      </c>
      <c r="AS207" s="189">
        <f t="shared" si="84"/>
        <v>0</v>
      </c>
    </row>
    <row r="208" spans="1:45" x14ac:dyDescent="0.2">
      <c r="A208" s="10">
        <f>+IF(OR(Y208&gt;0,I208&gt;0),MAX(A$14:A207)+1,0)</f>
        <v>0</v>
      </c>
      <c r="B208" s="12"/>
      <c r="C208" s="11"/>
      <c r="D208" s="435"/>
      <c r="E208" s="435"/>
      <c r="F208" s="435"/>
      <c r="G208" s="435"/>
      <c r="H208" s="435"/>
      <c r="I208" s="435">
        <f t="shared" si="85"/>
        <v>0</v>
      </c>
      <c r="J208" s="11"/>
      <c r="K208" s="435"/>
      <c r="L208" s="435"/>
      <c r="M208" s="435"/>
      <c r="N208" s="435"/>
      <c r="O208" s="435"/>
      <c r="P208" s="435">
        <f t="shared" si="86"/>
        <v>0</v>
      </c>
      <c r="Q208" s="11"/>
      <c r="R208" s="435"/>
      <c r="S208" s="435"/>
      <c r="T208" s="435"/>
      <c r="U208" s="435"/>
      <c r="V208" s="435"/>
      <c r="W208" s="435">
        <f t="shared" si="87"/>
        <v>0</v>
      </c>
      <c r="X208" s="447">
        <f t="shared" si="71"/>
        <v>0</v>
      </c>
      <c r="Y208" s="156">
        <f t="shared" si="88"/>
        <v>0</v>
      </c>
      <c r="Z208" s="11"/>
      <c r="AA208" s="11"/>
      <c r="AB208" s="156">
        <f t="shared" si="89"/>
        <v>0</v>
      </c>
      <c r="AC208" s="149"/>
      <c r="AD208" s="396">
        <f t="shared" si="90"/>
        <v>0</v>
      </c>
      <c r="AE208" s="157">
        <f t="shared" si="91"/>
        <v>0</v>
      </c>
      <c r="AF208" s="147">
        <f t="shared" si="72"/>
        <v>0</v>
      </c>
      <c r="AG208" s="147">
        <f t="shared" si="73"/>
        <v>0</v>
      </c>
      <c r="AH208" s="186">
        <f t="shared" si="74"/>
        <v>0</v>
      </c>
      <c r="AI208" s="147">
        <f t="shared" si="75"/>
        <v>0</v>
      </c>
      <c r="AJ208" s="147">
        <f t="shared" si="76"/>
        <v>0</v>
      </c>
      <c r="AK208" s="186">
        <f t="shared" si="77"/>
        <v>0</v>
      </c>
      <c r="AL208" s="182">
        <f t="shared" si="78"/>
        <v>0</v>
      </c>
      <c r="AM208" s="147">
        <f t="shared" si="79"/>
        <v>0</v>
      </c>
      <c r="AN208" s="147">
        <f t="shared" si="80"/>
        <v>0</v>
      </c>
      <c r="AO208" s="186">
        <f t="shared" si="81"/>
        <v>0</v>
      </c>
      <c r="AP208" s="147">
        <f t="shared" si="82"/>
        <v>0</v>
      </c>
      <c r="AQ208" s="147">
        <f t="shared" si="83"/>
        <v>0</v>
      </c>
      <c r="AR208" s="190">
        <f t="shared" si="92"/>
        <v>0</v>
      </c>
      <c r="AS208" s="189">
        <f t="shared" si="84"/>
        <v>0</v>
      </c>
    </row>
    <row r="209" spans="1:45" x14ac:dyDescent="0.2">
      <c r="A209" s="10">
        <f>+IF(OR(Y209&gt;0,I209&gt;0),MAX(A$14:A208)+1,0)</f>
        <v>0</v>
      </c>
      <c r="B209" s="12"/>
      <c r="C209" s="11"/>
      <c r="D209" s="435"/>
      <c r="E209" s="435"/>
      <c r="F209" s="435"/>
      <c r="G209" s="435"/>
      <c r="H209" s="435"/>
      <c r="I209" s="435">
        <f t="shared" si="85"/>
        <v>0</v>
      </c>
      <c r="J209" s="11"/>
      <c r="K209" s="435"/>
      <c r="L209" s="435"/>
      <c r="M209" s="435"/>
      <c r="N209" s="435"/>
      <c r="O209" s="435"/>
      <c r="P209" s="435">
        <f t="shared" si="86"/>
        <v>0</v>
      </c>
      <c r="Q209" s="11"/>
      <c r="R209" s="435"/>
      <c r="S209" s="435"/>
      <c r="T209" s="435"/>
      <c r="U209" s="435"/>
      <c r="V209" s="435"/>
      <c r="W209" s="435">
        <f t="shared" si="87"/>
        <v>0</v>
      </c>
      <c r="X209" s="447">
        <f t="shared" si="71"/>
        <v>0</v>
      </c>
      <c r="Y209" s="156">
        <f t="shared" si="88"/>
        <v>0</v>
      </c>
      <c r="Z209" s="11"/>
      <c r="AA209" s="11"/>
      <c r="AB209" s="156">
        <f t="shared" si="89"/>
        <v>0</v>
      </c>
      <c r="AC209" s="149"/>
      <c r="AD209" s="396">
        <f t="shared" si="90"/>
        <v>0</v>
      </c>
      <c r="AE209" s="157">
        <f t="shared" si="91"/>
        <v>0</v>
      </c>
      <c r="AF209" s="147">
        <f t="shared" si="72"/>
        <v>0</v>
      </c>
      <c r="AG209" s="147">
        <f t="shared" si="73"/>
        <v>0</v>
      </c>
      <c r="AH209" s="186">
        <f t="shared" si="74"/>
        <v>0</v>
      </c>
      <c r="AI209" s="147">
        <f t="shared" si="75"/>
        <v>0</v>
      </c>
      <c r="AJ209" s="147">
        <f t="shared" si="76"/>
        <v>0</v>
      </c>
      <c r="AK209" s="186">
        <f t="shared" si="77"/>
        <v>0</v>
      </c>
      <c r="AL209" s="182">
        <f t="shared" si="78"/>
        <v>0</v>
      </c>
      <c r="AM209" s="147">
        <f t="shared" si="79"/>
        <v>0</v>
      </c>
      <c r="AN209" s="147">
        <f t="shared" si="80"/>
        <v>0</v>
      </c>
      <c r="AO209" s="186">
        <f t="shared" si="81"/>
        <v>0</v>
      </c>
      <c r="AP209" s="147">
        <f t="shared" si="82"/>
        <v>0</v>
      </c>
      <c r="AQ209" s="147">
        <f t="shared" si="83"/>
        <v>0</v>
      </c>
      <c r="AR209" s="190">
        <f t="shared" si="92"/>
        <v>0</v>
      </c>
      <c r="AS209" s="189">
        <f t="shared" si="84"/>
        <v>0</v>
      </c>
    </row>
    <row r="210" spans="1:45" x14ac:dyDescent="0.2">
      <c r="A210" s="10">
        <f>+IF(OR(Y210&gt;0,I210&gt;0),MAX(A$14:A209)+1,0)</f>
        <v>0</v>
      </c>
      <c r="B210" s="12"/>
      <c r="C210" s="11"/>
      <c r="D210" s="435"/>
      <c r="E210" s="435"/>
      <c r="F210" s="435"/>
      <c r="G210" s="435"/>
      <c r="H210" s="435"/>
      <c r="I210" s="435">
        <f t="shared" si="85"/>
        <v>0</v>
      </c>
      <c r="J210" s="11"/>
      <c r="K210" s="435"/>
      <c r="L210" s="435"/>
      <c r="M210" s="435"/>
      <c r="N210" s="435"/>
      <c r="O210" s="435"/>
      <c r="P210" s="435">
        <f t="shared" si="86"/>
        <v>0</v>
      </c>
      <c r="Q210" s="11"/>
      <c r="R210" s="435"/>
      <c r="S210" s="435"/>
      <c r="T210" s="435"/>
      <c r="U210" s="435"/>
      <c r="V210" s="435"/>
      <c r="W210" s="435">
        <f t="shared" si="87"/>
        <v>0</v>
      </c>
      <c r="X210" s="447">
        <f t="shared" si="71"/>
        <v>0</v>
      </c>
      <c r="Y210" s="156">
        <f t="shared" si="88"/>
        <v>0</v>
      </c>
      <c r="Z210" s="11"/>
      <c r="AA210" s="11"/>
      <c r="AB210" s="156">
        <f t="shared" si="89"/>
        <v>0</v>
      </c>
      <c r="AC210" s="149"/>
      <c r="AD210" s="396">
        <f t="shared" si="90"/>
        <v>0</v>
      </c>
      <c r="AE210" s="157">
        <f t="shared" si="91"/>
        <v>0</v>
      </c>
      <c r="AF210" s="147">
        <f t="shared" si="72"/>
        <v>0</v>
      </c>
      <c r="AG210" s="147">
        <f t="shared" si="73"/>
        <v>0</v>
      </c>
      <c r="AH210" s="186">
        <f t="shared" si="74"/>
        <v>0</v>
      </c>
      <c r="AI210" s="147">
        <f t="shared" si="75"/>
        <v>0</v>
      </c>
      <c r="AJ210" s="147">
        <f t="shared" si="76"/>
        <v>0</v>
      </c>
      <c r="AK210" s="186">
        <f t="shared" si="77"/>
        <v>0</v>
      </c>
      <c r="AL210" s="182">
        <f t="shared" si="78"/>
        <v>0</v>
      </c>
      <c r="AM210" s="147">
        <f t="shared" si="79"/>
        <v>0</v>
      </c>
      <c r="AN210" s="147">
        <f t="shared" si="80"/>
        <v>0</v>
      </c>
      <c r="AO210" s="186">
        <f t="shared" si="81"/>
        <v>0</v>
      </c>
      <c r="AP210" s="147">
        <f t="shared" si="82"/>
        <v>0</v>
      </c>
      <c r="AQ210" s="147">
        <f t="shared" si="83"/>
        <v>0</v>
      </c>
      <c r="AR210" s="190">
        <f t="shared" si="92"/>
        <v>0</v>
      </c>
      <c r="AS210" s="189">
        <f t="shared" si="84"/>
        <v>0</v>
      </c>
    </row>
    <row r="211" spans="1:45" x14ac:dyDescent="0.2">
      <c r="A211" s="10">
        <f>+IF(OR(Y211&gt;0,I211&gt;0),MAX(A$14:A210)+1,0)</f>
        <v>0</v>
      </c>
      <c r="B211" s="12"/>
      <c r="C211" s="11"/>
      <c r="D211" s="435"/>
      <c r="E211" s="435"/>
      <c r="F211" s="435"/>
      <c r="G211" s="435"/>
      <c r="H211" s="435"/>
      <c r="I211" s="435">
        <f t="shared" si="85"/>
        <v>0</v>
      </c>
      <c r="J211" s="11"/>
      <c r="K211" s="435"/>
      <c r="L211" s="435"/>
      <c r="M211" s="435"/>
      <c r="N211" s="435"/>
      <c r="O211" s="435"/>
      <c r="P211" s="435">
        <f t="shared" si="86"/>
        <v>0</v>
      </c>
      <c r="Q211" s="11"/>
      <c r="R211" s="435"/>
      <c r="S211" s="435"/>
      <c r="T211" s="435"/>
      <c r="U211" s="435"/>
      <c r="V211" s="435"/>
      <c r="W211" s="435">
        <f t="shared" si="87"/>
        <v>0</v>
      </c>
      <c r="X211" s="447">
        <f t="shared" si="71"/>
        <v>0</v>
      </c>
      <c r="Y211" s="156">
        <f t="shared" si="88"/>
        <v>0</v>
      </c>
      <c r="Z211" s="11"/>
      <c r="AA211" s="11"/>
      <c r="AB211" s="156">
        <f t="shared" si="89"/>
        <v>0</v>
      </c>
      <c r="AC211" s="149"/>
      <c r="AD211" s="396">
        <f t="shared" si="90"/>
        <v>0</v>
      </c>
      <c r="AE211" s="157">
        <f t="shared" si="91"/>
        <v>0</v>
      </c>
      <c r="AF211" s="147">
        <f t="shared" si="72"/>
        <v>0</v>
      </c>
      <c r="AG211" s="147">
        <f t="shared" si="73"/>
        <v>0</v>
      </c>
      <c r="AH211" s="186">
        <f t="shared" si="74"/>
        <v>0</v>
      </c>
      <c r="AI211" s="147">
        <f t="shared" si="75"/>
        <v>0</v>
      </c>
      <c r="AJ211" s="147">
        <f t="shared" si="76"/>
        <v>0</v>
      </c>
      <c r="AK211" s="186">
        <f t="shared" si="77"/>
        <v>0</v>
      </c>
      <c r="AL211" s="182">
        <f t="shared" si="78"/>
        <v>0</v>
      </c>
      <c r="AM211" s="147">
        <f t="shared" si="79"/>
        <v>0</v>
      </c>
      <c r="AN211" s="147">
        <f t="shared" si="80"/>
        <v>0</v>
      </c>
      <c r="AO211" s="186">
        <f t="shared" si="81"/>
        <v>0</v>
      </c>
      <c r="AP211" s="147">
        <f t="shared" si="82"/>
        <v>0</v>
      </c>
      <c r="AQ211" s="147">
        <f t="shared" si="83"/>
        <v>0</v>
      </c>
      <c r="AR211" s="190">
        <f t="shared" si="92"/>
        <v>0</v>
      </c>
      <c r="AS211" s="189">
        <f t="shared" si="84"/>
        <v>0</v>
      </c>
    </row>
    <row r="212" spans="1:45" x14ac:dyDescent="0.2">
      <c r="A212" s="10">
        <f>+IF(OR(Y212&gt;0,I212&gt;0),MAX(A$14:A211)+1,0)</f>
        <v>0</v>
      </c>
      <c r="B212" s="12"/>
      <c r="C212" s="11"/>
      <c r="D212" s="435"/>
      <c r="E212" s="435"/>
      <c r="F212" s="435"/>
      <c r="G212" s="435"/>
      <c r="H212" s="435"/>
      <c r="I212" s="435">
        <f t="shared" si="85"/>
        <v>0</v>
      </c>
      <c r="J212" s="11"/>
      <c r="K212" s="435"/>
      <c r="L212" s="435"/>
      <c r="M212" s="435"/>
      <c r="N212" s="435"/>
      <c r="O212" s="435"/>
      <c r="P212" s="435">
        <f t="shared" si="86"/>
        <v>0</v>
      </c>
      <c r="Q212" s="11"/>
      <c r="R212" s="435"/>
      <c r="S212" s="435"/>
      <c r="T212" s="435"/>
      <c r="U212" s="435"/>
      <c r="V212" s="435"/>
      <c r="W212" s="435">
        <f t="shared" si="87"/>
        <v>0</v>
      </c>
      <c r="X212" s="447">
        <f t="shared" si="71"/>
        <v>0</v>
      </c>
      <c r="Y212" s="156">
        <f t="shared" si="88"/>
        <v>0</v>
      </c>
      <c r="Z212" s="11"/>
      <c r="AA212" s="11"/>
      <c r="AB212" s="156">
        <f t="shared" si="89"/>
        <v>0</v>
      </c>
      <c r="AC212" s="149"/>
      <c r="AD212" s="396">
        <f t="shared" si="90"/>
        <v>0</v>
      </c>
      <c r="AE212" s="157">
        <f t="shared" si="91"/>
        <v>0</v>
      </c>
      <c r="AF212" s="147">
        <f t="shared" si="72"/>
        <v>0</v>
      </c>
      <c r="AG212" s="147">
        <f t="shared" si="73"/>
        <v>0</v>
      </c>
      <c r="AH212" s="186">
        <f t="shared" si="74"/>
        <v>0</v>
      </c>
      <c r="AI212" s="147">
        <f t="shared" si="75"/>
        <v>0</v>
      </c>
      <c r="AJ212" s="147">
        <f t="shared" si="76"/>
        <v>0</v>
      </c>
      <c r="AK212" s="186">
        <f t="shared" si="77"/>
        <v>0</v>
      </c>
      <c r="AL212" s="182">
        <f t="shared" si="78"/>
        <v>0</v>
      </c>
      <c r="AM212" s="147">
        <f t="shared" si="79"/>
        <v>0</v>
      </c>
      <c r="AN212" s="147">
        <f t="shared" si="80"/>
        <v>0</v>
      </c>
      <c r="AO212" s="186">
        <f t="shared" si="81"/>
        <v>0</v>
      </c>
      <c r="AP212" s="147">
        <f t="shared" si="82"/>
        <v>0</v>
      </c>
      <c r="AQ212" s="147">
        <f t="shared" si="83"/>
        <v>0</v>
      </c>
      <c r="AR212" s="190">
        <f t="shared" si="92"/>
        <v>0</v>
      </c>
      <c r="AS212" s="189">
        <f t="shared" si="84"/>
        <v>0</v>
      </c>
    </row>
    <row r="213" spans="1:45" x14ac:dyDescent="0.2">
      <c r="A213" s="10">
        <f>+IF(OR(Y213&gt;0,I213&gt;0),MAX(A$14:A212)+1,0)</f>
        <v>0</v>
      </c>
      <c r="B213" s="12"/>
      <c r="C213" s="11"/>
      <c r="D213" s="435"/>
      <c r="E213" s="435"/>
      <c r="F213" s="435"/>
      <c r="G213" s="435"/>
      <c r="H213" s="435"/>
      <c r="I213" s="435">
        <f t="shared" si="85"/>
        <v>0</v>
      </c>
      <c r="J213" s="11"/>
      <c r="K213" s="435"/>
      <c r="L213" s="435"/>
      <c r="M213" s="435"/>
      <c r="N213" s="435"/>
      <c r="O213" s="435"/>
      <c r="P213" s="435">
        <f t="shared" si="86"/>
        <v>0</v>
      </c>
      <c r="Q213" s="11"/>
      <c r="R213" s="435"/>
      <c r="S213" s="435"/>
      <c r="T213" s="435"/>
      <c r="U213" s="435"/>
      <c r="V213" s="435"/>
      <c r="W213" s="435">
        <f t="shared" si="87"/>
        <v>0</v>
      </c>
      <c r="X213" s="447">
        <f t="shared" si="71"/>
        <v>0</v>
      </c>
      <c r="Y213" s="156">
        <f t="shared" si="88"/>
        <v>0</v>
      </c>
      <c r="Z213" s="11"/>
      <c r="AA213" s="11"/>
      <c r="AB213" s="156">
        <f t="shared" si="89"/>
        <v>0</v>
      </c>
      <c r="AC213" s="149"/>
      <c r="AD213" s="396">
        <f t="shared" si="90"/>
        <v>0</v>
      </c>
      <c r="AE213" s="157">
        <f t="shared" si="91"/>
        <v>0</v>
      </c>
      <c r="AF213" s="147">
        <f t="shared" si="72"/>
        <v>0</v>
      </c>
      <c r="AG213" s="147">
        <f t="shared" si="73"/>
        <v>0</v>
      </c>
      <c r="AH213" s="186">
        <f t="shared" si="74"/>
        <v>0</v>
      </c>
      <c r="AI213" s="147">
        <f t="shared" si="75"/>
        <v>0</v>
      </c>
      <c r="AJ213" s="147">
        <f t="shared" si="76"/>
        <v>0</v>
      </c>
      <c r="AK213" s="186">
        <f t="shared" si="77"/>
        <v>0</v>
      </c>
      <c r="AL213" s="182">
        <f t="shared" si="78"/>
        <v>0</v>
      </c>
      <c r="AM213" s="147">
        <f t="shared" si="79"/>
        <v>0</v>
      </c>
      <c r="AN213" s="147">
        <f t="shared" si="80"/>
        <v>0</v>
      </c>
      <c r="AO213" s="186">
        <f t="shared" si="81"/>
        <v>0</v>
      </c>
      <c r="AP213" s="147">
        <f t="shared" si="82"/>
        <v>0</v>
      </c>
      <c r="AQ213" s="147">
        <f t="shared" si="83"/>
        <v>0</v>
      </c>
      <c r="AR213" s="190">
        <f t="shared" si="92"/>
        <v>0</v>
      </c>
      <c r="AS213" s="189">
        <f t="shared" si="84"/>
        <v>0</v>
      </c>
    </row>
    <row r="214" spans="1:45" x14ac:dyDescent="0.2">
      <c r="A214" s="10">
        <f>+IF(OR(Y214&gt;0,I214&gt;0),MAX(A$14:A213)+1,0)</f>
        <v>0</v>
      </c>
      <c r="B214" s="12"/>
      <c r="C214" s="11"/>
      <c r="D214" s="435"/>
      <c r="E214" s="435"/>
      <c r="F214" s="435"/>
      <c r="G214" s="435"/>
      <c r="H214" s="435"/>
      <c r="I214" s="435">
        <f t="shared" si="85"/>
        <v>0</v>
      </c>
      <c r="J214" s="11"/>
      <c r="K214" s="435"/>
      <c r="L214" s="435"/>
      <c r="M214" s="435"/>
      <c r="N214" s="435"/>
      <c r="O214" s="435"/>
      <c r="P214" s="435">
        <f t="shared" si="86"/>
        <v>0</v>
      </c>
      <c r="Q214" s="11"/>
      <c r="R214" s="435"/>
      <c r="S214" s="435"/>
      <c r="T214" s="435"/>
      <c r="U214" s="435"/>
      <c r="V214" s="435"/>
      <c r="W214" s="435">
        <f t="shared" si="87"/>
        <v>0</v>
      </c>
      <c r="X214" s="447">
        <f t="shared" si="71"/>
        <v>0</v>
      </c>
      <c r="Y214" s="156">
        <f t="shared" si="88"/>
        <v>0</v>
      </c>
      <c r="Z214" s="11"/>
      <c r="AA214" s="11"/>
      <c r="AB214" s="156">
        <f t="shared" si="89"/>
        <v>0</v>
      </c>
      <c r="AC214" s="149"/>
      <c r="AD214" s="396">
        <f t="shared" si="90"/>
        <v>0</v>
      </c>
      <c r="AE214" s="157">
        <f t="shared" si="91"/>
        <v>0</v>
      </c>
      <c r="AF214" s="147">
        <f t="shared" si="72"/>
        <v>0</v>
      </c>
      <c r="AG214" s="147">
        <f t="shared" si="73"/>
        <v>0</v>
      </c>
      <c r="AH214" s="186">
        <f t="shared" si="74"/>
        <v>0</v>
      </c>
      <c r="AI214" s="147">
        <f t="shared" si="75"/>
        <v>0</v>
      </c>
      <c r="AJ214" s="147">
        <f t="shared" si="76"/>
        <v>0</v>
      </c>
      <c r="AK214" s="186">
        <f t="shared" si="77"/>
        <v>0</v>
      </c>
      <c r="AL214" s="182">
        <f t="shared" si="78"/>
        <v>0</v>
      </c>
      <c r="AM214" s="147">
        <f t="shared" si="79"/>
        <v>0</v>
      </c>
      <c r="AN214" s="147">
        <f t="shared" si="80"/>
        <v>0</v>
      </c>
      <c r="AO214" s="186">
        <f t="shared" si="81"/>
        <v>0</v>
      </c>
      <c r="AP214" s="147">
        <f t="shared" si="82"/>
        <v>0</v>
      </c>
      <c r="AQ214" s="147">
        <f t="shared" si="83"/>
        <v>0</v>
      </c>
      <c r="AR214" s="190">
        <f t="shared" si="92"/>
        <v>0</v>
      </c>
      <c r="AS214" s="189">
        <f t="shared" si="84"/>
        <v>0</v>
      </c>
    </row>
    <row r="215" spans="1:45" x14ac:dyDescent="0.2">
      <c r="A215" s="10">
        <f>+IF(OR(Y215&gt;0,I215&gt;0),MAX(A$14:A214)+1,0)</f>
        <v>0</v>
      </c>
      <c r="B215" s="12"/>
      <c r="C215" s="11"/>
      <c r="D215" s="435"/>
      <c r="E215" s="435"/>
      <c r="F215" s="435"/>
      <c r="G215" s="435"/>
      <c r="H215" s="435"/>
      <c r="I215" s="435">
        <f t="shared" si="85"/>
        <v>0</v>
      </c>
      <c r="J215" s="11"/>
      <c r="K215" s="435"/>
      <c r="L215" s="435"/>
      <c r="M215" s="435"/>
      <c r="N215" s="435"/>
      <c r="O215" s="435"/>
      <c r="P215" s="435">
        <f t="shared" si="86"/>
        <v>0</v>
      </c>
      <c r="Q215" s="11"/>
      <c r="R215" s="435"/>
      <c r="S215" s="435"/>
      <c r="T215" s="435"/>
      <c r="U215" s="435"/>
      <c r="V215" s="435"/>
      <c r="W215" s="435">
        <f t="shared" si="87"/>
        <v>0</v>
      </c>
      <c r="X215" s="447">
        <f t="shared" si="71"/>
        <v>0</v>
      </c>
      <c r="Y215" s="156">
        <f t="shared" si="88"/>
        <v>0</v>
      </c>
      <c r="Z215" s="11"/>
      <c r="AA215" s="11"/>
      <c r="AB215" s="156">
        <f t="shared" si="89"/>
        <v>0</v>
      </c>
      <c r="AC215" s="149"/>
      <c r="AD215" s="396">
        <f t="shared" si="90"/>
        <v>0</v>
      </c>
      <c r="AE215" s="157">
        <f t="shared" si="91"/>
        <v>0</v>
      </c>
      <c r="AF215" s="147">
        <f t="shared" si="72"/>
        <v>0</v>
      </c>
      <c r="AG215" s="147">
        <f t="shared" si="73"/>
        <v>0</v>
      </c>
      <c r="AH215" s="186">
        <f t="shared" si="74"/>
        <v>0</v>
      </c>
      <c r="AI215" s="147">
        <f t="shared" si="75"/>
        <v>0</v>
      </c>
      <c r="AJ215" s="147">
        <f t="shared" si="76"/>
        <v>0</v>
      </c>
      <c r="AK215" s="186">
        <f t="shared" si="77"/>
        <v>0</v>
      </c>
      <c r="AL215" s="182">
        <f t="shared" si="78"/>
        <v>0</v>
      </c>
      <c r="AM215" s="147">
        <f t="shared" si="79"/>
        <v>0</v>
      </c>
      <c r="AN215" s="147">
        <f t="shared" si="80"/>
        <v>0</v>
      </c>
      <c r="AO215" s="186">
        <f t="shared" si="81"/>
        <v>0</v>
      </c>
      <c r="AP215" s="147">
        <f t="shared" si="82"/>
        <v>0</v>
      </c>
      <c r="AQ215" s="147">
        <f t="shared" si="83"/>
        <v>0</v>
      </c>
      <c r="AR215" s="190">
        <f t="shared" si="92"/>
        <v>0</v>
      </c>
      <c r="AS215" s="189">
        <f t="shared" si="84"/>
        <v>0</v>
      </c>
    </row>
    <row r="216" spans="1:45" x14ac:dyDescent="0.2">
      <c r="A216" s="10">
        <f>+IF(OR(Y216&gt;0,I216&gt;0),MAX(A$14:A215)+1,0)</f>
        <v>0</v>
      </c>
      <c r="B216" s="12"/>
      <c r="C216" s="11"/>
      <c r="D216" s="435"/>
      <c r="E216" s="435"/>
      <c r="F216" s="435"/>
      <c r="G216" s="435"/>
      <c r="H216" s="435"/>
      <c r="I216" s="435">
        <f t="shared" si="85"/>
        <v>0</v>
      </c>
      <c r="J216" s="11"/>
      <c r="K216" s="435"/>
      <c r="L216" s="435"/>
      <c r="M216" s="435"/>
      <c r="N216" s="435"/>
      <c r="O216" s="435"/>
      <c r="P216" s="435">
        <f t="shared" si="86"/>
        <v>0</v>
      </c>
      <c r="Q216" s="11"/>
      <c r="R216" s="435"/>
      <c r="S216" s="435"/>
      <c r="T216" s="435"/>
      <c r="U216" s="435"/>
      <c r="V216" s="435"/>
      <c r="W216" s="435">
        <f t="shared" si="87"/>
        <v>0</v>
      </c>
      <c r="X216" s="447">
        <f t="shared" si="71"/>
        <v>0</v>
      </c>
      <c r="Y216" s="156">
        <f t="shared" si="88"/>
        <v>0</v>
      </c>
      <c r="Z216" s="11"/>
      <c r="AA216" s="11"/>
      <c r="AB216" s="156">
        <f t="shared" si="89"/>
        <v>0</v>
      </c>
      <c r="AC216" s="149"/>
      <c r="AD216" s="396">
        <f t="shared" si="90"/>
        <v>0</v>
      </c>
      <c r="AE216" s="157">
        <f t="shared" si="91"/>
        <v>0</v>
      </c>
      <c r="AF216" s="147">
        <f t="shared" si="72"/>
        <v>0</v>
      </c>
      <c r="AG216" s="147">
        <f t="shared" si="73"/>
        <v>0</v>
      </c>
      <c r="AH216" s="186">
        <f t="shared" si="74"/>
        <v>0</v>
      </c>
      <c r="AI216" s="147">
        <f t="shared" si="75"/>
        <v>0</v>
      </c>
      <c r="AJ216" s="147">
        <f t="shared" si="76"/>
        <v>0</v>
      </c>
      <c r="AK216" s="186">
        <f t="shared" si="77"/>
        <v>0</v>
      </c>
      <c r="AL216" s="182">
        <f t="shared" si="78"/>
        <v>0</v>
      </c>
      <c r="AM216" s="147">
        <f t="shared" si="79"/>
        <v>0</v>
      </c>
      <c r="AN216" s="147">
        <f t="shared" si="80"/>
        <v>0</v>
      </c>
      <c r="AO216" s="186">
        <f t="shared" si="81"/>
        <v>0</v>
      </c>
      <c r="AP216" s="147">
        <f t="shared" si="82"/>
        <v>0</v>
      </c>
      <c r="AQ216" s="147">
        <f t="shared" si="83"/>
        <v>0</v>
      </c>
      <c r="AR216" s="190">
        <f t="shared" si="92"/>
        <v>0</v>
      </c>
      <c r="AS216" s="189">
        <f t="shared" si="84"/>
        <v>0</v>
      </c>
    </row>
    <row r="217" spans="1:45" x14ac:dyDescent="0.2">
      <c r="A217" s="10">
        <f>+IF(OR(Y217&gt;0,I217&gt;0),MAX(A$14:A216)+1,0)</f>
        <v>0</v>
      </c>
      <c r="B217" s="12"/>
      <c r="C217" s="11"/>
      <c r="D217" s="435"/>
      <c r="E217" s="435"/>
      <c r="F217" s="435"/>
      <c r="G217" s="435"/>
      <c r="H217" s="435"/>
      <c r="I217" s="435">
        <f t="shared" si="85"/>
        <v>0</v>
      </c>
      <c r="J217" s="11"/>
      <c r="K217" s="435"/>
      <c r="L217" s="435"/>
      <c r="M217" s="435"/>
      <c r="N217" s="435"/>
      <c r="O217" s="435"/>
      <c r="P217" s="435">
        <f t="shared" si="86"/>
        <v>0</v>
      </c>
      <c r="Q217" s="11"/>
      <c r="R217" s="435"/>
      <c r="S217" s="435"/>
      <c r="T217" s="435"/>
      <c r="U217" s="435"/>
      <c r="V217" s="435"/>
      <c r="W217" s="435">
        <f t="shared" si="87"/>
        <v>0</v>
      </c>
      <c r="X217" s="447">
        <f t="shared" si="71"/>
        <v>0</v>
      </c>
      <c r="Y217" s="156">
        <f t="shared" si="88"/>
        <v>0</v>
      </c>
      <c r="Z217" s="11"/>
      <c r="AA217" s="11"/>
      <c r="AB217" s="156">
        <f t="shared" si="89"/>
        <v>0</v>
      </c>
      <c r="AC217" s="149"/>
      <c r="AD217" s="396">
        <f t="shared" si="90"/>
        <v>0</v>
      </c>
      <c r="AE217" s="157">
        <f t="shared" si="91"/>
        <v>0</v>
      </c>
      <c r="AF217" s="147">
        <f t="shared" si="72"/>
        <v>0</v>
      </c>
      <c r="AG217" s="147">
        <f t="shared" si="73"/>
        <v>0</v>
      </c>
      <c r="AH217" s="186">
        <f t="shared" si="74"/>
        <v>0</v>
      </c>
      <c r="AI217" s="147">
        <f t="shared" si="75"/>
        <v>0</v>
      </c>
      <c r="AJ217" s="147">
        <f t="shared" si="76"/>
        <v>0</v>
      </c>
      <c r="AK217" s="186">
        <f t="shared" si="77"/>
        <v>0</v>
      </c>
      <c r="AL217" s="182">
        <f t="shared" si="78"/>
        <v>0</v>
      </c>
      <c r="AM217" s="147">
        <f t="shared" si="79"/>
        <v>0</v>
      </c>
      <c r="AN217" s="147">
        <f t="shared" si="80"/>
        <v>0</v>
      </c>
      <c r="AO217" s="186">
        <f t="shared" si="81"/>
        <v>0</v>
      </c>
      <c r="AP217" s="147">
        <f t="shared" si="82"/>
        <v>0</v>
      </c>
      <c r="AQ217" s="147">
        <f t="shared" si="83"/>
        <v>0</v>
      </c>
      <c r="AR217" s="190">
        <f t="shared" si="92"/>
        <v>0</v>
      </c>
      <c r="AS217" s="189">
        <f t="shared" si="84"/>
        <v>0</v>
      </c>
    </row>
    <row r="218" spans="1:45" x14ac:dyDescent="0.2">
      <c r="A218" s="10">
        <f>+IF(OR(Y218&gt;0,I218&gt;0),MAX(A$14:A217)+1,0)</f>
        <v>0</v>
      </c>
      <c r="B218" s="12"/>
      <c r="C218" s="11"/>
      <c r="D218" s="435"/>
      <c r="E218" s="435"/>
      <c r="F218" s="435"/>
      <c r="G218" s="435"/>
      <c r="H218" s="435"/>
      <c r="I218" s="435">
        <f t="shared" si="85"/>
        <v>0</v>
      </c>
      <c r="J218" s="11"/>
      <c r="K218" s="435"/>
      <c r="L218" s="435"/>
      <c r="M218" s="435"/>
      <c r="N218" s="435"/>
      <c r="O218" s="435"/>
      <c r="P218" s="435">
        <f t="shared" si="86"/>
        <v>0</v>
      </c>
      <c r="Q218" s="11"/>
      <c r="R218" s="435"/>
      <c r="S218" s="435"/>
      <c r="T218" s="435"/>
      <c r="U218" s="435"/>
      <c r="V218" s="435"/>
      <c r="W218" s="435">
        <f t="shared" si="87"/>
        <v>0</v>
      </c>
      <c r="X218" s="447">
        <f t="shared" si="71"/>
        <v>0</v>
      </c>
      <c r="Y218" s="156">
        <f t="shared" si="88"/>
        <v>0</v>
      </c>
      <c r="Z218" s="11"/>
      <c r="AA218" s="11"/>
      <c r="AB218" s="156">
        <f t="shared" si="89"/>
        <v>0</v>
      </c>
      <c r="AC218" s="149"/>
      <c r="AD218" s="396">
        <f t="shared" si="90"/>
        <v>0</v>
      </c>
      <c r="AE218" s="157">
        <f t="shared" si="91"/>
        <v>0</v>
      </c>
      <c r="AF218" s="147">
        <f t="shared" si="72"/>
        <v>0</v>
      </c>
      <c r="AG218" s="147">
        <f t="shared" si="73"/>
        <v>0</v>
      </c>
      <c r="AH218" s="186">
        <f t="shared" si="74"/>
        <v>0</v>
      </c>
      <c r="AI218" s="147">
        <f t="shared" si="75"/>
        <v>0</v>
      </c>
      <c r="AJ218" s="147">
        <f t="shared" si="76"/>
        <v>0</v>
      </c>
      <c r="AK218" s="186">
        <f t="shared" si="77"/>
        <v>0</v>
      </c>
      <c r="AL218" s="182">
        <f t="shared" si="78"/>
        <v>0</v>
      </c>
      <c r="AM218" s="147">
        <f t="shared" si="79"/>
        <v>0</v>
      </c>
      <c r="AN218" s="147">
        <f t="shared" si="80"/>
        <v>0</v>
      </c>
      <c r="AO218" s="186">
        <f t="shared" si="81"/>
        <v>0</v>
      </c>
      <c r="AP218" s="147">
        <f t="shared" si="82"/>
        <v>0</v>
      </c>
      <c r="AQ218" s="147">
        <f t="shared" si="83"/>
        <v>0</v>
      </c>
      <c r="AR218" s="190">
        <f t="shared" si="92"/>
        <v>0</v>
      </c>
      <c r="AS218" s="189">
        <f t="shared" si="84"/>
        <v>0</v>
      </c>
    </row>
    <row r="219" spans="1:45" x14ac:dyDescent="0.2">
      <c r="A219" s="10">
        <f>+IF(OR(Y219&gt;0,I219&gt;0),MAX(A$14:A218)+1,0)</f>
        <v>0</v>
      </c>
      <c r="B219" s="12"/>
      <c r="C219" s="11"/>
      <c r="D219" s="435"/>
      <c r="E219" s="435"/>
      <c r="F219" s="435"/>
      <c r="G219" s="435"/>
      <c r="H219" s="435"/>
      <c r="I219" s="435">
        <f t="shared" si="85"/>
        <v>0</v>
      </c>
      <c r="J219" s="11"/>
      <c r="K219" s="435"/>
      <c r="L219" s="435"/>
      <c r="M219" s="435"/>
      <c r="N219" s="435"/>
      <c r="O219" s="435"/>
      <c r="P219" s="435">
        <f t="shared" si="86"/>
        <v>0</v>
      </c>
      <c r="Q219" s="11"/>
      <c r="R219" s="435"/>
      <c r="S219" s="435"/>
      <c r="T219" s="435"/>
      <c r="U219" s="435"/>
      <c r="V219" s="435"/>
      <c r="W219" s="435">
        <f t="shared" si="87"/>
        <v>0</v>
      </c>
      <c r="X219" s="447">
        <f t="shared" si="71"/>
        <v>0</v>
      </c>
      <c r="Y219" s="156">
        <f t="shared" si="88"/>
        <v>0</v>
      </c>
      <c r="Z219" s="11"/>
      <c r="AA219" s="11"/>
      <c r="AB219" s="156">
        <f t="shared" si="89"/>
        <v>0</v>
      </c>
      <c r="AC219" s="149"/>
      <c r="AD219" s="396">
        <f t="shared" si="90"/>
        <v>0</v>
      </c>
      <c r="AE219" s="157">
        <f t="shared" si="91"/>
        <v>0</v>
      </c>
      <c r="AF219" s="147">
        <f t="shared" si="72"/>
        <v>0</v>
      </c>
      <c r="AG219" s="147">
        <f t="shared" si="73"/>
        <v>0</v>
      </c>
      <c r="AH219" s="186">
        <f t="shared" si="74"/>
        <v>0</v>
      </c>
      <c r="AI219" s="147">
        <f t="shared" si="75"/>
        <v>0</v>
      </c>
      <c r="AJ219" s="147">
        <f t="shared" si="76"/>
        <v>0</v>
      </c>
      <c r="AK219" s="186">
        <f t="shared" si="77"/>
        <v>0</v>
      </c>
      <c r="AL219" s="182">
        <f t="shared" si="78"/>
        <v>0</v>
      </c>
      <c r="AM219" s="147">
        <f t="shared" si="79"/>
        <v>0</v>
      </c>
      <c r="AN219" s="147">
        <f t="shared" si="80"/>
        <v>0</v>
      </c>
      <c r="AO219" s="186">
        <f t="shared" si="81"/>
        <v>0</v>
      </c>
      <c r="AP219" s="147">
        <f t="shared" si="82"/>
        <v>0</v>
      </c>
      <c r="AQ219" s="147">
        <f t="shared" si="83"/>
        <v>0</v>
      </c>
      <c r="AR219" s="190">
        <f t="shared" si="92"/>
        <v>0</v>
      </c>
      <c r="AS219" s="189">
        <f t="shared" si="84"/>
        <v>0</v>
      </c>
    </row>
    <row r="220" spans="1:45" x14ac:dyDescent="0.2">
      <c r="A220" s="10">
        <f>+IF(OR(Y220&gt;0,I220&gt;0),MAX(A$14:A219)+1,0)</f>
        <v>0</v>
      </c>
      <c r="B220" s="12"/>
      <c r="C220" s="11"/>
      <c r="D220" s="435"/>
      <c r="E220" s="435"/>
      <c r="F220" s="435"/>
      <c r="G220" s="435"/>
      <c r="H220" s="435"/>
      <c r="I220" s="435">
        <f t="shared" si="85"/>
        <v>0</v>
      </c>
      <c r="J220" s="11"/>
      <c r="K220" s="435"/>
      <c r="L220" s="435"/>
      <c r="M220" s="435"/>
      <c r="N220" s="435"/>
      <c r="O220" s="435"/>
      <c r="P220" s="435">
        <f t="shared" si="86"/>
        <v>0</v>
      </c>
      <c r="Q220" s="11"/>
      <c r="R220" s="435"/>
      <c r="S220" s="435"/>
      <c r="T220" s="435"/>
      <c r="U220" s="435"/>
      <c r="V220" s="435"/>
      <c r="W220" s="435">
        <f t="shared" si="87"/>
        <v>0</v>
      </c>
      <c r="X220" s="447">
        <f t="shared" si="71"/>
        <v>0</v>
      </c>
      <c r="Y220" s="156">
        <f t="shared" si="88"/>
        <v>0</v>
      </c>
      <c r="Z220" s="11"/>
      <c r="AA220" s="11"/>
      <c r="AB220" s="156">
        <f t="shared" si="89"/>
        <v>0</v>
      </c>
      <c r="AC220" s="149"/>
      <c r="AD220" s="396">
        <f t="shared" si="90"/>
        <v>0</v>
      </c>
      <c r="AE220" s="157">
        <f t="shared" si="91"/>
        <v>0</v>
      </c>
      <c r="AF220" s="147">
        <f t="shared" si="72"/>
        <v>0</v>
      </c>
      <c r="AG220" s="147">
        <f t="shared" si="73"/>
        <v>0</v>
      </c>
      <c r="AH220" s="186">
        <f t="shared" si="74"/>
        <v>0</v>
      </c>
      <c r="AI220" s="147">
        <f t="shared" si="75"/>
        <v>0</v>
      </c>
      <c r="AJ220" s="147">
        <f t="shared" si="76"/>
        <v>0</v>
      </c>
      <c r="AK220" s="186">
        <f t="shared" si="77"/>
        <v>0</v>
      </c>
      <c r="AL220" s="182">
        <f t="shared" si="78"/>
        <v>0</v>
      </c>
      <c r="AM220" s="147">
        <f t="shared" si="79"/>
        <v>0</v>
      </c>
      <c r="AN220" s="147">
        <f t="shared" si="80"/>
        <v>0</v>
      </c>
      <c r="AO220" s="186">
        <f t="shared" si="81"/>
        <v>0</v>
      </c>
      <c r="AP220" s="147">
        <f t="shared" si="82"/>
        <v>0</v>
      </c>
      <c r="AQ220" s="147">
        <f t="shared" si="83"/>
        <v>0</v>
      </c>
      <c r="AR220" s="190">
        <f t="shared" si="92"/>
        <v>0</v>
      </c>
      <c r="AS220" s="189">
        <f t="shared" si="84"/>
        <v>0</v>
      </c>
    </row>
    <row r="221" spans="1:45" x14ac:dyDescent="0.2">
      <c r="A221" s="10">
        <f>+IF(OR(Y221&gt;0,I221&gt;0),MAX(A$14:A220)+1,0)</f>
        <v>0</v>
      </c>
      <c r="B221" s="12"/>
      <c r="C221" s="11"/>
      <c r="D221" s="435"/>
      <c r="E221" s="435"/>
      <c r="F221" s="435"/>
      <c r="G221" s="435"/>
      <c r="H221" s="435"/>
      <c r="I221" s="435">
        <f t="shared" si="85"/>
        <v>0</v>
      </c>
      <c r="J221" s="11"/>
      <c r="K221" s="435"/>
      <c r="L221" s="435"/>
      <c r="M221" s="435"/>
      <c r="N221" s="435"/>
      <c r="O221" s="435"/>
      <c r="P221" s="435">
        <f t="shared" si="86"/>
        <v>0</v>
      </c>
      <c r="Q221" s="11"/>
      <c r="R221" s="435"/>
      <c r="S221" s="435"/>
      <c r="T221" s="435"/>
      <c r="U221" s="435"/>
      <c r="V221" s="435"/>
      <c r="W221" s="435">
        <f t="shared" si="87"/>
        <v>0</v>
      </c>
      <c r="X221" s="447">
        <f t="shared" si="71"/>
        <v>0</v>
      </c>
      <c r="Y221" s="156">
        <f t="shared" si="88"/>
        <v>0</v>
      </c>
      <c r="Z221" s="11"/>
      <c r="AA221" s="11"/>
      <c r="AB221" s="156">
        <f t="shared" si="89"/>
        <v>0</v>
      </c>
      <c r="AC221" s="149"/>
      <c r="AD221" s="396">
        <f t="shared" si="90"/>
        <v>0</v>
      </c>
      <c r="AE221" s="157">
        <f t="shared" si="91"/>
        <v>0</v>
      </c>
      <c r="AF221" s="147">
        <f t="shared" si="72"/>
        <v>0</v>
      </c>
      <c r="AG221" s="147">
        <f t="shared" si="73"/>
        <v>0</v>
      </c>
      <c r="AH221" s="186">
        <f t="shared" si="74"/>
        <v>0</v>
      </c>
      <c r="AI221" s="147">
        <f t="shared" si="75"/>
        <v>0</v>
      </c>
      <c r="AJ221" s="147">
        <f t="shared" si="76"/>
        <v>0</v>
      </c>
      <c r="AK221" s="186">
        <f t="shared" si="77"/>
        <v>0</v>
      </c>
      <c r="AL221" s="182">
        <f t="shared" si="78"/>
        <v>0</v>
      </c>
      <c r="AM221" s="147">
        <f t="shared" si="79"/>
        <v>0</v>
      </c>
      <c r="AN221" s="147">
        <f t="shared" si="80"/>
        <v>0</v>
      </c>
      <c r="AO221" s="186">
        <f t="shared" si="81"/>
        <v>0</v>
      </c>
      <c r="AP221" s="147">
        <f t="shared" si="82"/>
        <v>0</v>
      </c>
      <c r="AQ221" s="147">
        <f t="shared" si="83"/>
        <v>0</v>
      </c>
      <c r="AR221" s="190">
        <f t="shared" si="92"/>
        <v>0</v>
      </c>
      <c r="AS221" s="189">
        <f t="shared" si="84"/>
        <v>0</v>
      </c>
    </row>
    <row r="222" spans="1:45" x14ac:dyDescent="0.2">
      <c r="A222" s="10">
        <f>+IF(OR(Y222&gt;0,I222&gt;0),MAX(A$14:A221)+1,0)</f>
        <v>0</v>
      </c>
      <c r="B222" s="12"/>
      <c r="C222" s="11"/>
      <c r="D222" s="435"/>
      <c r="E222" s="435"/>
      <c r="F222" s="435"/>
      <c r="G222" s="435"/>
      <c r="H222" s="435"/>
      <c r="I222" s="435">
        <f t="shared" si="85"/>
        <v>0</v>
      </c>
      <c r="J222" s="11"/>
      <c r="K222" s="435"/>
      <c r="L222" s="435"/>
      <c r="M222" s="435"/>
      <c r="N222" s="435"/>
      <c r="O222" s="435"/>
      <c r="P222" s="435">
        <f t="shared" si="86"/>
        <v>0</v>
      </c>
      <c r="Q222" s="11"/>
      <c r="R222" s="435"/>
      <c r="S222" s="435"/>
      <c r="T222" s="435"/>
      <c r="U222" s="435"/>
      <c r="V222" s="435"/>
      <c r="W222" s="435">
        <f t="shared" si="87"/>
        <v>0</v>
      </c>
      <c r="X222" s="447">
        <f t="shared" si="71"/>
        <v>0</v>
      </c>
      <c r="Y222" s="156">
        <f t="shared" si="88"/>
        <v>0</v>
      </c>
      <c r="Z222" s="11"/>
      <c r="AA222" s="11"/>
      <c r="AB222" s="156">
        <f t="shared" si="89"/>
        <v>0</v>
      </c>
      <c r="AC222" s="149"/>
      <c r="AD222" s="396">
        <f t="shared" si="90"/>
        <v>0</v>
      </c>
      <c r="AE222" s="157">
        <f t="shared" si="91"/>
        <v>0</v>
      </c>
      <c r="AF222" s="147">
        <f t="shared" si="72"/>
        <v>0</v>
      </c>
      <c r="AG222" s="147">
        <f t="shared" si="73"/>
        <v>0</v>
      </c>
      <c r="AH222" s="186">
        <f t="shared" si="74"/>
        <v>0</v>
      </c>
      <c r="AI222" s="147">
        <f t="shared" si="75"/>
        <v>0</v>
      </c>
      <c r="AJ222" s="147">
        <f t="shared" si="76"/>
        <v>0</v>
      </c>
      <c r="AK222" s="186">
        <f t="shared" si="77"/>
        <v>0</v>
      </c>
      <c r="AL222" s="182">
        <f t="shared" si="78"/>
        <v>0</v>
      </c>
      <c r="AM222" s="147">
        <f t="shared" si="79"/>
        <v>0</v>
      </c>
      <c r="AN222" s="147">
        <f t="shared" si="80"/>
        <v>0</v>
      </c>
      <c r="AO222" s="186">
        <f t="shared" si="81"/>
        <v>0</v>
      </c>
      <c r="AP222" s="147">
        <f t="shared" si="82"/>
        <v>0</v>
      </c>
      <c r="AQ222" s="147">
        <f t="shared" si="83"/>
        <v>0</v>
      </c>
      <c r="AR222" s="190">
        <f t="shared" si="92"/>
        <v>0</v>
      </c>
      <c r="AS222" s="189">
        <f t="shared" si="84"/>
        <v>0</v>
      </c>
    </row>
    <row r="223" spans="1:45" x14ac:dyDescent="0.2">
      <c r="A223" s="10">
        <f>+IF(OR(Y223&gt;0,I223&gt;0),MAX(A$14:A222)+1,0)</f>
        <v>0</v>
      </c>
      <c r="B223" s="12"/>
      <c r="C223" s="11"/>
      <c r="D223" s="435"/>
      <c r="E223" s="435"/>
      <c r="F223" s="435"/>
      <c r="G223" s="435"/>
      <c r="H223" s="435"/>
      <c r="I223" s="435">
        <f t="shared" si="85"/>
        <v>0</v>
      </c>
      <c r="J223" s="11"/>
      <c r="K223" s="435"/>
      <c r="L223" s="435"/>
      <c r="M223" s="435"/>
      <c r="N223" s="435"/>
      <c r="O223" s="435"/>
      <c r="P223" s="435">
        <f t="shared" si="86"/>
        <v>0</v>
      </c>
      <c r="Q223" s="11"/>
      <c r="R223" s="435"/>
      <c r="S223" s="435"/>
      <c r="T223" s="435"/>
      <c r="U223" s="435"/>
      <c r="V223" s="435"/>
      <c r="W223" s="435">
        <f t="shared" si="87"/>
        <v>0</v>
      </c>
      <c r="X223" s="447">
        <f t="shared" si="71"/>
        <v>0</v>
      </c>
      <c r="Y223" s="156">
        <f t="shared" si="88"/>
        <v>0</v>
      </c>
      <c r="Z223" s="11"/>
      <c r="AA223" s="11"/>
      <c r="AB223" s="156">
        <f t="shared" si="89"/>
        <v>0</v>
      </c>
      <c r="AC223" s="149"/>
      <c r="AD223" s="396">
        <f t="shared" si="90"/>
        <v>0</v>
      </c>
      <c r="AE223" s="157">
        <f t="shared" si="91"/>
        <v>0</v>
      </c>
      <c r="AF223" s="147">
        <f t="shared" si="72"/>
        <v>0</v>
      </c>
      <c r="AG223" s="147">
        <f t="shared" si="73"/>
        <v>0</v>
      </c>
      <c r="AH223" s="186">
        <f t="shared" si="74"/>
        <v>0</v>
      </c>
      <c r="AI223" s="147">
        <f t="shared" si="75"/>
        <v>0</v>
      </c>
      <c r="AJ223" s="147">
        <f t="shared" si="76"/>
        <v>0</v>
      </c>
      <c r="AK223" s="186">
        <f t="shared" si="77"/>
        <v>0</v>
      </c>
      <c r="AL223" s="182">
        <f t="shared" si="78"/>
        <v>0</v>
      </c>
      <c r="AM223" s="147">
        <f t="shared" si="79"/>
        <v>0</v>
      </c>
      <c r="AN223" s="147">
        <f t="shared" si="80"/>
        <v>0</v>
      </c>
      <c r="AO223" s="186">
        <f t="shared" si="81"/>
        <v>0</v>
      </c>
      <c r="AP223" s="147">
        <f t="shared" si="82"/>
        <v>0</v>
      </c>
      <c r="AQ223" s="147">
        <f t="shared" si="83"/>
        <v>0</v>
      </c>
      <c r="AR223" s="190">
        <f t="shared" si="92"/>
        <v>0</v>
      </c>
      <c r="AS223" s="189">
        <f t="shared" si="84"/>
        <v>0</v>
      </c>
    </row>
    <row r="224" spans="1:45" x14ac:dyDescent="0.2">
      <c r="A224" s="10">
        <f>+IF(OR(Y224&gt;0,I224&gt;0),MAX(A$14:A223)+1,0)</f>
        <v>0</v>
      </c>
      <c r="B224" s="12"/>
      <c r="C224" s="11"/>
      <c r="D224" s="435"/>
      <c r="E224" s="435"/>
      <c r="F224" s="435"/>
      <c r="G224" s="435"/>
      <c r="H224" s="435"/>
      <c r="I224" s="435">
        <f t="shared" si="85"/>
        <v>0</v>
      </c>
      <c r="J224" s="11"/>
      <c r="K224" s="435"/>
      <c r="L224" s="435"/>
      <c r="M224" s="435"/>
      <c r="N224" s="435"/>
      <c r="O224" s="435"/>
      <c r="P224" s="435">
        <f t="shared" si="86"/>
        <v>0</v>
      </c>
      <c r="Q224" s="11"/>
      <c r="R224" s="435"/>
      <c r="S224" s="435"/>
      <c r="T224" s="435"/>
      <c r="U224" s="435"/>
      <c r="V224" s="435"/>
      <c r="W224" s="435">
        <f t="shared" si="87"/>
        <v>0</v>
      </c>
      <c r="X224" s="447">
        <f t="shared" si="71"/>
        <v>0</v>
      </c>
      <c r="Y224" s="156">
        <f t="shared" si="88"/>
        <v>0</v>
      </c>
      <c r="Z224" s="11"/>
      <c r="AA224" s="11"/>
      <c r="AB224" s="156">
        <f t="shared" si="89"/>
        <v>0</v>
      </c>
      <c r="AC224" s="149"/>
      <c r="AD224" s="396">
        <f t="shared" si="90"/>
        <v>0</v>
      </c>
      <c r="AE224" s="157">
        <f t="shared" si="91"/>
        <v>0</v>
      </c>
      <c r="AF224" s="147">
        <f t="shared" si="72"/>
        <v>0</v>
      </c>
      <c r="AG224" s="147">
        <f t="shared" si="73"/>
        <v>0</v>
      </c>
      <c r="AH224" s="186">
        <f t="shared" si="74"/>
        <v>0</v>
      </c>
      <c r="AI224" s="147">
        <f t="shared" si="75"/>
        <v>0</v>
      </c>
      <c r="AJ224" s="147">
        <f t="shared" si="76"/>
        <v>0</v>
      </c>
      <c r="AK224" s="186">
        <f t="shared" si="77"/>
        <v>0</v>
      </c>
      <c r="AL224" s="182">
        <f t="shared" si="78"/>
        <v>0</v>
      </c>
      <c r="AM224" s="147">
        <f t="shared" si="79"/>
        <v>0</v>
      </c>
      <c r="AN224" s="147">
        <f t="shared" si="80"/>
        <v>0</v>
      </c>
      <c r="AO224" s="186">
        <f t="shared" si="81"/>
        <v>0</v>
      </c>
      <c r="AP224" s="147">
        <f t="shared" si="82"/>
        <v>0</v>
      </c>
      <c r="AQ224" s="147">
        <f t="shared" si="83"/>
        <v>0</v>
      </c>
      <c r="AR224" s="190">
        <f t="shared" si="92"/>
        <v>0</v>
      </c>
      <c r="AS224" s="189">
        <f t="shared" si="84"/>
        <v>0</v>
      </c>
    </row>
    <row r="225" spans="1:45" x14ac:dyDescent="0.2">
      <c r="A225" s="10">
        <f>+IF(OR(Y225&gt;0,I225&gt;0),MAX(A$14:A224)+1,0)</f>
        <v>0</v>
      </c>
      <c r="B225" s="12"/>
      <c r="C225" s="11"/>
      <c r="D225" s="435"/>
      <c r="E225" s="435"/>
      <c r="F225" s="435"/>
      <c r="G225" s="435"/>
      <c r="H225" s="435"/>
      <c r="I225" s="435">
        <f t="shared" si="85"/>
        <v>0</v>
      </c>
      <c r="J225" s="11"/>
      <c r="K225" s="435"/>
      <c r="L225" s="435"/>
      <c r="M225" s="435"/>
      <c r="N225" s="435"/>
      <c r="O225" s="435"/>
      <c r="P225" s="435">
        <f t="shared" si="86"/>
        <v>0</v>
      </c>
      <c r="Q225" s="11"/>
      <c r="R225" s="435"/>
      <c r="S225" s="435"/>
      <c r="T225" s="435"/>
      <c r="U225" s="435"/>
      <c r="V225" s="435"/>
      <c r="W225" s="435">
        <f t="shared" si="87"/>
        <v>0</v>
      </c>
      <c r="X225" s="447">
        <f t="shared" si="71"/>
        <v>0</v>
      </c>
      <c r="Y225" s="156">
        <f t="shared" si="88"/>
        <v>0</v>
      </c>
      <c r="Z225" s="11"/>
      <c r="AA225" s="11"/>
      <c r="AB225" s="156">
        <f t="shared" si="89"/>
        <v>0</v>
      </c>
      <c r="AC225" s="149"/>
      <c r="AD225" s="396">
        <f t="shared" si="90"/>
        <v>0</v>
      </c>
      <c r="AE225" s="157">
        <f t="shared" si="91"/>
        <v>0</v>
      </c>
      <c r="AF225" s="147">
        <f t="shared" si="72"/>
        <v>0</v>
      </c>
      <c r="AG225" s="147">
        <f t="shared" si="73"/>
        <v>0</v>
      </c>
      <c r="AH225" s="186">
        <f t="shared" si="74"/>
        <v>0</v>
      </c>
      <c r="AI225" s="147">
        <f t="shared" si="75"/>
        <v>0</v>
      </c>
      <c r="AJ225" s="147">
        <f t="shared" si="76"/>
        <v>0</v>
      </c>
      <c r="AK225" s="186">
        <f t="shared" si="77"/>
        <v>0</v>
      </c>
      <c r="AL225" s="182">
        <f t="shared" si="78"/>
        <v>0</v>
      </c>
      <c r="AM225" s="147">
        <f t="shared" si="79"/>
        <v>0</v>
      </c>
      <c r="AN225" s="147">
        <f t="shared" si="80"/>
        <v>0</v>
      </c>
      <c r="AO225" s="186">
        <f t="shared" si="81"/>
        <v>0</v>
      </c>
      <c r="AP225" s="147">
        <f t="shared" si="82"/>
        <v>0</v>
      </c>
      <c r="AQ225" s="147">
        <f t="shared" si="83"/>
        <v>0</v>
      </c>
      <c r="AR225" s="190">
        <f t="shared" si="92"/>
        <v>0</v>
      </c>
      <c r="AS225" s="189">
        <f t="shared" si="84"/>
        <v>0</v>
      </c>
    </row>
    <row r="226" spans="1:45" x14ac:dyDescent="0.2">
      <c r="A226" s="10">
        <f>+IF(OR(Y226&gt;0,I226&gt;0),MAX(A$14:A225)+1,0)</f>
        <v>0</v>
      </c>
      <c r="B226" s="12"/>
      <c r="C226" s="11"/>
      <c r="D226" s="435"/>
      <c r="E226" s="435"/>
      <c r="F226" s="435"/>
      <c r="G226" s="435"/>
      <c r="H226" s="435"/>
      <c r="I226" s="435">
        <f t="shared" si="85"/>
        <v>0</v>
      </c>
      <c r="J226" s="11"/>
      <c r="K226" s="435"/>
      <c r="L226" s="435"/>
      <c r="M226" s="435"/>
      <c r="N226" s="435"/>
      <c r="O226" s="435"/>
      <c r="P226" s="435">
        <f t="shared" si="86"/>
        <v>0</v>
      </c>
      <c r="Q226" s="11"/>
      <c r="R226" s="435"/>
      <c r="S226" s="435"/>
      <c r="T226" s="435"/>
      <c r="U226" s="435"/>
      <c r="V226" s="435"/>
      <c r="W226" s="435">
        <f t="shared" si="87"/>
        <v>0</v>
      </c>
      <c r="X226" s="447">
        <f t="shared" si="71"/>
        <v>0</v>
      </c>
      <c r="Y226" s="156">
        <f t="shared" si="88"/>
        <v>0</v>
      </c>
      <c r="Z226" s="11"/>
      <c r="AA226" s="11"/>
      <c r="AB226" s="156">
        <f t="shared" si="89"/>
        <v>0</v>
      </c>
      <c r="AC226" s="149"/>
      <c r="AD226" s="396">
        <f t="shared" si="90"/>
        <v>0</v>
      </c>
      <c r="AE226" s="157">
        <f t="shared" si="91"/>
        <v>0</v>
      </c>
      <c r="AF226" s="147">
        <f t="shared" si="72"/>
        <v>0</v>
      </c>
      <c r="AG226" s="147">
        <f t="shared" si="73"/>
        <v>0</v>
      </c>
      <c r="AH226" s="186">
        <f t="shared" si="74"/>
        <v>0</v>
      </c>
      <c r="AI226" s="147">
        <f t="shared" si="75"/>
        <v>0</v>
      </c>
      <c r="AJ226" s="147">
        <f t="shared" si="76"/>
        <v>0</v>
      </c>
      <c r="AK226" s="186">
        <f t="shared" si="77"/>
        <v>0</v>
      </c>
      <c r="AL226" s="182">
        <f t="shared" si="78"/>
        <v>0</v>
      </c>
      <c r="AM226" s="147">
        <f t="shared" si="79"/>
        <v>0</v>
      </c>
      <c r="AN226" s="147">
        <f t="shared" si="80"/>
        <v>0</v>
      </c>
      <c r="AO226" s="186">
        <f t="shared" si="81"/>
        <v>0</v>
      </c>
      <c r="AP226" s="147">
        <f t="shared" si="82"/>
        <v>0</v>
      </c>
      <c r="AQ226" s="147">
        <f t="shared" si="83"/>
        <v>0</v>
      </c>
      <c r="AR226" s="190">
        <f t="shared" si="92"/>
        <v>0</v>
      </c>
      <c r="AS226" s="189">
        <f t="shared" si="84"/>
        <v>0</v>
      </c>
    </row>
    <row r="227" spans="1:45" x14ac:dyDescent="0.2">
      <c r="A227" s="10">
        <f>+IF(OR(Y227&gt;0,I227&gt;0),MAX(A$14:A226)+1,0)</f>
        <v>0</v>
      </c>
      <c r="B227" s="12"/>
      <c r="C227" s="11"/>
      <c r="D227" s="435"/>
      <c r="E227" s="435"/>
      <c r="F227" s="435"/>
      <c r="G227" s="435"/>
      <c r="H227" s="435"/>
      <c r="I227" s="435">
        <f t="shared" si="85"/>
        <v>0</v>
      </c>
      <c r="J227" s="11"/>
      <c r="K227" s="435"/>
      <c r="L227" s="435"/>
      <c r="M227" s="435"/>
      <c r="N227" s="435"/>
      <c r="O227" s="435"/>
      <c r="P227" s="435">
        <f t="shared" si="86"/>
        <v>0</v>
      </c>
      <c r="Q227" s="11"/>
      <c r="R227" s="435"/>
      <c r="S227" s="435"/>
      <c r="T227" s="435"/>
      <c r="U227" s="435"/>
      <c r="V227" s="435"/>
      <c r="W227" s="435">
        <f t="shared" si="87"/>
        <v>0</v>
      </c>
      <c r="X227" s="447">
        <f t="shared" si="71"/>
        <v>0</v>
      </c>
      <c r="Y227" s="156">
        <f t="shared" si="88"/>
        <v>0</v>
      </c>
      <c r="Z227" s="11"/>
      <c r="AA227" s="11"/>
      <c r="AB227" s="156">
        <f t="shared" si="89"/>
        <v>0</v>
      </c>
      <c r="AC227" s="149"/>
      <c r="AD227" s="396">
        <f t="shared" si="90"/>
        <v>0</v>
      </c>
      <c r="AE227" s="157">
        <f t="shared" si="91"/>
        <v>0</v>
      </c>
      <c r="AF227" s="147">
        <f t="shared" si="72"/>
        <v>0</v>
      </c>
      <c r="AG227" s="147">
        <f t="shared" si="73"/>
        <v>0</v>
      </c>
      <c r="AH227" s="186">
        <f t="shared" si="74"/>
        <v>0</v>
      </c>
      <c r="AI227" s="147">
        <f t="shared" si="75"/>
        <v>0</v>
      </c>
      <c r="AJ227" s="147">
        <f t="shared" si="76"/>
        <v>0</v>
      </c>
      <c r="AK227" s="186">
        <f t="shared" si="77"/>
        <v>0</v>
      </c>
      <c r="AL227" s="182">
        <f t="shared" si="78"/>
        <v>0</v>
      </c>
      <c r="AM227" s="147">
        <f t="shared" si="79"/>
        <v>0</v>
      </c>
      <c r="AN227" s="147">
        <f t="shared" si="80"/>
        <v>0</v>
      </c>
      <c r="AO227" s="186">
        <f t="shared" si="81"/>
        <v>0</v>
      </c>
      <c r="AP227" s="147">
        <f t="shared" si="82"/>
        <v>0</v>
      </c>
      <c r="AQ227" s="147">
        <f t="shared" si="83"/>
        <v>0</v>
      </c>
      <c r="AR227" s="190">
        <f t="shared" si="92"/>
        <v>0</v>
      </c>
      <c r="AS227" s="189">
        <f t="shared" si="84"/>
        <v>0</v>
      </c>
    </row>
    <row r="228" spans="1:45" x14ac:dyDescent="0.2">
      <c r="A228" s="10">
        <f>+IF(OR(Y228&gt;0,I228&gt;0),MAX(A$14:A227)+1,0)</f>
        <v>0</v>
      </c>
      <c r="B228" s="12"/>
      <c r="C228" s="11"/>
      <c r="D228" s="435"/>
      <c r="E228" s="435"/>
      <c r="F228" s="435"/>
      <c r="G228" s="435"/>
      <c r="H228" s="435"/>
      <c r="I228" s="435">
        <f t="shared" si="85"/>
        <v>0</v>
      </c>
      <c r="J228" s="11"/>
      <c r="K228" s="435"/>
      <c r="L228" s="435"/>
      <c r="M228" s="435"/>
      <c r="N228" s="435"/>
      <c r="O228" s="435"/>
      <c r="P228" s="435">
        <f t="shared" si="86"/>
        <v>0</v>
      </c>
      <c r="Q228" s="11"/>
      <c r="R228" s="435"/>
      <c r="S228" s="435"/>
      <c r="T228" s="435"/>
      <c r="U228" s="435"/>
      <c r="V228" s="435"/>
      <c r="W228" s="435">
        <f t="shared" si="87"/>
        <v>0</v>
      </c>
      <c r="X228" s="447">
        <f t="shared" si="71"/>
        <v>0</v>
      </c>
      <c r="Y228" s="156">
        <f t="shared" si="88"/>
        <v>0</v>
      </c>
      <c r="Z228" s="11"/>
      <c r="AA228" s="11"/>
      <c r="AB228" s="156">
        <f t="shared" si="89"/>
        <v>0</v>
      </c>
      <c r="AC228" s="149"/>
      <c r="AD228" s="396">
        <f t="shared" si="90"/>
        <v>0</v>
      </c>
      <c r="AE228" s="157">
        <f t="shared" si="91"/>
        <v>0</v>
      </c>
      <c r="AF228" s="147">
        <f t="shared" si="72"/>
        <v>0</v>
      </c>
      <c r="AG228" s="147">
        <f t="shared" si="73"/>
        <v>0</v>
      </c>
      <c r="AH228" s="186">
        <f t="shared" si="74"/>
        <v>0</v>
      </c>
      <c r="AI228" s="147">
        <f t="shared" si="75"/>
        <v>0</v>
      </c>
      <c r="AJ228" s="147">
        <f t="shared" si="76"/>
        <v>0</v>
      </c>
      <c r="AK228" s="186">
        <f t="shared" si="77"/>
        <v>0</v>
      </c>
      <c r="AL228" s="182">
        <f t="shared" si="78"/>
        <v>0</v>
      </c>
      <c r="AM228" s="147">
        <f t="shared" si="79"/>
        <v>0</v>
      </c>
      <c r="AN228" s="147">
        <f t="shared" si="80"/>
        <v>0</v>
      </c>
      <c r="AO228" s="186">
        <f t="shared" si="81"/>
        <v>0</v>
      </c>
      <c r="AP228" s="147">
        <f t="shared" si="82"/>
        <v>0</v>
      </c>
      <c r="AQ228" s="147">
        <f t="shared" si="83"/>
        <v>0</v>
      </c>
      <c r="AR228" s="190">
        <f t="shared" si="92"/>
        <v>0</v>
      </c>
      <c r="AS228" s="189">
        <f t="shared" si="84"/>
        <v>0</v>
      </c>
    </row>
    <row r="229" spans="1:45" x14ac:dyDescent="0.2">
      <c r="A229" s="10">
        <f>+IF(OR(Y229&gt;0,I229&gt;0),MAX(A$14:A228)+1,0)</f>
        <v>0</v>
      </c>
      <c r="B229" s="12"/>
      <c r="C229" s="11"/>
      <c r="D229" s="435"/>
      <c r="E229" s="435"/>
      <c r="F229" s="435"/>
      <c r="G229" s="435"/>
      <c r="H229" s="435"/>
      <c r="I229" s="435">
        <f t="shared" si="85"/>
        <v>0</v>
      </c>
      <c r="J229" s="11"/>
      <c r="K229" s="435"/>
      <c r="L229" s="435"/>
      <c r="M229" s="435"/>
      <c r="N229" s="435"/>
      <c r="O229" s="435"/>
      <c r="P229" s="435">
        <f t="shared" si="86"/>
        <v>0</v>
      </c>
      <c r="Q229" s="11"/>
      <c r="R229" s="435"/>
      <c r="S229" s="435"/>
      <c r="T229" s="435"/>
      <c r="U229" s="435"/>
      <c r="V229" s="435"/>
      <c r="W229" s="435">
        <f t="shared" si="87"/>
        <v>0</v>
      </c>
      <c r="X229" s="447">
        <f t="shared" si="71"/>
        <v>0</v>
      </c>
      <c r="Y229" s="156">
        <f t="shared" si="88"/>
        <v>0</v>
      </c>
      <c r="Z229" s="11"/>
      <c r="AA229" s="11"/>
      <c r="AB229" s="156">
        <f t="shared" si="89"/>
        <v>0</v>
      </c>
      <c r="AC229" s="149"/>
      <c r="AD229" s="396">
        <f t="shared" si="90"/>
        <v>0</v>
      </c>
      <c r="AE229" s="157">
        <f t="shared" si="91"/>
        <v>0</v>
      </c>
      <c r="AF229" s="147">
        <f t="shared" si="72"/>
        <v>0</v>
      </c>
      <c r="AG229" s="147">
        <f t="shared" si="73"/>
        <v>0</v>
      </c>
      <c r="AH229" s="186">
        <f t="shared" si="74"/>
        <v>0</v>
      </c>
      <c r="AI229" s="147">
        <f t="shared" si="75"/>
        <v>0</v>
      </c>
      <c r="AJ229" s="147">
        <f t="shared" si="76"/>
        <v>0</v>
      </c>
      <c r="AK229" s="186">
        <f t="shared" si="77"/>
        <v>0</v>
      </c>
      <c r="AL229" s="182">
        <f t="shared" si="78"/>
        <v>0</v>
      </c>
      <c r="AM229" s="147">
        <f t="shared" si="79"/>
        <v>0</v>
      </c>
      <c r="AN229" s="147">
        <f t="shared" si="80"/>
        <v>0</v>
      </c>
      <c r="AO229" s="186">
        <f t="shared" si="81"/>
        <v>0</v>
      </c>
      <c r="AP229" s="147">
        <f t="shared" si="82"/>
        <v>0</v>
      </c>
      <c r="AQ229" s="147">
        <f t="shared" si="83"/>
        <v>0</v>
      </c>
      <c r="AR229" s="190">
        <f t="shared" si="92"/>
        <v>0</v>
      </c>
      <c r="AS229" s="189">
        <f t="shared" si="84"/>
        <v>0</v>
      </c>
    </row>
    <row r="230" spans="1:45" x14ac:dyDescent="0.2">
      <c r="A230" s="10">
        <f>+IF(OR(Y230&gt;0,I230&gt;0),MAX(A$14:A229)+1,0)</f>
        <v>0</v>
      </c>
      <c r="B230" s="12"/>
      <c r="C230" s="11"/>
      <c r="D230" s="435"/>
      <c r="E230" s="435"/>
      <c r="F230" s="435"/>
      <c r="G230" s="435"/>
      <c r="H230" s="435"/>
      <c r="I230" s="435">
        <f t="shared" si="85"/>
        <v>0</v>
      </c>
      <c r="J230" s="11"/>
      <c r="K230" s="435"/>
      <c r="L230" s="435"/>
      <c r="M230" s="435"/>
      <c r="N230" s="435"/>
      <c r="O230" s="435"/>
      <c r="P230" s="435">
        <f t="shared" si="86"/>
        <v>0</v>
      </c>
      <c r="Q230" s="11"/>
      <c r="R230" s="435"/>
      <c r="S230" s="435"/>
      <c r="T230" s="435"/>
      <c r="U230" s="435"/>
      <c r="V230" s="435"/>
      <c r="W230" s="435">
        <f t="shared" si="87"/>
        <v>0</v>
      </c>
      <c r="X230" s="447">
        <f t="shared" si="71"/>
        <v>0</v>
      </c>
      <c r="Y230" s="156">
        <f t="shared" si="88"/>
        <v>0</v>
      </c>
      <c r="Z230" s="11"/>
      <c r="AA230" s="11"/>
      <c r="AB230" s="156">
        <f t="shared" si="89"/>
        <v>0</v>
      </c>
      <c r="AC230" s="149"/>
      <c r="AD230" s="396">
        <f t="shared" si="90"/>
        <v>0</v>
      </c>
      <c r="AE230" s="157">
        <f t="shared" si="91"/>
        <v>0</v>
      </c>
      <c r="AF230" s="147">
        <f t="shared" si="72"/>
        <v>0</v>
      </c>
      <c r="AG230" s="147">
        <f t="shared" si="73"/>
        <v>0</v>
      </c>
      <c r="AH230" s="186">
        <f t="shared" si="74"/>
        <v>0</v>
      </c>
      <c r="AI230" s="147">
        <f t="shared" si="75"/>
        <v>0</v>
      </c>
      <c r="AJ230" s="147">
        <f t="shared" si="76"/>
        <v>0</v>
      </c>
      <c r="AK230" s="186">
        <f t="shared" si="77"/>
        <v>0</v>
      </c>
      <c r="AL230" s="182">
        <f t="shared" si="78"/>
        <v>0</v>
      </c>
      <c r="AM230" s="147">
        <f t="shared" si="79"/>
        <v>0</v>
      </c>
      <c r="AN230" s="147">
        <f t="shared" si="80"/>
        <v>0</v>
      </c>
      <c r="AO230" s="186">
        <f t="shared" si="81"/>
        <v>0</v>
      </c>
      <c r="AP230" s="147">
        <f t="shared" si="82"/>
        <v>0</v>
      </c>
      <c r="AQ230" s="147">
        <f t="shared" si="83"/>
        <v>0</v>
      </c>
      <c r="AR230" s="190">
        <f t="shared" si="92"/>
        <v>0</v>
      </c>
      <c r="AS230" s="189">
        <f t="shared" si="84"/>
        <v>0</v>
      </c>
    </row>
    <row r="231" spans="1:45" x14ac:dyDescent="0.2">
      <c r="A231" s="10">
        <f>+IF(OR(Y231&gt;0,I231&gt;0),MAX(A$14:A230)+1,0)</f>
        <v>0</v>
      </c>
      <c r="B231" s="12"/>
      <c r="C231" s="11"/>
      <c r="D231" s="435"/>
      <c r="E231" s="435"/>
      <c r="F231" s="435"/>
      <c r="G231" s="435"/>
      <c r="H231" s="435"/>
      <c r="I231" s="435">
        <f t="shared" si="85"/>
        <v>0</v>
      </c>
      <c r="J231" s="11"/>
      <c r="K231" s="435"/>
      <c r="L231" s="435"/>
      <c r="M231" s="435"/>
      <c r="N231" s="435"/>
      <c r="O231" s="435"/>
      <c r="P231" s="435">
        <f t="shared" si="86"/>
        <v>0</v>
      </c>
      <c r="Q231" s="11"/>
      <c r="R231" s="435"/>
      <c r="S231" s="435"/>
      <c r="T231" s="435"/>
      <c r="U231" s="435"/>
      <c r="V231" s="435"/>
      <c r="W231" s="435">
        <f t="shared" si="87"/>
        <v>0</v>
      </c>
      <c r="X231" s="447">
        <f t="shared" si="71"/>
        <v>0</v>
      </c>
      <c r="Y231" s="156">
        <f t="shared" si="88"/>
        <v>0</v>
      </c>
      <c r="Z231" s="11"/>
      <c r="AA231" s="11"/>
      <c r="AB231" s="156">
        <f t="shared" si="89"/>
        <v>0</v>
      </c>
      <c r="AC231" s="149"/>
      <c r="AD231" s="396">
        <f t="shared" si="90"/>
        <v>0</v>
      </c>
      <c r="AE231" s="157">
        <f t="shared" si="91"/>
        <v>0</v>
      </c>
      <c r="AF231" s="147">
        <f t="shared" si="72"/>
        <v>0</v>
      </c>
      <c r="AG231" s="147">
        <f t="shared" si="73"/>
        <v>0</v>
      </c>
      <c r="AH231" s="186">
        <f t="shared" si="74"/>
        <v>0</v>
      </c>
      <c r="AI231" s="147">
        <f t="shared" si="75"/>
        <v>0</v>
      </c>
      <c r="AJ231" s="147">
        <f t="shared" si="76"/>
        <v>0</v>
      </c>
      <c r="AK231" s="186">
        <f t="shared" si="77"/>
        <v>0</v>
      </c>
      <c r="AL231" s="182">
        <f t="shared" si="78"/>
        <v>0</v>
      </c>
      <c r="AM231" s="147">
        <f t="shared" si="79"/>
        <v>0</v>
      </c>
      <c r="AN231" s="147">
        <f t="shared" si="80"/>
        <v>0</v>
      </c>
      <c r="AO231" s="186">
        <f t="shared" si="81"/>
        <v>0</v>
      </c>
      <c r="AP231" s="147">
        <f t="shared" si="82"/>
        <v>0</v>
      </c>
      <c r="AQ231" s="147">
        <f t="shared" si="83"/>
        <v>0</v>
      </c>
      <c r="AR231" s="190">
        <f t="shared" si="92"/>
        <v>0</v>
      </c>
      <c r="AS231" s="189">
        <f t="shared" si="84"/>
        <v>0</v>
      </c>
    </row>
    <row r="232" spans="1:45" x14ac:dyDescent="0.2">
      <c r="A232" s="10">
        <f>+IF(OR(Y232&gt;0,I232&gt;0),MAX(A$14:A231)+1,0)</f>
        <v>0</v>
      </c>
      <c r="B232" s="12"/>
      <c r="C232" s="11"/>
      <c r="D232" s="435"/>
      <c r="E232" s="435"/>
      <c r="F232" s="435"/>
      <c r="G232" s="435"/>
      <c r="H232" s="435"/>
      <c r="I232" s="435">
        <f t="shared" si="85"/>
        <v>0</v>
      </c>
      <c r="J232" s="11"/>
      <c r="K232" s="435"/>
      <c r="L232" s="435"/>
      <c r="M232" s="435"/>
      <c r="N232" s="435"/>
      <c r="O232" s="435"/>
      <c r="P232" s="435">
        <f t="shared" si="86"/>
        <v>0</v>
      </c>
      <c r="Q232" s="11"/>
      <c r="R232" s="435"/>
      <c r="S232" s="435"/>
      <c r="T232" s="435"/>
      <c r="U232" s="435"/>
      <c r="V232" s="435"/>
      <c r="W232" s="435">
        <f t="shared" si="87"/>
        <v>0</v>
      </c>
      <c r="X232" s="447">
        <f t="shared" si="71"/>
        <v>0</v>
      </c>
      <c r="Y232" s="156">
        <f t="shared" si="88"/>
        <v>0</v>
      </c>
      <c r="Z232" s="11"/>
      <c r="AA232" s="11"/>
      <c r="AB232" s="156">
        <f t="shared" si="89"/>
        <v>0</v>
      </c>
      <c r="AC232" s="149"/>
      <c r="AD232" s="396">
        <f t="shared" si="90"/>
        <v>0</v>
      </c>
      <c r="AE232" s="157">
        <f t="shared" si="91"/>
        <v>0</v>
      </c>
      <c r="AF232" s="147">
        <f t="shared" si="72"/>
        <v>0</v>
      </c>
      <c r="AG232" s="147">
        <f t="shared" si="73"/>
        <v>0</v>
      </c>
      <c r="AH232" s="186">
        <f t="shared" si="74"/>
        <v>0</v>
      </c>
      <c r="AI232" s="147">
        <f t="shared" si="75"/>
        <v>0</v>
      </c>
      <c r="AJ232" s="147">
        <f t="shared" si="76"/>
        <v>0</v>
      </c>
      <c r="AK232" s="186">
        <f t="shared" si="77"/>
        <v>0</v>
      </c>
      <c r="AL232" s="182">
        <f t="shared" si="78"/>
        <v>0</v>
      </c>
      <c r="AM232" s="147">
        <f t="shared" si="79"/>
        <v>0</v>
      </c>
      <c r="AN232" s="147">
        <f t="shared" si="80"/>
        <v>0</v>
      </c>
      <c r="AO232" s="186">
        <f t="shared" si="81"/>
        <v>0</v>
      </c>
      <c r="AP232" s="147">
        <f t="shared" si="82"/>
        <v>0</v>
      </c>
      <c r="AQ232" s="147">
        <f t="shared" si="83"/>
        <v>0</v>
      </c>
      <c r="AR232" s="190">
        <f t="shared" si="92"/>
        <v>0</v>
      </c>
      <c r="AS232" s="189">
        <f t="shared" si="84"/>
        <v>0</v>
      </c>
    </row>
    <row r="233" spans="1:45" x14ac:dyDescent="0.2">
      <c r="A233" s="10">
        <f>+IF(OR(Y233&gt;0,I233&gt;0),MAX(A$14:A232)+1,0)</f>
        <v>0</v>
      </c>
      <c r="B233" s="12"/>
      <c r="C233" s="11"/>
      <c r="D233" s="435"/>
      <c r="E233" s="435"/>
      <c r="F233" s="435"/>
      <c r="G233" s="435"/>
      <c r="H233" s="435"/>
      <c r="I233" s="435">
        <f t="shared" si="85"/>
        <v>0</v>
      </c>
      <c r="J233" s="11"/>
      <c r="K233" s="435"/>
      <c r="L233" s="435"/>
      <c r="M233" s="435"/>
      <c r="N233" s="435"/>
      <c r="O233" s="435"/>
      <c r="P233" s="435">
        <f t="shared" si="86"/>
        <v>0</v>
      </c>
      <c r="Q233" s="11"/>
      <c r="R233" s="435"/>
      <c r="S233" s="435"/>
      <c r="T233" s="435"/>
      <c r="U233" s="435"/>
      <c r="V233" s="435"/>
      <c r="W233" s="435">
        <f t="shared" si="87"/>
        <v>0</v>
      </c>
      <c r="X233" s="447">
        <f t="shared" si="71"/>
        <v>0</v>
      </c>
      <c r="Y233" s="156">
        <f t="shared" si="88"/>
        <v>0</v>
      </c>
      <c r="Z233" s="11"/>
      <c r="AA233" s="11"/>
      <c r="AB233" s="156">
        <f t="shared" si="89"/>
        <v>0</v>
      </c>
      <c r="AC233" s="149"/>
      <c r="AD233" s="396">
        <f t="shared" si="90"/>
        <v>0</v>
      </c>
      <c r="AE233" s="157">
        <f t="shared" si="91"/>
        <v>0</v>
      </c>
      <c r="AF233" s="147">
        <f t="shared" si="72"/>
        <v>0</v>
      </c>
      <c r="AG233" s="147">
        <f t="shared" si="73"/>
        <v>0</v>
      </c>
      <c r="AH233" s="186">
        <f t="shared" si="74"/>
        <v>0</v>
      </c>
      <c r="AI233" s="147">
        <f t="shared" si="75"/>
        <v>0</v>
      </c>
      <c r="AJ233" s="147">
        <f t="shared" si="76"/>
        <v>0</v>
      </c>
      <c r="AK233" s="186">
        <f t="shared" si="77"/>
        <v>0</v>
      </c>
      <c r="AL233" s="182">
        <f t="shared" si="78"/>
        <v>0</v>
      </c>
      <c r="AM233" s="147">
        <f t="shared" si="79"/>
        <v>0</v>
      </c>
      <c r="AN233" s="147">
        <f t="shared" si="80"/>
        <v>0</v>
      </c>
      <c r="AO233" s="186">
        <f t="shared" si="81"/>
        <v>0</v>
      </c>
      <c r="AP233" s="147">
        <f t="shared" si="82"/>
        <v>0</v>
      </c>
      <c r="AQ233" s="147">
        <f t="shared" si="83"/>
        <v>0</v>
      </c>
      <c r="AR233" s="190">
        <f t="shared" si="92"/>
        <v>0</v>
      </c>
      <c r="AS233" s="189">
        <f t="shared" si="84"/>
        <v>0</v>
      </c>
    </row>
    <row r="234" spans="1:45" x14ac:dyDescent="0.2">
      <c r="A234" s="10">
        <f>+IF(OR(Y234&gt;0,I234&gt;0),MAX(A$14:A233)+1,0)</f>
        <v>0</v>
      </c>
      <c r="B234" s="12"/>
      <c r="C234" s="11"/>
      <c r="D234" s="435"/>
      <c r="E234" s="435"/>
      <c r="F234" s="435"/>
      <c r="G234" s="435"/>
      <c r="H234" s="435"/>
      <c r="I234" s="435">
        <f t="shared" si="85"/>
        <v>0</v>
      </c>
      <c r="J234" s="11"/>
      <c r="K234" s="435"/>
      <c r="L234" s="435"/>
      <c r="M234" s="435"/>
      <c r="N234" s="435"/>
      <c r="O234" s="435"/>
      <c r="P234" s="435">
        <f t="shared" si="86"/>
        <v>0</v>
      </c>
      <c r="Q234" s="11"/>
      <c r="R234" s="435"/>
      <c r="S234" s="435"/>
      <c r="T234" s="435"/>
      <c r="U234" s="435"/>
      <c r="V234" s="435"/>
      <c r="W234" s="435">
        <f t="shared" si="87"/>
        <v>0</v>
      </c>
      <c r="X234" s="447">
        <f t="shared" si="71"/>
        <v>0</v>
      </c>
      <c r="Y234" s="156">
        <f t="shared" si="88"/>
        <v>0</v>
      </c>
      <c r="Z234" s="11"/>
      <c r="AA234" s="11"/>
      <c r="AB234" s="156">
        <f t="shared" si="89"/>
        <v>0</v>
      </c>
      <c r="AC234" s="149"/>
      <c r="AD234" s="396">
        <f t="shared" si="90"/>
        <v>0</v>
      </c>
      <c r="AE234" s="157">
        <f t="shared" si="91"/>
        <v>0</v>
      </c>
      <c r="AF234" s="147">
        <f t="shared" si="72"/>
        <v>0</v>
      </c>
      <c r="AG234" s="147">
        <f t="shared" si="73"/>
        <v>0</v>
      </c>
      <c r="AH234" s="186">
        <f t="shared" si="74"/>
        <v>0</v>
      </c>
      <c r="AI234" s="147">
        <f t="shared" si="75"/>
        <v>0</v>
      </c>
      <c r="AJ234" s="147">
        <f t="shared" si="76"/>
        <v>0</v>
      </c>
      <c r="AK234" s="186">
        <f t="shared" si="77"/>
        <v>0</v>
      </c>
      <c r="AL234" s="182">
        <f t="shared" si="78"/>
        <v>0</v>
      </c>
      <c r="AM234" s="147">
        <f t="shared" si="79"/>
        <v>0</v>
      </c>
      <c r="AN234" s="147">
        <f t="shared" si="80"/>
        <v>0</v>
      </c>
      <c r="AO234" s="186">
        <f t="shared" si="81"/>
        <v>0</v>
      </c>
      <c r="AP234" s="147">
        <f t="shared" si="82"/>
        <v>0</v>
      </c>
      <c r="AQ234" s="147">
        <f t="shared" si="83"/>
        <v>0</v>
      </c>
      <c r="AR234" s="190">
        <f t="shared" si="92"/>
        <v>0</v>
      </c>
      <c r="AS234" s="189">
        <f t="shared" si="84"/>
        <v>0</v>
      </c>
    </row>
    <row r="235" spans="1:45" x14ac:dyDescent="0.2">
      <c r="A235" s="10">
        <f>+IF(OR(Y235&gt;0,I235&gt;0),MAX(A$14:A234)+1,0)</f>
        <v>0</v>
      </c>
      <c r="B235" s="12"/>
      <c r="C235" s="11"/>
      <c r="D235" s="435"/>
      <c r="E235" s="435"/>
      <c r="F235" s="435"/>
      <c r="G235" s="435"/>
      <c r="H235" s="435"/>
      <c r="I235" s="435">
        <f t="shared" si="85"/>
        <v>0</v>
      </c>
      <c r="J235" s="11"/>
      <c r="K235" s="435"/>
      <c r="L235" s="435"/>
      <c r="M235" s="435"/>
      <c r="N235" s="435"/>
      <c r="O235" s="435"/>
      <c r="P235" s="435">
        <f t="shared" si="86"/>
        <v>0</v>
      </c>
      <c r="Q235" s="11"/>
      <c r="R235" s="435"/>
      <c r="S235" s="435"/>
      <c r="T235" s="435"/>
      <c r="U235" s="435"/>
      <c r="V235" s="435"/>
      <c r="W235" s="435">
        <f t="shared" si="87"/>
        <v>0</v>
      </c>
      <c r="X235" s="447">
        <f t="shared" si="71"/>
        <v>0</v>
      </c>
      <c r="Y235" s="156">
        <f t="shared" si="88"/>
        <v>0</v>
      </c>
      <c r="Z235" s="11"/>
      <c r="AA235" s="11"/>
      <c r="AB235" s="156">
        <f t="shared" si="89"/>
        <v>0</v>
      </c>
      <c r="AC235" s="149"/>
      <c r="AD235" s="396">
        <f t="shared" si="90"/>
        <v>0</v>
      </c>
      <c r="AE235" s="157">
        <f t="shared" si="91"/>
        <v>0</v>
      </c>
      <c r="AF235" s="147">
        <f t="shared" si="72"/>
        <v>0</v>
      </c>
      <c r="AG235" s="147">
        <f t="shared" si="73"/>
        <v>0</v>
      </c>
      <c r="AH235" s="186">
        <f t="shared" si="74"/>
        <v>0</v>
      </c>
      <c r="AI235" s="147">
        <f t="shared" si="75"/>
        <v>0</v>
      </c>
      <c r="AJ235" s="147">
        <f t="shared" si="76"/>
        <v>0</v>
      </c>
      <c r="AK235" s="186">
        <f t="shared" si="77"/>
        <v>0</v>
      </c>
      <c r="AL235" s="182">
        <f t="shared" si="78"/>
        <v>0</v>
      </c>
      <c r="AM235" s="147">
        <f t="shared" si="79"/>
        <v>0</v>
      </c>
      <c r="AN235" s="147">
        <f t="shared" si="80"/>
        <v>0</v>
      </c>
      <c r="AO235" s="186">
        <f t="shared" si="81"/>
        <v>0</v>
      </c>
      <c r="AP235" s="147">
        <f t="shared" si="82"/>
        <v>0</v>
      </c>
      <c r="AQ235" s="147">
        <f t="shared" si="83"/>
        <v>0</v>
      </c>
      <c r="AR235" s="190">
        <f t="shared" si="92"/>
        <v>0</v>
      </c>
      <c r="AS235" s="189">
        <f t="shared" si="84"/>
        <v>0</v>
      </c>
    </row>
    <row r="236" spans="1:45" x14ac:dyDescent="0.2">
      <c r="A236" s="10">
        <f>+IF(OR(Y236&gt;0,I236&gt;0),MAX(A$14:A235)+1,0)</f>
        <v>0</v>
      </c>
      <c r="B236" s="12"/>
      <c r="C236" s="11"/>
      <c r="D236" s="435"/>
      <c r="E236" s="435"/>
      <c r="F236" s="435"/>
      <c r="G236" s="435"/>
      <c r="H236" s="435"/>
      <c r="I236" s="435">
        <f t="shared" si="85"/>
        <v>0</v>
      </c>
      <c r="J236" s="11"/>
      <c r="K236" s="435"/>
      <c r="L236" s="435"/>
      <c r="M236" s="435"/>
      <c r="N236" s="435"/>
      <c r="O236" s="435"/>
      <c r="P236" s="435">
        <f t="shared" si="86"/>
        <v>0</v>
      </c>
      <c r="Q236" s="11"/>
      <c r="R236" s="435"/>
      <c r="S236" s="435"/>
      <c r="T236" s="435"/>
      <c r="U236" s="435"/>
      <c r="V236" s="435"/>
      <c r="W236" s="435">
        <f t="shared" si="87"/>
        <v>0</v>
      </c>
      <c r="X236" s="447">
        <f t="shared" si="71"/>
        <v>0</v>
      </c>
      <c r="Y236" s="156">
        <f t="shared" si="88"/>
        <v>0</v>
      </c>
      <c r="Z236" s="11"/>
      <c r="AA236" s="11"/>
      <c r="AB236" s="156">
        <f t="shared" si="89"/>
        <v>0</v>
      </c>
      <c r="AC236" s="149"/>
      <c r="AD236" s="396">
        <f t="shared" si="90"/>
        <v>0</v>
      </c>
      <c r="AE236" s="157">
        <f t="shared" si="91"/>
        <v>0</v>
      </c>
      <c r="AF236" s="147">
        <f t="shared" si="72"/>
        <v>0</v>
      </c>
      <c r="AG236" s="147">
        <f t="shared" si="73"/>
        <v>0</v>
      </c>
      <c r="AH236" s="186">
        <f t="shared" si="74"/>
        <v>0</v>
      </c>
      <c r="AI236" s="147">
        <f t="shared" si="75"/>
        <v>0</v>
      </c>
      <c r="AJ236" s="147">
        <f t="shared" si="76"/>
        <v>0</v>
      </c>
      <c r="AK236" s="186">
        <f t="shared" si="77"/>
        <v>0</v>
      </c>
      <c r="AL236" s="182">
        <f t="shared" si="78"/>
        <v>0</v>
      </c>
      <c r="AM236" s="147">
        <f t="shared" si="79"/>
        <v>0</v>
      </c>
      <c r="AN236" s="147">
        <f t="shared" si="80"/>
        <v>0</v>
      </c>
      <c r="AO236" s="186">
        <f t="shared" si="81"/>
        <v>0</v>
      </c>
      <c r="AP236" s="147">
        <f t="shared" si="82"/>
        <v>0</v>
      </c>
      <c r="AQ236" s="147">
        <f t="shared" si="83"/>
        <v>0</v>
      </c>
      <c r="AR236" s="190">
        <f t="shared" si="92"/>
        <v>0</v>
      </c>
      <c r="AS236" s="189">
        <f t="shared" si="84"/>
        <v>0</v>
      </c>
    </row>
    <row r="237" spans="1:45" x14ac:dyDescent="0.2">
      <c r="A237" s="10">
        <f>+IF(OR(Y237&gt;0,I237&gt;0),MAX(A$14:A236)+1,0)</f>
        <v>0</v>
      </c>
      <c r="B237" s="12"/>
      <c r="C237" s="11"/>
      <c r="D237" s="435"/>
      <c r="E237" s="435"/>
      <c r="F237" s="435"/>
      <c r="G237" s="435"/>
      <c r="H237" s="435"/>
      <c r="I237" s="435">
        <f t="shared" si="85"/>
        <v>0</v>
      </c>
      <c r="J237" s="11"/>
      <c r="K237" s="435"/>
      <c r="L237" s="435"/>
      <c r="M237" s="435"/>
      <c r="N237" s="435"/>
      <c r="O237" s="435"/>
      <c r="P237" s="435">
        <f t="shared" si="86"/>
        <v>0</v>
      </c>
      <c r="Q237" s="11"/>
      <c r="R237" s="435"/>
      <c r="S237" s="435"/>
      <c r="T237" s="435"/>
      <c r="U237" s="435"/>
      <c r="V237" s="435"/>
      <c r="W237" s="435">
        <f t="shared" si="87"/>
        <v>0</v>
      </c>
      <c r="X237" s="447">
        <f t="shared" si="71"/>
        <v>0</v>
      </c>
      <c r="Y237" s="156">
        <f t="shared" si="88"/>
        <v>0</v>
      </c>
      <c r="Z237" s="11"/>
      <c r="AA237" s="11"/>
      <c r="AB237" s="156">
        <f t="shared" si="89"/>
        <v>0</v>
      </c>
      <c r="AC237" s="149"/>
      <c r="AD237" s="396">
        <f t="shared" si="90"/>
        <v>0</v>
      </c>
      <c r="AE237" s="157">
        <f t="shared" si="91"/>
        <v>0</v>
      </c>
      <c r="AF237" s="147">
        <f t="shared" si="72"/>
        <v>0</v>
      </c>
      <c r="AG237" s="147">
        <f t="shared" si="73"/>
        <v>0</v>
      </c>
      <c r="AH237" s="186">
        <f t="shared" si="74"/>
        <v>0</v>
      </c>
      <c r="AI237" s="147">
        <f t="shared" si="75"/>
        <v>0</v>
      </c>
      <c r="AJ237" s="147">
        <f t="shared" si="76"/>
        <v>0</v>
      </c>
      <c r="AK237" s="186">
        <f t="shared" si="77"/>
        <v>0</v>
      </c>
      <c r="AL237" s="182">
        <f t="shared" si="78"/>
        <v>0</v>
      </c>
      <c r="AM237" s="147">
        <f t="shared" si="79"/>
        <v>0</v>
      </c>
      <c r="AN237" s="147">
        <f t="shared" si="80"/>
        <v>0</v>
      </c>
      <c r="AO237" s="186">
        <f t="shared" si="81"/>
        <v>0</v>
      </c>
      <c r="AP237" s="147">
        <f t="shared" si="82"/>
        <v>0</v>
      </c>
      <c r="AQ237" s="147">
        <f t="shared" si="83"/>
        <v>0</v>
      </c>
      <c r="AR237" s="190">
        <f t="shared" si="92"/>
        <v>0</v>
      </c>
      <c r="AS237" s="189">
        <f t="shared" si="84"/>
        <v>0</v>
      </c>
    </row>
    <row r="238" spans="1:45" x14ac:dyDescent="0.2">
      <c r="A238" s="10">
        <f>+IF(OR(Y238&gt;0,I238&gt;0),MAX(A$14:A237)+1,0)</f>
        <v>0</v>
      </c>
      <c r="B238" s="12"/>
      <c r="C238" s="11"/>
      <c r="D238" s="435"/>
      <c r="E238" s="435"/>
      <c r="F238" s="435"/>
      <c r="G238" s="435"/>
      <c r="H238" s="435"/>
      <c r="I238" s="435">
        <f t="shared" si="85"/>
        <v>0</v>
      </c>
      <c r="J238" s="11"/>
      <c r="K238" s="435"/>
      <c r="L238" s="435"/>
      <c r="M238" s="435"/>
      <c r="N238" s="435"/>
      <c r="O238" s="435"/>
      <c r="P238" s="435">
        <f t="shared" si="86"/>
        <v>0</v>
      </c>
      <c r="Q238" s="11"/>
      <c r="R238" s="435"/>
      <c r="S238" s="435"/>
      <c r="T238" s="435"/>
      <c r="U238" s="435"/>
      <c r="V238" s="435"/>
      <c r="W238" s="435">
        <f t="shared" si="87"/>
        <v>0</v>
      </c>
      <c r="X238" s="447">
        <f t="shared" si="71"/>
        <v>0</v>
      </c>
      <c r="Y238" s="156">
        <f t="shared" si="88"/>
        <v>0</v>
      </c>
      <c r="Z238" s="11"/>
      <c r="AA238" s="11"/>
      <c r="AB238" s="156">
        <f t="shared" si="89"/>
        <v>0</v>
      </c>
      <c r="AC238" s="149"/>
      <c r="AD238" s="396">
        <f t="shared" si="90"/>
        <v>0</v>
      </c>
      <c r="AE238" s="157">
        <f t="shared" si="91"/>
        <v>0</v>
      </c>
      <c r="AF238" s="147">
        <f t="shared" si="72"/>
        <v>0</v>
      </c>
      <c r="AG238" s="147">
        <f t="shared" si="73"/>
        <v>0</v>
      </c>
      <c r="AH238" s="186">
        <f t="shared" si="74"/>
        <v>0</v>
      </c>
      <c r="AI238" s="147">
        <f t="shared" si="75"/>
        <v>0</v>
      </c>
      <c r="AJ238" s="147">
        <f t="shared" si="76"/>
        <v>0</v>
      </c>
      <c r="AK238" s="186">
        <f t="shared" si="77"/>
        <v>0</v>
      </c>
      <c r="AL238" s="182">
        <f t="shared" si="78"/>
        <v>0</v>
      </c>
      <c r="AM238" s="147">
        <f t="shared" si="79"/>
        <v>0</v>
      </c>
      <c r="AN238" s="147">
        <f t="shared" si="80"/>
        <v>0</v>
      </c>
      <c r="AO238" s="186">
        <f t="shared" si="81"/>
        <v>0</v>
      </c>
      <c r="AP238" s="147">
        <f t="shared" si="82"/>
        <v>0</v>
      </c>
      <c r="AQ238" s="147">
        <f t="shared" si="83"/>
        <v>0</v>
      </c>
      <c r="AR238" s="190">
        <f t="shared" si="92"/>
        <v>0</v>
      </c>
      <c r="AS238" s="189">
        <f t="shared" si="84"/>
        <v>0</v>
      </c>
    </row>
    <row r="239" spans="1:45" x14ac:dyDescent="0.2">
      <c r="A239" s="10">
        <f>+IF(OR(Y239&gt;0,I239&gt;0),MAX(A$14:A238)+1,0)</f>
        <v>0</v>
      </c>
      <c r="B239" s="12"/>
      <c r="C239" s="11"/>
      <c r="D239" s="435"/>
      <c r="E239" s="435"/>
      <c r="F239" s="435"/>
      <c r="G239" s="435"/>
      <c r="H239" s="435"/>
      <c r="I239" s="435">
        <f t="shared" si="85"/>
        <v>0</v>
      </c>
      <c r="J239" s="11"/>
      <c r="K239" s="435"/>
      <c r="L239" s="435"/>
      <c r="M239" s="435"/>
      <c r="N239" s="435"/>
      <c r="O239" s="435"/>
      <c r="P239" s="435">
        <f t="shared" si="86"/>
        <v>0</v>
      </c>
      <c r="Q239" s="11"/>
      <c r="R239" s="435"/>
      <c r="S239" s="435"/>
      <c r="T239" s="435"/>
      <c r="U239" s="435"/>
      <c r="V239" s="435"/>
      <c r="W239" s="435">
        <f t="shared" si="87"/>
        <v>0</v>
      </c>
      <c r="X239" s="447">
        <f t="shared" si="71"/>
        <v>0</v>
      </c>
      <c r="Y239" s="156">
        <f t="shared" si="88"/>
        <v>0</v>
      </c>
      <c r="Z239" s="11"/>
      <c r="AA239" s="11"/>
      <c r="AB239" s="156">
        <f t="shared" si="89"/>
        <v>0</v>
      </c>
      <c r="AC239" s="149"/>
      <c r="AD239" s="396">
        <f t="shared" si="90"/>
        <v>0</v>
      </c>
      <c r="AE239" s="157">
        <f t="shared" si="91"/>
        <v>0</v>
      </c>
      <c r="AF239" s="147">
        <f t="shared" si="72"/>
        <v>0</v>
      </c>
      <c r="AG239" s="147">
        <f t="shared" si="73"/>
        <v>0</v>
      </c>
      <c r="AH239" s="186">
        <f t="shared" si="74"/>
        <v>0</v>
      </c>
      <c r="AI239" s="147">
        <f t="shared" si="75"/>
        <v>0</v>
      </c>
      <c r="AJ239" s="147">
        <f t="shared" si="76"/>
        <v>0</v>
      </c>
      <c r="AK239" s="186">
        <f t="shared" si="77"/>
        <v>0</v>
      </c>
      <c r="AL239" s="182">
        <f t="shared" si="78"/>
        <v>0</v>
      </c>
      <c r="AM239" s="147">
        <f t="shared" si="79"/>
        <v>0</v>
      </c>
      <c r="AN239" s="147">
        <f t="shared" si="80"/>
        <v>0</v>
      </c>
      <c r="AO239" s="186">
        <f t="shared" si="81"/>
        <v>0</v>
      </c>
      <c r="AP239" s="147">
        <f t="shared" si="82"/>
        <v>0</v>
      </c>
      <c r="AQ239" s="147">
        <f t="shared" si="83"/>
        <v>0</v>
      </c>
      <c r="AR239" s="190">
        <f t="shared" si="92"/>
        <v>0</v>
      </c>
      <c r="AS239" s="189">
        <f t="shared" si="84"/>
        <v>0</v>
      </c>
    </row>
    <row r="240" spans="1:45" x14ac:dyDescent="0.2">
      <c r="A240" s="10">
        <f>+IF(OR(Y240&gt;0,I240&gt;0),MAX(A$14:A239)+1,0)</f>
        <v>0</v>
      </c>
      <c r="B240" s="12"/>
      <c r="C240" s="11"/>
      <c r="D240" s="435"/>
      <c r="E240" s="435"/>
      <c r="F240" s="435"/>
      <c r="G240" s="435"/>
      <c r="H240" s="435"/>
      <c r="I240" s="435">
        <f t="shared" si="85"/>
        <v>0</v>
      </c>
      <c r="J240" s="11"/>
      <c r="K240" s="435"/>
      <c r="L240" s="435"/>
      <c r="M240" s="435"/>
      <c r="N240" s="435"/>
      <c r="O240" s="435"/>
      <c r="P240" s="435">
        <f t="shared" si="86"/>
        <v>0</v>
      </c>
      <c r="Q240" s="11"/>
      <c r="R240" s="435"/>
      <c r="S240" s="435"/>
      <c r="T240" s="435"/>
      <c r="U240" s="435"/>
      <c r="V240" s="435"/>
      <c r="W240" s="435">
        <f t="shared" si="87"/>
        <v>0</v>
      </c>
      <c r="X240" s="447">
        <f t="shared" si="71"/>
        <v>0</v>
      </c>
      <c r="Y240" s="156">
        <f t="shared" si="88"/>
        <v>0</v>
      </c>
      <c r="Z240" s="11"/>
      <c r="AA240" s="11"/>
      <c r="AB240" s="156">
        <f t="shared" si="89"/>
        <v>0</v>
      </c>
      <c r="AC240" s="149"/>
      <c r="AD240" s="396">
        <f t="shared" si="90"/>
        <v>0</v>
      </c>
      <c r="AE240" s="157">
        <f t="shared" si="91"/>
        <v>0</v>
      </c>
      <c r="AF240" s="147">
        <f t="shared" si="72"/>
        <v>0</v>
      </c>
      <c r="AG240" s="147">
        <f t="shared" si="73"/>
        <v>0</v>
      </c>
      <c r="AH240" s="186">
        <f t="shared" si="74"/>
        <v>0</v>
      </c>
      <c r="AI240" s="147">
        <f t="shared" si="75"/>
        <v>0</v>
      </c>
      <c r="AJ240" s="147">
        <f t="shared" si="76"/>
        <v>0</v>
      </c>
      <c r="AK240" s="186">
        <f t="shared" si="77"/>
        <v>0</v>
      </c>
      <c r="AL240" s="182">
        <f t="shared" si="78"/>
        <v>0</v>
      </c>
      <c r="AM240" s="147">
        <f t="shared" si="79"/>
        <v>0</v>
      </c>
      <c r="AN240" s="147">
        <f t="shared" si="80"/>
        <v>0</v>
      </c>
      <c r="AO240" s="186">
        <f t="shared" si="81"/>
        <v>0</v>
      </c>
      <c r="AP240" s="147">
        <f t="shared" si="82"/>
        <v>0</v>
      </c>
      <c r="AQ240" s="147">
        <f t="shared" si="83"/>
        <v>0</v>
      </c>
      <c r="AR240" s="190">
        <f t="shared" si="92"/>
        <v>0</v>
      </c>
      <c r="AS240" s="189">
        <f t="shared" si="84"/>
        <v>0</v>
      </c>
    </row>
    <row r="241" spans="1:45" x14ac:dyDescent="0.2">
      <c r="A241" s="10">
        <f>+IF(OR(Y241&gt;0,I241&gt;0),MAX(A$14:A240)+1,0)</f>
        <v>0</v>
      </c>
      <c r="B241" s="12"/>
      <c r="C241" s="11"/>
      <c r="D241" s="435"/>
      <c r="E241" s="435"/>
      <c r="F241" s="435"/>
      <c r="G241" s="435"/>
      <c r="H241" s="435"/>
      <c r="I241" s="435">
        <f t="shared" si="85"/>
        <v>0</v>
      </c>
      <c r="J241" s="11"/>
      <c r="K241" s="435"/>
      <c r="L241" s="435"/>
      <c r="M241" s="435"/>
      <c r="N241" s="435"/>
      <c r="O241" s="435"/>
      <c r="P241" s="435">
        <f t="shared" si="86"/>
        <v>0</v>
      </c>
      <c r="Q241" s="11"/>
      <c r="R241" s="435"/>
      <c r="S241" s="435"/>
      <c r="T241" s="435"/>
      <c r="U241" s="435"/>
      <c r="V241" s="435"/>
      <c r="W241" s="435">
        <f t="shared" si="87"/>
        <v>0</v>
      </c>
      <c r="X241" s="447">
        <f t="shared" si="71"/>
        <v>0</v>
      </c>
      <c r="Y241" s="156">
        <f t="shared" si="88"/>
        <v>0</v>
      </c>
      <c r="Z241" s="11"/>
      <c r="AA241" s="11"/>
      <c r="AB241" s="156">
        <f t="shared" si="89"/>
        <v>0</v>
      </c>
      <c r="AC241" s="149"/>
      <c r="AD241" s="396">
        <f t="shared" si="90"/>
        <v>0</v>
      </c>
      <c r="AE241" s="157">
        <f t="shared" si="91"/>
        <v>0</v>
      </c>
      <c r="AF241" s="147">
        <f t="shared" si="72"/>
        <v>0</v>
      </c>
      <c r="AG241" s="147">
        <f t="shared" si="73"/>
        <v>0</v>
      </c>
      <c r="AH241" s="186">
        <f t="shared" si="74"/>
        <v>0</v>
      </c>
      <c r="AI241" s="147">
        <f t="shared" si="75"/>
        <v>0</v>
      </c>
      <c r="AJ241" s="147">
        <f t="shared" si="76"/>
        <v>0</v>
      </c>
      <c r="AK241" s="186">
        <f t="shared" si="77"/>
        <v>0</v>
      </c>
      <c r="AL241" s="182">
        <f t="shared" si="78"/>
        <v>0</v>
      </c>
      <c r="AM241" s="147">
        <f t="shared" si="79"/>
        <v>0</v>
      </c>
      <c r="AN241" s="147">
        <f t="shared" si="80"/>
        <v>0</v>
      </c>
      <c r="AO241" s="186">
        <f t="shared" si="81"/>
        <v>0</v>
      </c>
      <c r="AP241" s="147">
        <f t="shared" si="82"/>
        <v>0</v>
      </c>
      <c r="AQ241" s="147">
        <f t="shared" si="83"/>
        <v>0</v>
      </c>
      <c r="AR241" s="190">
        <f t="shared" si="92"/>
        <v>0</v>
      </c>
      <c r="AS241" s="189">
        <f t="shared" si="84"/>
        <v>0</v>
      </c>
    </row>
    <row r="242" spans="1:45" x14ac:dyDescent="0.2">
      <c r="A242" s="10">
        <f>+IF(OR(Y242&gt;0,I242&gt;0),MAX(A$14:A241)+1,0)</f>
        <v>0</v>
      </c>
      <c r="B242" s="12"/>
      <c r="C242" s="11"/>
      <c r="D242" s="435"/>
      <c r="E242" s="435"/>
      <c r="F242" s="435"/>
      <c r="G242" s="435"/>
      <c r="H242" s="435"/>
      <c r="I242" s="435">
        <f t="shared" si="85"/>
        <v>0</v>
      </c>
      <c r="J242" s="11"/>
      <c r="K242" s="435"/>
      <c r="L242" s="435"/>
      <c r="M242" s="435"/>
      <c r="N242" s="435"/>
      <c r="O242" s="435"/>
      <c r="P242" s="435">
        <f t="shared" si="86"/>
        <v>0</v>
      </c>
      <c r="Q242" s="11"/>
      <c r="R242" s="435"/>
      <c r="S242" s="435"/>
      <c r="T242" s="435"/>
      <c r="U242" s="435"/>
      <c r="V242" s="435"/>
      <c r="W242" s="435">
        <f t="shared" si="87"/>
        <v>0</v>
      </c>
      <c r="X242" s="447">
        <f t="shared" si="71"/>
        <v>0</v>
      </c>
      <c r="Y242" s="156">
        <f t="shared" si="88"/>
        <v>0</v>
      </c>
      <c r="Z242" s="11"/>
      <c r="AA242" s="11"/>
      <c r="AB242" s="156">
        <f t="shared" si="89"/>
        <v>0</v>
      </c>
      <c r="AC242" s="149"/>
      <c r="AD242" s="396">
        <f t="shared" si="90"/>
        <v>0</v>
      </c>
      <c r="AE242" s="157">
        <f t="shared" si="91"/>
        <v>0</v>
      </c>
      <c r="AF242" s="147">
        <f t="shared" si="72"/>
        <v>0</v>
      </c>
      <c r="AG242" s="147">
        <f t="shared" si="73"/>
        <v>0</v>
      </c>
      <c r="AH242" s="186">
        <f t="shared" si="74"/>
        <v>0</v>
      </c>
      <c r="AI242" s="147">
        <f t="shared" si="75"/>
        <v>0</v>
      </c>
      <c r="AJ242" s="147">
        <f t="shared" si="76"/>
        <v>0</v>
      </c>
      <c r="AK242" s="186">
        <f t="shared" si="77"/>
        <v>0</v>
      </c>
      <c r="AL242" s="182">
        <f t="shared" si="78"/>
        <v>0</v>
      </c>
      <c r="AM242" s="147">
        <f t="shared" si="79"/>
        <v>0</v>
      </c>
      <c r="AN242" s="147">
        <f t="shared" si="80"/>
        <v>0</v>
      </c>
      <c r="AO242" s="186">
        <f t="shared" si="81"/>
        <v>0</v>
      </c>
      <c r="AP242" s="147">
        <f t="shared" si="82"/>
        <v>0</v>
      </c>
      <c r="AQ242" s="147">
        <f t="shared" si="83"/>
        <v>0</v>
      </c>
      <c r="AR242" s="190">
        <f t="shared" si="92"/>
        <v>0</v>
      </c>
      <c r="AS242" s="189">
        <f t="shared" si="84"/>
        <v>0</v>
      </c>
    </row>
    <row r="243" spans="1:45" x14ac:dyDescent="0.2">
      <c r="A243" s="10">
        <f>+IF(OR(Y243&gt;0,I243&gt;0),MAX(A$14:A242)+1,0)</f>
        <v>0</v>
      </c>
      <c r="B243" s="12"/>
      <c r="C243" s="11"/>
      <c r="D243" s="435"/>
      <c r="E243" s="435"/>
      <c r="F243" s="435"/>
      <c r="G243" s="435"/>
      <c r="H243" s="435"/>
      <c r="I243" s="435">
        <f t="shared" si="85"/>
        <v>0</v>
      </c>
      <c r="J243" s="11"/>
      <c r="K243" s="435"/>
      <c r="L243" s="435"/>
      <c r="M243" s="435"/>
      <c r="N243" s="435"/>
      <c r="O243" s="435"/>
      <c r="P243" s="435">
        <f t="shared" si="86"/>
        <v>0</v>
      </c>
      <c r="Q243" s="11"/>
      <c r="R243" s="435"/>
      <c r="S243" s="435"/>
      <c r="T243" s="435"/>
      <c r="U243" s="435"/>
      <c r="V243" s="435"/>
      <c r="W243" s="435">
        <f t="shared" si="87"/>
        <v>0</v>
      </c>
      <c r="X243" s="447">
        <f t="shared" si="71"/>
        <v>0</v>
      </c>
      <c r="Y243" s="156">
        <f t="shared" si="88"/>
        <v>0</v>
      </c>
      <c r="Z243" s="11"/>
      <c r="AA243" s="11"/>
      <c r="AB243" s="156">
        <f t="shared" si="89"/>
        <v>0</v>
      </c>
      <c r="AC243" s="149"/>
      <c r="AD243" s="396">
        <f t="shared" si="90"/>
        <v>0</v>
      </c>
      <c r="AE243" s="157">
        <f t="shared" si="91"/>
        <v>0</v>
      </c>
      <c r="AF243" s="147">
        <f t="shared" si="72"/>
        <v>0</v>
      </c>
      <c r="AG243" s="147">
        <f t="shared" si="73"/>
        <v>0</v>
      </c>
      <c r="AH243" s="186">
        <f t="shared" si="74"/>
        <v>0</v>
      </c>
      <c r="AI243" s="147">
        <f t="shared" si="75"/>
        <v>0</v>
      </c>
      <c r="AJ243" s="147">
        <f t="shared" si="76"/>
        <v>0</v>
      </c>
      <c r="AK243" s="186">
        <f t="shared" si="77"/>
        <v>0</v>
      </c>
      <c r="AL243" s="182">
        <f t="shared" si="78"/>
        <v>0</v>
      </c>
      <c r="AM243" s="147">
        <f t="shared" si="79"/>
        <v>0</v>
      </c>
      <c r="AN243" s="147">
        <f t="shared" si="80"/>
        <v>0</v>
      </c>
      <c r="AO243" s="186">
        <f t="shared" si="81"/>
        <v>0</v>
      </c>
      <c r="AP243" s="147">
        <f t="shared" si="82"/>
        <v>0</v>
      </c>
      <c r="AQ243" s="147">
        <f t="shared" si="83"/>
        <v>0</v>
      </c>
      <c r="AR243" s="190">
        <f t="shared" si="92"/>
        <v>0</v>
      </c>
      <c r="AS243" s="189">
        <f t="shared" si="84"/>
        <v>0</v>
      </c>
    </row>
    <row r="244" spans="1:45" x14ac:dyDescent="0.2">
      <c r="A244" s="10">
        <f>+IF(OR(Y244&gt;0,I244&gt;0),MAX(A$14:A243)+1,0)</f>
        <v>0</v>
      </c>
      <c r="B244" s="12"/>
      <c r="C244" s="11"/>
      <c r="D244" s="435"/>
      <c r="E244" s="435"/>
      <c r="F244" s="435"/>
      <c r="G244" s="435"/>
      <c r="H244" s="435"/>
      <c r="I244" s="435">
        <f t="shared" si="85"/>
        <v>0</v>
      </c>
      <c r="J244" s="11"/>
      <c r="K244" s="435"/>
      <c r="L244" s="435"/>
      <c r="M244" s="435"/>
      <c r="N244" s="435"/>
      <c r="O244" s="435"/>
      <c r="P244" s="435">
        <f t="shared" si="86"/>
        <v>0</v>
      </c>
      <c r="Q244" s="11"/>
      <c r="R244" s="435"/>
      <c r="S244" s="435"/>
      <c r="T244" s="435"/>
      <c r="U244" s="435"/>
      <c r="V244" s="435"/>
      <c r="W244" s="435">
        <f t="shared" si="87"/>
        <v>0</v>
      </c>
      <c r="X244" s="447">
        <f t="shared" si="71"/>
        <v>0</v>
      </c>
      <c r="Y244" s="156">
        <f t="shared" si="88"/>
        <v>0</v>
      </c>
      <c r="Z244" s="11"/>
      <c r="AA244" s="11"/>
      <c r="AB244" s="156">
        <f t="shared" si="89"/>
        <v>0</v>
      </c>
      <c r="AC244" s="149"/>
      <c r="AD244" s="396">
        <f t="shared" si="90"/>
        <v>0</v>
      </c>
      <c r="AE244" s="157">
        <f t="shared" si="91"/>
        <v>0</v>
      </c>
      <c r="AF244" s="147">
        <f t="shared" si="72"/>
        <v>0</v>
      </c>
      <c r="AG244" s="147">
        <f t="shared" si="73"/>
        <v>0</v>
      </c>
      <c r="AH244" s="186">
        <f t="shared" si="74"/>
        <v>0</v>
      </c>
      <c r="AI244" s="147">
        <f t="shared" si="75"/>
        <v>0</v>
      </c>
      <c r="AJ244" s="147">
        <f t="shared" si="76"/>
        <v>0</v>
      </c>
      <c r="AK244" s="186">
        <f t="shared" si="77"/>
        <v>0</v>
      </c>
      <c r="AL244" s="182">
        <f t="shared" si="78"/>
        <v>0</v>
      </c>
      <c r="AM244" s="147">
        <f t="shared" si="79"/>
        <v>0</v>
      </c>
      <c r="AN244" s="147">
        <f t="shared" si="80"/>
        <v>0</v>
      </c>
      <c r="AO244" s="186">
        <f t="shared" si="81"/>
        <v>0</v>
      </c>
      <c r="AP244" s="147">
        <f t="shared" si="82"/>
        <v>0</v>
      </c>
      <c r="AQ244" s="147">
        <f t="shared" si="83"/>
        <v>0</v>
      </c>
      <c r="AR244" s="190">
        <f t="shared" si="92"/>
        <v>0</v>
      </c>
      <c r="AS244" s="189">
        <f t="shared" si="84"/>
        <v>0</v>
      </c>
    </row>
    <row r="245" spans="1:45" x14ac:dyDescent="0.2">
      <c r="A245" s="10">
        <f>+IF(OR(Y245&gt;0,I245&gt;0),MAX(A$14:A244)+1,0)</f>
        <v>0</v>
      </c>
      <c r="B245" s="12"/>
      <c r="C245" s="11"/>
      <c r="D245" s="435"/>
      <c r="E245" s="435"/>
      <c r="F245" s="435"/>
      <c r="G245" s="435"/>
      <c r="H245" s="435"/>
      <c r="I245" s="435">
        <f t="shared" si="85"/>
        <v>0</v>
      </c>
      <c r="J245" s="11"/>
      <c r="K245" s="435"/>
      <c r="L245" s="435"/>
      <c r="M245" s="435"/>
      <c r="N245" s="435"/>
      <c r="O245" s="435"/>
      <c r="P245" s="435">
        <f t="shared" si="86"/>
        <v>0</v>
      </c>
      <c r="Q245" s="11"/>
      <c r="R245" s="435"/>
      <c r="S245" s="435"/>
      <c r="T245" s="435"/>
      <c r="U245" s="435"/>
      <c r="V245" s="435"/>
      <c r="W245" s="435">
        <f t="shared" si="87"/>
        <v>0</v>
      </c>
      <c r="X245" s="447">
        <f t="shared" si="71"/>
        <v>0</v>
      </c>
      <c r="Y245" s="156">
        <f t="shared" si="88"/>
        <v>0</v>
      </c>
      <c r="Z245" s="11"/>
      <c r="AA245" s="11"/>
      <c r="AB245" s="156">
        <f t="shared" si="89"/>
        <v>0</v>
      </c>
      <c r="AC245" s="149"/>
      <c r="AD245" s="396">
        <f t="shared" si="90"/>
        <v>0</v>
      </c>
      <c r="AE245" s="157">
        <f t="shared" si="91"/>
        <v>0</v>
      </c>
      <c r="AF245" s="147">
        <f t="shared" si="72"/>
        <v>0</v>
      </c>
      <c r="AG245" s="147">
        <f t="shared" si="73"/>
        <v>0</v>
      </c>
      <c r="AH245" s="186">
        <f t="shared" si="74"/>
        <v>0</v>
      </c>
      <c r="AI245" s="147">
        <f t="shared" si="75"/>
        <v>0</v>
      </c>
      <c r="AJ245" s="147">
        <f t="shared" si="76"/>
        <v>0</v>
      </c>
      <c r="AK245" s="186">
        <f t="shared" si="77"/>
        <v>0</v>
      </c>
      <c r="AL245" s="182">
        <f t="shared" si="78"/>
        <v>0</v>
      </c>
      <c r="AM245" s="147">
        <f t="shared" si="79"/>
        <v>0</v>
      </c>
      <c r="AN245" s="147">
        <f t="shared" si="80"/>
        <v>0</v>
      </c>
      <c r="AO245" s="186">
        <f t="shared" si="81"/>
        <v>0</v>
      </c>
      <c r="AP245" s="147">
        <f t="shared" si="82"/>
        <v>0</v>
      </c>
      <c r="AQ245" s="147">
        <f t="shared" si="83"/>
        <v>0</v>
      </c>
      <c r="AR245" s="190">
        <f t="shared" si="92"/>
        <v>0</v>
      </c>
      <c r="AS245" s="189">
        <f t="shared" si="84"/>
        <v>0</v>
      </c>
    </row>
    <row r="246" spans="1:45" x14ac:dyDescent="0.2">
      <c r="A246" s="10">
        <f>+IF(OR(Y246&gt;0,I246&gt;0),MAX(A$14:A245)+1,0)</f>
        <v>0</v>
      </c>
      <c r="B246" s="12"/>
      <c r="C246" s="11"/>
      <c r="D246" s="435"/>
      <c r="E246" s="435"/>
      <c r="F246" s="435"/>
      <c r="G246" s="435"/>
      <c r="H246" s="435"/>
      <c r="I246" s="435">
        <f t="shared" si="85"/>
        <v>0</v>
      </c>
      <c r="J246" s="11"/>
      <c r="K246" s="435"/>
      <c r="L246" s="435"/>
      <c r="M246" s="435"/>
      <c r="N246" s="435"/>
      <c r="O246" s="435"/>
      <c r="P246" s="435">
        <f t="shared" si="86"/>
        <v>0</v>
      </c>
      <c r="Q246" s="11"/>
      <c r="R246" s="435"/>
      <c r="S246" s="435"/>
      <c r="T246" s="435"/>
      <c r="U246" s="435"/>
      <c r="V246" s="435"/>
      <c r="W246" s="435">
        <f t="shared" si="87"/>
        <v>0</v>
      </c>
      <c r="X246" s="447">
        <f t="shared" si="71"/>
        <v>0</v>
      </c>
      <c r="Y246" s="156">
        <f t="shared" si="88"/>
        <v>0</v>
      </c>
      <c r="Z246" s="11"/>
      <c r="AA246" s="11"/>
      <c r="AB246" s="156">
        <f t="shared" si="89"/>
        <v>0</v>
      </c>
      <c r="AC246" s="149"/>
      <c r="AD246" s="396">
        <f t="shared" si="90"/>
        <v>0</v>
      </c>
      <c r="AE246" s="157">
        <f t="shared" si="91"/>
        <v>0</v>
      </c>
      <c r="AF246" s="147">
        <f t="shared" si="72"/>
        <v>0</v>
      </c>
      <c r="AG246" s="147">
        <f t="shared" si="73"/>
        <v>0</v>
      </c>
      <c r="AH246" s="186">
        <f t="shared" si="74"/>
        <v>0</v>
      </c>
      <c r="AI246" s="147">
        <f t="shared" si="75"/>
        <v>0</v>
      </c>
      <c r="AJ246" s="147">
        <f t="shared" si="76"/>
        <v>0</v>
      </c>
      <c r="AK246" s="186">
        <f t="shared" si="77"/>
        <v>0</v>
      </c>
      <c r="AL246" s="182">
        <f t="shared" si="78"/>
        <v>0</v>
      </c>
      <c r="AM246" s="147">
        <f t="shared" si="79"/>
        <v>0</v>
      </c>
      <c r="AN246" s="147">
        <f t="shared" si="80"/>
        <v>0</v>
      </c>
      <c r="AO246" s="186">
        <f t="shared" si="81"/>
        <v>0</v>
      </c>
      <c r="AP246" s="147">
        <f t="shared" si="82"/>
        <v>0</v>
      </c>
      <c r="AQ246" s="147">
        <f t="shared" si="83"/>
        <v>0</v>
      </c>
      <c r="AR246" s="190">
        <f t="shared" si="92"/>
        <v>0</v>
      </c>
      <c r="AS246" s="189">
        <f t="shared" si="84"/>
        <v>0</v>
      </c>
    </row>
    <row r="247" spans="1:45" x14ac:dyDescent="0.2">
      <c r="A247" s="10">
        <f>+IF(OR(Y247&gt;0,I247&gt;0),MAX(A$14:A246)+1,0)</f>
        <v>0</v>
      </c>
      <c r="B247" s="12"/>
      <c r="C247" s="11"/>
      <c r="D247" s="435"/>
      <c r="E247" s="435"/>
      <c r="F247" s="435"/>
      <c r="G247" s="435"/>
      <c r="H247" s="435"/>
      <c r="I247" s="435">
        <f t="shared" si="85"/>
        <v>0</v>
      </c>
      <c r="J247" s="11"/>
      <c r="K247" s="435"/>
      <c r="L247" s="435"/>
      <c r="M247" s="435"/>
      <c r="N247" s="435"/>
      <c r="O247" s="435"/>
      <c r="P247" s="435">
        <f t="shared" si="86"/>
        <v>0</v>
      </c>
      <c r="Q247" s="11"/>
      <c r="R247" s="435"/>
      <c r="S247" s="435"/>
      <c r="T247" s="435"/>
      <c r="U247" s="435"/>
      <c r="V247" s="435"/>
      <c r="W247" s="435">
        <f t="shared" si="87"/>
        <v>0</v>
      </c>
      <c r="X247" s="447">
        <f t="shared" si="71"/>
        <v>0</v>
      </c>
      <c r="Y247" s="156">
        <f t="shared" si="88"/>
        <v>0</v>
      </c>
      <c r="Z247" s="11"/>
      <c r="AA247" s="11"/>
      <c r="AB247" s="156">
        <f t="shared" si="89"/>
        <v>0</v>
      </c>
      <c r="AC247" s="149"/>
      <c r="AD247" s="396">
        <f t="shared" si="90"/>
        <v>0</v>
      </c>
      <c r="AE247" s="157">
        <f t="shared" si="91"/>
        <v>0</v>
      </c>
      <c r="AF247" s="147">
        <f t="shared" si="72"/>
        <v>0</v>
      </c>
      <c r="AG247" s="147">
        <f t="shared" si="73"/>
        <v>0</v>
      </c>
      <c r="AH247" s="186">
        <f t="shared" si="74"/>
        <v>0</v>
      </c>
      <c r="AI247" s="147">
        <f t="shared" si="75"/>
        <v>0</v>
      </c>
      <c r="AJ247" s="147">
        <f t="shared" si="76"/>
        <v>0</v>
      </c>
      <c r="AK247" s="186">
        <f t="shared" si="77"/>
        <v>0</v>
      </c>
      <c r="AL247" s="182">
        <f t="shared" si="78"/>
        <v>0</v>
      </c>
      <c r="AM247" s="147">
        <f t="shared" si="79"/>
        <v>0</v>
      </c>
      <c r="AN247" s="147">
        <f t="shared" si="80"/>
        <v>0</v>
      </c>
      <c r="AO247" s="186">
        <f t="shared" si="81"/>
        <v>0</v>
      </c>
      <c r="AP247" s="147">
        <f t="shared" si="82"/>
        <v>0</v>
      </c>
      <c r="AQ247" s="147">
        <f t="shared" si="83"/>
        <v>0</v>
      </c>
      <c r="AR247" s="190">
        <f t="shared" si="92"/>
        <v>0</v>
      </c>
      <c r="AS247" s="189">
        <f t="shared" si="84"/>
        <v>0</v>
      </c>
    </row>
    <row r="248" spans="1:45" x14ac:dyDescent="0.2">
      <c r="A248" s="10">
        <f>+IF(OR(Y248&gt;0,I248&gt;0),MAX(A$14:A247)+1,0)</f>
        <v>0</v>
      </c>
      <c r="B248" s="12"/>
      <c r="C248" s="11"/>
      <c r="D248" s="435"/>
      <c r="E248" s="435"/>
      <c r="F248" s="435"/>
      <c r="G248" s="435"/>
      <c r="H248" s="435"/>
      <c r="I248" s="435">
        <f t="shared" si="85"/>
        <v>0</v>
      </c>
      <c r="J248" s="11"/>
      <c r="K248" s="435"/>
      <c r="L248" s="435"/>
      <c r="M248" s="435"/>
      <c r="N248" s="435"/>
      <c r="O248" s="435"/>
      <c r="P248" s="435">
        <f t="shared" si="86"/>
        <v>0</v>
      </c>
      <c r="Q248" s="11"/>
      <c r="R248" s="435"/>
      <c r="S248" s="435"/>
      <c r="T248" s="435"/>
      <c r="U248" s="435"/>
      <c r="V248" s="435"/>
      <c r="W248" s="435">
        <f t="shared" si="87"/>
        <v>0</v>
      </c>
      <c r="X248" s="447">
        <f t="shared" si="71"/>
        <v>0</v>
      </c>
      <c r="Y248" s="156">
        <f t="shared" si="88"/>
        <v>0</v>
      </c>
      <c r="Z248" s="11"/>
      <c r="AA248" s="11"/>
      <c r="AB248" s="156">
        <f t="shared" si="89"/>
        <v>0</v>
      </c>
      <c r="AC248" s="149"/>
      <c r="AD248" s="396">
        <f t="shared" si="90"/>
        <v>0</v>
      </c>
      <c r="AE248" s="157">
        <f t="shared" si="91"/>
        <v>0</v>
      </c>
      <c r="AF248" s="147">
        <f t="shared" si="72"/>
        <v>0</v>
      </c>
      <c r="AG248" s="147">
        <f t="shared" si="73"/>
        <v>0</v>
      </c>
      <c r="AH248" s="186">
        <f t="shared" si="74"/>
        <v>0</v>
      </c>
      <c r="AI248" s="147">
        <f t="shared" si="75"/>
        <v>0</v>
      </c>
      <c r="AJ248" s="147">
        <f t="shared" si="76"/>
        <v>0</v>
      </c>
      <c r="AK248" s="186">
        <f t="shared" si="77"/>
        <v>0</v>
      </c>
      <c r="AL248" s="182">
        <f t="shared" si="78"/>
        <v>0</v>
      </c>
      <c r="AM248" s="147">
        <f t="shared" si="79"/>
        <v>0</v>
      </c>
      <c r="AN248" s="147">
        <f t="shared" si="80"/>
        <v>0</v>
      </c>
      <c r="AO248" s="186">
        <f t="shared" si="81"/>
        <v>0</v>
      </c>
      <c r="AP248" s="147">
        <f t="shared" si="82"/>
        <v>0</v>
      </c>
      <c r="AQ248" s="147">
        <f t="shared" si="83"/>
        <v>0</v>
      </c>
      <c r="AR248" s="190">
        <f t="shared" si="92"/>
        <v>0</v>
      </c>
      <c r="AS248" s="189">
        <f t="shared" si="84"/>
        <v>0</v>
      </c>
    </row>
    <row r="249" spans="1:45" x14ac:dyDescent="0.2">
      <c r="A249" s="10">
        <f>+IF(OR(Y249&gt;0,I249&gt;0),MAX(A$14:A248)+1,0)</f>
        <v>0</v>
      </c>
      <c r="B249" s="12"/>
      <c r="C249" s="11"/>
      <c r="D249" s="435"/>
      <c r="E249" s="435"/>
      <c r="F249" s="435"/>
      <c r="G249" s="435"/>
      <c r="H249" s="435"/>
      <c r="I249" s="435">
        <f t="shared" si="85"/>
        <v>0</v>
      </c>
      <c r="J249" s="11"/>
      <c r="K249" s="435"/>
      <c r="L249" s="435"/>
      <c r="M249" s="435"/>
      <c r="N249" s="435"/>
      <c r="O249" s="435"/>
      <c r="P249" s="435">
        <f t="shared" si="86"/>
        <v>0</v>
      </c>
      <c r="Q249" s="11"/>
      <c r="R249" s="435"/>
      <c r="S249" s="435"/>
      <c r="T249" s="435"/>
      <c r="U249" s="435"/>
      <c r="V249" s="435"/>
      <c r="W249" s="435">
        <f t="shared" si="87"/>
        <v>0</v>
      </c>
      <c r="X249" s="447">
        <f t="shared" si="71"/>
        <v>0</v>
      </c>
      <c r="Y249" s="156">
        <f t="shared" si="88"/>
        <v>0</v>
      </c>
      <c r="Z249" s="11"/>
      <c r="AA249" s="11"/>
      <c r="AB249" s="156">
        <f t="shared" si="89"/>
        <v>0</v>
      </c>
      <c r="AC249" s="149"/>
      <c r="AD249" s="396">
        <f t="shared" si="90"/>
        <v>0</v>
      </c>
      <c r="AE249" s="157">
        <f t="shared" si="91"/>
        <v>0</v>
      </c>
      <c r="AF249" s="147">
        <f t="shared" si="72"/>
        <v>0</v>
      </c>
      <c r="AG249" s="147">
        <f t="shared" si="73"/>
        <v>0</v>
      </c>
      <c r="AH249" s="186">
        <f t="shared" si="74"/>
        <v>0</v>
      </c>
      <c r="AI249" s="147">
        <f t="shared" si="75"/>
        <v>0</v>
      </c>
      <c r="AJ249" s="147">
        <f t="shared" si="76"/>
        <v>0</v>
      </c>
      <c r="AK249" s="186">
        <f t="shared" si="77"/>
        <v>0</v>
      </c>
      <c r="AL249" s="182">
        <f t="shared" si="78"/>
        <v>0</v>
      </c>
      <c r="AM249" s="147">
        <f t="shared" si="79"/>
        <v>0</v>
      </c>
      <c r="AN249" s="147">
        <f t="shared" si="80"/>
        <v>0</v>
      </c>
      <c r="AO249" s="186">
        <f t="shared" si="81"/>
        <v>0</v>
      </c>
      <c r="AP249" s="147">
        <f t="shared" si="82"/>
        <v>0</v>
      </c>
      <c r="AQ249" s="147">
        <f t="shared" si="83"/>
        <v>0</v>
      </c>
      <c r="AR249" s="190">
        <f t="shared" si="92"/>
        <v>0</v>
      </c>
      <c r="AS249" s="189">
        <f t="shared" si="84"/>
        <v>0</v>
      </c>
    </row>
    <row r="250" spans="1:45" x14ac:dyDescent="0.2">
      <c r="A250" s="10">
        <f>+IF(OR(Y250&gt;0,I250&gt;0),MAX(A$14:A249)+1,0)</f>
        <v>0</v>
      </c>
      <c r="B250" s="12"/>
      <c r="C250" s="11"/>
      <c r="D250" s="435"/>
      <c r="E250" s="435"/>
      <c r="F250" s="435"/>
      <c r="G250" s="435"/>
      <c r="H250" s="435"/>
      <c r="I250" s="435">
        <f t="shared" si="85"/>
        <v>0</v>
      </c>
      <c r="J250" s="11"/>
      <c r="K250" s="435"/>
      <c r="L250" s="435"/>
      <c r="M250" s="435"/>
      <c r="N250" s="435"/>
      <c r="O250" s="435"/>
      <c r="P250" s="435">
        <f t="shared" si="86"/>
        <v>0</v>
      </c>
      <c r="Q250" s="11"/>
      <c r="R250" s="435"/>
      <c r="S250" s="435"/>
      <c r="T250" s="435"/>
      <c r="U250" s="435"/>
      <c r="V250" s="435"/>
      <c r="W250" s="435">
        <f t="shared" si="87"/>
        <v>0</v>
      </c>
      <c r="X250" s="447">
        <f t="shared" si="71"/>
        <v>0</v>
      </c>
      <c r="Y250" s="156">
        <f t="shared" si="88"/>
        <v>0</v>
      </c>
      <c r="Z250" s="11"/>
      <c r="AA250" s="11"/>
      <c r="AB250" s="156">
        <f t="shared" si="89"/>
        <v>0</v>
      </c>
      <c r="AC250" s="149"/>
      <c r="AD250" s="396">
        <f t="shared" si="90"/>
        <v>0</v>
      </c>
      <c r="AE250" s="157">
        <f t="shared" si="91"/>
        <v>0</v>
      </c>
      <c r="AF250" s="147">
        <f t="shared" si="72"/>
        <v>0</v>
      </c>
      <c r="AG250" s="147">
        <f t="shared" si="73"/>
        <v>0</v>
      </c>
      <c r="AH250" s="186">
        <f t="shared" si="74"/>
        <v>0</v>
      </c>
      <c r="AI250" s="147">
        <f t="shared" si="75"/>
        <v>0</v>
      </c>
      <c r="AJ250" s="147">
        <f t="shared" si="76"/>
        <v>0</v>
      </c>
      <c r="AK250" s="186">
        <f t="shared" si="77"/>
        <v>0</v>
      </c>
      <c r="AL250" s="182">
        <f t="shared" si="78"/>
        <v>0</v>
      </c>
      <c r="AM250" s="147">
        <f t="shared" si="79"/>
        <v>0</v>
      </c>
      <c r="AN250" s="147">
        <f t="shared" si="80"/>
        <v>0</v>
      </c>
      <c r="AO250" s="186">
        <f t="shared" si="81"/>
        <v>0</v>
      </c>
      <c r="AP250" s="147">
        <f t="shared" si="82"/>
        <v>0</v>
      </c>
      <c r="AQ250" s="147">
        <f t="shared" si="83"/>
        <v>0</v>
      </c>
      <c r="AR250" s="190">
        <f t="shared" si="92"/>
        <v>0</v>
      </c>
      <c r="AS250" s="189">
        <f t="shared" si="84"/>
        <v>0</v>
      </c>
    </row>
    <row r="251" spans="1:45" x14ac:dyDescent="0.2">
      <c r="A251" s="10">
        <f>+IF(OR(Y251&gt;0,I251&gt;0),MAX(A$14:A250)+1,0)</f>
        <v>0</v>
      </c>
      <c r="B251" s="12"/>
      <c r="C251" s="11"/>
      <c r="D251" s="435"/>
      <c r="E251" s="435"/>
      <c r="F251" s="435"/>
      <c r="G251" s="435"/>
      <c r="H251" s="435"/>
      <c r="I251" s="435">
        <f t="shared" si="85"/>
        <v>0</v>
      </c>
      <c r="J251" s="11"/>
      <c r="K251" s="435"/>
      <c r="L251" s="435"/>
      <c r="M251" s="435"/>
      <c r="N251" s="435"/>
      <c r="O251" s="435"/>
      <c r="P251" s="435">
        <f t="shared" si="86"/>
        <v>0</v>
      </c>
      <c r="Q251" s="11"/>
      <c r="R251" s="435"/>
      <c r="S251" s="435"/>
      <c r="T251" s="435"/>
      <c r="U251" s="435"/>
      <c r="V251" s="435"/>
      <c r="W251" s="435">
        <f t="shared" si="87"/>
        <v>0</v>
      </c>
      <c r="X251" s="447">
        <f t="shared" si="71"/>
        <v>0</v>
      </c>
      <c r="Y251" s="156">
        <f t="shared" si="88"/>
        <v>0</v>
      </c>
      <c r="Z251" s="11"/>
      <c r="AA251" s="11"/>
      <c r="AB251" s="156">
        <f t="shared" si="89"/>
        <v>0</v>
      </c>
      <c r="AC251" s="149"/>
      <c r="AD251" s="396">
        <f t="shared" si="90"/>
        <v>0</v>
      </c>
      <c r="AE251" s="157">
        <f t="shared" si="91"/>
        <v>0</v>
      </c>
      <c r="AF251" s="147">
        <f t="shared" si="72"/>
        <v>0</v>
      </c>
      <c r="AG251" s="147">
        <f t="shared" si="73"/>
        <v>0</v>
      </c>
      <c r="AH251" s="186">
        <f t="shared" si="74"/>
        <v>0</v>
      </c>
      <c r="AI251" s="147">
        <f t="shared" si="75"/>
        <v>0</v>
      </c>
      <c r="AJ251" s="147">
        <f t="shared" si="76"/>
        <v>0</v>
      </c>
      <c r="AK251" s="186">
        <f t="shared" si="77"/>
        <v>0</v>
      </c>
      <c r="AL251" s="182">
        <f t="shared" si="78"/>
        <v>0</v>
      </c>
      <c r="AM251" s="147">
        <f t="shared" si="79"/>
        <v>0</v>
      </c>
      <c r="AN251" s="147">
        <f t="shared" si="80"/>
        <v>0</v>
      </c>
      <c r="AO251" s="186">
        <f t="shared" si="81"/>
        <v>0</v>
      </c>
      <c r="AP251" s="147">
        <f t="shared" si="82"/>
        <v>0</v>
      </c>
      <c r="AQ251" s="147">
        <f t="shared" si="83"/>
        <v>0</v>
      </c>
      <c r="AR251" s="190">
        <f t="shared" si="92"/>
        <v>0</v>
      </c>
      <c r="AS251" s="189">
        <f t="shared" si="84"/>
        <v>0</v>
      </c>
    </row>
    <row r="252" spans="1:45" x14ac:dyDescent="0.2">
      <c r="A252" s="10">
        <f>+IF(OR(Y252&gt;0,I252&gt;0),MAX(A$14:A251)+1,0)</f>
        <v>0</v>
      </c>
      <c r="B252" s="12"/>
      <c r="C252" s="11"/>
      <c r="D252" s="435"/>
      <c r="E252" s="435"/>
      <c r="F252" s="435"/>
      <c r="G252" s="435"/>
      <c r="H252" s="435"/>
      <c r="I252" s="435">
        <f t="shared" si="85"/>
        <v>0</v>
      </c>
      <c r="J252" s="11"/>
      <c r="K252" s="435"/>
      <c r="L252" s="435"/>
      <c r="M252" s="435"/>
      <c r="N252" s="435"/>
      <c r="O252" s="435"/>
      <c r="P252" s="435">
        <f t="shared" si="86"/>
        <v>0</v>
      </c>
      <c r="Q252" s="11"/>
      <c r="R252" s="435"/>
      <c r="S252" s="435"/>
      <c r="T252" s="435"/>
      <c r="U252" s="435"/>
      <c r="V252" s="435"/>
      <c r="W252" s="435">
        <f t="shared" si="87"/>
        <v>0</v>
      </c>
      <c r="X252" s="447">
        <f t="shared" si="71"/>
        <v>0</v>
      </c>
      <c r="Y252" s="156">
        <f t="shared" si="88"/>
        <v>0</v>
      </c>
      <c r="Z252" s="11"/>
      <c r="AA252" s="11"/>
      <c r="AB252" s="156">
        <f t="shared" si="89"/>
        <v>0</v>
      </c>
      <c r="AC252" s="149"/>
      <c r="AD252" s="396">
        <f t="shared" si="90"/>
        <v>0</v>
      </c>
      <c r="AE252" s="157">
        <f t="shared" si="91"/>
        <v>0</v>
      </c>
      <c r="AF252" s="147">
        <f t="shared" si="72"/>
        <v>0</v>
      </c>
      <c r="AG252" s="147">
        <f t="shared" si="73"/>
        <v>0</v>
      </c>
      <c r="AH252" s="186">
        <f t="shared" si="74"/>
        <v>0</v>
      </c>
      <c r="AI252" s="147">
        <f t="shared" si="75"/>
        <v>0</v>
      </c>
      <c r="AJ252" s="147">
        <f t="shared" si="76"/>
        <v>0</v>
      </c>
      <c r="AK252" s="186">
        <f t="shared" si="77"/>
        <v>0</v>
      </c>
      <c r="AL252" s="182">
        <f t="shared" si="78"/>
        <v>0</v>
      </c>
      <c r="AM252" s="147">
        <f t="shared" si="79"/>
        <v>0</v>
      </c>
      <c r="AN252" s="147">
        <f t="shared" si="80"/>
        <v>0</v>
      </c>
      <c r="AO252" s="186">
        <f t="shared" si="81"/>
        <v>0</v>
      </c>
      <c r="AP252" s="147">
        <f t="shared" si="82"/>
        <v>0</v>
      </c>
      <c r="AQ252" s="147">
        <f t="shared" si="83"/>
        <v>0</v>
      </c>
      <c r="AR252" s="190">
        <f t="shared" si="92"/>
        <v>0</v>
      </c>
      <c r="AS252" s="189">
        <f t="shared" si="84"/>
        <v>0</v>
      </c>
    </row>
    <row r="253" spans="1:45" x14ac:dyDescent="0.2">
      <c r="A253" s="10">
        <f>+IF(OR(Y253&gt;0,I253&gt;0),MAX(A$14:A252)+1,0)</f>
        <v>0</v>
      </c>
      <c r="B253" s="12"/>
      <c r="C253" s="11"/>
      <c r="D253" s="435"/>
      <c r="E253" s="435"/>
      <c r="F253" s="435"/>
      <c r="G253" s="435"/>
      <c r="H253" s="435"/>
      <c r="I253" s="435">
        <f t="shared" si="85"/>
        <v>0</v>
      </c>
      <c r="J253" s="11"/>
      <c r="K253" s="435"/>
      <c r="L253" s="435"/>
      <c r="M253" s="435"/>
      <c r="N253" s="435"/>
      <c r="O253" s="435"/>
      <c r="P253" s="435">
        <f t="shared" si="86"/>
        <v>0</v>
      </c>
      <c r="Q253" s="11"/>
      <c r="R253" s="435"/>
      <c r="S253" s="435"/>
      <c r="T253" s="435"/>
      <c r="U253" s="435"/>
      <c r="V253" s="435"/>
      <c r="W253" s="435">
        <f t="shared" si="87"/>
        <v>0</v>
      </c>
      <c r="X253" s="447">
        <f t="shared" si="71"/>
        <v>0</v>
      </c>
      <c r="Y253" s="156">
        <f t="shared" si="88"/>
        <v>0</v>
      </c>
      <c r="Z253" s="11"/>
      <c r="AA253" s="11"/>
      <c r="AB253" s="156">
        <f t="shared" si="89"/>
        <v>0</v>
      </c>
      <c r="AC253" s="149"/>
      <c r="AD253" s="396">
        <f t="shared" si="90"/>
        <v>0</v>
      </c>
      <c r="AE253" s="157">
        <f t="shared" si="91"/>
        <v>0</v>
      </c>
      <c r="AF253" s="147">
        <f t="shared" si="72"/>
        <v>0</v>
      </c>
      <c r="AG253" s="147">
        <f t="shared" si="73"/>
        <v>0</v>
      </c>
      <c r="AH253" s="186">
        <f t="shared" si="74"/>
        <v>0</v>
      </c>
      <c r="AI253" s="147">
        <f t="shared" si="75"/>
        <v>0</v>
      </c>
      <c r="AJ253" s="147">
        <f t="shared" si="76"/>
        <v>0</v>
      </c>
      <c r="AK253" s="186">
        <f t="shared" si="77"/>
        <v>0</v>
      </c>
      <c r="AL253" s="182">
        <f t="shared" si="78"/>
        <v>0</v>
      </c>
      <c r="AM253" s="147">
        <f t="shared" si="79"/>
        <v>0</v>
      </c>
      <c r="AN253" s="147">
        <f t="shared" si="80"/>
        <v>0</v>
      </c>
      <c r="AO253" s="186">
        <f t="shared" si="81"/>
        <v>0</v>
      </c>
      <c r="AP253" s="147">
        <f t="shared" si="82"/>
        <v>0</v>
      </c>
      <c r="AQ253" s="147">
        <f t="shared" si="83"/>
        <v>0</v>
      </c>
      <c r="AR253" s="190">
        <f t="shared" si="92"/>
        <v>0</v>
      </c>
      <c r="AS253" s="189">
        <f t="shared" si="84"/>
        <v>0</v>
      </c>
    </row>
    <row r="254" spans="1:45" x14ac:dyDescent="0.2">
      <c r="A254" s="10">
        <f>+IF(OR(Y254&gt;0,I254&gt;0),MAX(A$14:A253)+1,0)</f>
        <v>0</v>
      </c>
      <c r="B254" s="12"/>
      <c r="C254" s="11"/>
      <c r="D254" s="435"/>
      <c r="E254" s="435"/>
      <c r="F254" s="435"/>
      <c r="G254" s="435"/>
      <c r="H254" s="435"/>
      <c r="I254" s="435">
        <f t="shared" si="85"/>
        <v>0</v>
      </c>
      <c r="J254" s="11"/>
      <c r="K254" s="435"/>
      <c r="L254" s="435"/>
      <c r="M254" s="435"/>
      <c r="N254" s="435"/>
      <c r="O254" s="435"/>
      <c r="P254" s="435">
        <f t="shared" si="86"/>
        <v>0</v>
      </c>
      <c r="Q254" s="11"/>
      <c r="R254" s="435"/>
      <c r="S254" s="435"/>
      <c r="T254" s="435"/>
      <c r="U254" s="435"/>
      <c r="V254" s="435"/>
      <c r="W254" s="435">
        <f t="shared" si="87"/>
        <v>0</v>
      </c>
      <c r="X254" s="447">
        <f t="shared" si="71"/>
        <v>0</v>
      </c>
      <c r="Y254" s="156">
        <f t="shared" si="88"/>
        <v>0</v>
      </c>
      <c r="Z254" s="11"/>
      <c r="AA254" s="11"/>
      <c r="AB254" s="156">
        <f t="shared" si="89"/>
        <v>0</v>
      </c>
      <c r="AC254" s="149"/>
      <c r="AD254" s="396">
        <f t="shared" si="90"/>
        <v>0</v>
      </c>
      <c r="AE254" s="157">
        <f t="shared" si="91"/>
        <v>0</v>
      </c>
      <c r="AF254" s="147">
        <f t="shared" si="72"/>
        <v>0</v>
      </c>
      <c r="AG254" s="147">
        <f t="shared" si="73"/>
        <v>0</v>
      </c>
      <c r="AH254" s="186">
        <f t="shared" si="74"/>
        <v>0</v>
      </c>
      <c r="AI254" s="147">
        <f t="shared" si="75"/>
        <v>0</v>
      </c>
      <c r="AJ254" s="147">
        <f t="shared" si="76"/>
        <v>0</v>
      </c>
      <c r="AK254" s="186">
        <f t="shared" si="77"/>
        <v>0</v>
      </c>
      <c r="AL254" s="182">
        <f t="shared" si="78"/>
        <v>0</v>
      </c>
      <c r="AM254" s="147">
        <f t="shared" si="79"/>
        <v>0</v>
      </c>
      <c r="AN254" s="147">
        <f t="shared" si="80"/>
        <v>0</v>
      </c>
      <c r="AO254" s="186">
        <f t="shared" si="81"/>
        <v>0</v>
      </c>
      <c r="AP254" s="147">
        <f t="shared" si="82"/>
        <v>0</v>
      </c>
      <c r="AQ254" s="147">
        <f t="shared" si="83"/>
        <v>0</v>
      </c>
      <c r="AR254" s="190">
        <f t="shared" si="92"/>
        <v>0</v>
      </c>
      <c r="AS254" s="189">
        <f t="shared" si="84"/>
        <v>0</v>
      </c>
    </row>
    <row r="255" spans="1:45" x14ac:dyDescent="0.2">
      <c r="A255" s="10">
        <f>+IF(OR(Y255&gt;0,I255&gt;0),MAX(A$14:A254)+1,0)</f>
        <v>0</v>
      </c>
      <c r="B255" s="12"/>
      <c r="C255" s="11"/>
      <c r="D255" s="435"/>
      <c r="E255" s="435"/>
      <c r="F255" s="435"/>
      <c r="G255" s="435"/>
      <c r="H255" s="435"/>
      <c r="I255" s="435">
        <f t="shared" si="85"/>
        <v>0</v>
      </c>
      <c r="J255" s="11"/>
      <c r="K255" s="435"/>
      <c r="L255" s="435"/>
      <c r="M255" s="435"/>
      <c r="N255" s="435"/>
      <c r="O255" s="435"/>
      <c r="P255" s="435">
        <f t="shared" si="86"/>
        <v>0</v>
      </c>
      <c r="Q255" s="11"/>
      <c r="R255" s="435"/>
      <c r="S255" s="435"/>
      <c r="T255" s="435"/>
      <c r="U255" s="435"/>
      <c r="V255" s="435"/>
      <c r="W255" s="435">
        <f t="shared" si="87"/>
        <v>0</v>
      </c>
      <c r="X255" s="447">
        <f t="shared" si="71"/>
        <v>0</v>
      </c>
      <c r="Y255" s="156">
        <f t="shared" si="88"/>
        <v>0</v>
      </c>
      <c r="Z255" s="11"/>
      <c r="AA255" s="11"/>
      <c r="AB255" s="156">
        <f t="shared" si="89"/>
        <v>0</v>
      </c>
      <c r="AC255" s="149"/>
      <c r="AD255" s="396">
        <f t="shared" si="90"/>
        <v>0</v>
      </c>
      <c r="AE255" s="157">
        <f t="shared" si="91"/>
        <v>0</v>
      </c>
      <c r="AF255" s="147">
        <f t="shared" si="72"/>
        <v>0</v>
      </c>
      <c r="AG255" s="147">
        <f t="shared" si="73"/>
        <v>0</v>
      </c>
      <c r="AH255" s="186">
        <f t="shared" si="74"/>
        <v>0</v>
      </c>
      <c r="AI255" s="147">
        <f t="shared" si="75"/>
        <v>0</v>
      </c>
      <c r="AJ255" s="147">
        <f t="shared" si="76"/>
        <v>0</v>
      </c>
      <c r="AK255" s="186">
        <f t="shared" si="77"/>
        <v>0</v>
      </c>
      <c r="AL255" s="182">
        <f t="shared" si="78"/>
        <v>0</v>
      </c>
      <c r="AM255" s="147">
        <f t="shared" si="79"/>
        <v>0</v>
      </c>
      <c r="AN255" s="147">
        <f t="shared" si="80"/>
        <v>0</v>
      </c>
      <c r="AO255" s="186">
        <f t="shared" si="81"/>
        <v>0</v>
      </c>
      <c r="AP255" s="147">
        <f t="shared" si="82"/>
        <v>0</v>
      </c>
      <c r="AQ255" s="147">
        <f t="shared" si="83"/>
        <v>0</v>
      </c>
      <c r="AR255" s="190">
        <f t="shared" si="92"/>
        <v>0</v>
      </c>
      <c r="AS255" s="189">
        <f t="shared" si="84"/>
        <v>0</v>
      </c>
    </row>
    <row r="256" spans="1:45" x14ac:dyDescent="0.2">
      <c r="A256" s="10">
        <f>+IF(OR(Y256&gt;0,I256&gt;0),MAX(A$14:A255)+1,0)</f>
        <v>0</v>
      </c>
      <c r="B256" s="12"/>
      <c r="C256" s="11"/>
      <c r="D256" s="435"/>
      <c r="E256" s="435"/>
      <c r="F256" s="435"/>
      <c r="G256" s="435"/>
      <c r="H256" s="435"/>
      <c r="I256" s="435">
        <f t="shared" si="85"/>
        <v>0</v>
      </c>
      <c r="J256" s="11"/>
      <c r="K256" s="435"/>
      <c r="L256" s="435"/>
      <c r="M256" s="435"/>
      <c r="N256" s="435"/>
      <c r="O256" s="435"/>
      <c r="P256" s="435">
        <f t="shared" si="86"/>
        <v>0</v>
      </c>
      <c r="Q256" s="11"/>
      <c r="R256" s="435"/>
      <c r="S256" s="435"/>
      <c r="T256" s="435"/>
      <c r="U256" s="435"/>
      <c r="V256" s="435"/>
      <c r="W256" s="435">
        <f t="shared" si="87"/>
        <v>0</v>
      </c>
      <c r="X256" s="447">
        <f t="shared" si="71"/>
        <v>0</v>
      </c>
      <c r="Y256" s="156">
        <f t="shared" si="88"/>
        <v>0</v>
      </c>
      <c r="Z256" s="11"/>
      <c r="AA256" s="11"/>
      <c r="AB256" s="156">
        <f t="shared" si="89"/>
        <v>0</v>
      </c>
      <c r="AC256" s="149"/>
      <c r="AD256" s="396">
        <f t="shared" si="90"/>
        <v>0</v>
      </c>
      <c r="AE256" s="157">
        <f t="shared" si="91"/>
        <v>0</v>
      </c>
      <c r="AF256" s="147">
        <f t="shared" si="72"/>
        <v>0</v>
      </c>
      <c r="AG256" s="147">
        <f t="shared" si="73"/>
        <v>0</v>
      </c>
      <c r="AH256" s="186">
        <f t="shared" si="74"/>
        <v>0</v>
      </c>
      <c r="AI256" s="147">
        <f t="shared" si="75"/>
        <v>0</v>
      </c>
      <c r="AJ256" s="147">
        <f t="shared" si="76"/>
        <v>0</v>
      </c>
      <c r="AK256" s="186">
        <f t="shared" si="77"/>
        <v>0</v>
      </c>
      <c r="AL256" s="182">
        <f t="shared" si="78"/>
        <v>0</v>
      </c>
      <c r="AM256" s="147">
        <f t="shared" si="79"/>
        <v>0</v>
      </c>
      <c r="AN256" s="147">
        <f t="shared" si="80"/>
        <v>0</v>
      </c>
      <c r="AO256" s="186">
        <f t="shared" si="81"/>
        <v>0</v>
      </c>
      <c r="AP256" s="147">
        <f t="shared" si="82"/>
        <v>0</v>
      </c>
      <c r="AQ256" s="147">
        <f t="shared" si="83"/>
        <v>0</v>
      </c>
      <c r="AR256" s="190">
        <f t="shared" si="92"/>
        <v>0</v>
      </c>
      <c r="AS256" s="189">
        <f t="shared" si="84"/>
        <v>0</v>
      </c>
    </row>
    <row r="257" spans="1:45" x14ac:dyDescent="0.2">
      <c r="A257" s="10">
        <f>+IF(OR(Y257&gt;0,I257&gt;0),MAX(A$14:A256)+1,0)</f>
        <v>0</v>
      </c>
      <c r="B257" s="12"/>
      <c r="C257" s="11"/>
      <c r="D257" s="435"/>
      <c r="E257" s="435"/>
      <c r="F257" s="435"/>
      <c r="G257" s="435"/>
      <c r="H257" s="435"/>
      <c r="I257" s="435">
        <f t="shared" si="85"/>
        <v>0</v>
      </c>
      <c r="J257" s="11"/>
      <c r="K257" s="435"/>
      <c r="L257" s="435"/>
      <c r="M257" s="435"/>
      <c r="N257" s="435"/>
      <c r="O257" s="435"/>
      <c r="P257" s="435">
        <f t="shared" si="86"/>
        <v>0</v>
      </c>
      <c r="Q257" s="11"/>
      <c r="R257" s="435"/>
      <c r="S257" s="435"/>
      <c r="T257" s="435"/>
      <c r="U257" s="435"/>
      <c r="V257" s="435"/>
      <c r="W257" s="435">
        <f t="shared" si="87"/>
        <v>0</v>
      </c>
      <c r="X257" s="447">
        <f t="shared" si="71"/>
        <v>0</v>
      </c>
      <c r="Y257" s="156">
        <f t="shared" si="88"/>
        <v>0</v>
      </c>
      <c r="Z257" s="11"/>
      <c r="AA257" s="11"/>
      <c r="AB257" s="156">
        <f t="shared" si="89"/>
        <v>0</v>
      </c>
      <c r="AC257" s="149"/>
      <c r="AD257" s="396">
        <f t="shared" si="90"/>
        <v>0</v>
      </c>
      <c r="AE257" s="157">
        <f t="shared" si="91"/>
        <v>0</v>
      </c>
      <c r="AF257" s="147">
        <f t="shared" si="72"/>
        <v>0</v>
      </c>
      <c r="AG257" s="147">
        <f t="shared" si="73"/>
        <v>0</v>
      </c>
      <c r="AH257" s="186">
        <f t="shared" si="74"/>
        <v>0</v>
      </c>
      <c r="AI257" s="147">
        <f t="shared" si="75"/>
        <v>0</v>
      </c>
      <c r="AJ257" s="147">
        <f t="shared" si="76"/>
        <v>0</v>
      </c>
      <c r="AK257" s="186">
        <f t="shared" si="77"/>
        <v>0</v>
      </c>
      <c r="AL257" s="182">
        <f t="shared" si="78"/>
        <v>0</v>
      </c>
      <c r="AM257" s="147">
        <f t="shared" si="79"/>
        <v>0</v>
      </c>
      <c r="AN257" s="147">
        <f t="shared" si="80"/>
        <v>0</v>
      </c>
      <c r="AO257" s="186">
        <f t="shared" si="81"/>
        <v>0</v>
      </c>
      <c r="AP257" s="147">
        <f t="shared" si="82"/>
        <v>0</v>
      </c>
      <c r="AQ257" s="147">
        <f t="shared" si="83"/>
        <v>0</v>
      </c>
      <c r="AR257" s="190">
        <f t="shared" si="92"/>
        <v>0</v>
      </c>
      <c r="AS257" s="189">
        <f t="shared" si="84"/>
        <v>0</v>
      </c>
    </row>
    <row r="258" spans="1:45" x14ac:dyDescent="0.2">
      <c r="A258" s="10">
        <f>+IF(OR(Y258&gt;0,I258&gt;0),MAX(A$14:A257)+1,0)</f>
        <v>0</v>
      </c>
      <c r="B258" s="12"/>
      <c r="C258" s="11"/>
      <c r="D258" s="435"/>
      <c r="E258" s="435"/>
      <c r="F258" s="435"/>
      <c r="G258" s="435"/>
      <c r="H258" s="435"/>
      <c r="I258" s="435">
        <f t="shared" si="85"/>
        <v>0</v>
      </c>
      <c r="J258" s="11"/>
      <c r="K258" s="435"/>
      <c r="L258" s="435"/>
      <c r="M258" s="435"/>
      <c r="N258" s="435"/>
      <c r="O258" s="435"/>
      <c r="P258" s="435">
        <f t="shared" si="86"/>
        <v>0</v>
      </c>
      <c r="Q258" s="11"/>
      <c r="R258" s="435"/>
      <c r="S258" s="435"/>
      <c r="T258" s="435"/>
      <c r="U258" s="435"/>
      <c r="V258" s="435"/>
      <c r="W258" s="435">
        <f t="shared" si="87"/>
        <v>0</v>
      </c>
      <c r="X258" s="447">
        <f t="shared" si="71"/>
        <v>0</v>
      </c>
      <c r="Y258" s="156">
        <f t="shared" si="88"/>
        <v>0</v>
      </c>
      <c r="Z258" s="11"/>
      <c r="AA258" s="11"/>
      <c r="AB258" s="156">
        <f t="shared" si="89"/>
        <v>0</v>
      </c>
      <c r="AC258" s="149"/>
      <c r="AD258" s="396">
        <f t="shared" si="90"/>
        <v>0</v>
      </c>
      <c r="AE258" s="157">
        <f t="shared" si="91"/>
        <v>0</v>
      </c>
      <c r="AF258" s="147">
        <f t="shared" si="72"/>
        <v>0</v>
      </c>
      <c r="AG258" s="147">
        <f t="shared" si="73"/>
        <v>0</v>
      </c>
      <c r="AH258" s="186">
        <f t="shared" si="74"/>
        <v>0</v>
      </c>
      <c r="AI258" s="147">
        <f t="shared" si="75"/>
        <v>0</v>
      </c>
      <c r="AJ258" s="147">
        <f t="shared" si="76"/>
        <v>0</v>
      </c>
      <c r="AK258" s="186">
        <f t="shared" si="77"/>
        <v>0</v>
      </c>
      <c r="AL258" s="182">
        <f t="shared" si="78"/>
        <v>0</v>
      </c>
      <c r="AM258" s="147">
        <f t="shared" si="79"/>
        <v>0</v>
      </c>
      <c r="AN258" s="147">
        <f t="shared" si="80"/>
        <v>0</v>
      </c>
      <c r="AO258" s="186">
        <f t="shared" si="81"/>
        <v>0</v>
      </c>
      <c r="AP258" s="147">
        <f t="shared" si="82"/>
        <v>0</v>
      </c>
      <c r="AQ258" s="147">
        <f t="shared" si="83"/>
        <v>0</v>
      </c>
      <c r="AR258" s="190">
        <f t="shared" si="92"/>
        <v>0</v>
      </c>
      <c r="AS258" s="189">
        <f t="shared" si="84"/>
        <v>0</v>
      </c>
    </row>
    <row r="259" spans="1:45" x14ac:dyDescent="0.2">
      <c r="A259" s="10">
        <f>+IF(OR(Y259&gt;0,I259&gt;0),MAX(A$14:A258)+1,0)</f>
        <v>0</v>
      </c>
      <c r="B259" s="12"/>
      <c r="C259" s="11"/>
      <c r="D259" s="435"/>
      <c r="E259" s="435"/>
      <c r="F259" s="435"/>
      <c r="G259" s="435"/>
      <c r="H259" s="435"/>
      <c r="I259" s="435">
        <f t="shared" si="85"/>
        <v>0</v>
      </c>
      <c r="J259" s="11"/>
      <c r="K259" s="435"/>
      <c r="L259" s="435"/>
      <c r="M259" s="435"/>
      <c r="N259" s="435"/>
      <c r="O259" s="435"/>
      <c r="P259" s="435">
        <f t="shared" si="86"/>
        <v>0</v>
      </c>
      <c r="Q259" s="11"/>
      <c r="R259" s="435"/>
      <c r="S259" s="435"/>
      <c r="T259" s="435"/>
      <c r="U259" s="435"/>
      <c r="V259" s="435"/>
      <c r="W259" s="435">
        <f t="shared" si="87"/>
        <v>0</v>
      </c>
      <c r="X259" s="447">
        <f t="shared" si="71"/>
        <v>0</v>
      </c>
      <c r="Y259" s="156">
        <f t="shared" si="88"/>
        <v>0</v>
      </c>
      <c r="Z259" s="11"/>
      <c r="AA259" s="11"/>
      <c r="AB259" s="156">
        <f t="shared" si="89"/>
        <v>0</v>
      </c>
      <c r="AC259" s="149"/>
      <c r="AD259" s="396">
        <f t="shared" si="90"/>
        <v>0</v>
      </c>
      <c r="AE259" s="157">
        <f t="shared" si="91"/>
        <v>0</v>
      </c>
      <c r="AF259" s="147">
        <f t="shared" si="72"/>
        <v>0</v>
      </c>
      <c r="AG259" s="147">
        <f t="shared" si="73"/>
        <v>0</v>
      </c>
      <c r="AH259" s="186">
        <f t="shared" si="74"/>
        <v>0</v>
      </c>
      <c r="AI259" s="147">
        <f t="shared" si="75"/>
        <v>0</v>
      </c>
      <c r="AJ259" s="147">
        <f t="shared" si="76"/>
        <v>0</v>
      </c>
      <c r="AK259" s="186">
        <f t="shared" si="77"/>
        <v>0</v>
      </c>
      <c r="AL259" s="182">
        <f t="shared" si="78"/>
        <v>0</v>
      </c>
      <c r="AM259" s="147">
        <f t="shared" si="79"/>
        <v>0</v>
      </c>
      <c r="AN259" s="147">
        <f t="shared" si="80"/>
        <v>0</v>
      </c>
      <c r="AO259" s="186">
        <f t="shared" si="81"/>
        <v>0</v>
      </c>
      <c r="AP259" s="147">
        <f t="shared" si="82"/>
        <v>0</v>
      </c>
      <c r="AQ259" s="147">
        <f t="shared" si="83"/>
        <v>0</v>
      </c>
      <c r="AR259" s="190">
        <f t="shared" si="92"/>
        <v>0</v>
      </c>
      <c r="AS259" s="189">
        <f t="shared" si="84"/>
        <v>0</v>
      </c>
    </row>
    <row r="260" spans="1:45" x14ac:dyDescent="0.2">
      <c r="A260" s="10">
        <f>+IF(OR(Y260&gt;0,I260&gt;0),MAX(A$14:A259)+1,0)</f>
        <v>0</v>
      </c>
      <c r="B260" s="12"/>
      <c r="C260" s="11"/>
      <c r="D260" s="435"/>
      <c r="E260" s="435"/>
      <c r="F260" s="435"/>
      <c r="G260" s="435"/>
      <c r="H260" s="435"/>
      <c r="I260" s="435">
        <f t="shared" si="85"/>
        <v>0</v>
      </c>
      <c r="J260" s="11"/>
      <c r="K260" s="435"/>
      <c r="L260" s="435"/>
      <c r="M260" s="435"/>
      <c r="N260" s="435"/>
      <c r="O260" s="435"/>
      <c r="P260" s="435">
        <f t="shared" si="86"/>
        <v>0</v>
      </c>
      <c r="Q260" s="11"/>
      <c r="R260" s="435"/>
      <c r="S260" s="435"/>
      <c r="T260" s="435"/>
      <c r="U260" s="435"/>
      <c r="V260" s="435"/>
      <c r="W260" s="435">
        <f t="shared" si="87"/>
        <v>0</v>
      </c>
      <c r="X260" s="447">
        <f t="shared" si="71"/>
        <v>0</v>
      </c>
      <c r="Y260" s="156">
        <f t="shared" si="88"/>
        <v>0</v>
      </c>
      <c r="Z260" s="11"/>
      <c r="AA260" s="11"/>
      <c r="AB260" s="156">
        <f t="shared" si="89"/>
        <v>0</v>
      </c>
      <c r="AC260" s="149"/>
      <c r="AD260" s="396">
        <f t="shared" si="90"/>
        <v>0</v>
      </c>
      <c r="AE260" s="157">
        <f t="shared" si="91"/>
        <v>0</v>
      </c>
      <c r="AF260" s="147">
        <f t="shared" si="72"/>
        <v>0</v>
      </c>
      <c r="AG260" s="147">
        <f t="shared" si="73"/>
        <v>0</v>
      </c>
      <c r="AH260" s="186">
        <f t="shared" si="74"/>
        <v>0</v>
      </c>
      <c r="AI260" s="147">
        <f t="shared" si="75"/>
        <v>0</v>
      </c>
      <c r="AJ260" s="147">
        <f t="shared" si="76"/>
        <v>0</v>
      </c>
      <c r="AK260" s="186">
        <f t="shared" si="77"/>
        <v>0</v>
      </c>
      <c r="AL260" s="182">
        <f t="shared" si="78"/>
        <v>0</v>
      </c>
      <c r="AM260" s="147">
        <f t="shared" si="79"/>
        <v>0</v>
      </c>
      <c r="AN260" s="147">
        <f t="shared" si="80"/>
        <v>0</v>
      </c>
      <c r="AO260" s="186">
        <f t="shared" si="81"/>
        <v>0</v>
      </c>
      <c r="AP260" s="147">
        <f t="shared" si="82"/>
        <v>0</v>
      </c>
      <c r="AQ260" s="147">
        <f t="shared" si="83"/>
        <v>0</v>
      </c>
      <c r="AR260" s="190">
        <f t="shared" si="92"/>
        <v>0</v>
      </c>
      <c r="AS260" s="189">
        <f t="shared" si="84"/>
        <v>0</v>
      </c>
    </row>
    <row r="261" spans="1:45" x14ac:dyDescent="0.2">
      <c r="A261" s="10">
        <f>+IF(OR(Y261&gt;0,I261&gt;0),MAX(A$14:A260)+1,0)</f>
        <v>0</v>
      </c>
      <c r="B261" s="12"/>
      <c r="C261" s="11"/>
      <c r="D261" s="435"/>
      <c r="E261" s="435"/>
      <c r="F261" s="435"/>
      <c r="G261" s="435"/>
      <c r="H261" s="435"/>
      <c r="I261" s="435">
        <f t="shared" si="85"/>
        <v>0</v>
      </c>
      <c r="J261" s="11"/>
      <c r="K261" s="435"/>
      <c r="L261" s="435"/>
      <c r="M261" s="435"/>
      <c r="N261" s="435"/>
      <c r="O261" s="435"/>
      <c r="P261" s="435">
        <f t="shared" si="86"/>
        <v>0</v>
      </c>
      <c r="Q261" s="11"/>
      <c r="R261" s="435"/>
      <c r="S261" s="435"/>
      <c r="T261" s="435"/>
      <c r="U261" s="435"/>
      <c r="V261" s="435"/>
      <c r="W261" s="435">
        <f t="shared" si="87"/>
        <v>0</v>
      </c>
      <c r="X261" s="447">
        <f t="shared" si="71"/>
        <v>0</v>
      </c>
      <c r="Y261" s="156">
        <f t="shared" si="88"/>
        <v>0</v>
      </c>
      <c r="Z261" s="11"/>
      <c r="AA261" s="11"/>
      <c r="AB261" s="156">
        <f t="shared" si="89"/>
        <v>0</v>
      </c>
      <c r="AC261" s="149"/>
      <c r="AD261" s="396">
        <f t="shared" si="90"/>
        <v>0</v>
      </c>
      <c r="AE261" s="157">
        <f t="shared" si="91"/>
        <v>0</v>
      </c>
      <c r="AF261" s="147">
        <f t="shared" si="72"/>
        <v>0</v>
      </c>
      <c r="AG261" s="147">
        <f t="shared" si="73"/>
        <v>0</v>
      </c>
      <c r="AH261" s="186">
        <f t="shared" si="74"/>
        <v>0</v>
      </c>
      <c r="AI261" s="147">
        <f t="shared" si="75"/>
        <v>0</v>
      </c>
      <c r="AJ261" s="147">
        <f t="shared" si="76"/>
        <v>0</v>
      </c>
      <c r="AK261" s="186">
        <f t="shared" si="77"/>
        <v>0</v>
      </c>
      <c r="AL261" s="182">
        <f t="shared" si="78"/>
        <v>0</v>
      </c>
      <c r="AM261" s="147">
        <f t="shared" si="79"/>
        <v>0</v>
      </c>
      <c r="AN261" s="147">
        <f t="shared" si="80"/>
        <v>0</v>
      </c>
      <c r="AO261" s="186">
        <f t="shared" si="81"/>
        <v>0</v>
      </c>
      <c r="AP261" s="147">
        <f t="shared" si="82"/>
        <v>0</v>
      </c>
      <c r="AQ261" s="147">
        <f t="shared" si="83"/>
        <v>0</v>
      </c>
      <c r="AR261" s="190">
        <f t="shared" si="92"/>
        <v>0</v>
      </c>
      <c r="AS261" s="189">
        <f t="shared" si="84"/>
        <v>0</v>
      </c>
    </row>
    <row r="262" spans="1:45" x14ac:dyDescent="0.2">
      <c r="A262" s="10">
        <f>+IF(OR(Y262&gt;0,I262&gt;0),MAX(A$14:A261)+1,0)</f>
        <v>0</v>
      </c>
      <c r="B262" s="12"/>
      <c r="C262" s="11"/>
      <c r="D262" s="435"/>
      <c r="E262" s="435"/>
      <c r="F262" s="435"/>
      <c r="G262" s="435"/>
      <c r="H262" s="435"/>
      <c r="I262" s="435">
        <f t="shared" si="85"/>
        <v>0</v>
      </c>
      <c r="J262" s="11"/>
      <c r="K262" s="435"/>
      <c r="L262" s="435"/>
      <c r="M262" s="435"/>
      <c r="N262" s="435"/>
      <c r="O262" s="435"/>
      <c r="P262" s="435">
        <f t="shared" si="86"/>
        <v>0</v>
      </c>
      <c r="Q262" s="11"/>
      <c r="R262" s="435"/>
      <c r="S262" s="435"/>
      <c r="T262" s="435"/>
      <c r="U262" s="435"/>
      <c r="V262" s="435"/>
      <c r="W262" s="435">
        <f t="shared" si="87"/>
        <v>0</v>
      </c>
      <c r="X262" s="447">
        <f t="shared" ref="X262:X297" si="93">+J262+Q262</f>
        <v>0</v>
      </c>
      <c r="Y262" s="156">
        <f t="shared" si="88"/>
        <v>0</v>
      </c>
      <c r="Z262" s="11"/>
      <c r="AA262" s="11"/>
      <c r="AB262" s="156">
        <f t="shared" si="89"/>
        <v>0</v>
      </c>
      <c r="AC262" s="149"/>
      <c r="AD262" s="396">
        <f t="shared" ref="AD262:AD297" si="94">+AC262+AC262*$AD$11</f>
        <v>0</v>
      </c>
      <c r="AE262" s="157">
        <f t="shared" ref="AE262:AE297" si="95">+AB262*AD262</f>
        <v>0</v>
      </c>
      <c r="AF262" s="147">
        <f t="shared" ref="AF262:AF325" si="96">+AE262*C262</f>
        <v>0</v>
      </c>
      <c r="AG262" s="147">
        <f t="shared" ref="AG262:AG325" si="97">+AE262*J262+AE262*Q262*0.8</f>
        <v>0</v>
      </c>
      <c r="AH262" s="186">
        <f t="shared" ref="AH262:AH297" si="98">+AF262+AG262</f>
        <v>0</v>
      </c>
      <c r="AI262" s="147">
        <f t="shared" ref="AI262:AI297" si="99">+($AE262-$AI$6)/$AI$8*C262</f>
        <v>0</v>
      </c>
      <c r="AJ262" s="147">
        <f t="shared" ref="AJ262:AJ297" si="100">+($AE262-$AI$6)/$AI$8*J262+($AE262-$AI$6)/$AI$8*Q262*0.8</f>
        <v>0</v>
      </c>
      <c r="AK262" s="186">
        <f t="shared" ref="AK262:AK297" si="101">+AI262+AJ262</f>
        <v>0</v>
      </c>
      <c r="AL262" s="182">
        <f t="shared" ref="AL262:AL297" si="102">+AK262*AL$10</f>
        <v>0</v>
      </c>
      <c r="AM262" s="147">
        <f t="shared" ref="AM262:AM297" si="103">+AE262*I262</f>
        <v>0</v>
      </c>
      <c r="AN262" s="147">
        <f t="shared" ref="AN262:AN297" si="104">+AE262*P262+AE262*W262*0.8</f>
        <v>0</v>
      </c>
      <c r="AO262" s="186">
        <f t="shared" ref="AO262:AO297" si="105">+AM262+AN262</f>
        <v>0</v>
      </c>
      <c r="AP262" s="147">
        <f t="shared" ref="AP262:AP297" si="106">+($AE262-$AI$6)/$AI$8*$I262</f>
        <v>0</v>
      </c>
      <c r="AQ262" s="147">
        <f t="shared" ref="AQ262:AQ297" si="107">+($AE262-$AI$6)/$AI$8*$P262+($AE262-$AI$6)/$AI$8*$W262*0.8</f>
        <v>0</v>
      </c>
      <c r="AR262" s="190">
        <f t="shared" si="92"/>
        <v>0</v>
      </c>
      <c r="AS262" s="189">
        <f t="shared" si="84"/>
        <v>0</v>
      </c>
    </row>
    <row r="263" spans="1:45" x14ac:dyDescent="0.2">
      <c r="A263" s="10">
        <f>+IF(OR(Y263&gt;0,I263&gt;0),MAX(A$14:A262)+1,0)</f>
        <v>0</v>
      </c>
      <c r="B263" s="12"/>
      <c r="C263" s="11"/>
      <c r="D263" s="435"/>
      <c r="E263" s="435"/>
      <c r="F263" s="435"/>
      <c r="G263" s="435"/>
      <c r="H263" s="435"/>
      <c r="I263" s="435">
        <f t="shared" ref="I263:I297" si="108">+C263+SUM(E263:H263)</f>
        <v>0</v>
      </c>
      <c r="J263" s="11"/>
      <c r="K263" s="435"/>
      <c r="L263" s="435"/>
      <c r="M263" s="435"/>
      <c r="N263" s="435"/>
      <c r="O263" s="435"/>
      <c r="P263" s="435">
        <f t="shared" ref="P263:P297" si="109">+J263+SUM(L263:O263)</f>
        <v>0</v>
      </c>
      <c r="Q263" s="11"/>
      <c r="R263" s="435"/>
      <c r="S263" s="435"/>
      <c r="T263" s="435"/>
      <c r="U263" s="435"/>
      <c r="V263" s="435"/>
      <c r="W263" s="435">
        <f t="shared" ref="W263:W297" si="110">+Q263+SUM(S263:V263)</f>
        <v>0</v>
      </c>
      <c r="X263" s="447">
        <f t="shared" si="93"/>
        <v>0</v>
      </c>
      <c r="Y263" s="156">
        <f t="shared" ref="Y263:Y297" si="111">+P263+W263</f>
        <v>0</v>
      </c>
      <c r="Z263" s="11"/>
      <c r="AA263" s="11"/>
      <c r="AB263" s="156">
        <f t="shared" ref="AB263:AB297" si="112">+Z263+AA263</f>
        <v>0</v>
      </c>
      <c r="AC263" s="149"/>
      <c r="AD263" s="396">
        <f t="shared" si="94"/>
        <v>0</v>
      </c>
      <c r="AE263" s="157">
        <f t="shared" si="95"/>
        <v>0</v>
      </c>
      <c r="AF263" s="147">
        <f t="shared" si="96"/>
        <v>0</v>
      </c>
      <c r="AG263" s="147">
        <f t="shared" si="97"/>
        <v>0</v>
      </c>
      <c r="AH263" s="186">
        <f t="shared" si="98"/>
        <v>0</v>
      </c>
      <c r="AI263" s="147">
        <f t="shared" si="99"/>
        <v>0</v>
      </c>
      <c r="AJ263" s="147">
        <f t="shared" si="100"/>
        <v>0</v>
      </c>
      <c r="AK263" s="186">
        <f t="shared" si="101"/>
        <v>0</v>
      </c>
      <c r="AL263" s="182">
        <f t="shared" si="102"/>
        <v>0</v>
      </c>
      <c r="AM263" s="147">
        <f t="shared" si="103"/>
        <v>0</v>
      </c>
      <c r="AN263" s="147">
        <f t="shared" si="104"/>
        <v>0</v>
      </c>
      <c r="AO263" s="186">
        <f t="shared" si="105"/>
        <v>0</v>
      </c>
      <c r="AP263" s="147">
        <f t="shared" si="106"/>
        <v>0</v>
      </c>
      <c r="AQ263" s="147">
        <f t="shared" si="107"/>
        <v>0</v>
      </c>
      <c r="AR263" s="190">
        <f t="shared" ref="AR263:AR297" si="113">+AP263+AQ263</f>
        <v>0</v>
      </c>
      <c r="AS263" s="189">
        <f t="shared" ref="AS263:AS326" si="114">+AR263*AS$10</f>
        <v>0</v>
      </c>
    </row>
    <row r="264" spans="1:45" x14ac:dyDescent="0.2">
      <c r="A264" s="10">
        <f>+IF(OR(Y264&gt;0,I264&gt;0),MAX(A$14:A263)+1,0)</f>
        <v>0</v>
      </c>
      <c r="B264" s="12"/>
      <c r="C264" s="11"/>
      <c r="D264" s="435"/>
      <c r="E264" s="435"/>
      <c r="F264" s="435"/>
      <c r="G264" s="435"/>
      <c r="H264" s="435"/>
      <c r="I264" s="435">
        <f t="shared" si="108"/>
        <v>0</v>
      </c>
      <c r="J264" s="11"/>
      <c r="K264" s="435"/>
      <c r="L264" s="435"/>
      <c r="M264" s="435"/>
      <c r="N264" s="435"/>
      <c r="O264" s="435"/>
      <c r="P264" s="435">
        <f t="shared" si="109"/>
        <v>0</v>
      </c>
      <c r="Q264" s="11"/>
      <c r="R264" s="435"/>
      <c r="S264" s="435"/>
      <c r="T264" s="435"/>
      <c r="U264" s="435"/>
      <c r="V264" s="435"/>
      <c r="W264" s="435">
        <f t="shared" si="110"/>
        <v>0</v>
      </c>
      <c r="X264" s="447">
        <f t="shared" si="93"/>
        <v>0</v>
      </c>
      <c r="Y264" s="156">
        <f t="shared" si="111"/>
        <v>0</v>
      </c>
      <c r="Z264" s="11"/>
      <c r="AA264" s="11"/>
      <c r="AB264" s="156">
        <f t="shared" si="112"/>
        <v>0</v>
      </c>
      <c r="AC264" s="149"/>
      <c r="AD264" s="396">
        <f t="shared" si="94"/>
        <v>0</v>
      </c>
      <c r="AE264" s="157">
        <f t="shared" si="95"/>
        <v>0</v>
      </c>
      <c r="AF264" s="147">
        <f t="shared" si="96"/>
        <v>0</v>
      </c>
      <c r="AG264" s="147">
        <f t="shared" si="97"/>
        <v>0</v>
      </c>
      <c r="AH264" s="186">
        <f t="shared" si="98"/>
        <v>0</v>
      </c>
      <c r="AI264" s="147">
        <f t="shared" si="99"/>
        <v>0</v>
      </c>
      <c r="AJ264" s="147">
        <f t="shared" si="100"/>
        <v>0</v>
      </c>
      <c r="AK264" s="186">
        <f t="shared" si="101"/>
        <v>0</v>
      </c>
      <c r="AL264" s="182">
        <f t="shared" si="102"/>
        <v>0</v>
      </c>
      <c r="AM264" s="147">
        <f t="shared" si="103"/>
        <v>0</v>
      </c>
      <c r="AN264" s="147">
        <f t="shared" si="104"/>
        <v>0</v>
      </c>
      <c r="AO264" s="186">
        <f t="shared" si="105"/>
        <v>0</v>
      </c>
      <c r="AP264" s="147">
        <f t="shared" si="106"/>
        <v>0</v>
      </c>
      <c r="AQ264" s="147">
        <f t="shared" si="107"/>
        <v>0</v>
      </c>
      <c r="AR264" s="190">
        <f t="shared" si="113"/>
        <v>0</v>
      </c>
      <c r="AS264" s="189">
        <f t="shared" si="114"/>
        <v>0</v>
      </c>
    </row>
    <row r="265" spans="1:45" x14ac:dyDescent="0.2">
      <c r="A265" s="10">
        <f>+IF(OR(Y265&gt;0,I265&gt;0),MAX(A$14:A264)+1,0)</f>
        <v>0</v>
      </c>
      <c r="B265" s="12"/>
      <c r="C265" s="11"/>
      <c r="D265" s="435"/>
      <c r="E265" s="435"/>
      <c r="F265" s="435"/>
      <c r="G265" s="435"/>
      <c r="H265" s="435"/>
      <c r="I265" s="435">
        <f t="shared" si="108"/>
        <v>0</v>
      </c>
      <c r="J265" s="11"/>
      <c r="K265" s="435"/>
      <c r="L265" s="435"/>
      <c r="M265" s="435"/>
      <c r="N265" s="435"/>
      <c r="O265" s="435"/>
      <c r="P265" s="435">
        <f t="shared" si="109"/>
        <v>0</v>
      </c>
      <c r="Q265" s="11"/>
      <c r="R265" s="435"/>
      <c r="S265" s="435"/>
      <c r="T265" s="435"/>
      <c r="U265" s="435"/>
      <c r="V265" s="435"/>
      <c r="W265" s="435">
        <f t="shared" si="110"/>
        <v>0</v>
      </c>
      <c r="X265" s="447">
        <f t="shared" si="93"/>
        <v>0</v>
      </c>
      <c r="Y265" s="156">
        <f t="shared" si="111"/>
        <v>0</v>
      </c>
      <c r="Z265" s="11"/>
      <c r="AA265" s="11"/>
      <c r="AB265" s="156">
        <f t="shared" si="112"/>
        <v>0</v>
      </c>
      <c r="AC265" s="149"/>
      <c r="AD265" s="396">
        <f t="shared" si="94"/>
        <v>0</v>
      </c>
      <c r="AE265" s="157">
        <f t="shared" si="95"/>
        <v>0</v>
      </c>
      <c r="AF265" s="147">
        <f t="shared" si="96"/>
        <v>0</v>
      </c>
      <c r="AG265" s="147">
        <f t="shared" si="97"/>
        <v>0</v>
      </c>
      <c r="AH265" s="186">
        <f t="shared" si="98"/>
        <v>0</v>
      </c>
      <c r="AI265" s="147">
        <f t="shared" si="99"/>
        <v>0</v>
      </c>
      <c r="AJ265" s="147">
        <f t="shared" si="100"/>
        <v>0</v>
      </c>
      <c r="AK265" s="186">
        <f t="shared" si="101"/>
        <v>0</v>
      </c>
      <c r="AL265" s="182">
        <f t="shared" si="102"/>
        <v>0</v>
      </c>
      <c r="AM265" s="147">
        <f t="shared" si="103"/>
        <v>0</v>
      </c>
      <c r="AN265" s="147">
        <f t="shared" si="104"/>
        <v>0</v>
      </c>
      <c r="AO265" s="186">
        <f t="shared" si="105"/>
        <v>0</v>
      </c>
      <c r="AP265" s="147">
        <f t="shared" si="106"/>
        <v>0</v>
      </c>
      <c r="AQ265" s="147">
        <f t="shared" si="107"/>
        <v>0</v>
      </c>
      <c r="AR265" s="190">
        <f t="shared" si="113"/>
        <v>0</v>
      </c>
      <c r="AS265" s="189">
        <f t="shared" si="114"/>
        <v>0</v>
      </c>
    </row>
    <row r="266" spans="1:45" x14ac:dyDescent="0.2">
      <c r="A266" s="10">
        <f>+IF(OR(Y266&gt;0,I266&gt;0),MAX(A$14:A265)+1,0)</f>
        <v>0</v>
      </c>
      <c r="B266" s="12"/>
      <c r="C266" s="11"/>
      <c r="D266" s="435"/>
      <c r="E266" s="435"/>
      <c r="F266" s="435"/>
      <c r="G266" s="435"/>
      <c r="H266" s="435"/>
      <c r="I266" s="435">
        <f t="shared" si="108"/>
        <v>0</v>
      </c>
      <c r="J266" s="11"/>
      <c r="K266" s="435"/>
      <c r="L266" s="435"/>
      <c r="M266" s="435"/>
      <c r="N266" s="435"/>
      <c r="O266" s="435"/>
      <c r="P266" s="435">
        <f t="shared" si="109"/>
        <v>0</v>
      </c>
      <c r="Q266" s="11"/>
      <c r="R266" s="435"/>
      <c r="S266" s="435"/>
      <c r="T266" s="435"/>
      <c r="U266" s="435"/>
      <c r="V266" s="435"/>
      <c r="W266" s="435">
        <f t="shared" si="110"/>
        <v>0</v>
      </c>
      <c r="X266" s="447">
        <f t="shared" si="93"/>
        <v>0</v>
      </c>
      <c r="Y266" s="156">
        <f t="shared" si="111"/>
        <v>0</v>
      </c>
      <c r="Z266" s="11"/>
      <c r="AA266" s="11"/>
      <c r="AB266" s="156">
        <f t="shared" si="112"/>
        <v>0</v>
      </c>
      <c r="AC266" s="149"/>
      <c r="AD266" s="396">
        <f t="shared" si="94"/>
        <v>0</v>
      </c>
      <c r="AE266" s="157">
        <f t="shared" si="95"/>
        <v>0</v>
      </c>
      <c r="AF266" s="147">
        <f t="shared" si="96"/>
        <v>0</v>
      </c>
      <c r="AG266" s="147">
        <f t="shared" si="97"/>
        <v>0</v>
      </c>
      <c r="AH266" s="186">
        <f t="shared" si="98"/>
        <v>0</v>
      </c>
      <c r="AI266" s="147">
        <f t="shared" si="99"/>
        <v>0</v>
      </c>
      <c r="AJ266" s="147">
        <f t="shared" si="100"/>
        <v>0</v>
      </c>
      <c r="AK266" s="186">
        <f t="shared" si="101"/>
        <v>0</v>
      </c>
      <c r="AL266" s="182">
        <f t="shared" si="102"/>
        <v>0</v>
      </c>
      <c r="AM266" s="147">
        <f t="shared" si="103"/>
        <v>0</v>
      </c>
      <c r="AN266" s="147">
        <f t="shared" si="104"/>
        <v>0</v>
      </c>
      <c r="AO266" s="186">
        <f t="shared" si="105"/>
        <v>0</v>
      </c>
      <c r="AP266" s="147">
        <f t="shared" si="106"/>
        <v>0</v>
      </c>
      <c r="AQ266" s="147">
        <f t="shared" si="107"/>
        <v>0</v>
      </c>
      <c r="AR266" s="190">
        <f t="shared" si="113"/>
        <v>0</v>
      </c>
      <c r="AS266" s="189">
        <f t="shared" si="114"/>
        <v>0</v>
      </c>
    </row>
    <row r="267" spans="1:45" x14ac:dyDescent="0.2">
      <c r="A267" s="10">
        <f>+IF(OR(Y267&gt;0,I267&gt;0),MAX(A$14:A266)+1,0)</f>
        <v>0</v>
      </c>
      <c r="B267" s="12"/>
      <c r="C267" s="11"/>
      <c r="D267" s="435"/>
      <c r="E267" s="435"/>
      <c r="F267" s="435"/>
      <c r="G267" s="435"/>
      <c r="H267" s="435"/>
      <c r="I267" s="435">
        <f t="shared" si="108"/>
        <v>0</v>
      </c>
      <c r="J267" s="11"/>
      <c r="K267" s="435"/>
      <c r="L267" s="435"/>
      <c r="M267" s="435"/>
      <c r="N267" s="435"/>
      <c r="O267" s="435"/>
      <c r="P267" s="435">
        <f t="shared" si="109"/>
        <v>0</v>
      </c>
      <c r="Q267" s="11"/>
      <c r="R267" s="435"/>
      <c r="S267" s="435"/>
      <c r="T267" s="435"/>
      <c r="U267" s="435"/>
      <c r="V267" s="435"/>
      <c r="W267" s="435">
        <f t="shared" si="110"/>
        <v>0</v>
      </c>
      <c r="X267" s="447">
        <f t="shared" si="93"/>
        <v>0</v>
      </c>
      <c r="Y267" s="156">
        <f t="shared" si="111"/>
        <v>0</v>
      </c>
      <c r="Z267" s="11"/>
      <c r="AA267" s="11"/>
      <c r="AB267" s="156">
        <f t="shared" si="112"/>
        <v>0</v>
      </c>
      <c r="AC267" s="149"/>
      <c r="AD267" s="396">
        <f t="shared" si="94"/>
        <v>0</v>
      </c>
      <c r="AE267" s="157">
        <f t="shared" si="95"/>
        <v>0</v>
      </c>
      <c r="AF267" s="147">
        <f t="shared" si="96"/>
        <v>0</v>
      </c>
      <c r="AG267" s="147">
        <f t="shared" si="97"/>
        <v>0</v>
      </c>
      <c r="AH267" s="186">
        <f t="shared" si="98"/>
        <v>0</v>
      </c>
      <c r="AI267" s="147">
        <f t="shared" si="99"/>
        <v>0</v>
      </c>
      <c r="AJ267" s="147">
        <f t="shared" si="100"/>
        <v>0</v>
      </c>
      <c r="AK267" s="186">
        <f t="shared" si="101"/>
        <v>0</v>
      </c>
      <c r="AL267" s="182">
        <f t="shared" si="102"/>
        <v>0</v>
      </c>
      <c r="AM267" s="147">
        <f t="shared" si="103"/>
        <v>0</v>
      </c>
      <c r="AN267" s="147">
        <f t="shared" si="104"/>
        <v>0</v>
      </c>
      <c r="AO267" s="186">
        <f t="shared" si="105"/>
        <v>0</v>
      </c>
      <c r="AP267" s="147">
        <f t="shared" si="106"/>
        <v>0</v>
      </c>
      <c r="AQ267" s="147">
        <f t="shared" si="107"/>
        <v>0</v>
      </c>
      <c r="AR267" s="190">
        <f t="shared" si="113"/>
        <v>0</v>
      </c>
      <c r="AS267" s="189">
        <f t="shared" si="114"/>
        <v>0</v>
      </c>
    </row>
    <row r="268" spans="1:45" x14ac:dyDescent="0.2">
      <c r="A268" s="10">
        <f>+IF(OR(Y268&gt;0,I268&gt;0),MAX(A$14:A267)+1,0)</f>
        <v>0</v>
      </c>
      <c r="B268" s="12"/>
      <c r="C268" s="11"/>
      <c r="D268" s="435"/>
      <c r="E268" s="435"/>
      <c r="F268" s="435"/>
      <c r="G268" s="435"/>
      <c r="H268" s="435"/>
      <c r="I268" s="435">
        <f t="shared" si="108"/>
        <v>0</v>
      </c>
      <c r="J268" s="11"/>
      <c r="K268" s="435"/>
      <c r="L268" s="435"/>
      <c r="M268" s="435"/>
      <c r="N268" s="435"/>
      <c r="O268" s="435"/>
      <c r="P268" s="435">
        <f t="shared" si="109"/>
        <v>0</v>
      </c>
      <c r="Q268" s="11"/>
      <c r="R268" s="435"/>
      <c r="S268" s="435"/>
      <c r="T268" s="435"/>
      <c r="U268" s="435"/>
      <c r="V268" s="435"/>
      <c r="W268" s="435">
        <f t="shared" si="110"/>
        <v>0</v>
      </c>
      <c r="X268" s="447">
        <f t="shared" si="93"/>
        <v>0</v>
      </c>
      <c r="Y268" s="156">
        <f t="shared" si="111"/>
        <v>0</v>
      </c>
      <c r="Z268" s="11"/>
      <c r="AA268" s="11"/>
      <c r="AB268" s="156">
        <f t="shared" si="112"/>
        <v>0</v>
      </c>
      <c r="AC268" s="149"/>
      <c r="AD268" s="396">
        <f t="shared" si="94"/>
        <v>0</v>
      </c>
      <c r="AE268" s="157">
        <f t="shared" si="95"/>
        <v>0</v>
      </c>
      <c r="AF268" s="147">
        <f t="shared" si="96"/>
        <v>0</v>
      </c>
      <c r="AG268" s="147">
        <f t="shared" si="97"/>
        <v>0</v>
      </c>
      <c r="AH268" s="186">
        <f t="shared" si="98"/>
        <v>0</v>
      </c>
      <c r="AI268" s="147">
        <f t="shared" si="99"/>
        <v>0</v>
      </c>
      <c r="AJ268" s="147">
        <f t="shared" si="100"/>
        <v>0</v>
      </c>
      <c r="AK268" s="186">
        <f t="shared" si="101"/>
        <v>0</v>
      </c>
      <c r="AL268" s="182">
        <f t="shared" si="102"/>
        <v>0</v>
      </c>
      <c r="AM268" s="147">
        <f t="shared" si="103"/>
        <v>0</v>
      </c>
      <c r="AN268" s="147">
        <f t="shared" si="104"/>
        <v>0</v>
      </c>
      <c r="AO268" s="186">
        <f t="shared" si="105"/>
        <v>0</v>
      </c>
      <c r="AP268" s="147">
        <f t="shared" si="106"/>
        <v>0</v>
      </c>
      <c r="AQ268" s="147">
        <f t="shared" si="107"/>
        <v>0</v>
      </c>
      <c r="AR268" s="190">
        <f t="shared" si="113"/>
        <v>0</v>
      </c>
      <c r="AS268" s="189">
        <f t="shared" si="114"/>
        <v>0</v>
      </c>
    </row>
    <row r="269" spans="1:45" x14ac:dyDescent="0.2">
      <c r="A269" s="10">
        <f>+IF(OR(Y269&gt;0,I269&gt;0),MAX(A$14:A268)+1,0)</f>
        <v>0</v>
      </c>
      <c r="B269" s="12"/>
      <c r="C269" s="11"/>
      <c r="D269" s="435"/>
      <c r="E269" s="435"/>
      <c r="F269" s="435"/>
      <c r="G269" s="435"/>
      <c r="H269" s="435"/>
      <c r="I269" s="435">
        <f t="shared" si="108"/>
        <v>0</v>
      </c>
      <c r="J269" s="11"/>
      <c r="K269" s="435"/>
      <c r="L269" s="435"/>
      <c r="M269" s="435"/>
      <c r="N269" s="435"/>
      <c r="O269" s="435"/>
      <c r="P269" s="435">
        <f t="shared" si="109"/>
        <v>0</v>
      </c>
      <c r="Q269" s="11"/>
      <c r="R269" s="435"/>
      <c r="S269" s="435"/>
      <c r="T269" s="435"/>
      <c r="U269" s="435"/>
      <c r="V269" s="435"/>
      <c r="W269" s="435">
        <f t="shared" si="110"/>
        <v>0</v>
      </c>
      <c r="X269" s="447">
        <f t="shared" si="93"/>
        <v>0</v>
      </c>
      <c r="Y269" s="156">
        <f t="shared" si="111"/>
        <v>0</v>
      </c>
      <c r="Z269" s="11"/>
      <c r="AA269" s="11"/>
      <c r="AB269" s="156">
        <f t="shared" si="112"/>
        <v>0</v>
      </c>
      <c r="AC269" s="149"/>
      <c r="AD269" s="396">
        <f t="shared" si="94"/>
        <v>0</v>
      </c>
      <c r="AE269" s="157">
        <f t="shared" si="95"/>
        <v>0</v>
      </c>
      <c r="AF269" s="147">
        <f t="shared" si="96"/>
        <v>0</v>
      </c>
      <c r="AG269" s="147">
        <f t="shared" si="97"/>
        <v>0</v>
      </c>
      <c r="AH269" s="186">
        <f t="shared" si="98"/>
        <v>0</v>
      </c>
      <c r="AI269" s="147">
        <f t="shared" si="99"/>
        <v>0</v>
      </c>
      <c r="AJ269" s="147">
        <f t="shared" si="100"/>
        <v>0</v>
      </c>
      <c r="AK269" s="186">
        <f t="shared" si="101"/>
        <v>0</v>
      </c>
      <c r="AL269" s="182">
        <f t="shared" si="102"/>
        <v>0</v>
      </c>
      <c r="AM269" s="147">
        <f t="shared" si="103"/>
        <v>0</v>
      </c>
      <c r="AN269" s="147">
        <f t="shared" si="104"/>
        <v>0</v>
      </c>
      <c r="AO269" s="186">
        <f t="shared" si="105"/>
        <v>0</v>
      </c>
      <c r="AP269" s="147">
        <f t="shared" si="106"/>
        <v>0</v>
      </c>
      <c r="AQ269" s="147">
        <f t="shared" si="107"/>
        <v>0</v>
      </c>
      <c r="AR269" s="190">
        <f t="shared" si="113"/>
        <v>0</v>
      </c>
      <c r="AS269" s="189">
        <f t="shared" si="114"/>
        <v>0</v>
      </c>
    </row>
    <row r="270" spans="1:45" x14ac:dyDescent="0.2">
      <c r="A270" s="10">
        <f>+IF(OR(Y270&gt;0,I270&gt;0),MAX(A$14:A269)+1,0)</f>
        <v>0</v>
      </c>
      <c r="B270" s="12"/>
      <c r="C270" s="11"/>
      <c r="D270" s="435"/>
      <c r="E270" s="435"/>
      <c r="F270" s="435"/>
      <c r="G270" s="435"/>
      <c r="H270" s="435"/>
      <c r="I270" s="435">
        <f t="shared" si="108"/>
        <v>0</v>
      </c>
      <c r="J270" s="11"/>
      <c r="K270" s="435"/>
      <c r="L270" s="435"/>
      <c r="M270" s="435"/>
      <c r="N270" s="435"/>
      <c r="O270" s="435"/>
      <c r="P270" s="435">
        <f t="shared" si="109"/>
        <v>0</v>
      </c>
      <c r="Q270" s="11"/>
      <c r="R270" s="435"/>
      <c r="S270" s="435"/>
      <c r="T270" s="435"/>
      <c r="U270" s="435"/>
      <c r="V270" s="435"/>
      <c r="W270" s="435">
        <f t="shared" si="110"/>
        <v>0</v>
      </c>
      <c r="X270" s="447">
        <f t="shared" si="93"/>
        <v>0</v>
      </c>
      <c r="Y270" s="156">
        <f t="shared" si="111"/>
        <v>0</v>
      </c>
      <c r="Z270" s="11"/>
      <c r="AA270" s="11"/>
      <c r="AB270" s="156">
        <f t="shared" si="112"/>
        <v>0</v>
      </c>
      <c r="AC270" s="149"/>
      <c r="AD270" s="396">
        <f t="shared" si="94"/>
        <v>0</v>
      </c>
      <c r="AE270" s="157">
        <f t="shared" si="95"/>
        <v>0</v>
      </c>
      <c r="AF270" s="147">
        <f t="shared" si="96"/>
        <v>0</v>
      </c>
      <c r="AG270" s="147">
        <f t="shared" si="97"/>
        <v>0</v>
      </c>
      <c r="AH270" s="186">
        <f t="shared" si="98"/>
        <v>0</v>
      </c>
      <c r="AI270" s="147">
        <f t="shared" si="99"/>
        <v>0</v>
      </c>
      <c r="AJ270" s="147">
        <f t="shared" si="100"/>
        <v>0</v>
      </c>
      <c r="AK270" s="186">
        <f t="shared" si="101"/>
        <v>0</v>
      </c>
      <c r="AL270" s="182">
        <f t="shared" si="102"/>
        <v>0</v>
      </c>
      <c r="AM270" s="147">
        <f t="shared" si="103"/>
        <v>0</v>
      </c>
      <c r="AN270" s="147">
        <f t="shared" si="104"/>
        <v>0</v>
      </c>
      <c r="AO270" s="186">
        <f t="shared" si="105"/>
        <v>0</v>
      </c>
      <c r="AP270" s="147">
        <f t="shared" si="106"/>
        <v>0</v>
      </c>
      <c r="AQ270" s="147">
        <f t="shared" si="107"/>
        <v>0</v>
      </c>
      <c r="AR270" s="190">
        <f t="shared" si="113"/>
        <v>0</v>
      </c>
      <c r="AS270" s="189">
        <f t="shared" si="114"/>
        <v>0</v>
      </c>
    </row>
    <row r="271" spans="1:45" x14ac:dyDescent="0.2">
      <c r="A271" s="10">
        <f>+IF(OR(Y271&gt;0,I271&gt;0),MAX(A$14:A270)+1,0)</f>
        <v>0</v>
      </c>
      <c r="B271" s="12"/>
      <c r="C271" s="11"/>
      <c r="D271" s="435"/>
      <c r="E271" s="435"/>
      <c r="F271" s="435"/>
      <c r="G271" s="435"/>
      <c r="H271" s="435"/>
      <c r="I271" s="435">
        <f t="shared" si="108"/>
        <v>0</v>
      </c>
      <c r="J271" s="11"/>
      <c r="K271" s="435"/>
      <c r="L271" s="435"/>
      <c r="M271" s="435"/>
      <c r="N271" s="435"/>
      <c r="O271" s="435"/>
      <c r="P271" s="435">
        <f t="shared" si="109"/>
        <v>0</v>
      </c>
      <c r="Q271" s="11"/>
      <c r="R271" s="435"/>
      <c r="S271" s="435"/>
      <c r="T271" s="435"/>
      <c r="U271" s="435"/>
      <c r="V271" s="435"/>
      <c r="W271" s="435">
        <f t="shared" si="110"/>
        <v>0</v>
      </c>
      <c r="X271" s="447">
        <f t="shared" si="93"/>
        <v>0</v>
      </c>
      <c r="Y271" s="156">
        <f t="shared" si="111"/>
        <v>0</v>
      </c>
      <c r="Z271" s="11"/>
      <c r="AA271" s="11"/>
      <c r="AB271" s="156">
        <f t="shared" si="112"/>
        <v>0</v>
      </c>
      <c r="AC271" s="149"/>
      <c r="AD271" s="396">
        <f t="shared" si="94"/>
        <v>0</v>
      </c>
      <c r="AE271" s="157">
        <f t="shared" si="95"/>
        <v>0</v>
      </c>
      <c r="AF271" s="147">
        <f t="shared" si="96"/>
        <v>0</v>
      </c>
      <c r="AG271" s="147">
        <f t="shared" si="97"/>
        <v>0</v>
      </c>
      <c r="AH271" s="186">
        <f t="shared" si="98"/>
        <v>0</v>
      </c>
      <c r="AI271" s="147">
        <f t="shared" si="99"/>
        <v>0</v>
      </c>
      <c r="AJ271" s="147">
        <f t="shared" si="100"/>
        <v>0</v>
      </c>
      <c r="AK271" s="186">
        <f t="shared" si="101"/>
        <v>0</v>
      </c>
      <c r="AL271" s="182">
        <f t="shared" si="102"/>
        <v>0</v>
      </c>
      <c r="AM271" s="147">
        <f t="shared" si="103"/>
        <v>0</v>
      </c>
      <c r="AN271" s="147">
        <f t="shared" si="104"/>
        <v>0</v>
      </c>
      <c r="AO271" s="186">
        <f t="shared" si="105"/>
        <v>0</v>
      </c>
      <c r="AP271" s="147">
        <f t="shared" si="106"/>
        <v>0</v>
      </c>
      <c r="AQ271" s="147">
        <f t="shared" si="107"/>
        <v>0</v>
      </c>
      <c r="AR271" s="190">
        <f t="shared" si="113"/>
        <v>0</v>
      </c>
      <c r="AS271" s="189">
        <f t="shared" si="114"/>
        <v>0</v>
      </c>
    </row>
    <row r="272" spans="1:45" x14ac:dyDescent="0.2">
      <c r="A272" s="10">
        <f>+IF(OR(Y272&gt;0,I272&gt;0),MAX(A$14:A271)+1,0)</f>
        <v>0</v>
      </c>
      <c r="B272" s="12"/>
      <c r="C272" s="11"/>
      <c r="D272" s="435"/>
      <c r="E272" s="435"/>
      <c r="F272" s="435"/>
      <c r="G272" s="435"/>
      <c r="H272" s="435"/>
      <c r="I272" s="435">
        <f t="shared" si="108"/>
        <v>0</v>
      </c>
      <c r="J272" s="11"/>
      <c r="K272" s="435"/>
      <c r="L272" s="435"/>
      <c r="M272" s="435"/>
      <c r="N272" s="435"/>
      <c r="O272" s="435"/>
      <c r="P272" s="435">
        <f t="shared" si="109"/>
        <v>0</v>
      </c>
      <c r="Q272" s="11"/>
      <c r="R272" s="435"/>
      <c r="S272" s="435"/>
      <c r="T272" s="435"/>
      <c r="U272" s="435"/>
      <c r="V272" s="435"/>
      <c r="W272" s="435">
        <f t="shared" si="110"/>
        <v>0</v>
      </c>
      <c r="X272" s="447">
        <f t="shared" si="93"/>
        <v>0</v>
      </c>
      <c r="Y272" s="156">
        <f t="shared" si="111"/>
        <v>0</v>
      </c>
      <c r="Z272" s="11"/>
      <c r="AA272" s="11"/>
      <c r="AB272" s="156">
        <f t="shared" si="112"/>
        <v>0</v>
      </c>
      <c r="AC272" s="149"/>
      <c r="AD272" s="396">
        <f t="shared" si="94"/>
        <v>0</v>
      </c>
      <c r="AE272" s="157">
        <f t="shared" si="95"/>
        <v>0</v>
      </c>
      <c r="AF272" s="147">
        <f t="shared" si="96"/>
        <v>0</v>
      </c>
      <c r="AG272" s="147">
        <f t="shared" si="97"/>
        <v>0</v>
      </c>
      <c r="AH272" s="186">
        <f t="shared" si="98"/>
        <v>0</v>
      </c>
      <c r="AI272" s="147">
        <f t="shared" si="99"/>
        <v>0</v>
      </c>
      <c r="AJ272" s="147">
        <f t="shared" si="100"/>
        <v>0</v>
      </c>
      <c r="AK272" s="186">
        <f t="shared" si="101"/>
        <v>0</v>
      </c>
      <c r="AL272" s="182">
        <f t="shared" si="102"/>
        <v>0</v>
      </c>
      <c r="AM272" s="147">
        <f t="shared" si="103"/>
        <v>0</v>
      </c>
      <c r="AN272" s="147">
        <f t="shared" si="104"/>
        <v>0</v>
      </c>
      <c r="AO272" s="186">
        <f t="shared" si="105"/>
        <v>0</v>
      </c>
      <c r="AP272" s="147">
        <f t="shared" si="106"/>
        <v>0</v>
      </c>
      <c r="AQ272" s="147">
        <f t="shared" si="107"/>
        <v>0</v>
      </c>
      <c r="AR272" s="190">
        <f t="shared" si="113"/>
        <v>0</v>
      </c>
      <c r="AS272" s="189">
        <f t="shared" si="114"/>
        <v>0</v>
      </c>
    </row>
    <row r="273" spans="1:45" x14ac:dyDescent="0.2">
      <c r="A273" s="10">
        <f>+IF(OR(Y273&gt;0,I273&gt;0),MAX(A$14:A272)+1,0)</f>
        <v>0</v>
      </c>
      <c r="B273" s="12"/>
      <c r="C273" s="11"/>
      <c r="D273" s="435"/>
      <c r="E273" s="435"/>
      <c r="F273" s="435"/>
      <c r="G273" s="435"/>
      <c r="H273" s="435"/>
      <c r="I273" s="435">
        <f t="shared" si="108"/>
        <v>0</v>
      </c>
      <c r="J273" s="11"/>
      <c r="K273" s="435"/>
      <c r="L273" s="435"/>
      <c r="M273" s="435"/>
      <c r="N273" s="435"/>
      <c r="O273" s="435"/>
      <c r="P273" s="435">
        <f t="shared" si="109"/>
        <v>0</v>
      </c>
      <c r="Q273" s="11"/>
      <c r="R273" s="435"/>
      <c r="S273" s="435"/>
      <c r="T273" s="435"/>
      <c r="U273" s="435"/>
      <c r="V273" s="435"/>
      <c r="W273" s="435">
        <f t="shared" si="110"/>
        <v>0</v>
      </c>
      <c r="X273" s="447">
        <f t="shared" si="93"/>
        <v>0</v>
      </c>
      <c r="Y273" s="156">
        <f t="shared" si="111"/>
        <v>0</v>
      </c>
      <c r="Z273" s="11"/>
      <c r="AA273" s="11"/>
      <c r="AB273" s="156">
        <f t="shared" si="112"/>
        <v>0</v>
      </c>
      <c r="AC273" s="149"/>
      <c r="AD273" s="396">
        <f t="shared" si="94"/>
        <v>0</v>
      </c>
      <c r="AE273" s="157">
        <f t="shared" si="95"/>
        <v>0</v>
      </c>
      <c r="AF273" s="147">
        <f t="shared" si="96"/>
        <v>0</v>
      </c>
      <c r="AG273" s="147">
        <f t="shared" si="97"/>
        <v>0</v>
      </c>
      <c r="AH273" s="186">
        <f t="shared" si="98"/>
        <v>0</v>
      </c>
      <c r="AI273" s="147">
        <f t="shared" si="99"/>
        <v>0</v>
      </c>
      <c r="AJ273" s="147">
        <f t="shared" si="100"/>
        <v>0</v>
      </c>
      <c r="AK273" s="186">
        <f t="shared" si="101"/>
        <v>0</v>
      </c>
      <c r="AL273" s="182">
        <f t="shared" si="102"/>
        <v>0</v>
      </c>
      <c r="AM273" s="147">
        <f t="shared" si="103"/>
        <v>0</v>
      </c>
      <c r="AN273" s="147">
        <f t="shared" si="104"/>
        <v>0</v>
      </c>
      <c r="AO273" s="186">
        <f t="shared" si="105"/>
        <v>0</v>
      </c>
      <c r="AP273" s="147">
        <f t="shared" si="106"/>
        <v>0</v>
      </c>
      <c r="AQ273" s="147">
        <f t="shared" si="107"/>
        <v>0</v>
      </c>
      <c r="AR273" s="190">
        <f t="shared" si="113"/>
        <v>0</v>
      </c>
      <c r="AS273" s="189">
        <f t="shared" si="114"/>
        <v>0</v>
      </c>
    </row>
    <row r="274" spans="1:45" x14ac:dyDescent="0.2">
      <c r="A274" s="10">
        <f>+IF(OR(Y274&gt;0,I274&gt;0),MAX(A$14:A273)+1,0)</f>
        <v>0</v>
      </c>
      <c r="B274" s="12"/>
      <c r="C274" s="11"/>
      <c r="D274" s="435"/>
      <c r="E274" s="435"/>
      <c r="F274" s="435"/>
      <c r="G274" s="435"/>
      <c r="H274" s="435"/>
      <c r="I274" s="435">
        <f t="shared" si="108"/>
        <v>0</v>
      </c>
      <c r="J274" s="11"/>
      <c r="K274" s="435"/>
      <c r="L274" s="435"/>
      <c r="M274" s="435"/>
      <c r="N274" s="435"/>
      <c r="O274" s="435"/>
      <c r="P274" s="435">
        <f t="shared" si="109"/>
        <v>0</v>
      </c>
      <c r="Q274" s="11"/>
      <c r="R274" s="435"/>
      <c r="S274" s="435"/>
      <c r="T274" s="435"/>
      <c r="U274" s="435"/>
      <c r="V274" s="435"/>
      <c r="W274" s="435">
        <f t="shared" si="110"/>
        <v>0</v>
      </c>
      <c r="X274" s="447">
        <f t="shared" si="93"/>
        <v>0</v>
      </c>
      <c r="Y274" s="156">
        <f t="shared" si="111"/>
        <v>0</v>
      </c>
      <c r="Z274" s="11"/>
      <c r="AA274" s="11"/>
      <c r="AB274" s="156">
        <f t="shared" si="112"/>
        <v>0</v>
      </c>
      <c r="AC274" s="149"/>
      <c r="AD274" s="396">
        <f t="shared" si="94"/>
        <v>0</v>
      </c>
      <c r="AE274" s="157">
        <f t="shared" si="95"/>
        <v>0</v>
      </c>
      <c r="AF274" s="147">
        <f t="shared" si="96"/>
        <v>0</v>
      </c>
      <c r="AG274" s="147">
        <f t="shared" si="97"/>
        <v>0</v>
      </c>
      <c r="AH274" s="186">
        <f t="shared" si="98"/>
        <v>0</v>
      </c>
      <c r="AI274" s="147">
        <f t="shared" si="99"/>
        <v>0</v>
      </c>
      <c r="AJ274" s="147">
        <f t="shared" si="100"/>
        <v>0</v>
      </c>
      <c r="AK274" s="186">
        <f t="shared" si="101"/>
        <v>0</v>
      </c>
      <c r="AL274" s="182">
        <f t="shared" si="102"/>
        <v>0</v>
      </c>
      <c r="AM274" s="147">
        <f t="shared" si="103"/>
        <v>0</v>
      </c>
      <c r="AN274" s="147">
        <f t="shared" si="104"/>
        <v>0</v>
      </c>
      <c r="AO274" s="186">
        <f t="shared" si="105"/>
        <v>0</v>
      </c>
      <c r="AP274" s="147">
        <f t="shared" si="106"/>
        <v>0</v>
      </c>
      <c r="AQ274" s="147">
        <f t="shared" si="107"/>
        <v>0</v>
      </c>
      <c r="AR274" s="190">
        <f t="shared" si="113"/>
        <v>0</v>
      </c>
      <c r="AS274" s="189">
        <f t="shared" si="114"/>
        <v>0</v>
      </c>
    </row>
    <row r="275" spans="1:45" x14ac:dyDescent="0.2">
      <c r="A275" s="10">
        <f>+IF(OR(Y275&gt;0,I275&gt;0),MAX(A$14:A274)+1,0)</f>
        <v>0</v>
      </c>
      <c r="B275" s="12"/>
      <c r="C275" s="11"/>
      <c r="D275" s="435"/>
      <c r="E275" s="435"/>
      <c r="F275" s="435"/>
      <c r="G275" s="435"/>
      <c r="H275" s="435"/>
      <c r="I275" s="435">
        <f t="shared" si="108"/>
        <v>0</v>
      </c>
      <c r="J275" s="11"/>
      <c r="K275" s="435"/>
      <c r="L275" s="435"/>
      <c r="M275" s="435"/>
      <c r="N275" s="435"/>
      <c r="O275" s="435"/>
      <c r="P275" s="435">
        <f t="shared" si="109"/>
        <v>0</v>
      </c>
      <c r="Q275" s="11"/>
      <c r="R275" s="435"/>
      <c r="S275" s="435"/>
      <c r="T275" s="435"/>
      <c r="U275" s="435"/>
      <c r="V275" s="435"/>
      <c r="W275" s="435">
        <f t="shared" si="110"/>
        <v>0</v>
      </c>
      <c r="X275" s="447">
        <f t="shared" si="93"/>
        <v>0</v>
      </c>
      <c r="Y275" s="156">
        <f t="shared" si="111"/>
        <v>0</v>
      </c>
      <c r="Z275" s="11"/>
      <c r="AA275" s="11"/>
      <c r="AB275" s="156">
        <f t="shared" si="112"/>
        <v>0</v>
      </c>
      <c r="AC275" s="149"/>
      <c r="AD275" s="396">
        <f t="shared" si="94"/>
        <v>0</v>
      </c>
      <c r="AE275" s="157">
        <f t="shared" si="95"/>
        <v>0</v>
      </c>
      <c r="AF275" s="147">
        <f t="shared" si="96"/>
        <v>0</v>
      </c>
      <c r="AG275" s="147">
        <f t="shared" si="97"/>
        <v>0</v>
      </c>
      <c r="AH275" s="186">
        <f t="shared" si="98"/>
        <v>0</v>
      </c>
      <c r="AI275" s="147">
        <f t="shared" si="99"/>
        <v>0</v>
      </c>
      <c r="AJ275" s="147">
        <f t="shared" si="100"/>
        <v>0</v>
      </c>
      <c r="AK275" s="186">
        <f t="shared" si="101"/>
        <v>0</v>
      </c>
      <c r="AL275" s="182">
        <f t="shared" si="102"/>
        <v>0</v>
      </c>
      <c r="AM275" s="147">
        <f t="shared" si="103"/>
        <v>0</v>
      </c>
      <c r="AN275" s="147">
        <f t="shared" si="104"/>
        <v>0</v>
      </c>
      <c r="AO275" s="186">
        <f t="shared" si="105"/>
        <v>0</v>
      </c>
      <c r="AP275" s="147">
        <f t="shared" si="106"/>
        <v>0</v>
      </c>
      <c r="AQ275" s="147">
        <f t="shared" si="107"/>
        <v>0</v>
      </c>
      <c r="AR275" s="190">
        <f t="shared" si="113"/>
        <v>0</v>
      </c>
      <c r="AS275" s="189">
        <f t="shared" si="114"/>
        <v>0</v>
      </c>
    </row>
    <row r="276" spans="1:45" x14ac:dyDescent="0.2">
      <c r="A276" s="10">
        <f>+IF(OR(Y276&gt;0,I276&gt;0),MAX(A$14:A275)+1,0)</f>
        <v>0</v>
      </c>
      <c r="B276" s="12"/>
      <c r="C276" s="11"/>
      <c r="D276" s="435"/>
      <c r="E276" s="435"/>
      <c r="F276" s="435"/>
      <c r="G276" s="435"/>
      <c r="H276" s="435"/>
      <c r="I276" s="435">
        <f t="shared" si="108"/>
        <v>0</v>
      </c>
      <c r="J276" s="11"/>
      <c r="K276" s="435"/>
      <c r="L276" s="435"/>
      <c r="M276" s="435"/>
      <c r="N276" s="435"/>
      <c r="O276" s="435"/>
      <c r="P276" s="435">
        <f t="shared" si="109"/>
        <v>0</v>
      </c>
      <c r="Q276" s="11"/>
      <c r="R276" s="435"/>
      <c r="S276" s="435"/>
      <c r="T276" s="435"/>
      <c r="U276" s="435"/>
      <c r="V276" s="435"/>
      <c r="W276" s="435">
        <f t="shared" si="110"/>
        <v>0</v>
      </c>
      <c r="X276" s="447">
        <f t="shared" si="93"/>
        <v>0</v>
      </c>
      <c r="Y276" s="156">
        <f t="shared" si="111"/>
        <v>0</v>
      </c>
      <c r="Z276" s="11"/>
      <c r="AA276" s="11"/>
      <c r="AB276" s="156">
        <f t="shared" si="112"/>
        <v>0</v>
      </c>
      <c r="AC276" s="149"/>
      <c r="AD276" s="396">
        <f t="shared" si="94"/>
        <v>0</v>
      </c>
      <c r="AE276" s="157">
        <f t="shared" si="95"/>
        <v>0</v>
      </c>
      <c r="AF276" s="147">
        <f t="shared" si="96"/>
        <v>0</v>
      </c>
      <c r="AG276" s="147">
        <f t="shared" si="97"/>
        <v>0</v>
      </c>
      <c r="AH276" s="186">
        <f t="shared" si="98"/>
        <v>0</v>
      </c>
      <c r="AI276" s="147">
        <f t="shared" si="99"/>
        <v>0</v>
      </c>
      <c r="AJ276" s="147">
        <f t="shared" si="100"/>
        <v>0</v>
      </c>
      <c r="AK276" s="186">
        <f t="shared" si="101"/>
        <v>0</v>
      </c>
      <c r="AL276" s="182">
        <f t="shared" si="102"/>
        <v>0</v>
      </c>
      <c r="AM276" s="147">
        <f t="shared" si="103"/>
        <v>0</v>
      </c>
      <c r="AN276" s="147">
        <f t="shared" si="104"/>
        <v>0</v>
      </c>
      <c r="AO276" s="186">
        <f t="shared" si="105"/>
        <v>0</v>
      </c>
      <c r="AP276" s="147">
        <f t="shared" si="106"/>
        <v>0</v>
      </c>
      <c r="AQ276" s="147">
        <f t="shared" si="107"/>
        <v>0</v>
      </c>
      <c r="AR276" s="190">
        <f t="shared" si="113"/>
        <v>0</v>
      </c>
      <c r="AS276" s="189">
        <f t="shared" si="114"/>
        <v>0</v>
      </c>
    </row>
    <row r="277" spans="1:45" x14ac:dyDescent="0.2">
      <c r="A277" s="10">
        <f>+IF(OR(Y277&gt;0,I277&gt;0),MAX(A$14:A276)+1,0)</f>
        <v>0</v>
      </c>
      <c r="B277" s="12"/>
      <c r="C277" s="11"/>
      <c r="D277" s="435"/>
      <c r="E277" s="435"/>
      <c r="F277" s="435"/>
      <c r="G277" s="435"/>
      <c r="H277" s="435"/>
      <c r="I277" s="435">
        <f t="shared" si="108"/>
        <v>0</v>
      </c>
      <c r="J277" s="11"/>
      <c r="K277" s="435"/>
      <c r="L277" s="435"/>
      <c r="M277" s="435"/>
      <c r="N277" s="435"/>
      <c r="O277" s="435"/>
      <c r="P277" s="435">
        <f t="shared" si="109"/>
        <v>0</v>
      </c>
      <c r="Q277" s="11"/>
      <c r="R277" s="435"/>
      <c r="S277" s="435"/>
      <c r="T277" s="435"/>
      <c r="U277" s="435"/>
      <c r="V277" s="435"/>
      <c r="W277" s="435">
        <f t="shared" si="110"/>
        <v>0</v>
      </c>
      <c r="X277" s="447">
        <f t="shared" si="93"/>
        <v>0</v>
      </c>
      <c r="Y277" s="156">
        <f t="shared" si="111"/>
        <v>0</v>
      </c>
      <c r="Z277" s="11"/>
      <c r="AA277" s="11"/>
      <c r="AB277" s="156">
        <f t="shared" si="112"/>
        <v>0</v>
      </c>
      <c r="AC277" s="149"/>
      <c r="AD277" s="396">
        <f t="shared" si="94"/>
        <v>0</v>
      </c>
      <c r="AE277" s="157">
        <f t="shared" si="95"/>
        <v>0</v>
      </c>
      <c r="AF277" s="147">
        <f t="shared" si="96"/>
        <v>0</v>
      </c>
      <c r="AG277" s="147">
        <f t="shared" si="97"/>
        <v>0</v>
      </c>
      <c r="AH277" s="186">
        <f t="shared" si="98"/>
        <v>0</v>
      </c>
      <c r="AI277" s="147">
        <f t="shared" si="99"/>
        <v>0</v>
      </c>
      <c r="AJ277" s="147">
        <f t="shared" si="100"/>
        <v>0</v>
      </c>
      <c r="AK277" s="186">
        <f t="shared" si="101"/>
        <v>0</v>
      </c>
      <c r="AL277" s="182">
        <f t="shared" si="102"/>
        <v>0</v>
      </c>
      <c r="AM277" s="147">
        <f t="shared" si="103"/>
        <v>0</v>
      </c>
      <c r="AN277" s="147">
        <f t="shared" si="104"/>
        <v>0</v>
      </c>
      <c r="AO277" s="186">
        <f t="shared" si="105"/>
        <v>0</v>
      </c>
      <c r="AP277" s="147">
        <f t="shared" si="106"/>
        <v>0</v>
      </c>
      <c r="AQ277" s="147">
        <f t="shared" si="107"/>
        <v>0</v>
      </c>
      <c r="AR277" s="190">
        <f t="shared" si="113"/>
        <v>0</v>
      </c>
      <c r="AS277" s="189">
        <f t="shared" si="114"/>
        <v>0</v>
      </c>
    </row>
    <row r="278" spans="1:45" x14ac:dyDescent="0.2">
      <c r="A278" s="10">
        <f>+IF(OR(Y278&gt;0,I278&gt;0),MAX(A$14:A277)+1,0)</f>
        <v>0</v>
      </c>
      <c r="B278" s="12"/>
      <c r="C278" s="11"/>
      <c r="D278" s="435"/>
      <c r="E278" s="435"/>
      <c r="F278" s="435"/>
      <c r="G278" s="435"/>
      <c r="H278" s="435"/>
      <c r="I278" s="435">
        <f t="shared" si="108"/>
        <v>0</v>
      </c>
      <c r="J278" s="11"/>
      <c r="K278" s="435"/>
      <c r="L278" s="435"/>
      <c r="M278" s="435"/>
      <c r="N278" s="435"/>
      <c r="O278" s="435"/>
      <c r="P278" s="435">
        <f t="shared" si="109"/>
        <v>0</v>
      </c>
      <c r="Q278" s="11"/>
      <c r="R278" s="435"/>
      <c r="S278" s="435"/>
      <c r="T278" s="435"/>
      <c r="U278" s="435"/>
      <c r="V278" s="435"/>
      <c r="W278" s="435">
        <f t="shared" si="110"/>
        <v>0</v>
      </c>
      <c r="X278" s="447">
        <f t="shared" si="93"/>
        <v>0</v>
      </c>
      <c r="Y278" s="156">
        <f t="shared" si="111"/>
        <v>0</v>
      </c>
      <c r="Z278" s="11"/>
      <c r="AA278" s="11"/>
      <c r="AB278" s="156">
        <f t="shared" si="112"/>
        <v>0</v>
      </c>
      <c r="AC278" s="149"/>
      <c r="AD278" s="396">
        <f t="shared" si="94"/>
        <v>0</v>
      </c>
      <c r="AE278" s="157">
        <f t="shared" si="95"/>
        <v>0</v>
      </c>
      <c r="AF278" s="147">
        <f t="shared" si="96"/>
        <v>0</v>
      </c>
      <c r="AG278" s="147">
        <f t="shared" si="97"/>
        <v>0</v>
      </c>
      <c r="AH278" s="186">
        <f t="shared" si="98"/>
        <v>0</v>
      </c>
      <c r="AI278" s="147">
        <f t="shared" si="99"/>
        <v>0</v>
      </c>
      <c r="AJ278" s="147">
        <f t="shared" si="100"/>
        <v>0</v>
      </c>
      <c r="AK278" s="186">
        <f t="shared" si="101"/>
        <v>0</v>
      </c>
      <c r="AL278" s="182">
        <f t="shared" si="102"/>
        <v>0</v>
      </c>
      <c r="AM278" s="147">
        <f t="shared" si="103"/>
        <v>0</v>
      </c>
      <c r="AN278" s="147">
        <f t="shared" si="104"/>
        <v>0</v>
      </c>
      <c r="AO278" s="186">
        <f t="shared" si="105"/>
        <v>0</v>
      </c>
      <c r="AP278" s="147">
        <f t="shared" si="106"/>
        <v>0</v>
      </c>
      <c r="AQ278" s="147">
        <f t="shared" si="107"/>
        <v>0</v>
      </c>
      <c r="AR278" s="190">
        <f t="shared" si="113"/>
        <v>0</v>
      </c>
      <c r="AS278" s="189">
        <f t="shared" si="114"/>
        <v>0</v>
      </c>
    </row>
    <row r="279" spans="1:45" x14ac:dyDescent="0.2">
      <c r="A279" s="10">
        <f>+IF(OR(Y279&gt;0,I279&gt;0),MAX(A$14:A278)+1,0)</f>
        <v>0</v>
      </c>
      <c r="B279" s="12"/>
      <c r="C279" s="11"/>
      <c r="D279" s="435"/>
      <c r="E279" s="435"/>
      <c r="F279" s="435"/>
      <c r="G279" s="435"/>
      <c r="H279" s="435"/>
      <c r="I279" s="435">
        <f t="shared" si="108"/>
        <v>0</v>
      </c>
      <c r="J279" s="11"/>
      <c r="K279" s="435"/>
      <c r="L279" s="435"/>
      <c r="M279" s="435"/>
      <c r="N279" s="435"/>
      <c r="O279" s="435"/>
      <c r="P279" s="435">
        <f t="shared" si="109"/>
        <v>0</v>
      </c>
      <c r="Q279" s="11"/>
      <c r="R279" s="435"/>
      <c r="S279" s="435"/>
      <c r="T279" s="435"/>
      <c r="U279" s="435"/>
      <c r="V279" s="435"/>
      <c r="W279" s="435">
        <f t="shared" si="110"/>
        <v>0</v>
      </c>
      <c r="X279" s="447">
        <f t="shared" si="93"/>
        <v>0</v>
      </c>
      <c r="Y279" s="156">
        <f t="shared" si="111"/>
        <v>0</v>
      </c>
      <c r="Z279" s="11"/>
      <c r="AA279" s="11"/>
      <c r="AB279" s="156">
        <f t="shared" si="112"/>
        <v>0</v>
      </c>
      <c r="AC279" s="149"/>
      <c r="AD279" s="396">
        <f t="shared" si="94"/>
        <v>0</v>
      </c>
      <c r="AE279" s="157">
        <f t="shared" si="95"/>
        <v>0</v>
      </c>
      <c r="AF279" s="147">
        <f t="shared" si="96"/>
        <v>0</v>
      </c>
      <c r="AG279" s="147">
        <f t="shared" si="97"/>
        <v>0</v>
      </c>
      <c r="AH279" s="186">
        <f t="shared" si="98"/>
        <v>0</v>
      </c>
      <c r="AI279" s="147">
        <f t="shared" si="99"/>
        <v>0</v>
      </c>
      <c r="AJ279" s="147">
        <f t="shared" si="100"/>
        <v>0</v>
      </c>
      <c r="AK279" s="186">
        <f t="shared" si="101"/>
        <v>0</v>
      </c>
      <c r="AL279" s="182">
        <f t="shared" si="102"/>
        <v>0</v>
      </c>
      <c r="AM279" s="147">
        <f t="shared" si="103"/>
        <v>0</v>
      </c>
      <c r="AN279" s="147">
        <f t="shared" si="104"/>
        <v>0</v>
      </c>
      <c r="AO279" s="186">
        <f t="shared" si="105"/>
        <v>0</v>
      </c>
      <c r="AP279" s="147">
        <f t="shared" si="106"/>
        <v>0</v>
      </c>
      <c r="AQ279" s="147">
        <f t="shared" si="107"/>
        <v>0</v>
      </c>
      <c r="AR279" s="190">
        <f t="shared" si="113"/>
        <v>0</v>
      </c>
      <c r="AS279" s="189">
        <f t="shared" si="114"/>
        <v>0</v>
      </c>
    </row>
    <row r="280" spans="1:45" x14ac:dyDescent="0.2">
      <c r="A280" s="10">
        <f>+IF(OR(Y280&gt;0,I280&gt;0),MAX(A$14:A279)+1,0)</f>
        <v>0</v>
      </c>
      <c r="B280" s="12"/>
      <c r="C280" s="11"/>
      <c r="D280" s="435"/>
      <c r="E280" s="435"/>
      <c r="F280" s="435"/>
      <c r="G280" s="435"/>
      <c r="H280" s="435"/>
      <c r="I280" s="435">
        <f t="shared" si="108"/>
        <v>0</v>
      </c>
      <c r="J280" s="11"/>
      <c r="K280" s="435"/>
      <c r="L280" s="435"/>
      <c r="M280" s="435"/>
      <c r="N280" s="435"/>
      <c r="O280" s="435"/>
      <c r="P280" s="435">
        <f t="shared" si="109"/>
        <v>0</v>
      </c>
      <c r="Q280" s="11"/>
      <c r="R280" s="435"/>
      <c r="S280" s="435"/>
      <c r="T280" s="435"/>
      <c r="U280" s="435"/>
      <c r="V280" s="435"/>
      <c r="W280" s="435">
        <f t="shared" si="110"/>
        <v>0</v>
      </c>
      <c r="X280" s="447">
        <f t="shared" si="93"/>
        <v>0</v>
      </c>
      <c r="Y280" s="156">
        <f t="shared" si="111"/>
        <v>0</v>
      </c>
      <c r="Z280" s="11"/>
      <c r="AA280" s="11"/>
      <c r="AB280" s="156">
        <f t="shared" si="112"/>
        <v>0</v>
      </c>
      <c r="AC280" s="149"/>
      <c r="AD280" s="396">
        <f t="shared" si="94"/>
        <v>0</v>
      </c>
      <c r="AE280" s="157">
        <f t="shared" si="95"/>
        <v>0</v>
      </c>
      <c r="AF280" s="147">
        <f t="shared" si="96"/>
        <v>0</v>
      </c>
      <c r="AG280" s="147">
        <f t="shared" si="97"/>
        <v>0</v>
      </c>
      <c r="AH280" s="186">
        <f t="shared" si="98"/>
        <v>0</v>
      </c>
      <c r="AI280" s="147">
        <f t="shared" si="99"/>
        <v>0</v>
      </c>
      <c r="AJ280" s="147">
        <f t="shared" si="100"/>
        <v>0</v>
      </c>
      <c r="AK280" s="186">
        <f t="shared" si="101"/>
        <v>0</v>
      </c>
      <c r="AL280" s="182">
        <f t="shared" si="102"/>
        <v>0</v>
      </c>
      <c r="AM280" s="147">
        <f t="shared" si="103"/>
        <v>0</v>
      </c>
      <c r="AN280" s="147">
        <f t="shared" si="104"/>
        <v>0</v>
      </c>
      <c r="AO280" s="186">
        <f t="shared" si="105"/>
        <v>0</v>
      </c>
      <c r="AP280" s="147">
        <f t="shared" si="106"/>
        <v>0</v>
      </c>
      <c r="AQ280" s="147">
        <f t="shared" si="107"/>
        <v>0</v>
      </c>
      <c r="AR280" s="190">
        <f t="shared" si="113"/>
        <v>0</v>
      </c>
      <c r="AS280" s="189">
        <f t="shared" si="114"/>
        <v>0</v>
      </c>
    </row>
    <row r="281" spans="1:45" x14ac:dyDescent="0.2">
      <c r="A281" s="10">
        <f>+IF(OR(Y281&gt;0,I281&gt;0),MAX(A$14:A280)+1,0)</f>
        <v>0</v>
      </c>
      <c r="B281" s="12"/>
      <c r="C281" s="11"/>
      <c r="D281" s="435"/>
      <c r="E281" s="435"/>
      <c r="F281" s="435"/>
      <c r="G281" s="435"/>
      <c r="H281" s="435"/>
      <c r="I281" s="435">
        <f t="shared" si="108"/>
        <v>0</v>
      </c>
      <c r="J281" s="11"/>
      <c r="K281" s="435"/>
      <c r="L281" s="435"/>
      <c r="M281" s="435"/>
      <c r="N281" s="435"/>
      <c r="O281" s="435"/>
      <c r="P281" s="435">
        <f t="shared" si="109"/>
        <v>0</v>
      </c>
      <c r="Q281" s="11"/>
      <c r="R281" s="435"/>
      <c r="S281" s="435"/>
      <c r="T281" s="435"/>
      <c r="U281" s="435"/>
      <c r="V281" s="435"/>
      <c r="W281" s="435">
        <f t="shared" si="110"/>
        <v>0</v>
      </c>
      <c r="X281" s="447">
        <f t="shared" si="93"/>
        <v>0</v>
      </c>
      <c r="Y281" s="156">
        <f t="shared" si="111"/>
        <v>0</v>
      </c>
      <c r="Z281" s="11"/>
      <c r="AA281" s="11"/>
      <c r="AB281" s="156">
        <f t="shared" si="112"/>
        <v>0</v>
      </c>
      <c r="AC281" s="149"/>
      <c r="AD281" s="396">
        <f t="shared" si="94"/>
        <v>0</v>
      </c>
      <c r="AE281" s="157">
        <f t="shared" si="95"/>
        <v>0</v>
      </c>
      <c r="AF281" s="147">
        <f t="shared" si="96"/>
        <v>0</v>
      </c>
      <c r="AG281" s="147">
        <f t="shared" si="97"/>
        <v>0</v>
      </c>
      <c r="AH281" s="186">
        <f t="shared" si="98"/>
        <v>0</v>
      </c>
      <c r="AI281" s="147">
        <f t="shared" si="99"/>
        <v>0</v>
      </c>
      <c r="AJ281" s="147">
        <f t="shared" si="100"/>
        <v>0</v>
      </c>
      <c r="AK281" s="186">
        <f t="shared" si="101"/>
        <v>0</v>
      </c>
      <c r="AL281" s="182">
        <f t="shared" si="102"/>
        <v>0</v>
      </c>
      <c r="AM281" s="147">
        <f t="shared" si="103"/>
        <v>0</v>
      </c>
      <c r="AN281" s="147">
        <f t="shared" si="104"/>
        <v>0</v>
      </c>
      <c r="AO281" s="186">
        <f t="shared" si="105"/>
        <v>0</v>
      </c>
      <c r="AP281" s="147">
        <f t="shared" si="106"/>
        <v>0</v>
      </c>
      <c r="AQ281" s="147">
        <f t="shared" si="107"/>
        <v>0</v>
      </c>
      <c r="AR281" s="190">
        <f t="shared" si="113"/>
        <v>0</v>
      </c>
      <c r="AS281" s="189">
        <f t="shared" si="114"/>
        <v>0</v>
      </c>
    </row>
    <row r="282" spans="1:45" x14ac:dyDescent="0.2">
      <c r="A282" s="10">
        <f>+IF(OR(Y282&gt;0,I282&gt;0),MAX(A$14:A281)+1,0)</f>
        <v>0</v>
      </c>
      <c r="B282" s="12"/>
      <c r="C282" s="11"/>
      <c r="D282" s="435"/>
      <c r="E282" s="435"/>
      <c r="F282" s="435"/>
      <c r="G282" s="435"/>
      <c r="H282" s="435"/>
      <c r="I282" s="435">
        <f t="shared" si="108"/>
        <v>0</v>
      </c>
      <c r="J282" s="11"/>
      <c r="K282" s="435"/>
      <c r="L282" s="435"/>
      <c r="M282" s="435"/>
      <c r="N282" s="435"/>
      <c r="O282" s="435"/>
      <c r="P282" s="435">
        <f t="shared" si="109"/>
        <v>0</v>
      </c>
      <c r="Q282" s="11"/>
      <c r="R282" s="435"/>
      <c r="S282" s="435"/>
      <c r="T282" s="435"/>
      <c r="U282" s="435"/>
      <c r="V282" s="435"/>
      <c r="W282" s="435">
        <f t="shared" si="110"/>
        <v>0</v>
      </c>
      <c r="X282" s="447">
        <f t="shared" si="93"/>
        <v>0</v>
      </c>
      <c r="Y282" s="156">
        <f t="shared" si="111"/>
        <v>0</v>
      </c>
      <c r="Z282" s="11"/>
      <c r="AA282" s="11"/>
      <c r="AB282" s="156">
        <f t="shared" si="112"/>
        <v>0</v>
      </c>
      <c r="AC282" s="149"/>
      <c r="AD282" s="396">
        <f t="shared" si="94"/>
        <v>0</v>
      </c>
      <c r="AE282" s="157">
        <f t="shared" si="95"/>
        <v>0</v>
      </c>
      <c r="AF282" s="147">
        <f t="shared" si="96"/>
        <v>0</v>
      </c>
      <c r="AG282" s="147">
        <f t="shared" si="97"/>
        <v>0</v>
      </c>
      <c r="AH282" s="186">
        <f t="shared" si="98"/>
        <v>0</v>
      </c>
      <c r="AI282" s="147">
        <f t="shared" si="99"/>
        <v>0</v>
      </c>
      <c r="AJ282" s="147">
        <f t="shared" si="100"/>
        <v>0</v>
      </c>
      <c r="AK282" s="186">
        <f t="shared" si="101"/>
        <v>0</v>
      </c>
      <c r="AL282" s="182">
        <f t="shared" si="102"/>
        <v>0</v>
      </c>
      <c r="AM282" s="147">
        <f t="shared" si="103"/>
        <v>0</v>
      </c>
      <c r="AN282" s="147">
        <f t="shared" si="104"/>
        <v>0</v>
      </c>
      <c r="AO282" s="186">
        <f t="shared" si="105"/>
        <v>0</v>
      </c>
      <c r="AP282" s="147">
        <f t="shared" si="106"/>
        <v>0</v>
      </c>
      <c r="AQ282" s="147">
        <f t="shared" si="107"/>
        <v>0</v>
      </c>
      <c r="AR282" s="190">
        <f t="shared" si="113"/>
        <v>0</v>
      </c>
      <c r="AS282" s="189">
        <f t="shared" si="114"/>
        <v>0</v>
      </c>
    </row>
    <row r="283" spans="1:45" x14ac:dyDescent="0.2">
      <c r="A283" s="10">
        <f>+IF(OR(Y283&gt;0,I283&gt;0),MAX(A$14:A282)+1,0)</f>
        <v>0</v>
      </c>
      <c r="B283" s="12"/>
      <c r="C283" s="11"/>
      <c r="D283" s="435"/>
      <c r="E283" s="435"/>
      <c r="F283" s="435"/>
      <c r="G283" s="435"/>
      <c r="H283" s="435"/>
      <c r="I283" s="435">
        <f t="shared" si="108"/>
        <v>0</v>
      </c>
      <c r="J283" s="11"/>
      <c r="K283" s="435"/>
      <c r="L283" s="435"/>
      <c r="M283" s="435"/>
      <c r="N283" s="435"/>
      <c r="O283" s="435"/>
      <c r="P283" s="435">
        <f t="shared" si="109"/>
        <v>0</v>
      </c>
      <c r="Q283" s="11"/>
      <c r="R283" s="435"/>
      <c r="S283" s="435"/>
      <c r="T283" s="435"/>
      <c r="U283" s="435"/>
      <c r="V283" s="435"/>
      <c r="W283" s="435">
        <f t="shared" si="110"/>
        <v>0</v>
      </c>
      <c r="X283" s="447">
        <f t="shared" si="93"/>
        <v>0</v>
      </c>
      <c r="Y283" s="156">
        <f t="shared" si="111"/>
        <v>0</v>
      </c>
      <c r="Z283" s="11"/>
      <c r="AA283" s="11"/>
      <c r="AB283" s="156">
        <f t="shared" si="112"/>
        <v>0</v>
      </c>
      <c r="AC283" s="149"/>
      <c r="AD283" s="396">
        <f t="shared" si="94"/>
        <v>0</v>
      </c>
      <c r="AE283" s="157">
        <f t="shared" si="95"/>
        <v>0</v>
      </c>
      <c r="AF283" s="147">
        <f t="shared" si="96"/>
        <v>0</v>
      </c>
      <c r="AG283" s="147">
        <f t="shared" si="97"/>
        <v>0</v>
      </c>
      <c r="AH283" s="186">
        <f t="shared" si="98"/>
        <v>0</v>
      </c>
      <c r="AI283" s="147">
        <f t="shared" si="99"/>
        <v>0</v>
      </c>
      <c r="AJ283" s="147">
        <f t="shared" si="100"/>
        <v>0</v>
      </c>
      <c r="AK283" s="186">
        <f t="shared" si="101"/>
        <v>0</v>
      </c>
      <c r="AL283" s="182">
        <f t="shared" si="102"/>
        <v>0</v>
      </c>
      <c r="AM283" s="147">
        <f t="shared" si="103"/>
        <v>0</v>
      </c>
      <c r="AN283" s="147">
        <f t="shared" si="104"/>
        <v>0</v>
      </c>
      <c r="AO283" s="186">
        <f t="shared" si="105"/>
        <v>0</v>
      </c>
      <c r="AP283" s="147">
        <f t="shared" si="106"/>
        <v>0</v>
      </c>
      <c r="AQ283" s="147">
        <f t="shared" si="107"/>
        <v>0</v>
      </c>
      <c r="AR283" s="190">
        <f t="shared" si="113"/>
        <v>0</v>
      </c>
      <c r="AS283" s="189">
        <f t="shared" si="114"/>
        <v>0</v>
      </c>
    </row>
    <row r="284" spans="1:45" x14ac:dyDescent="0.2">
      <c r="A284" s="10">
        <f>+IF(OR(Y284&gt;0,I284&gt;0),MAX(A$14:A283)+1,0)</f>
        <v>0</v>
      </c>
      <c r="B284" s="12"/>
      <c r="C284" s="11"/>
      <c r="D284" s="435"/>
      <c r="E284" s="435"/>
      <c r="F284" s="435"/>
      <c r="G284" s="435"/>
      <c r="H284" s="435"/>
      <c r="I284" s="435">
        <f t="shared" si="108"/>
        <v>0</v>
      </c>
      <c r="J284" s="11"/>
      <c r="K284" s="435"/>
      <c r="L284" s="435"/>
      <c r="M284" s="435"/>
      <c r="N284" s="435"/>
      <c r="O284" s="435"/>
      <c r="P284" s="435">
        <f t="shared" si="109"/>
        <v>0</v>
      </c>
      <c r="Q284" s="11"/>
      <c r="R284" s="435"/>
      <c r="S284" s="435"/>
      <c r="T284" s="435"/>
      <c r="U284" s="435"/>
      <c r="V284" s="435"/>
      <c r="W284" s="435">
        <f t="shared" si="110"/>
        <v>0</v>
      </c>
      <c r="X284" s="447">
        <f t="shared" si="93"/>
        <v>0</v>
      </c>
      <c r="Y284" s="156">
        <f t="shared" si="111"/>
        <v>0</v>
      </c>
      <c r="Z284" s="11"/>
      <c r="AA284" s="11"/>
      <c r="AB284" s="156">
        <f t="shared" si="112"/>
        <v>0</v>
      </c>
      <c r="AC284" s="149"/>
      <c r="AD284" s="396">
        <f t="shared" si="94"/>
        <v>0</v>
      </c>
      <c r="AE284" s="157">
        <f t="shared" si="95"/>
        <v>0</v>
      </c>
      <c r="AF284" s="147">
        <f t="shared" si="96"/>
        <v>0</v>
      </c>
      <c r="AG284" s="147">
        <f t="shared" si="97"/>
        <v>0</v>
      </c>
      <c r="AH284" s="186">
        <f t="shared" si="98"/>
        <v>0</v>
      </c>
      <c r="AI284" s="147">
        <f t="shared" si="99"/>
        <v>0</v>
      </c>
      <c r="AJ284" s="147">
        <f t="shared" si="100"/>
        <v>0</v>
      </c>
      <c r="AK284" s="186">
        <f t="shared" si="101"/>
        <v>0</v>
      </c>
      <c r="AL284" s="182">
        <f t="shared" si="102"/>
        <v>0</v>
      </c>
      <c r="AM284" s="147">
        <f t="shared" si="103"/>
        <v>0</v>
      </c>
      <c r="AN284" s="147">
        <f t="shared" si="104"/>
        <v>0</v>
      </c>
      <c r="AO284" s="186">
        <f t="shared" si="105"/>
        <v>0</v>
      </c>
      <c r="AP284" s="147">
        <f t="shared" si="106"/>
        <v>0</v>
      </c>
      <c r="AQ284" s="147">
        <f t="shared" si="107"/>
        <v>0</v>
      </c>
      <c r="AR284" s="190">
        <f t="shared" si="113"/>
        <v>0</v>
      </c>
      <c r="AS284" s="189">
        <f t="shared" si="114"/>
        <v>0</v>
      </c>
    </row>
    <row r="285" spans="1:45" x14ac:dyDescent="0.2">
      <c r="A285" s="10">
        <f>+IF(OR(Y285&gt;0,I285&gt;0),MAX(A$14:A284)+1,0)</f>
        <v>0</v>
      </c>
      <c r="B285" s="12"/>
      <c r="C285" s="11"/>
      <c r="D285" s="435"/>
      <c r="E285" s="435"/>
      <c r="F285" s="435"/>
      <c r="G285" s="435"/>
      <c r="H285" s="435"/>
      <c r="I285" s="435">
        <f t="shared" si="108"/>
        <v>0</v>
      </c>
      <c r="J285" s="11"/>
      <c r="K285" s="435"/>
      <c r="L285" s="435"/>
      <c r="M285" s="435"/>
      <c r="N285" s="435"/>
      <c r="O285" s="435"/>
      <c r="P285" s="435">
        <f t="shared" si="109"/>
        <v>0</v>
      </c>
      <c r="Q285" s="11"/>
      <c r="R285" s="435"/>
      <c r="S285" s="435"/>
      <c r="T285" s="435"/>
      <c r="U285" s="435"/>
      <c r="V285" s="435"/>
      <c r="W285" s="435">
        <f t="shared" si="110"/>
        <v>0</v>
      </c>
      <c r="X285" s="447">
        <f t="shared" si="93"/>
        <v>0</v>
      </c>
      <c r="Y285" s="156">
        <f t="shared" si="111"/>
        <v>0</v>
      </c>
      <c r="Z285" s="11"/>
      <c r="AA285" s="11"/>
      <c r="AB285" s="156">
        <f t="shared" si="112"/>
        <v>0</v>
      </c>
      <c r="AC285" s="149"/>
      <c r="AD285" s="396">
        <f t="shared" si="94"/>
        <v>0</v>
      </c>
      <c r="AE285" s="157">
        <f t="shared" si="95"/>
        <v>0</v>
      </c>
      <c r="AF285" s="147">
        <f t="shared" si="96"/>
        <v>0</v>
      </c>
      <c r="AG285" s="147">
        <f t="shared" si="97"/>
        <v>0</v>
      </c>
      <c r="AH285" s="186">
        <f t="shared" si="98"/>
        <v>0</v>
      </c>
      <c r="AI285" s="147">
        <f t="shared" si="99"/>
        <v>0</v>
      </c>
      <c r="AJ285" s="147">
        <f t="shared" si="100"/>
        <v>0</v>
      </c>
      <c r="AK285" s="186">
        <f t="shared" si="101"/>
        <v>0</v>
      </c>
      <c r="AL285" s="182">
        <f t="shared" si="102"/>
        <v>0</v>
      </c>
      <c r="AM285" s="147">
        <f t="shared" si="103"/>
        <v>0</v>
      </c>
      <c r="AN285" s="147">
        <f t="shared" si="104"/>
        <v>0</v>
      </c>
      <c r="AO285" s="186">
        <f t="shared" si="105"/>
        <v>0</v>
      </c>
      <c r="AP285" s="147">
        <f t="shared" si="106"/>
        <v>0</v>
      </c>
      <c r="AQ285" s="147">
        <f t="shared" si="107"/>
        <v>0</v>
      </c>
      <c r="AR285" s="190">
        <f t="shared" si="113"/>
        <v>0</v>
      </c>
      <c r="AS285" s="189">
        <f t="shared" si="114"/>
        <v>0</v>
      </c>
    </row>
    <row r="286" spans="1:45" x14ac:dyDescent="0.2">
      <c r="A286" s="10">
        <f>+IF(OR(Y286&gt;0,I286&gt;0),MAX(A$14:A285)+1,0)</f>
        <v>0</v>
      </c>
      <c r="B286" s="12"/>
      <c r="C286" s="11"/>
      <c r="D286" s="435"/>
      <c r="E286" s="435"/>
      <c r="F286" s="435"/>
      <c r="G286" s="435"/>
      <c r="H286" s="435"/>
      <c r="I286" s="435">
        <f t="shared" si="108"/>
        <v>0</v>
      </c>
      <c r="J286" s="11"/>
      <c r="K286" s="435"/>
      <c r="L286" s="435"/>
      <c r="M286" s="435"/>
      <c r="N286" s="435"/>
      <c r="O286" s="435"/>
      <c r="P286" s="435">
        <f t="shared" si="109"/>
        <v>0</v>
      </c>
      <c r="Q286" s="11"/>
      <c r="R286" s="435"/>
      <c r="S286" s="435"/>
      <c r="T286" s="435"/>
      <c r="U286" s="435"/>
      <c r="V286" s="435"/>
      <c r="W286" s="435">
        <f t="shared" si="110"/>
        <v>0</v>
      </c>
      <c r="X286" s="447">
        <f t="shared" si="93"/>
        <v>0</v>
      </c>
      <c r="Y286" s="156">
        <f t="shared" si="111"/>
        <v>0</v>
      </c>
      <c r="Z286" s="11"/>
      <c r="AA286" s="11"/>
      <c r="AB286" s="156">
        <f t="shared" si="112"/>
        <v>0</v>
      </c>
      <c r="AC286" s="149"/>
      <c r="AD286" s="396">
        <f t="shared" si="94"/>
        <v>0</v>
      </c>
      <c r="AE286" s="157">
        <f t="shared" si="95"/>
        <v>0</v>
      </c>
      <c r="AF286" s="147">
        <f t="shared" si="96"/>
        <v>0</v>
      </c>
      <c r="AG286" s="147">
        <f t="shared" si="97"/>
        <v>0</v>
      </c>
      <c r="AH286" s="186">
        <f t="shared" si="98"/>
        <v>0</v>
      </c>
      <c r="AI286" s="147">
        <f t="shared" si="99"/>
        <v>0</v>
      </c>
      <c r="AJ286" s="147">
        <f t="shared" si="100"/>
        <v>0</v>
      </c>
      <c r="AK286" s="186">
        <f t="shared" si="101"/>
        <v>0</v>
      </c>
      <c r="AL286" s="182">
        <f t="shared" si="102"/>
        <v>0</v>
      </c>
      <c r="AM286" s="147">
        <f t="shared" si="103"/>
        <v>0</v>
      </c>
      <c r="AN286" s="147">
        <f t="shared" si="104"/>
        <v>0</v>
      </c>
      <c r="AO286" s="186">
        <f t="shared" si="105"/>
        <v>0</v>
      </c>
      <c r="AP286" s="147">
        <f t="shared" si="106"/>
        <v>0</v>
      </c>
      <c r="AQ286" s="147">
        <f t="shared" si="107"/>
        <v>0</v>
      </c>
      <c r="AR286" s="190">
        <f t="shared" si="113"/>
        <v>0</v>
      </c>
      <c r="AS286" s="189">
        <f t="shared" si="114"/>
        <v>0</v>
      </c>
    </row>
    <row r="287" spans="1:45" x14ac:dyDescent="0.2">
      <c r="A287" s="10">
        <f>+IF(OR(Y287&gt;0,I287&gt;0),MAX(A$14:A286)+1,0)</f>
        <v>0</v>
      </c>
      <c r="B287" s="12"/>
      <c r="C287" s="11"/>
      <c r="D287" s="435"/>
      <c r="E287" s="435"/>
      <c r="F287" s="435"/>
      <c r="G287" s="435"/>
      <c r="H287" s="435"/>
      <c r="I287" s="435">
        <f t="shared" si="108"/>
        <v>0</v>
      </c>
      <c r="J287" s="11"/>
      <c r="K287" s="435"/>
      <c r="L287" s="435"/>
      <c r="M287" s="435"/>
      <c r="N287" s="435"/>
      <c r="O287" s="435"/>
      <c r="P287" s="435">
        <f t="shared" si="109"/>
        <v>0</v>
      </c>
      <c r="Q287" s="11"/>
      <c r="R287" s="435"/>
      <c r="S287" s="435"/>
      <c r="T287" s="435"/>
      <c r="U287" s="435"/>
      <c r="V287" s="435"/>
      <c r="W287" s="435">
        <f t="shared" si="110"/>
        <v>0</v>
      </c>
      <c r="X287" s="447">
        <f t="shared" si="93"/>
        <v>0</v>
      </c>
      <c r="Y287" s="156">
        <f t="shared" si="111"/>
        <v>0</v>
      </c>
      <c r="Z287" s="11"/>
      <c r="AA287" s="11"/>
      <c r="AB287" s="156">
        <f t="shared" si="112"/>
        <v>0</v>
      </c>
      <c r="AC287" s="149"/>
      <c r="AD287" s="396">
        <f t="shared" si="94"/>
        <v>0</v>
      </c>
      <c r="AE287" s="157">
        <f t="shared" si="95"/>
        <v>0</v>
      </c>
      <c r="AF287" s="147">
        <f t="shared" si="96"/>
        <v>0</v>
      </c>
      <c r="AG287" s="147">
        <f t="shared" si="97"/>
        <v>0</v>
      </c>
      <c r="AH287" s="186">
        <f t="shared" si="98"/>
        <v>0</v>
      </c>
      <c r="AI287" s="147">
        <f t="shared" si="99"/>
        <v>0</v>
      </c>
      <c r="AJ287" s="147">
        <f t="shared" si="100"/>
        <v>0</v>
      </c>
      <c r="AK287" s="186">
        <f t="shared" si="101"/>
        <v>0</v>
      </c>
      <c r="AL287" s="182">
        <f t="shared" si="102"/>
        <v>0</v>
      </c>
      <c r="AM287" s="147">
        <f t="shared" si="103"/>
        <v>0</v>
      </c>
      <c r="AN287" s="147">
        <f t="shared" si="104"/>
        <v>0</v>
      </c>
      <c r="AO287" s="186">
        <f t="shared" si="105"/>
        <v>0</v>
      </c>
      <c r="AP287" s="147">
        <f t="shared" si="106"/>
        <v>0</v>
      </c>
      <c r="AQ287" s="147">
        <f t="shared" si="107"/>
        <v>0</v>
      </c>
      <c r="AR287" s="190">
        <f t="shared" si="113"/>
        <v>0</v>
      </c>
      <c r="AS287" s="189">
        <f t="shared" si="114"/>
        <v>0</v>
      </c>
    </row>
    <row r="288" spans="1:45" x14ac:dyDescent="0.2">
      <c r="A288" s="10">
        <f>+IF(OR(Y288&gt;0,I288&gt;0),MAX(A$14:A287)+1,0)</f>
        <v>0</v>
      </c>
      <c r="B288" s="12"/>
      <c r="C288" s="11"/>
      <c r="D288" s="435"/>
      <c r="E288" s="435"/>
      <c r="F288" s="435"/>
      <c r="G288" s="435"/>
      <c r="H288" s="435"/>
      <c r="I288" s="435">
        <f t="shared" si="108"/>
        <v>0</v>
      </c>
      <c r="J288" s="11"/>
      <c r="K288" s="435"/>
      <c r="L288" s="435"/>
      <c r="M288" s="435"/>
      <c r="N288" s="435"/>
      <c r="O288" s="435"/>
      <c r="P288" s="435">
        <f t="shared" si="109"/>
        <v>0</v>
      </c>
      <c r="Q288" s="11"/>
      <c r="R288" s="435"/>
      <c r="S288" s="435"/>
      <c r="T288" s="435"/>
      <c r="U288" s="435"/>
      <c r="V288" s="435"/>
      <c r="W288" s="435">
        <f t="shared" si="110"/>
        <v>0</v>
      </c>
      <c r="X288" s="447">
        <f t="shared" si="93"/>
        <v>0</v>
      </c>
      <c r="Y288" s="156">
        <f t="shared" si="111"/>
        <v>0</v>
      </c>
      <c r="Z288" s="11"/>
      <c r="AA288" s="11"/>
      <c r="AB288" s="156">
        <f t="shared" si="112"/>
        <v>0</v>
      </c>
      <c r="AC288" s="149"/>
      <c r="AD288" s="396">
        <f t="shared" si="94"/>
        <v>0</v>
      </c>
      <c r="AE288" s="157">
        <f t="shared" si="95"/>
        <v>0</v>
      </c>
      <c r="AF288" s="147">
        <f t="shared" si="96"/>
        <v>0</v>
      </c>
      <c r="AG288" s="147">
        <f t="shared" si="97"/>
        <v>0</v>
      </c>
      <c r="AH288" s="186">
        <f t="shared" si="98"/>
        <v>0</v>
      </c>
      <c r="AI288" s="147">
        <f t="shared" si="99"/>
        <v>0</v>
      </c>
      <c r="AJ288" s="147">
        <f t="shared" si="100"/>
        <v>0</v>
      </c>
      <c r="AK288" s="186">
        <f t="shared" si="101"/>
        <v>0</v>
      </c>
      <c r="AL288" s="182">
        <f t="shared" si="102"/>
        <v>0</v>
      </c>
      <c r="AM288" s="147">
        <f t="shared" si="103"/>
        <v>0</v>
      </c>
      <c r="AN288" s="147">
        <f t="shared" si="104"/>
        <v>0</v>
      </c>
      <c r="AO288" s="186">
        <f t="shared" si="105"/>
        <v>0</v>
      </c>
      <c r="AP288" s="147">
        <f t="shared" si="106"/>
        <v>0</v>
      </c>
      <c r="AQ288" s="147">
        <f t="shared" si="107"/>
        <v>0</v>
      </c>
      <c r="AR288" s="190">
        <f t="shared" si="113"/>
        <v>0</v>
      </c>
      <c r="AS288" s="189">
        <f t="shared" si="114"/>
        <v>0</v>
      </c>
    </row>
    <row r="289" spans="1:45" x14ac:dyDescent="0.2">
      <c r="A289" s="10">
        <f>+IF(OR(Y289&gt;0,I289&gt;0),MAX(A$14:A288)+1,0)</f>
        <v>0</v>
      </c>
      <c r="B289" s="12"/>
      <c r="C289" s="11"/>
      <c r="D289" s="435"/>
      <c r="E289" s="435"/>
      <c r="F289" s="435"/>
      <c r="G289" s="435"/>
      <c r="H289" s="435"/>
      <c r="I289" s="435">
        <f t="shared" si="108"/>
        <v>0</v>
      </c>
      <c r="J289" s="11"/>
      <c r="K289" s="435"/>
      <c r="L289" s="435"/>
      <c r="M289" s="435"/>
      <c r="N289" s="435"/>
      <c r="O289" s="435"/>
      <c r="P289" s="435">
        <f t="shared" si="109"/>
        <v>0</v>
      </c>
      <c r="Q289" s="11"/>
      <c r="R289" s="435"/>
      <c r="S289" s="435"/>
      <c r="T289" s="435"/>
      <c r="U289" s="435"/>
      <c r="V289" s="435"/>
      <c r="W289" s="435">
        <f t="shared" si="110"/>
        <v>0</v>
      </c>
      <c r="X289" s="447">
        <f t="shared" si="93"/>
        <v>0</v>
      </c>
      <c r="Y289" s="156">
        <f t="shared" si="111"/>
        <v>0</v>
      </c>
      <c r="Z289" s="11"/>
      <c r="AA289" s="11"/>
      <c r="AB289" s="156">
        <f t="shared" si="112"/>
        <v>0</v>
      </c>
      <c r="AC289" s="149"/>
      <c r="AD289" s="396">
        <f t="shared" si="94"/>
        <v>0</v>
      </c>
      <c r="AE289" s="157">
        <f t="shared" si="95"/>
        <v>0</v>
      </c>
      <c r="AF289" s="147">
        <f t="shared" si="96"/>
        <v>0</v>
      </c>
      <c r="AG289" s="147">
        <f t="shared" si="97"/>
        <v>0</v>
      </c>
      <c r="AH289" s="186">
        <f t="shared" si="98"/>
        <v>0</v>
      </c>
      <c r="AI289" s="147">
        <f t="shared" si="99"/>
        <v>0</v>
      </c>
      <c r="AJ289" s="147">
        <f t="shared" si="100"/>
        <v>0</v>
      </c>
      <c r="AK289" s="186">
        <f t="shared" si="101"/>
        <v>0</v>
      </c>
      <c r="AL289" s="182">
        <f t="shared" si="102"/>
        <v>0</v>
      </c>
      <c r="AM289" s="147">
        <f t="shared" si="103"/>
        <v>0</v>
      </c>
      <c r="AN289" s="147">
        <f t="shared" si="104"/>
        <v>0</v>
      </c>
      <c r="AO289" s="186">
        <f t="shared" si="105"/>
        <v>0</v>
      </c>
      <c r="AP289" s="147">
        <f t="shared" si="106"/>
        <v>0</v>
      </c>
      <c r="AQ289" s="147">
        <f t="shared" si="107"/>
        <v>0</v>
      </c>
      <c r="AR289" s="190">
        <f t="shared" si="113"/>
        <v>0</v>
      </c>
      <c r="AS289" s="189">
        <f t="shared" si="114"/>
        <v>0</v>
      </c>
    </row>
    <row r="290" spans="1:45" x14ac:dyDescent="0.2">
      <c r="A290" s="10">
        <f>+IF(OR(Y290&gt;0,I290&gt;0),MAX(A$14:A289)+1,0)</f>
        <v>0</v>
      </c>
      <c r="B290" s="12"/>
      <c r="C290" s="11"/>
      <c r="D290" s="435"/>
      <c r="E290" s="435"/>
      <c r="F290" s="435"/>
      <c r="G290" s="435"/>
      <c r="H290" s="435"/>
      <c r="I290" s="435">
        <f t="shared" si="108"/>
        <v>0</v>
      </c>
      <c r="J290" s="11"/>
      <c r="K290" s="435"/>
      <c r="L290" s="435"/>
      <c r="M290" s="435"/>
      <c r="N290" s="435"/>
      <c r="O290" s="435"/>
      <c r="P290" s="435">
        <f t="shared" si="109"/>
        <v>0</v>
      </c>
      <c r="Q290" s="11"/>
      <c r="R290" s="435"/>
      <c r="S290" s="435"/>
      <c r="T290" s="435"/>
      <c r="U290" s="435"/>
      <c r="V290" s="435"/>
      <c r="W290" s="435">
        <f t="shared" si="110"/>
        <v>0</v>
      </c>
      <c r="X290" s="447">
        <f t="shared" si="93"/>
        <v>0</v>
      </c>
      <c r="Y290" s="156">
        <f t="shared" si="111"/>
        <v>0</v>
      </c>
      <c r="Z290" s="11"/>
      <c r="AA290" s="11"/>
      <c r="AB290" s="156">
        <f t="shared" si="112"/>
        <v>0</v>
      </c>
      <c r="AC290" s="149"/>
      <c r="AD290" s="396">
        <f t="shared" si="94"/>
        <v>0</v>
      </c>
      <c r="AE290" s="157">
        <f t="shared" si="95"/>
        <v>0</v>
      </c>
      <c r="AF290" s="147">
        <f t="shared" si="96"/>
        <v>0</v>
      </c>
      <c r="AG290" s="147">
        <f t="shared" si="97"/>
        <v>0</v>
      </c>
      <c r="AH290" s="186">
        <f t="shared" si="98"/>
        <v>0</v>
      </c>
      <c r="AI290" s="147">
        <f t="shared" si="99"/>
        <v>0</v>
      </c>
      <c r="AJ290" s="147">
        <f t="shared" si="100"/>
        <v>0</v>
      </c>
      <c r="AK290" s="186">
        <f t="shared" si="101"/>
        <v>0</v>
      </c>
      <c r="AL290" s="182">
        <f t="shared" si="102"/>
        <v>0</v>
      </c>
      <c r="AM290" s="147">
        <f t="shared" si="103"/>
        <v>0</v>
      </c>
      <c r="AN290" s="147">
        <f t="shared" si="104"/>
        <v>0</v>
      </c>
      <c r="AO290" s="186">
        <f t="shared" si="105"/>
        <v>0</v>
      </c>
      <c r="AP290" s="147">
        <f t="shared" si="106"/>
        <v>0</v>
      </c>
      <c r="AQ290" s="147">
        <f t="shared" si="107"/>
        <v>0</v>
      </c>
      <c r="AR290" s="190">
        <f t="shared" si="113"/>
        <v>0</v>
      </c>
      <c r="AS290" s="189">
        <f t="shared" si="114"/>
        <v>0</v>
      </c>
    </row>
    <row r="291" spans="1:45" x14ac:dyDescent="0.2">
      <c r="A291" s="10">
        <f>+IF(OR(Y291&gt;0,I291&gt;0),MAX(A$14:A290)+1,0)</f>
        <v>0</v>
      </c>
      <c r="B291" s="12"/>
      <c r="C291" s="11"/>
      <c r="D291" s="435"/>
      <c r="E291" s="435"/>
      <c r="F291" s="435"/>
      <c r="G291" s="435"/>
      <c r="H291" s="435"/>
      <c r="I291" s="435">
        <f t="shared" si="108"/>
        <v>0</v>
      </c>
      <c r="J291" s="11"/>
      <c r="K291" s="435"/>
      <c r="L291" s="435"/>
      <c r="M291" s="435"/>
      <c r="N291" s="435"/>
      <c r="O291" s="435"/>
      <c r="P291" s="435">
        <f t="shared" si="109"/>
        <v>0</v>
      </c>
      <c r="Q291" s="11"/>
      <c r="R291" s="435"/>
      <c r="S291" s="435"/>
      <c r="T291" s="435"/>
      <c r="U291" s="435"/>
      <c r="V291" s="435"/>
      <c r="W291" s="435">
        <f t="shared" si="110"/>
        <v>0</v>
      </c>
      <c r="X291" s="447">
        <f t="shared" si="93"/>
        <v>0</v>
      </c>
      <c r="Y291" s="156">
        <f t="shared" si="111"/>
        <v>0</v>
      </c>
      <c r="Z291" s="11"/>
      <c r="AA291" s="11"/>
      <c r="AB291" s="156">
        <f t="shared" si="112"/>
        <v>0</v>
      </c>
      <c r="AC291" s="149"/>
      <c r="AD291" s="396">
        <f t="shared" si="94"/>
        <v>0</v>
      </c>
      <c r="AE291" s="157">
        <f t="shared" si="95"/>
        <v>0</v>
      </c>
      <c r="AF291" s="147">
        <f t="shared" si="96"/>
        <v>0</v>
      </c>
      <c r="AG291" s="147">
        <f t="shared" si="97"/>
        <v>0</v>
      </c>
      <c r="AH291" s="186">
        <f t="shared" si="98"/>
        <v>0</v>
      </c>
      <c r="AI291" s="147">
        <f t="shared" si="99"/>
        <v>0</v>
      </c>
      <c r="AJ291" s="147">
        <f t="shared" si="100"/>
        <v>0</v>
      </c>
      <c r="AK291" s="186">
        <f t="shared" si="101"/>
        <v>0</v>
      </c>
      <c r="AL291" s="182">
        <f t="shared" si="102"/>
        <v>0</v>
      </c>
      <c r="AM291" s="147">
        <f t="shared" si="103"/>
        <v>0</v>
      </c>
      <c r="AN291" s="147">
        <f t="shared" si="104"/>
        <v>0</v>
      </c>
      <c r="AO291" s="186">
        <f t="shared" si="105"/>
        <v>0</v>
      </c>
      <c r="AP291" s="147">
        <f t="shared" si="106"/>
        <v>0</v>
      </c>
      <c r="AQ291" s="147">
        <f t="shared" si="107"/>
        <v>0</v>
      </c>
      <c r="AR291" s="190">
        <f t="shared" si="113"/>
        <v>0</v>
      </c>
      <c r="AS291" s="189">
        <f t="shared" si="114"/>
        <v>0</v>
      </c>
    </row>
    <row r="292" spans="1:45" x14ac:dyDescent="0.2">
      <c r="A292" s="10">
        <f>+IF(OR(Y292&gt;0,I292&gt;0),MAX(A$14:A291)+1,0)</f>
        <v>0</v>
      </c>
      <c r="B292" s="12"/>
      <c r="C292" s="11"/>
      <c r="D292" s="435"/>
      <c r="E292" s="435"/>
      <c r="F292" s="435"/>
      <c r="G292" s="435"/>
      <c r="H292" s="435"/>
      <c r="I292" s="435">
        <f t="shared" si="108"/>
        <v>0</v>
      </c>
      <c r="J292" s="11"/>
      <c r="K292" s="435"/>
      <c r="L292" s="435"/>
      <c r="M292" s="435"/>
      <c r="N292" s="435"/>
      <c r="O292" s="435"/>
      <c r="P292" s="435">
        <f t="shared" si="109"/>
        <v>0</v>
      </c>
      <c r="Q292" s="11"/>
      <c r="R292" s="435"/>
      <c r="S292" s="435"/>
      <c r="T292" s="435"/>
      <c r="U292" s="435"/>
      <c r="V292" s="435"/>
      <c r="W292" s="435">
        <f t="shared" si="110"/>
        <v>0</v>
      </c>
      <c r="X292" s="447">
        <f t="shared" si="93"/>
        <v>0</v>
      </c>
      <c r="Y292" s="156">
        <f t="shared" si="111"/>
        <v>0</v>
      </c>
      <c r="Z292" s="11"/>
      <c r="AA292" s="11"/>
      <c r="AB292" s="156">
        <f t="shared" si="112"/>
        <v>0</v>
      </c>
      <c r="AC292" s="149"/>
      <c r="AD292" s="396">
        <f t="shared" si="94"/>
        <v>0</v>
      </c>
      <c r="AE292" s="157">
        <f t="shared" si="95"/>
        <v>0</v>
      </c>
      <c r="AF292" s="147">
        <f t="shared" si="96"/>
        <v>0</v>
      </c>
      <c r="AG292" s="147">
        <f t="shared" si="97"/>
        <v>0</v>
      </c>
      <c r="AH292" s="186">
        <f t="shared" si="98"/>
        <v>0</v>
      </c>
      <c r="AI292" s="147">
        <f t="shared" si="99"/>
        <v>0</v>
      </c>
      <c r="AJ292" s="147">
        <f t="shared" si="100"/>
        <v>0</v>
      </c>
      <c r="AK292" s="186">
        <f t="shared" si="101"/>
        <v>0</v>
      </c>
      <c r="AL292" s="182">
        <f t="shared" si="102"/>
        <v>0</v>
      </c>
      <c r="AM292" s="147">
        <f t="shared" si="103"/>
        <v>0</v>
      </c>
      <c r="AN292" s="147">
        <f t="shared" si="104"/>
        <v>0</v>
      </c>
      <c r="AO292" s="186">
        <f t="shared" si="105"/>
        <v>0</v>
      </c>
      <c r="AP292" s="147">
        <f t="shared" si="106"/>
        <v>0</v>
      </c>
      <c r="AQ292" s="147">
        <f t="shared" si="107"/>
        <v>0</v>
      </c>
      <c r="AR292" s="190">
        <f t="shared" si="113"/>
        <v>0</v>
      </c>
      <c r="AS292" s="189">
        <f t="shared" si="114"/>
        <v>0</v>
      </c>
    </row>
    <row r="293" spans="1:45" x14ac:dyDescent="0.2">
      <c r="A293" s="10">
        <f>+IF(OR(Y293&gt;0,I293&gt;0),MAX(A$14:A292)+1,0)</f>
        <v>0</v>
      </c>
      <c r="B293" s="12"/>
      <c r="C293" s="11"/>
      <c r="D293" s="435"/>
      <c r="E293" s="435"/>
      <c r="F293" s="435"/>
      <c r="G293" s="435"/>
      <c r="H293" s="435"/>
      <c r="I293" s="435">
        <f t="shared" si="108"/>
        <v>0</v>
      </c>
      <c r="J293" s="11"/>
      <c r="K293" s="435"/>
      <c r="L293" s="435"/>
      <c r="M293" s="435"/>
      <c r="N293" s="435"/>
      <c r="O293" s="435"/>
      <c r="P293" s="435">
        <f t="shared" si="109"/>
        <v>0</v>
      </c>
      <c r="Q293" s="11"/>
      <c r="R293" s="435"/>
      <c r="S293" s="435"/>
      <c r="T293" s="435"/>
      <c r="U293" s="435"/>
      <c r="V293" s="435"/>
      <c r="W293" s="435">
        <f t="shared" si="110"/>
        <v>0</v>
      </c>
      <c r="X293" s="447">
        <f t="shared" si="93"/>
        <v>0</v>
      </c>
      <c r="Y293" s="156">
        <f t="shared" si="111"/>
        <v>0</v>
      </c>
      <c r="Z293" s="11"/>
      <c r="AA293" s="11"/>
      <c r="AB293" s="156">
        <f t="shared" si="112"/>
        <v>0</v>
      </c>
      <c r="AC293" s="149"/>
      <c r="AD293" s="396">
        <f t="shared" si="94"/>
        <v>0</v>
      </c>
      <c r="AE293" s="157">
        <f t="shared" si="95"/>
        <v>0</v>
      </c>
      <c r="AF293" s="147">
        <f t="shared" si="96"/>
        <v>0</v>
      </c>
      <c r="AG293" s="147">
        <f t="shared" si="97"/>
        <v>0</v>
      </c>
      <c r="AH293" s="186">
        <f t="shared" si="98"/>
        <v>0</v>
      </c>
      <c r="AI293" s="147">
        <f t="shared" si="99"/>
        <v>0</v>
      </c>
      <c r="AJ293" s="147">
        <f t="shared" si="100"/>
        <v>0</v>
      </c>
      <c r="AK293" s="186">
        <f t="shared" si="101"/>
        <v>0</v>
      </c>
      <c r="AL293" s="182">
        <f t="shared" si="102"/>
        <v>0</v>
      </c>
      <c r="AM293" s="147">
        <f t="shared" si="103"/>
        <v>0</v>
      </c>
      <c r="AN293" s="147">
        <f t="shared" si="104"/>
        <v>0</v>
      </c>
      <c r="AO293" s="186">
        <f t="shared" si="105"/>
        <v>0</v>
      </c>
      <c r="AP293" s="147">
        <f t="shared" si="106"/>
        <v>0</v>
      </c>
      <c r="AQ293" s="147">
        <f t="shared" si="107"/>
        <v>0</v>
      </c>
      <c r="AR293" s="190">
        <f t="shared" si="113"/>
        <v>0</v>
      </c>
      <c r="AS293" s="189">
        <f t="shared" si="114"/>
        <v>0</v>
      </c>
    </row>
    <row r="294" spans="1:45" x14ac:dyDescent="0.2">
      <c r="A294" s="10">
        <f>+IF(OR(Y294&gt;0,I294&gt;0),MAX(A$14:A293)+1,0)</f>
        <v>0</v>
      </c>
      <c r="B294" s="12"/>
      <c r="C294" s="11"/>
      <c r="D294" s="435"/>
      <c r="E294" s="435"/>
      <c r="F294" s="435"/>
      <c r="G294" s="435"/>
      <c r="H294" s="435"/>
      <c r="I294" s="435">
        <f t="shared" si="108"/>
        <v>0</v>
      </c>
      <c r="J294" s="11"/>
      <c r="K294" s="435"/>
      <c r="L294" s="435"/>
      <c r="M294" s="435"/>
      <c r="N294" s="435"/>
      <c r="O294" s="435"/>
      <c r="P294" s="435">
        <f t="shared" si="109"/>
        <v>0</v>
      </c>
      <c r="Q294" s="11"/>
      <c r="R294" s="435"/>
      <c r="S294" s="435"/>
      <c r="T294" s="435"/>
      <c r="U294" s="435"/>
      <c r="V294" s="435"/>
      <c r="W294" s="435">
        <f t="shared" si="110"/>
        <v>0</v>
      </c>
      <c r="X294" s="447">
        <f t="shared" si="93"/>
        <v>0</v>
      </c>
      <c r="Y294" s="156">
        <f t="shared" si="111"/>
        <v>0</v>
      </c>
      <c r="Z294" s="11"/>
      <c r="AA294" s="11"/>
      <c r="AB294" s="156">
        <f t="shared" si="112"/>
        <v>0</v>
      </c>
      <c r="AC294" s="149"/>
      <c r="AD294" s="396">
        <f t="shared" si="94"/>
        <v>0</v>
      </c>
      <c r="AE294" s="157">
        <f t="shared" si="95"/>
        <v>0</v>
      </c>
      <c r="AF294" s="147">
        <f t="shared" si="96"/>
        <v>0</v>
      </c>
      <c r="AG294" s="147">
        <f t="shared" si="97"/>
        <v>0</v>
      </c>
      <c r="AH294" s="186">
        <f t="shared" si="98"/>
        <v>0</v>
      </c>
      <c r="AI294" s="147">
        <f t="shared" si="99"/>
        <v>0</v>
      </c>
      <c r="AJ294" s="147">
        <f t="shared" si="100"/>
        <v>0</v>
      </c>
      <c r="AK294" s="186">
        <f t="shared" si="101"/>
        <v>0</v>
      </c>
      <c r="AL294" s="182">
        <f t="shared" si="102"/>
        <v>0</v>
      </c>
      <c r="AM294" s="147">
        <f t="shared" si="103"/>
        <v>0</v>
      </c>
      <c r="AN294" s="147">
        <f t="shared" si="104"/>
        <v>0</v>
      </c>
      <c r="AO294" s="186">
        <f t="shared" si="105"/>
        <v>0</v>
      </c>
      <c r="AP294" s="147">
        <f t="shared" si="106"/>
        <v>0</v>
      </c>
      <c r="AQ294" s="147">
        <f t="shared" si="107"/>
        <v>0</v>
      </c>
      <c r="AR294" s="190">
        <f t="shared" si="113"/>
        <v>0</v>
      </c>
      <c r="AS294" s="189">
        <f t="shared" si="114"/>
        <v>0</v>
      </c>
    </row>
    <row r="295" spans="1:45" x14ac:dyDescent="0.2">
      <c r="A295" s="10">
        <f>+IF(OR(Y295&gt;0,I295&gt;0),MAX(A$14:A294)+1,0)</f>
        <v>0</v>
      </c>
      <c r="B295" s="12"/>
      <c r="C295" s="11"/>
      <c r="D295" s="435"/>
      <c r="E295" s="435"/>
      <c r="F295" s="435"/>
      <c r="G295" s="435"/>
      <c r="H295" s="435"/>
      <c r="I295" s="435">
        <f t="shared" si="108"/>
        <v>0</v>
      </c>
      <c r="J295" s="11"/>
      <c r="K295" s="435"/>
      <c r="L295" s="435"/>
      <c r="M295" s="435"/>
      <c r="N295" s="435"/>
      <c r="O295" s="435"/>
      <c r="P295" s="435">
        <f t="shared" si="109"/>
        <v>0</v>
      </c>
      <c r="Q295" s="11"/>
      <c r="R295" s="435"/>
      <c r="S295" s="435"/>
      <c r="T295" s="435"/>
      <c r="U295" s="435"/>
      <c r="V295" s="435"/>
      <c r="W295" s="435">
        <f t="shared" si="110"/>
        <v>0</v>
      </c>
      <c r="X295" s="447">
        <f t="shared" si="93"/>
        <v>0</v>
      </c>
      <c r="Y295" s="156">
        <f t="shared" si="111"/>
        <v>0</v>
      </c>
      <c r="Z295" s="11"/>
      <c r="AA295" s="11"/>
      <c r="AB295" s="156">
        <f t="shared" si="112"/>
        <v>0</v>
      </c>
      <c r="AC295" s="149"/>
      <c r="AD295" s="396">
        <f t="shared" si="94"/>
        <v>0</v>
      </c>
      <c r="AE295" s="157">
        <f t="shared" si="95"/>
        <v>0</v>
      </c>
      <c r="AF295" s="147">
        <f t="shared" si="96"/>
        <v>0</v>
      </c>
      <c r="AG295" s="147">
        <f t="shared" si="97"/>
        <v>0</v>
      </c>
      <c r="AH295" s="186">
        <f t="shared" si="98"/>
        <v>0</v>
      </c>
      <c r="AI295" s="147">
        <f t="shared" si="99"/>
        <v>0</v>
      </c>
      <c r="AJ295" s="147">
        <f t="shared" si="100"/>
        <v>0</v>
      </c>
      <c r="AK295" s="186">
        <f t="shared" si="101"/>
        <v>0</v>
      </c>
      <c r="AL295" s="182">
        <f t="shared" si="102"/>
        <v>0</v>
      </c>
      <c r="AM295" s="147">
        <f t="shared" si="103"/>
        <v>0</v>
      </c>
      <c r="AN295" s="147">
        <f t="shared" si="104"/>
        <v>0</v>
      </c>
      <c r="AO295" s="186">
        <f t="shared" si="105"/>
        <v>0</v>
      </c>
      <c r="AP295" s="147">
        <f t="shared" si="106"/>
        <v>0</v>
      </c>
      <c r="AQ295" s="147">
        <f t="shared" si="107"/>
        <v>0</v>
      </c>
      <c r="AR295" s="190">
        <f t="shared" si="113"/>
        <v>0</v>
      </c>
      <c r="AS295" s="189">
        <f t="shared" si="114"/>
        <v>0</v>
      </c>
    </row>
    <row r="296" spans="1:45" x14ac:dyDescent="0.2">
      <c r="A296" s="10">
        <f>+IF(OR(Y296&gt;0,I296&gt;0),MAX(A$14:A295)+1,0)</f>
        <v>0</v>
      </c>
      <c r="B296" s="12"/>
      <c r="C296" s="11"/>
      <c r="D296" s="435"/>
      <c r="E296" s="435"/>
      <c r="F296" s="435"/>
      <c r="G296" s="435"/>
      <c r="H296" s="435"/>
      <c r="I296" s="435">
        <f t="shared" si="108"/>
        <v>0</v>
      </c>
      <c r="J296" s="11"/>
      <c r="K296" s="435"/>
      <c r="L296" s="435"/>
      <c r="M296" s="435"/>
      <c r="N296" s="435"/>
      <c r="O296" s="435"/>
      <c r="P296" s="435">
        <f t="shared" si="109"/>
        <v>0</v>
      </c>
      <c r="Q296" s="11"/>
      <c r="R296" s="435"/>
      <c r="S296" s="435"/>
      <c r="T296" s="435"/>
      <c r="U296" s="435"/>
      <c r="V296" s="435"/>
      <c r="W296" s="435">
        <f t="shared" si="110"/>
        <v>0</v>
      </c>
      <c r="X296" s="447">
        <f t="shared" si="93"/>
        <v>0</v>
      </c>
      <c r="Y296" s="156">
        <f t="shared" si="111"/>
        <v>0</v>
      </c>
      <c r="Z296" s="11"/>
      <c r="AA296" s="11"/>
      <c r="AB296" s="156">
        <f t="shared" si="112"/>
        <v>0</v>
      </c>
      <c r="AC296" s="149"/>
      <c r="AD296" s="396">
        <f t="shared" si="94"/>
        <v>0</v>
      </c>
      <c r="AE296" s="157">
        <f t="shared" si="95"/>
        <v>0</v>
      </c>
      <c r="AF296" s="147">
        <f t="shared" si="96"/>
        <v>0</v>
      </c>
      <c r="AG296" s="147">
        <f t="shared" si="97"/>
        <v>0</v>
      </c>
      <c r="AH296" s="186">
        <f t="shared" si="98"/>
        <v>0</v>
      </c>
      <c r="AI296" s="147">
        <f t="shared" si="99"/>
        <v>0</v>
      </c>
      <c r="AJ296" s="147">
        <f t="shared" si="100"/>
        <v>0</v>
      </c>
      <c r="AK296" s="186">
        <f t="shared" si="101"/>
        <v>0</v>
      </c>
      <c r="AL296" s="182">
        <f t="shared" si="102"/>
        <v>0</v>
      </c>
      <c r="AM296" s="147">
        <f t="shared" si="103"/>
        <v>0</v>
      </c>
      <c r="AN296" s="147">
        <f t="shared" si="104"/>
        <v>0</v>
      </c>
      <c r="AO296" s="186">
        <f t="shared" si="105"/>
        <v>0</v>
      </c>
      <c r="AP296" s="147">
        <f t="shared" si="106"/>
        <v>0</v>
      </c>
      <c r="AQ296" s="147">
        <f t="shared" si="107"/>
        <v>0</v>
      </c>
      <c r="AR296" s="190">
        <f t="shared" si="113"/>
        <v>0</v>
      </c>
      <c r="AS296" s="189">
        <f t="shared" si="114"/>
        <v>0</v>
      </c>
    </row>
    <row r="297" spans="1:45" x14ac:dyDescent="0.2">
      <c r="A297" s="10">
        <f>+IF(OR(Y297&gt;0,I297&gt;0),MAX(A$14:A296)+1,0)</f>
        <v>0</v>
      </c>
      <c r="B297" s="12"/>
      <c r="C297" s="11"/>
      <c r="D297" s="435"/>
      <c r="E297" s="435"/>
      <c r="F297" s="435"/>
      <c r="G297" s="435"/>
      <c r="H297" s="435"/>
      <c r="I297" s="435">
        <f t="shared" si="108"/>
        <v>0</v>
      </c>
      <c r="J297" s="11"/>
      <c r="K297" s="435"/>
      <c r="L297" s="435"/>
      <c r="M297" s="435"/>
      <c r="N297" s="435"/>
      <c r="O297" s="435"/>
      <c r="P297" s="435">
        <f t="shared" si="109"/>
        <v>0</v>
      </c>
      <c r="Q297" s="11"/>
      <c r="R297" s="435"/>
      <c r="S297" s="435"/>
      <c r="T297" s="435"/>
      <c r="U297" s="435"/>
      <c r="V297" s="435"/>
      <c r="W297" s="435">
        <f t="shared" si="110"/>
        <v>0</v>
      </c>
      <c r="X297" s="447">
        <f t="shared" si="93"/>
        <v>0</v>
      </c>
      <c r="Y297" s="156">
        <f t="shared" si="111"/>
        <v>0</v>
      </c>
      <c r="Z297" s="11"/>
      <c r="AA297" s="11"/>
      <c r="AB297" s="156">
        <f t="shared" si="112"/>
        <v>0</v>
      </c>
      <c r="AC297" s="149"/>
      <c r="AD297" s="396">
        <f t="shared" si="94"/>
        <v>0</v>
      </c>
      <c r="AE297" s="157">
        <f t="shared" si="95"/>
        <v>0</v>
      </c>
      <c r="AF297" s="147">
        <f t="shared" si="96"/>
        <v>0</v>
      </c>
      <c r="AG297" s="147">
        <f t="shared" si="97"/>
        <v>0</v>
      </c>
      <c r="AH297" s="186">
        <f t="shared" si="98"/>
        <v>0</v>
      </c>
      <c r="AI297" s="147">
        <f t="shared" si="99"/>
        <v>0</v>
      </c>
      <c r="AJ297" s="147">
        <f t="shared" si="100"/>
        <v>0</v>
      </c>
      <c r="AK297" s="186">
        <f t="shared" si="101"/>
        <v>0</v>
      </c>
      <c r="AL297" s="182">
        <f t="shared" si="102"/>
        <v>0</v>
      </c>
      <c r="AM297" s="147">
        <f t="shared" si="103"/>
        <v>0</v>
      </c>
      <c r="AN297" s="147">
        <f t="shared" si="104"/>
        <v>0</v>
      </c>
      <c r="AO297" s="186">
        <f t="shared" si="105"/>
        <v>0</v>
      </c>
      <c r="AP297" s="147">
        <f t="shared" si="106"/>
        <v>0</v>
      </c>
      <c r="AQ297" s="147">
        <f t="shared" si="107"/>
        <v>0</v>
      </c>
      <c r="AR297" s="190">
        <f t="shared" si="113"/>
        <v>0</v>
      </c>
      <c r="AS297" s="189">
        <f t="shared" si="114"/>
        <v>0</v>
      </c>
    </row>
    <row r="298" spans="1:45" ht="40.799999999999997" x14ac:dyDescent="0.2">
      <c r="B298" s="154" t="s">
        <v>3</v>
      </c>
      <c r="C298" s="155">
        <f t="shared" ref="C298:X298" si="115">+SUM(C299:C335)</f>
        <v>0</v>
      </c>
      <c r="D298" s="155">
        <f t="shared" si="115"/>
        <v>0</v>
      </c>
      <c r="E298" s="155">
        <f t="shared" si="115"/>
        <v>0</v>
      </c>
      <c r="F298" s="155">
        <f t="shared" si="115"/>
        <v>0</v>
      </c>
      <c r="G298" s="155">
        <f t="shared" si="115"/>
        <v>0</v>
      </c>
      <c r="H298" s="155">
        <f t="shared" si="115"/>
        <v>0</v>
      </c>
      <c r="I298" s="155">
        <f t="shared" si="115"/>
        <v>0</v>
      </c>
      <c r="J298" s="155">
        <f>+SUM(J299:J335)</f>
        <v>0</v>
      </c>
      <c r="K298" s="155">
        <f t="shared" si="115"/>
        <v>0</v>
      </c>
      <c r="L298" s="155">
        <f t="shared" si="115"/>
        <v>0</v>
      </c>
      <c r="M298" s="155">
        <f t="shared" si="115"/>
        <v>0</v>
      </c>
      <c r="N298" s="155">
        <f t="shared" si="115"/>
        <v>0</v>
      </c>
      <c r="O298" s="155">
        <f t="shared" si="115"/>
        <v>0</v>
      </c>
      <c r="P298" s="155">
        <f t="shared" si="115"/>
        <v>0</v>
      </c>
      <c r="Q298" s="155">
        <f t="shared" si="115"/>
        <v>0</v>
      </c>
      <c r="R298" s="155">
        <f t="shared" si="115"/>
        <v>0</v>
      </c>
      <c r="S298" s="155">
        <f t="shared" si="115"/>
        <v>0</v>
      </c>
      <c r="T298" s="155">
        <f t="shared" si="115"/>
        <v>0</v>
      </c>
      <c r="U298" s="155">
        <f t="shared" si="115"/>
        <v>0</v>
      </c>
      <c r="V298" s="155">
        <f t="shared" si="115"/>
        <v>0</v>
      </c>
      <c r="W298" s="155">
        <f t="shared" si="115"/>
        <v>0</v>
      </c>
      <c r="X298" s="155">
        <f t="shared" si="115"/>
        <v>0</v>
      </c>
      <c r="Y298" s="155">
        <f>+SUM(Y299:Y335)</f>
        <v>0</v>
      </c>
      <c r="Z298" s="155">
        <f>+SUM(Z299:Z335)</f>
        <v>0</v>
      </c>
      <c r="AA298" s="155">
        <f>+SUM(AA299:AA335)</f>
        <v>0</v>
      </c>
      <c r="AB298" s="155">
        <f>+SUM(AB299:AB335)</f>
        <v>0</v>
      </c>
      <c r="AC298" s="229"/>
      <c r="AD298" s="392"/>
      <c r="AE298" s="155">
        <f>+SUM(AE299:AE335)</f>
        <v>0</v>
      </c>
      <c r="AF298" s="155">
        <f>+SUM(AF299:AF335)</f>
        <v>0</v>
      </c>
      <c r="AG298" s="155">
        <f>+SUM(AG299:AG335)</f>
        <v>0</v>
      </c>
      <c r="AH298" s="229">
        <f>+SUM(AH299:AH335)</f>
        <v>0</v>
      </c>
      <c r="AI298" s="229">
        <f t="shared" ref="AI298:AS298" si="116">+SUM(AI299:AI335)</f>
        <v>0</v>
      </c>
      <c r="AJ298" s="229">
        <f t="shared" si="116"/>
        <v>0</v>
      </c>
      <c r="AK298" s="229">
        <f t="shared" si="116"/>
        <v>0</v>
      </c>
      <c r="AL298" s="229">
        <f t="shared" si="116"/>
        <v>0</v>
      </c>
      <c r="AM298" s="155">
        <f>+SUM(AM299:AM335)</f>
        <v>0</v>
      </c>
      <c r="AN298" s="155">
        <f>+SUM(AN299:AN335)</f>
        <v>0</v>
      </c>
      <c r="AO298" s="229">
        <f>+SUM(AO299:AO335)</f>
        <v>0</v>
      </c>
      <c r="AP298" s="229">
        <f t="shared" si="116"/>
        <v>0</v>
      </c>
      <c r="AQ298" s="229">
        <f t="shared" si="116"/>
        <v>0</v>
      </c>
      <c r="AR298" s="229">
        <f t="shared" si="116"/>
        <v>0</v>
      </c>
      <c r="AS298" s="229">
        <f t="shared" si="116"/>
        <v>0</v>
      </c>
    </row>
    <row r="299" spans="1:45" x14ac:dyDescent="0.2">
      <c r="A299" s="10">
        <f>+IF(OR(Y299&gt;0,I299&gt;0),MAX(A$14:A298)+1,0)</f>
        <v>0</v>
      </c>
      <c r="B299" s="12"/>
      <c r="C299" s="11"/>
      <c r="D299" s="435"/>
      <c r="E299" s="435"/>
      <c r="F299" s="435"/>
      <c r="G299" s="435"/>
      <c r="H299" s="435"/>
      <c r="I299" s="435">
        <f t="shared" ref="I299:I335" si="117">+C299+SUM(E299:H299)</f>
        <v>0</v>
      </c>
      <c r="J299" s="11"/>
      <c r="K299" s="435"/>
      <c r="L299" s="435"/>
      <c r="M299" s="435"/>
      <c r="N299" s="435"/>
      <c r="O299" s="435"/>
      <c r="P299" s="435">
        <f t="shared" ref="P299:P335" si="118">+J299+SUM(L299:O299)</f>
        <v>0</v>
      </c>
      <c r="Q299" s="11"/>
      <c r="R299" s="435"/>
      <c r="S299" s="435"/>
      <c r="T299" s="435"/>
      <c r="U299" s="435"/>
      <c r="V299" s="435"/>
      <c r="W299" s="435">
        <f t="shared" ref="W299:W335" si="119">+Q299+SUM(S299:V299)</f>
        <v>0</v>
      </c>
      <c r="X299" s="447">
        <f t="shared" ref="X299:X335" si="120">+J299+Q299</f>
        <v>0</v>
      </c>
      <c r="Y299" s="156">
        <f t="shared" ref="Y299:Y335" si="121">+P299+W299</f>
        <v>0</v>
      </c>
      <c r="Z299" s="11"/>
      <c r="AA299" s="11"/>
      <c r="AB299" s="156">
        <f t="shared" ref="AB299:AB335" si="122">+Z299+AA299</f>
        <v>0</v>
      </c>
      <c r="AC299" s="149"/>
      <c r="AD299" s="396">
        <f t="shared" ref="AD299:AD335" si="123">+AC299+AC299*$AD$11</f>
        <v>0</v>
      </c>
      <c r="AE299" s="157">
        <f t="shared" ref="AE299:AE335" si="124">+AB299*AD299</f>
        <v>0</v>
      </c>
      <c r="AF299" s="147">
        <f t="shared" si="96"/>
        <v>0</v>
      </c>
      <c r="AG299" s="147">
        <f t="shared" si="97"/>
        <v>0</v>
      </c>
      <c r="AH299" s="186">
        <f t="shared" ref="AH299:AH335" si="125">+AF299+AG299</f>
        <v>0</v>
      </c>
      <c r="AI299" s="147">
        <f t="shared" ref="AI299:AI335" si="126">+($AE299-$AI$6)/$AI$8*C299</f>
        <v>0</v>
      </c>
      <c r="AJ299" s="147">
        <f t="shared" ref="AJ299:AJ335" si="127">+($AE299-$AI$6)/$AI$8*J299+($AE299-$AI$6)/$AI$8*Q299*0.8</f>
        <v>0</v>
      </c>
      <c r="AK299" s="186">
        <f t="shared" ref="AK299:AK335" si="128">+AI299+AJ299</f>
        <v>0</v>
      </c>
      <c r="AL299" s="182">
        <f t="shared" ref="AL299:AL335" si="129">+AK299*AL$10</f>
        <v>0</v>
      </c>
      <c r="AM299" s="147">
        <f t="shared" ref="AM299:AM335" si="130">+AE299*I299</f>
        <v>0</v>
      </c>
      <c r="AN299" s="147">
        <f t="shared" ref="AN299:AN335" si="131">+AE299*P299+AE299*W299*0.8</f>
        <v>0</v>
      </c>
      <c r="AO299" s="186">
        <f t="shared" ref="AO299:AO335" si="132">+AM299+AN299</f>
        <v>0</v>
      </c>
      <c r="AP299" s="147">
        <f t="shared" ref="AP299:AP335" si="133">+($AE299-$AI$6)/$AI$8*$I299</f>
        <v>0</v>
      </c>
      <c r="AQ299" s="147">
        <f t="shared" ref="AQ299:AQ335" si="134">+($AE299-$AI$6)/$AI$8*$P299+($AE299-$AI$6)/$AI$8*$W299*0.8</f>
        <v>0</v>
      </c>
      <c r="AR299" s="190">
        <f t="shared" ref="AR299:AR335" si="135">+AP299+AQ299</f>
        <v>0</v>
      </c>
      <c r="AS299" s="189">
        <f t="shared" si="114"/>
        <v>0</v>
      </c>
    </row>
    <row r="300" spans="1:45" x14ac:dyDescent="0.2">
      <c r="A300" s="10">
        <f>+IF(OR(Y300&gt;0,I300&gt;0),MAX(A$14:A299)+1,0)</f>
        <v>0</v>
      </c>
      <c r="B300" s="12"/>
      <c r="C300" s="11"/>
      <c r="D300" s="435"/>
      <c r="E300" s="435"/>
      <c r="F300" s="435"/>
      <c r="G300" s="435"/>
      <c r="H300" s="435"/>
      <c r="I300" s="435">
        <f t="shared" si="117"/>
        <v>0</v>
      </c>
      <c r="J300" s="11"/>
      <c r="K300" s="435"/>
      <c r="L300" s="435"/>
      <c r="M300" s="435"/>
      <c r="N300" s="435"/>
      <c r="O300" s="435"/>
      <c r="P300" s="435">
        <f t="shared" si="118"/>
        <v>0</v>
      </c>
      <c r="Q300" s="11"/>
      <c r="R300" s="435"/>
      <c r="S300" s="435"/>
      <c r="T300" s="435"/>
      <c r="U300" s="435"/>
      <c r="V300" s="435"/>
      <c r="W300" s="435">
        <f t="shared" si="119"/>
        <v>0</v>
      </c>
      <c r="X300" s="447">
        <f t="shared" si="120"/>
        <v>0</v>
      </c>
      <c r="Y300" s="156">
        <f t="shared" si="121"/>
        <v>0</v>
      </c>
      <c r="Z300" s="11"/>
      <c r="AA300" s="11"/>
      <c r="AB300" s="156">
        <f t="shared" si="122"/>
        <v>0</v>
      </c>
      <c r="AC300" s="149"/>
      <c r="AD300" s="396">
        <f t="shared" si="123"/>
        <v>0</v>
      </c>
      <c r="AE300" s="157">
        <f t="shared" si="124"/>
        <v>0</v>
      </c>
      <c r="AF300" s="147">
        <f t="shared" si="96"/>
        <v>0</v>
      </c>
      <c r="AG300" s="147">
        <f t="shared" si="97"/>
        <v>0</v>
      </c>
      <c r="AH300" s="186">
        <f t="shared" si="125"/>
        <v>0</v>
      </c>
      <c r="AI300" s="147">
        <f t="shared" si="126"/>
        <v>0</v>
      </c>
      <c r="AJ300" s="147">
        <f t="shared" si="127"/>
        <v>0</v>
      </c>
      <c r="AK300" s="186">
        <f t="shared" si="128"/>
        <v>0</v>
      </c>
      <c r="AL300" s="182">
        <f t="shared" si="129"/>
        <v>0</v>
      </c>
      <c r="AM300" s="147">
        <f t="shared" si="130"/>
        <v>0</v>
      </c>
      <c r="AN300" s="147">
        <f t="shared" si="131"/>
        <v>0</v>
      </c>
      <c r="AO300" s="186">
        <f t="shared" si="132"/>
        <v>0</v>
      </c>
      <c r="AP300" s="147">
        <f t="shared" si="133"/>
        <v>0</v>
      </c>
      <c r="AQ300" s="147">
        <f t="shared" si="134"/>
        <v>0</v>
      </c>
      <c r="AR300" s="190">
        <f t="shared" si="135"/>
        <v>0</v>
      </c>
      <c r="AS300" s="189">
        <f t="shared" si="114"/>
        <v>0</v>
      </c>
    </row>
    <row r="301" spans="1:45" x14ac:dyDescent="0.2">
      <c r="A301" s="10">
        <f>+IF(OR(Y301&gt;0,I301&gt;0),MAX(A$14:A300)+1,0)</f>
        <v>0</v>
      </c>
      <c r="B301" s="12"/>
      <c r="C301" s="11"/>
      <c r="D301" s="435"/>
      <c r="E301" s="435"/>
      <c r="F301" s="435"/>
      <c r="G301" s="435"/>
      <c r="H301" s="435"/>
      <c r="I301" s="435">
        <f t="shared" si="117"/>
        <v>0</v>
      </c>
      <c r="J301" s="11"/>
      <c r="K301" s="435"/>
      <c r="L301" s="435"/>
      <c r="M301" s="435"/>
      <c r="N301" s="435"/>
      <c r="O301" s="435"/>
      <c r="P301" s="435">
        <f t="shared" si="118"/>
        <v>0</v>
      </c>
      <c r="Q301" s="11"/>
      <c r="R301" s="435"/>
      <c r="S301" s="435"/>
      <c r="T301" s="435"/>
      <c r="U301" s="435"/>
      <c r="V301" s="435"/>
      <c r="W301" s="435">
        <f t="shared" si="119"/>
        <v>0</v>
      </c>
      <c r="X301" s="447">
        <f t="shared" si="120"/>
        <v>0</v>
      </c>
      <c r="Y301" s="156">
        <f t="shared" si="121"/>
        <v>0</v>
      </c>
      <c r="Z301" s="11"/>
      <c r="AA301" s="11"/>
      <c r="AB301" s="156">
        <f t="shared" si="122"/>
        <v>0</v>
      </c>
      <c r="AC301" s="149"/>
      <c r="AD301" s="396">
        <f t="shared" si="123"/>
        <v>0</v>
      </c>
      <c r="AE301" s="157">
        <f t="shared" si="124"/>
        <v>0</v>
      </c>
      <c r="AF301" s="147">
        <f t="shared" si="96"/>
        <v>0</v>
      </c>
      <c r="AG301" s="147">
        <f t="shared" si="97"/>
        <v>0</v>
      </c>
      <c r="AH301" s="186">
        <f t="shared" si="125"/>
        <v>0</v>
      </c>
      <c r="AI301" s="147">
        <f t="shared" si="126"/>
        <v>0</v>
      </c>
      <c r="AJ301" s="147">
        <f t="shared" si="127"/>
        <v>0</v>
      </c>
      <c r="AK301" s="186">
        <f t="shared" si="128"/>
        <v>0</v>
      </c>
      <c r="AL301" s="182">
        <f t="shared" si="129"/>
        <v>0</v>
      </c>
      <c r="AM301" s="147">
        <f t="shared" si="130"/>
        <v>0</v>
      </c>
      <c r="AN301" s="147">
        <f t="shared" si="131"/>
        <v>0</v>
      </c>
      <c r="AO301" s="186">
        <f t="shared" si="132"/>
        <v>0</v>
      </c>
      <c r="AP301" s="147">
        <f t="shared" si="133"/>
        <v>0</v>
      </c>
      <c r="AQ301" s="147">
        <f t="shared" si="134"/>
        <v>0</v>
      </c>
      <c r="AR301" s="190">
        <f t="shared" si="135"/>
        <v>0</v>
      </c>
      <c r="AS301" s="189">
        <f t="shared" si="114"/>
        <v>0</v>
      </c>
    </row>
    <row r="302" spans="1:45" x14ac:dyDescent="0.2">
      <c r="A302" s="10">
        <f>+IF(OR(Y302&gt;0,I302&gt;0),MAX(A$14:A301)+1,0)</f>
        <v>0</v>
      </c>
      <c r="B302" s="12"/>
      <c r="C302" s="11"/>
      <c r="D302" s="435"/>
      <c r="E302" s="435"/>
      <c r="F302" s="435"/>
      <c r="G302" s="435"/>
      <c r="H302" s="435"/>
      <c r="I302" s="435">
        <f t="shared" si="117"/>
        <v>0</v>
      </c>
      <c r="J302" s="11"/>
      <c r="K302" s="435"/>
      <c r="L302" s="435"/>
      <c r="M302" s="435"/>
      <c r="N302" s="435"/>
      <c r="O302" s="435"/>
      <c r="P302" s="435">
        <f t="shared" si="118"/>
        <v>0</v>
      </c>
      <c r="Q302" s="11"/>
      <c r="R302" s="435"/>
      <c r="S302" s="435"/>
      <c r="T302" s="435"/>
      <c r="U302" s="435"/>
      <c r="V302" s="435"/>
      <c r="W302" s="435">
        <f t="shared" si="119"/>
        <v>0</v>
      </c>
      <c r="X302" s="447">
        <f t="shared" si="120"/>
        <v>0</v>
      </c>
      <c r="Y302" s="156">
        <f t="shared" si="121"/>
        <v>0</v>
      </c>
      <c r="Z302" s="11"/>
      <c r="AA302" s="11"/>
      <c r="AB302" s="156">
        <f t="shared" si="122"/>
        <v>0</v>
      </c>
      <c r="AC302" s="149"/>
      <c r="AD302" s="396">
        <f t="shared" si="123"/>
        <v>0</v>
      </c>
      <c r="AE302" s="157">
        <f t="shared" si="124"/>
        <v>0</v>
      </c>
      <c r="AF302" s="147">
        <f t="shared" si="96"/>
        <v>0</v>
      </c>
      <c r="AG302" s="147">
        <f t="shared" si="97"/>
        <v>0</v>
      </c>
      <c r="AH302" s="186">
        <f t="shared" si="125"/>
        <v>0</v>
      </c>
      <c r="AI302" s="147">
        <f t="shared" si="126"/>
        <v>0</v>
      </c>
      <c r="AJ302" s="147">
        <f t="shared" si="127"/>
        <v>0</v>
      </c>
      <c r="AK302" s="186">
        <f t="shared" si="128"/>
        <v>0</v>
      </c>
      <c r="AL302" s="182">
        <f t="shared" si="129"/>
        <v>0</v>
      </c>
      <c r="AM302" s="147">
        <f t="shared" si="130"/>
        <v>0</v>
      </c>
      <c r="AN302" s="147">
        <f t="shared" si="131"/>
        <v>0</v>
      </c>
      <c r="AO302" s="186">
        <f t="shared" si="132"/>
        <v>0</v>
      </c>
      <c r="AP302" s="147">
        <f t="shared" si="133"/>
        <v>0</v>
      </c>
      <c r="AQ302" s="147">
        <f t="shared" si="134"/>
        <v>0</v>
      </c>
      <c r="AR302" s="190">
        <f t="shared" si="135"/>
        <v>0</v>
      </c>
      <c r="AS302" s="189">
        <f t="shared" si="114"/>
        <v>0</v>
      </c>
    </row>
    <row r="303" spans="1:45" x14ac:dyDescent="0.2">
      <c r="A303" s="10">
        <f>+IF(OR(Y303&gt;0,I303&gt;0),MAX(A$14:A302)+1,0)</f>
        <v>0</v>
      </c>
      <c r="B303" s="12"/>
      <c r="C303" s="11"/>
      <c r="D303" s="435"/>
      <c r="E303" s="435"/>
      <c r="F303" s="435"/>
      <c r="G303" s="435"/>
      <c r="H303" s="435"/>
      <c r="I303" s="435">
        <f t="shared" si="117"/>
        <v>0</v>
      </c>
      <c r="J303" s="11"/>
      <c r="K303" s="435"/>
      <c r="L303" s="435"/>
      <c r="M303" s="435"/>
      <c r="N303" s="435"/>
      <c r="O303" s="435"/>
      <c r="P303" s="435">
        <f t="shared" si="118"/>
        <v>0</v>
      </c>
      <c r="Q303" s="11"/>
      <c r="R303" s="435"/>
      <c r="S303" s="435"/>
      <c r="T303" s="435"/>
      <c r="U303" s="435"/>
      <c r="V303" s="435"/>
      <c r="W303" s="435">
        <f t="shared" si="119"/>
        <v>0</v>
      </c>
      <c r="X303" s="447">
        <f t="shared" si="120"/>
        <v>0</v>
      </c>
      <c r="Y303" s="156">
        <f t="shared" si="121"/>
        <v>0</v>
      </c>
      <c r="Z303" s="11"/>
      <c r="AA303" s="11"/>
      <c r="AB303" s="156">
        <f t="shared" si="122"/>
        <v>0</v>
      </c>
      <c r="AC303" s="149"/>
      <c r="AD303" s="396">
        <f t="shared" si="123"/>
        <v>0</v>
      </c>
      <c r="AE303" s="157">
        <f t="shared" si="124"/>
        <v>0</v>
      </c>
      <c r="AF303" s="147">
        <f t="shared" si="96"/>
        <v>0</v>
      </c>
      <c r="AG303" s="147">
        <f t="shared" si="97"/>
        <v>0</v>
      </c>
      <c r="AH303" s="186">
        <f t="shared" si="125"/>
        <v>0</v>
      </c>
      <c r="AI303" s="147">
        <f t="shared" si="126"/>
        <v>0</v>
      </c>
      <c r="AJ303" s="147">
        <f t="shared" si="127"/>
        <v>0</v>
      </c>
      <c r="AK303" s="186">
        <f t="shared" si="128"/>
        <v>0</v>
      </c>
      <c r="AL303" s="182">
        <f t="shared" si="129"/>
        <v>0</v>
      </c>
      <c r="AM303" s="147">
        <f t="shared" si="130"/>
        <v>0</v>
      </c>
      <c r="AN303" s="147">
        <f t="shared" si="131"/>
        <v>0</v>
      </c>
      <c r="AO303" s="186">
        <f t="shared" si="132"/>
        <v>0</v>
      </c>
      <c r="AP303" s="147">
        <f t="shared" si="133"/>
        <v>0</v>
      </c>
      <c r="AQ303" s="147">
        <f t="shared" si="134"/>
        <v>0</v>
      </c>
      <c r="AR303" s="190">
        <f t="shared" si="135"/>
        <v>0</v>
      </c>
      <c r="AS303" s="189">
        <f t="shared" si="114"/>
        <v>0</v>
      </c>
    </row>
    <row r="304" spans="1:45" x14ac:dyDescent="0.2">
      <c r="A304" s="10">
        <f>+IF(OR(Y304&gt;0,I304&gt;0),MAX(A$14:A303)+1,0)</f>
        <v>0</v>
      </c>
      <c r="B304" s="12"/>
      <c r="C304" s="11"/>
      <c r="D304" s="435"/>
      <c r="E304" s="435"/>
      <c r="F304" s="435"/>
      <c r="G304" s="435"/>
      <c r="H304" s="435"/>
      <c r="I304" s="435">
        <f t="shared" si="117"/>
        <v>0</v>
      </c>
      <c r="J304" s="11"/>
      <c r="K304" s="435"/>
      <c r="L304" s="435"/>
      <c r="M304" s="435"/>
      <c r="N304" s="435"/>
      <c r="O304" s="435"/>
      <c r="P304" s="435">
        <f t="shared" si="118"/>
        <v>0</v>
      </c>
      <c r="Q304" s="11"/>
      <c r="R304" s="435"/>
      <c r="S304" s="435"/>
      <c r="T304" s="435"/>
      <c r="U304" s="435"/>
      <c r="V304" s="435"/>
      <c r="W304" s="435">
        <f t="shared" si="119"/>
        <v>0</v>
      </c>
      <c r="X304" s="447">
        <f t="shared" si="120"/>
        <v>0</v>
      </c>
      <c r="Y304" s="156">
        <f t="shared" si="121"/>
        <v>0</v>
      </c>
      <c r="Z304" s="11"/>
      <c r="AA304" s="11"/>
      <c r="AB304" s="156">
        <f t="shared" si="122"/>
        <v>0</v>
      </c>
      <c r="AC304" s="149"/>
      <c r="AD304" s="396">
        <f t="shared" si="123"/>
        <v>0</v>
      </c>
      <c r="AE304" s="157">
        <f t="shared" si="124"/>
        <v>0</v>
      </c>
      <c r="AF304" s="147">
        <f t="shared" si="96"/>
        <v>0</v>
      </c>
      <c r="AG304" s="147">
        <f t="shared" si="97"/>
        <v>0</v>
      </c>
      <c r="AH304" s="186">
        <f t="shared" si="125"/>
        <v>0</v>
      </c>
      <c r="AI304" s="147">
        <f t="shared" si="126"/>
        <v>0</v>
      </c>
      <c r="AJ304" s="147">
        <f t="shared" si="127"/>
        <v>0</v>
      </c>
      <c r="AK304" s="186">
        <f t="shared" si="128"/>
        <v>0</v>
      </c>
      <c r="AL304" s="182">
        <f t="shared" si="129"/>
        <v>0</v>
      </c>
      <c r="AM304" s="147">
        <f t="shared" si="130"/>
        <v>0</v>
      </c>
      <c r="AN304" s="147">
        <f t="shared" si="131"/>
        <v>0</v>
      </c>
      <c r="AO304" s="186">
        <f t="shared" si="132"/>
        <v>0</v>
      </c>
      <c r="AP304" s="147">
        <f t="shared" si="133"/>
        <v>0</v>
      </c>
      <c r="AQ304" s="147">
        <f t="shared" si="134"/>
        <v>0</v>
      </c>
      <c r="AR304" s="190">
        <f t="shared" si="135"/>
        <v>0</v>
      </c>
      <c r="AS304" s="189">
        <f t="shared" si="114"/>
        <v>0</v>
      </c>
    </row>
    <row r="305" spans="1:45" x14ac:dyDescent="0.2">
      <c r="A305" s="10">
        <f>+IF(OR(Y305&gt;0,I305&gt;0),MAX(A$14:A304)+1,0)</f>
        <v>0</v>
      </c>
      <c r="B305" s="12"/>
      <c r="C305" s="11"/>
      <c r="D305" s="435"/>
      <c r="E305" s="435"/>
      <c r="F305" s="435"/>
      <c r="G305" s="435"/>
      <c r="H305" s="435"/>
      <c r="I305" s="435">
        <f t="shared" si="117"/>
        <v>0</v>
      </c>
      <c r="J305" s="11"/>
      <c r="K305" s="435"/>
      <c r="L305" s="435"/>
      <c r="M305" s="435"/>
      <c r="N305" s="435"/>
      <c r="O305" s="435"/>
      <c r="P305" s="435">
        <f t="shared" si="118"/>
        <v>0</v>
      </c>
      <c r="Q305" s="11"/>
      <c r="R305" s="435"/>
      <c r="S305" s="435"/>
      <c r="T305" s="435"/>
      <c r="U305" s="435"/>
      <c r="V305" s="435"/>
      <c r="W305" s="435">
        <f t="shared" si="119"/>
        <v>0</v>
      </c>
      <c r="X305" s="447">
        <f t="shared" si="120"/>
        <v>0</v>
      </c>
      <c r="Y305" s="156">
        <f t="shared" si="121"/>
        <v>0</v>
      </c>
      <c r="Z305" s="11"/>
      <c r="AA305" s="11"/>
      <c r="AB305" s="156">
        <f t="shared" si="122"/>
        <v>0</v>
      </c>
      <c r="AC305" s="149"/>
      <c r="AD305" s="396">
        <f t="shared" si="123"/>
        <v>0</v>
      </c>
      <c r="AE305" s="157">
        <f t="shared" si="124"/>
        <v>0</v>
      </c>
      <c r="AF305" s="147">
        <f t="shared" si="96"/>
        <v>0</v>
      </c>
      <c r="AG305" s="147">
        <f t="shared" si="97"/>
        <v>0</v>
      </c>
      <c r="AH305" s="186">
        <f t="shared" si="125"/>
        <v>0</v>
      </c>
      <c r="AI305" s="147">
        <f t="shared" si="126"/>
        <v>0</v>
      </c>
      <c r="AJ305" s="147">
        <f t="shared" si="127"/>
        <v>0</v>
      </c>
      <c r="AK305" s="186">
        <f t="shared" si="128"/>
        <v>0</v>
      </c>
      <c r="AL305" s="182">
        <f t="shared" si="129"/>
        <v>0</v>
      </c>
      <c r="AM305" s="147">
        <f t="shared" si="130"/>
        <v>0</v>
      </c>
      <c r="AN305" s="147">
        <f t="shared" si="131"/>
        <v>0</v>
      </c>
      <c r="AO305" s="186">
        <f t="shared" si="132"/>
        <v>0</v>
      </c>
      <c r="AP305" s="147">
        <f t="shared" si="133"/>
        <v>0</v>
      </c>
      <c r="AQ305" s="147">
        <f t="shared" si="134"/>
        <v>0</v>
      </c>
      <c r="AR305" s="190">
        <f t="shared" si="135"/>
        <v>0</v>
      </c>
      <c r="AS305" s="189">
        <f t="shared" si="114"/>
        <v>0</v>
      </c>
    </row>
    <row r="306" spans="1:45" x14ac:dyDescent="0.2">
      <c r="A306" s="10">
        <f>+IF(OR(Y306&gt;0,I306&gt;0),MAX(A$14:A305)+1,0)</f>
        <v>0</v>
      </c>
      <c r="B306" s="12"/>
      <c r="C306" s="11"/>
      <c r="D306" s="435"/>
      <c r="E306" s="435"/>
      <c r="F306" s="435"/>
      <c r="G306" s="435"/>
      <c r="H306" s="435"/>
      <c r="I306" s="435">
        <f t="shared" si="117"/>
        <v>0</v>
      </c>
      <c r="J306" s="11"/>
      <c r="K306" s="435"/>
      <c r="L306" s="435"/>
      <c r="M306" s="435"/>
      <c r="N306" s="435"/>
      <c r="O306" s="435"/>
      <c r="P306" s="435">
        <f t="shared" si="118"/>
        <v>0</v>
      </c>
      <c r="Q306" s="11"/>
      <c r="R306" s="435"/>
      <c r="S306" s="435"/>
      <c r="T306" s="435"/>
      <c r="U306" s="435"/>
      <c r="V306" s="435"/>
      <c r="W306" s="435">
        <f t="shared" si="119"/>
        <v>0</v>
      </c>
      <c r="X306" s="447">
        <f t="shared" si="120"/>
        <v>0</v>
      </c>
      <c r="Y306" s="156">
        <f t="shared" si="121"/>
        <v>0</v>
      </c>
      <c r="Z306" s="11"/>
      <c r="AA306" s="11"/>
      <c r="AB306" s="156">
        <f t="shared" si="122"/>
        <v>0</v>
      </c>
      <c r="AC306" s="149"/>
      <c r="AD306" s="396">
        <f t="shared" si="123"/>
        <v>0</v>
      </c>
      <c r="AE306" s="157">
        <f t="shared" si="124"/>
        <v>0</v>
      </c>
      <c r="AF306" s="147">
        <f t="shared" si="96"/>
        <v>0</v>
      </c>
      <c r="AG306" s="147">
        <f t="shared" si="97"/>
        <v>0</v>
      </c>
      <c r="AH306" s="186">
        <f t="shared" si="125"/>
        <v>0</v>
      </c>
      <c r="AI306" s="147">
        <f t="shared" si="126"/>
        <v>0</v>
      </c>
      <c r="AJ306" s="147">
        <f t="shared" si="127"/>
        <v>0</v>
      </c>
      <c r="AK306" s="186">
        <f t="shared" si="128"/>
        <v>0</v>
      </c>
      <c r="AL306" s="182">
        <f t="shared" si="129"/>
        <v>0</v>
      </c>
      <c r="AM306" s="147">
        <f t="shared" si="130"/>
        <v>0</v>
      </c>
      <c r="AN306" s="147">
        <f t="shared" si="131"/>
        <v>0</v>
      </c>
      <c r="AO306" s="186">
        <f t="shared" si="132"/>
        <v>0</v>
      </c>
      <c r="AP306" s="147">
        <f t="shared" si="133"/>
        <v>0</v>
      </c>
      <c r="AQ306" s="147">
        <f t="shared" si="134"/>
        <v>0</v>
      </c>
      <c r="AR306" s="190">
        <f t="shared" si="135"/>
        <v>0</v>
      </c>
      <c r="AS306" s="189">
        <f t="shared" si="114"/>
        <v>0</v>
      </c>
    </row>
    <row r="307" spans="1:45" x14ac:dyDescent="0.2">
      <c r="A307" s="10">
        <f>+IF(OR(Y307&gt;0,I307&gt;0),MAX(A$14:A306)+1,0)</f>
        <v>0</v>
      </c>
      <c r="B307" s="12"/>
      <c r="C307" s="11"/>
      <c r="D307" s="435"/>
      <c r="E307" s="435"/>
      <c r="F307" s="435"/>
      <c r="G307" s="435"/>
      <c r="H307" s="435"/>
      <c r="I307" s="435">
        <f t="shared" si="117"/>
        <v>0</v>
      </c>
      <c r="J307" s="11"/>
      <c r="K307" s="435"/>
      <c r="L307" s="435"/>
      <c r="M307" s="435"/>
      <c r="N307" s="435"/>
      <c r="O307" s="435"/>
      <c r="P307" s="435">
        <f t="shared" si="118"/>
        <v>0</v>
      </c>
      <c r="Q307" s="11"/>
      <c r="R307" s="435"/>
      <c r="S307" s="435"/>
      <c r="T307" s="435"/>
      <c r="U307" s="435"/>
      <c r="V307" s="435"/>
      <c r="W307" s="435">
        <f t="shared" si="119"/>
        <v>0</v>
      </c>
      <c r="X307" s="447">
        <f t="shared" si="120"/>
        <v>0</v>
      </c>
      <c r="Y307" s="156">
        <f t="shared" si="121"/>
        <v>0</v>
      </c>
      <c r="Z307" s="11"/>
      <c r="AA307" s="11"/>
      <c r="AB307" s="156">
        <f t="shared" si="122"/>
        <v>0</v>
      </c>
      <c r="AC307" s="149"/>
      <c r="AD307" s="396">
        <f t="shared" si="123"/>
        <v>0</v>
      </c>
      <c r="AE307" s="157">
        <f t="shared" si="124"/>
        <v>0</v>
      </c>
      <c r="AF307" s="147">
        <f t="shared" si="96"/>
        <v>0</v>
      </c>
      <c r="AG307" s="147">
        <f t="shared" si="97"/>
        <v>0</v>
      </c>
      <c r="AH307" s="186">
        <f t="shared" si="125"/>
        <v>0</v>
      </c>
      <c r="AI307" s="147">
        <f t="shared" si="126"/>
        <v>0</v>
      </c>
      <c r="AJ307" s="147">
        <f t="shared" si="127"/>
        <v>0</v>
      </c>
      <c r="AK307" s="186">
        <f t="shared" si="128"/>
        <v>0</v>
      </c>
      <c r="AL307" s="182">
        <f t="shared" si="129"/>
        <v>0</v>
      </c>
      <c r="AM307" s="147">
        <f t="shared" si="130"/>
        <v>0</v>
      </c>
      <c r="AN307" s="147">
        <f t="shared" si="131"/>
        <v>0</v>
      </c>
      <c r="AO307" s="186">
        <f t="shared" si="132"/>
        <v>0</v>
      </c>
      <c r="AP307" s="147">
        <f t="shared" si="133"/>
        <v>0</v>
      </c>
      <c r="AQ307" s="147">
        <f t="shared" si="134"/>
        <v>0</v>
      </c>
      <c r="AR307" s="190">
        <f t="shared" si="135"/>
        <v>0</v>
      </c>
      <c r="AS307" s="189">
        <f t="shared" si="114"/>
        <v>0</v>
      </c>
    </row>
    <row r="308" spans="1:45" x14ac:dyDescent="0.2">
      <c r="A308" s="10">
        <f>+IF(OR(Y308&gt;0,I308&gt;0),MAX(A$14:A307)+1,0)</f>
        <v>0</v>
      </c>
      <c r="B308" s="12"/>
      <c r="C308" s="11"/>
      <c r="D308" s="435"/>
      <c r="E308" s="435"/>
      <c r="F308" s="435"/>
      <c r="G308" s="435"/>
      <c r="H308" s="435"/>
      <c r="I308" s="435">
        <f t="shared" si="117"/>
        <v>0</v>
      </c>
      <c r="J308" s="11"/>
      <c r="K308" s="435"/>
      <c r="L308" s="435"/>
      <c r="M308" s="435"/>
      <c r="N308" s="435"/>
      <c r="O308" s="435"/>
      <c r="P308" s="435">
        <f t="shared" si="118"/>
        <v>0</v>
      </c>
      <c r="Q308" s="11"/>
      <c r="R308" s="435"/>
      <c r="S308" s="435"/>
      <c r="T308" s="435"/>
      <c r="U308" s="435"/>
      <c r="V308" s="435"/>
      <c r="W308" s="435">
        <f t="shared" si="119"/>
        <v>0</v>
      </c>
      <c r="X308" s="447">
        <f t="shared" si="120"/>
        <v>0</v>
      </c>
      <c r="Y308" s="156">
        <f t="shared" si="121"/>
        <v>0</v>
      </c>
      <c r="Z308" s="11"/>
      <c r="AA308" s="11"/>
      <c r="AB308" s="156">
        <f t="shared" si="122"/>
        <v>0</v>
      </c>
      <c r="AC308" s="149"/>
      <c r="AD308" s="396">
        <f t="shared" si="123"/>
        <v>0</v>
      </c>
      <c r="AE308" s="157">
        <f t="shared" si="124"/>
        <v>0</v>
      </c>
      <c r="AF308" s="147">
        <f t="shared" si="96"/>
        <v>0</v>
      </c>
      <c r="AG308" s="147">
        <f t="shared" si="97"/>
        <v>0</v>
      </c>
      <c r="AH308" s="186">
        <f t="shared" si="125"/>
        <v>0</v>
      </c>
      <c r="AI308" s="147">
        <f t="shared" si="126"/>
        <v>0</v>
      </c>
      <c r="AJ308" s="147">
        <f t="shared" si="127"/>
        <v>0</v>
      </c>
      <c r="AK308" s="186">
        <f t="shared" si="128"/>
        <v>0</v>
      </c>
      <c r="AL308" s="182">
        <f t="shared" si="129"/>
        <v>0</v>
      </c>
      <c r="AM308" s="147">
        <f t="shared" si="130"/>
        <v>0</v>
      </c>
      <c r="AN308" s="147">
        <f t="shared" si="131"/>
        <v>0</v>
      </c>
      <c r="AO308" s="186">
        <f t="shared" si="132"/>
        <v>0</v>
      </c>
      <c r="AP308" s="147">
        <f t="shared" si="133"/>
        <v>0</v>
      </c>
      <c r="AQ308" s="147">
        <f t="shared" si="134"/>
        <v>0</v>
      </c>
      <c r="AR308" s="190">
        <f t="shared" si="135"/>
        <v>0</v>
      </c>
      <c r="AS308" s="189">
        <f t="shared" si="114"/>
        <v>0</v>
      </c>
    </row>
    <row r="309" spans="1:45" x14ac:dyDescent="0.2">
      <c r="A309" s="10">
        <f>+IF(OR(Y309&gt;0,I309&gt;0),MAX(A$14:A308)+1,0)</f>
        <v>0</v>
      </c>
      <c r="B309" s="12"/>
      <c r="C309" s="11"/>
      <c r="D309" s="435"/>
      <c r="E309" s="435"/>
      <c r="F309" s="435"/>
      <c r="G309" s="435"/>
      <c r="H309" s="435"/>
      <c r="I309" s="435">
        <f t="shared" si="117"/>
        <v>0</v>
      </c>
      <c r="J309" s="11"/>
      <c r="K309" s="435"/>
      <c r="L309" s="435"/>
      <c r="M309" s="435"/>
      <c r="N309" s="435"/>
      <c r="O309" s="435"/>
      <c r="P309" s="435">
        <f t="shared" si="118"/>
        <v>0</v>
      </c>
      <c r="Q309" s="11"/>
      <c r="R309" s="435"/>
      <c r="S309" s="435"/>
      <c r="T309" s="435"/>
      <c r="U309" s="435"/>
      <c r="V309" s="435"/>
      <c r="W309" s="435">
        <f t="shared" si="119"/>
        <v>0</v>
      </c>
      <c r="X309" s="447">
        <f t="shared" si="120"/>
        <v>0</v>
      </c>
      <c r="Y309" s="156">
        <f t="shared" si="121"/>
        <v>0</v>
      </c>
      <c r="Z309" s="11"/>
      <c r="AA309" s="11"/>
      <c r="AB309" s="156">
        <f t="shared" si="122"/>
        <v>0</v>
      </c>
      <c r="AC309" s="149"/>
      <c r="AD309" s="396">
        <f t="shared" si="123"/>
        <v>0</v>
      </c>
      <c r="AE309" s="157">
        <f t="shared" si="124"/>
        <v>0</v>
      </c>
      <c r="AF309" s="147">
        <f t="shared" si="96"/>
        <v>0</v>
      </c>
      <c r="AG309" s="147">
        <f t="shared" si="97"/>
        <v>0</v>
      </c>
      <c r="AH309" s="186">
        <f t="shared" si="125"/>
        <v>0</v>
      </c>
      <c r="AI309" s="147">
        <f t="shared" si="126"/>
        <v>0</v>
      </c>
      <c r="AJ309" s="147">
        <f t="shared" si="127"/>
        <v>0</v>
      </c>
      <c r="AK309" s="186">
        <f t="shared" si="128"/>
        <v>0</v>
      </c>
      <c r="AL309" s="182">
        <f t="shared" si="129"/>
        <v>0</v>
      </c>
      <c r="AM309" s="147">
        <f t="shared" si="130"/>
        <v>0</v>
      </c>
      <c r="AN309" s="147">
        <f t="shared" si="131"/>
        <v>0</v>
      </c>
      <c r="AO309" s="186">
        <f t="shared" si="132"/>
        <v>0</v>
      </c>
      <c r="AP309" s="147">
        <f t="shared" si="133"/>
        <v>0</v>
      </c>
      <c r="AQ309" s="147">
        <f t="shared" si="134"/>
        <v>0</v>
      </c>
      <c r="AR309" s="190">
        <f t="shared" si="135"/>
        <v>0</v>
      </c>
      <c r="AS309" s="189">
        <f t="shared" si="114"/>
        <v>0</v>
      </c>
    </row>
    <row r="310" spans="1:45" x14ac:dyDescent="0.2">
      <c r="A310" s="10">
        <f>+IF(OR(Y310&gt;0,I310&gt;0),MAX(A$14:A309)+1,0)</f>
        <v>0</v>
      </c>
      <c r="B310" s="12"/>
      <c r="C310" s="11"/>
      <c r="D310" s="435"/>
      <c r="E310" s="435"/>
      <c r="F310" s="435"/>
      <c r="G310" s="435"/>
      <c r="H310" s="435"/>
      <c r="I310" s="435">
        <f t="shared" si="117"/>
        <v>0</v>
      </c>
      <c r="J310" s="11"/>
      <c r="K310" s="435"/>
      <c r="L310" s="435"/>
      <c r="M310" s="435"/>
      <c r="N310" s="435"/>
      <c r="O310" s="435"/>
      <c r="P310" s="435">
        <f t="shared" si="118"/>
        <v>0</v>
      </c>
      <c r="Q310" s="11"/>
      <c r="R310" s="435"/>
      <c r="S310" s="435"/>
      <c r="T310" s="435"/>
      <c r="U310" s="435"/>
      <c r="V310" s="435"/>
      <c r="W310" s="435">
        <f t="shared" si="119"/>
        <v>0</v>
      </c>
      <c r="X310" s="447">
        <f t="shared" si="120"/>
        <v>0</v>
      </c>
      <c r="Y310" s="156">
        <f t="shared" si="121"/>
        <v>0</v>
      </c>
      <c r="Z310" s="11"/>
      <c r="AA310" s="11"/>
      <c r="AB310" s="156">
        <f t="shared" si="122"/>
        <v>0</v>
      </c>
      <c r="AC310" s="149"/>
      <c r="AD310" s="396">
        <f t="shared" si="123"/>
        <v>0</v>
      </c>
      <c r="AE310" s="157">
        <f t="shared" si="124"/>
        <v>0</v>
      </c>
      <c r="AF310" s="147">
        <f t="shared" si="96"/>
        <v>0</v>
      </c>
      <c r="AG310" s="147">
        <f t="shared" si="97"/>
        <v>0</v>
      </c>
      <c r="AH310" s="186">
        <f t="shared" si="125"/>
        <v>0</v>
      </c>
      <c r="AI310" s="147">
        <f t="shared" si="126"/>
        <v>0</v>
      </c>
      <c r="AJ310" s="147">
        <f t="shared" si="127"/>
        <v>0</v>
      </c>
      <c r="AK310" s="186">
        <f t="shared" si="128"/>
        <v>0</v>
      </c>
      <c r="AL310" s="182">
        <f t="shared" si="129"/>
        <v>0</v>
      </c>
      <c r="AM310" s="147">
        <f t="shared" si="130"/>
        <v>0</v>
      </c>
      <c r="AN310" s="147">
        <f t="shared" si="131"/>
        <v>0</v>
      </c>
      <c r="AO310" s="186">
        <f t="shared" si="132"/>
        <v>0</v>
      </c>
      <c r="AP310" s="147">
        <f t="shared" si="133"/>
        <v>0</v>
      </c>
      <c r="AQ310" s="147">
        <f t="shared" si="134"/>
        <v>0</v>
      </c>
      <c r="AR310" s="190">
        <f t="shared" si="135"/>
        <v>0</v>
      </c>
      <c r="AS310" s="189">
        <f t="shared" si="114"/>
        <v>0</v>
      </c>
    </row>
    <row r="311" spans="1:45" x14ac:dyDescent="0.2">
      <c r="A311" s="10">
        <f>+IF(OR(Y311&gt;0,I311&gt;0),MAX(A$14:A310)+1,0)</f>
        <v>0</v>
      </c>
      <c r="B311" s="12"/>
      <c r="C311" s="11"/>
      <c r="D311" s="435"/>
      <c r="E311" s="435"/>
      <c r="F311" s="435"/>
      <c r="G311" s="435"/>
      <c r="H311" s="435"/>
      <c r="I311" s="435">
        <f t="shared" si="117"/>
        <v>0</v>
      </c>
      <c r="J311" s="11"/>
      <c r="K311" s="435"/>
      <c r="L311" s="435"/>
      <c r="M311" s="435"/>
      <c r="N311" s="435"/>
      <c r="O311" s="435"/>
      <c r="P311" s="435">
        <f t="shared" si="118"/>
        <v>0</v>
      </c>
      <c r="Q311" s="11"/>
      <c r="R311" s="435"/>
      <c r="S311" s="435"/>
      <c r="T311" s="435"/>
      <c r="U311" s="435"/>
      <c r="V311" s="435"/>
      <c r="W311" s="435">
        <f t="shared" si="119"/>
        <v>0</v>
      </c>
      <c r="X311" s="447">
        <f t="shared" si="120"/>
        <v>0</v>
      </c>
      <c r="Y311" s="156">
        <f t="shared" si="121"/>
        <v>0</v>
      </c>
      <c r="Z311" s="11"/>
      <c r="AA311" s="11"/>
      <c r="AB311" s="156">
        <f t="shared" si="122"/>
        <v>0</v>
      </c>
      <c r="AC311" s="149"/>
      <c r="AD311" s="396">
        <f t="shared" si="123"/>
        <v>0</v>
      </c>
      <c r="AE311" s="157">
        <f t="shared" si="124"/>
        <v>0</v>
      </c>
      <c r="AF311" s="147">
        <f t="shared" si="96"/>
        <v>0</v>
      </c>
      <c r="AG311" s="147">
        <f t="shared" si="97"/>
        <v>0</v>
      </c>
      <c r="AH311" s="186">
        <f t="shared" si="125"/>
        <v>0</v>
      </c>
      <c r="AI311" s="147">
        <f t="shared" si="126"/>
        <v>0</v>
      </c>
      <c r="AJ311" s="147">
        <f t="shared" si="127"/>
        <v>0</v>
      </c>
      <c r="AK311" s="186">
        <f t="shared" si="128"/>
        <v>0</v>
      </c>
      <c r="AL311" s="182">
        <f t="shared" si="129"/>
        <v>0</v>
      </c>
      <c r="AM311" s="147">
        <f t="shared" si="130"/>
        <v>0</v>
      </c>
      <c r="AN311" s="147">
        <f t="shared" si="131"/>
        <v>0</v>
      </c>
      <c r="AO311" s="186">
        <f t="shared" si="132"/>
        <v>0</v>
      </c>
      <c r="AP311" s="147">
        <f t="shared" si="133"/>
        <v>0</v>
      </c>
      <c r="AQ311" s="147">
        <f t="shared" si="134"/>
        <v>0</v>
      </c>
      <c r="AR311" s="190">
        <f t="shared" si="135"/>
        <v>0</v>
      </c>
      <c r="AS311" s="189">
        <f t="shared" si="114"/>
        <v>0</v>
      </c>
    </row>
    <row r="312" spans="1:45" x14ac:dyDescent="0.2">
      <c r="A312" s="10">
        <f>+IF(OR(Y312&gt;0,I312&gt;0),MAX(A$14:A311)+1,0)</f>
        <v>0</v>
      </c>
      <c r="B312" s="12"/>
      <c r="C312" s="11"/>
      <c r="D312" s="435"/>
      <c r="E312" s="435"/>
      <c r="F312" s="435"/>
      <c r="G312" s="435"/>
      <c r="H312" s="435"/>
      <c r="I312" s="435">
        <f t="shared" si="117"/>
        <v>0</v>
      </c>
      <c r="J312" s="11"/>
      <c r="K312" s="435"/>
      <c r="L312" s="435"/>
      <c r="M312" s="435"/>
      <c r="N312" s="435"/>
      <c r="O312" s="435"/>
      <c r="P312" s="435">
        <f t="shared" si="118"/>
        <v>0</v>
      </c>
      <c r="Q312" s="11"/>
      <c r="R312" s="435"/>
      <c r="S312" s="435"/>
      <c r="T312" s="435"/>
      <c r="U312" s="435"/>
      <c r="V312" s="435"/>
      <c r="W312" s="435">
        <f t="shared" si="119"/>
        <v>0</v>
      </c>
      <c r="X312" s="447">
        <f t="shared" si="120"/>
        <v>0</v>
      </c>
      <c r="Y312" s="156">
        <f t="shared" si="121"/>
        <v>0</v>
      </c>
      <c r="Z312" s="11"/>
      <c r="AA312" s="11"/>
      <c r="AB312" s="156">
        <f t="shared" si="122"/>
        <v>0</v>
      </c>
      <c r="AC312" s="149"/>
      <c r="AD312" s="396">
        <f t="shared" si="123"/>
        <v>0</v>
      </c>
      <c r="AE312" s="157">
        <f t="shared" si="124"/>
        <v>0</v>
      </c>
      <c r="AF312" s="147">
        <f t="shared" si="96"/>
        <v>0</v>
      </c>
      <c r="AG312" s="147">
        <f t="shared" si="97"/>
        <v>0</v>
      </c>
      <c r="AH312" s="186">
        <f t="shared" si="125"/>
        <v>0</v>
      </c>
      <c r="AI312" s="147">
        <f t="shared" si="126"/>
        <v>0</v>
      </c>
      <c r="AJ312" s="147">
        <f t="shared" si="127"/>
        <v>0</v>
      </c>
      <c r="AK312" s="186">
        <f t="shared" si="128"/>
        <v>0</v>
      </c>
      <c r="AL312" s="182">
        <f t="shared" si="129"/>
        <v>0</v>
      </c>
      <c r="AM312" s="147">
        <f t="shared" si="130"/>
        <v>0</v>
      </c>
      <c r="AN312" s="147">
        <f t="shared" si="131"/>
        <v>0</v>
      </c>
      <c r="AO312" s="186">
        <f t="shared" si="132"/>
        <v>0</v>
      </c>
      <c r="AP312" s="147">
        <f t="shared" si="133"/>
        <v>0</v>
      </c>
      <c r="AQ312" s="147">
        <f t="shared" si="134"/>
        <v>0</v>
      </c>
      <c r="AR312" s="190">
        <f t="shared" si="135"/>
        <v>0</v>
      </c>
      <c r="AS312" s="189">
        <f t="shared" si="114"/>
        <v>0</v>
      </c>
    </row>
    <row r="313" spans="1:45" x14ac:dyDescent="0.2">
      <c r="A313" s="10">
        <f>+IF(OR(Y313&gt;0,I313&gt;0),MAX(A$14:A312)+1,0)</f>
        <v>0</v>
      </c>
      <c r="B313" s="12"/>
      <c r="C313" s="11"/>
      <c r="D313" s="435"/>
      <c r="E313" s="435"/>
      <c r="F313" s="435"/>
      <c r="G313" s="435"/>
      <c r="H313" s="435"/>
      <c r="I313" s="435">
        <f t="shared" si="117"/>
        <v>0</v>
      </c>
      <c r="J313" s="11"/>
      <c r="K313" s="435"/>
      <c r="L313" s="435"/>
      <c r="M313" s="435"/>
      <c r="N313" s="435"/>
      <c r="O313" s="435"/>
      <c r="P313" s="435">
        <f t="shared" si="118"/>
        <v>0</v>
      </c>
      <c r="Q313" s="11"/>
      <c r="R313" s="435"/>
      <c r="S313" s="435"/>
      <c r="T313" s="435"/>
      <c r="U313" s="435"/>
      <c r="V313" s="435"/>
      <c r="W313" s="435">
        <f t="shared" si="119"/>
        <v>0</v>
      </c>
      <c r="X313" s="447">
        <f t="shared" si="120"/>
        <v>0</v>
      </c>
      <c r="Y313" s="156">
        <f t="shared" si="121"/>
        <v>0</v>
      </c>
      <c r="Z313" s="11"/>
      <c r="AA313" s="11"/>
      <c r="AB313" s="156">
        <f t="shared" si="122"/>
        <v>0</v>
      </c>
      <c r="AC313" s="149"/>
      <c r="AD313" s="396">
        <f t="shared" si="123"/>
        <v>0</v>
      </c>
      <c r="AE313" s="157">
        <f t="shared" si="124"/>
        <v>0</v>
      </c>
      <c r="AF313" s="147">
        <f t="shared" si="96"/>
        <v>0</v>
      </c>
      <c r="AG313" s="147">
        <f t="shared" si="97"/>
        <v>0</v>
      </c>
      <c r="AH313" s="186">
        <f t="shared" si="125"/>
        <v>0</v>
      </c>
      <c r="AI313" s="147">
        <f t="shared" si="126"/>
        <v>0</v>
      </c>
      <c r="AJ313" s="147">
        <f t="shared" si="127"/>
        <v>0</v>
      </c>
      <c r="AK313" s="186">
        <f t="shared" si="128"/>
        <v>0</v>
      </c>
      <c r="AL313" s="182">
        <f t="shared" si="129"/>
        <v>0</v>
      </c>
      <c r="AM313" s="147">
        <f t="shared" si="130"/>
        <v>0</v>
      </c>
      <c r="AN313" s="147">
        <f t="shared" si="131"/>
        <v>0</v>
      </c>
      <c r="AO313" s="186">
        <f t="shared" si="132"/>
        <v>0</v>
      </c>
      <c r="AP313" s="147">
        <f t="shared" si="133"/>
        <v>0</v>
      </c>
      <c r="AQ313" s="147">
        <f t="shared" si="134"/>
        <v>0</v>
      </c>
      <c r="AR313" s="190">
        <f t="shared" si="135"/>
        <v>0</v>
      </c>
      <c r="AS313" s="189">
        <f t="shared" si="114"/>
        <v>0</v>
      </c>
    </row>
    <row r="314" spans="1:45" x14ac:dyDescent="0.2">
      <c r="A314" s="10">
        <f>+IF(OR(Y314&gt;0,I314&gt;0),MAX(A$14:A313)+1,0)</f>
        <v>0</v>
      </c>
      <c r="B314" s="12"/>
      <c r="C314" s="11"/>
      <c r="D314" s="435"/>
      <c r="E314" s="435"/>
      <c r="F314" s="435"/>
      <c r="G314" s="435"/>
      <c r="H314" s="435"/>
      <c r="I314" s="435">
        <f t="shared" si="117"/>
        <v>0</v>
      </c>
      <c r="J314" s="11"/>
      <c r="K314" s="435"/>
      <c r="L314" s="435"/>
      <c r="M314" s="435"/>
      <c r="N314" s="435"/>
      <c r="O314" s="435"/>
      <c r="P314" s="435">
        <f t="shared" si="118"/>
        <v>0</v>
      </c>
      <c r="Q314" s="11"/>
      <c r="R314" s="435"/>
      <c r="S314" s="435"/>
      <c r="T314" s="435"/>
      <c r="U314" s="435"/>
      <c r="V314" s="435"/>
      <c r="W314" s="435">
        <f t="shared" si="119"/>
        <v>0</v>
      </c>
      <c r="X314" s="447">
        <f t="shared" si="120"/>
        <v>0</v>
      </c>
      <c r="Y314" s="156">
        <f t="shared" si="121"/>
        <v>0</v>
      </c>
      <c r="Z314" s="11"/>
      <c r="AA314" s="11"/>
      <c r="AB314" s="156">
        <f t="shared" si="122"/>
        <v>0</v>
      </c>
      <c r="AC314" s="149"/>
      <c r="AD314" s="396">
        <f t="shared" si="123"/>
        <v>0</v>
      </c>
      <c r="AE314" s="157">
        <f t="shared" si="124"/>
        <v>0</v>
      </c>
      <c r="AF314" s="147">
        <f t="shared" si="96"/>
        <v>0</v>
      </c>
      <c r="AG314" s="147">
        <f t="shared" si="97"/>
        <v>0</v>
      </c>
      <c r="AH314" s="186">
        <f t="shared" si="125"/>
        <v>0</v>
      </c>
      <c r="AI314" s="147">
        <f t="shared" si="126"/>
        <v>0</v>
      </c>
      <c r="AJ314" s="147">
        <f t="shared" si="127"/>
        <v>0</v>
      </c>
      <c r="AK314" s="186">
        <f t="shared" si="128"/>
        <v>0</v>
      </c>
      <c r="AL314" s="182">
        <f t="shared" si="129"/>
        <v>0</v>
      </c>
      <c r="AM314" s="147">
        <f t="shared" si="130"/>
        <v>0</v>
      </c>
      <c r="AN314" s="147">
        <f t="shared" si="131"/>
        <v>0</v>
      </c>
      <c r="AO314" s="186">
        <f t="shared" si="132"/>
        <v>0</v>
      </c>
      <c r="AP314" s="147">
        <f t="shared" si="133"/>
        <v>0</v>
      </c>
      <c r="AQ314" s="147">
        <f t="shared" si="134"/>
        <v>0</v>
      </c>
      <c r="AR314" s="190">
        <f t="shared" si="135"/>
        <v>0</v>
      </c>
      <c r="AS314" s="189">
        <f t="shared" si="114"/>
        <v>0</v>
      </c>
    </row>
    <row r="315" spans="1:45" x14ac:dyDescent="0.2">
      <c r="A315" s="10">
        <f>+IF(OR(Y315&gt;0,I315&gt;0),MAX(A$14:A314)+1,0)</f>
        <v>0</v>
      </c>
      <c r="B315" s="12"/>
      <c r="C315" s="11"/>
      <c r="D315" s="435"/>
      <c r="E315" s="435"/>
      <c r="F315" s="435"/>
      <c r="G315" s="435"/>
      <c r="H315" s="435"/>
      <c r="I315" s="435">
        <f t="shared" si="117"/>
        <v>0</v>
      </c>
      <c r="J315" s="11"/>
      <c r="K315" s="435"/>
      <c r="L315" s="435"/>
      <c r="M315" s="435"/>
      <c r="N315" s="435"/>
      <c r="O315" s="435"/>
      <c r="P315" s="435">
        <f t="shared" si="118"/>
        <v>0</v>
      </c>
      <c r="Q315" s="11"/>
      <c r="R315" s="435"/>
      <c r="S315" s="435"/>
      <c r="T315" s="435"/>
      <c r="U315" s="435"/>
      <c r="V315" s="435"/>
      <c r="W315" s="435">
        <f t="shared" si="119"/>
        <v>0</v>
      </c>
      <c r="X315" s="447">
        <f t="shared" si="120"/>
        <v>0</v>
      </c>
      <c r="Y315" s="156">
        <f t="shared" si="121"/>
        <v>0</v>
      </c>
      <c r="Z315" s="11"/>
      <c r="AA315" s="11"/>
      <c r="AB315" s="156">
        <f t="shared" si="122"/>
        <v>0</v>
      </c>
      <c r="AC315" s="149"/>
      <c r="AD315" s="396">
        <f t="shared" si="123"/>
        <v>0</v>
      </c>
      <c r="AE315" s="157">
        <f t="shared" si="124"/>
        <v>0</v>
      </c>
      <c r="AF315" s="147">
        <f t="shared" si="96"/>
        <v>0</v>
      </c>
      <c r="AG315" s="147">
        <f t="shared" si="97"/>
        <v>0</v>
      </c>
      <c r="AH315" s="186">
        <f t="shared" si="125"/>
        <v>0</v>
      </c>
      <c r="AI315" s="147">
        <f t="shared" si="126"/>
        <v>0</v>
      </c>
      <c r="AJ315" s="147">
        <f t="shared" si="127"/>
        <v>0</v>
      </c>
      <c r="AK315" s="186">
        <f t="shared" si="128"/>
        <v>0</v>
      </c>
      <c r="AL315" s="182">
        <f t="shared" si="129"/>
        <v>0</v>
      </c>
      <c r="AM315" s="147">
        <f t="shared" si="130"/>
        <v>0</v>
      </c>
      <c r="AN315" s="147">
        <f t="shared" si="131"/>
        <v>0</v>
      </c>
      <c r="AO315" s="186">
        <f t="shared" si="132"/>
        <v>0</v>
      </c>
      <c r="AP315" s="147">
        <f t="shared" si="133"/>
        <v>0</v>
      </c>
      <c r="AQ315" s="147">
        <f t="shared" si="134"/>
        <v>0</v>
      </c>
      <c r="AR315" s="190">
        <f t="shared" si="135"/>
        <v>0</v>
      </c>
      <c r="AS315" s="189">
        <f t="shared" si="114"/>
        <v>0</v>
      </c>
    </row>
    <row r="316" spans="1:45" x14ac:dyDescent="0.2">
      <c r="A316" s="10">
        <f>+IF(OR(Y316&gt;0,I316&gt;0),MAX(A$14:A315)+1,0)</f>
        <v>0</v>
      </c>
      <c r="B316" s="12"/>
      <c r="C316" s="11"/>
      <c r="D316" s="435"/>
      <c r="E316" s="435"/>
      <c r="F316" s="435"/>
      <c r="G316" s="435"/>
      <c r="H316" s="435"/>
      <c r="I316" s="435">
        <f t="shared" si="117"/>
        <v>0</v>
      </c>
      <c r="J316" s="11"/>
      <c r="K316" s="435"/>
      <c r="L316" s="435"/>
      <c r="M316" s="435"/>
      <c r="N316" s="435"/>
      <c r="O316" s="435"/>
      <c r="P316" s="435">
        <f t="shared" si="118"/>
        <v>0</v>
      </c>
      <c r="Q316" s="11"/>
      <c r="R316" s="435"/>
      <c r="S316" s="435"/>
      <c r="T316" s="435"/>
      <c r="U316" s="435"/>
      <c r="V316" s="435"/>
      <c r="W316" s="435">
        <f t="shared" si="119"/>
        <v>0</v>
      </c>
      <c r="X316" s="447">
        <f t="shared" si="120"/>
        <v>0</v>
      </c>
      <c r="Y316" s="156">
        <f t="shared" si="121"/>
        <v>0</v>
      </c>
      <c r="Z316" s="11"/>
      <c r="AA316" s="11"/>
      <c r="AB316" s="156">
        <f t="shared" si="122"/>
        <v>0</v>
      </c>
      <c r="AC316" s="149"/>
      <c r="AD316" s="396">
        <f t="shared" si="123"/>
        <v>0</v>
      </c>
      <c r="AE316" s="157">
        <f t="shared" si="124"/>
        <v>0</v>
      </c>
      <c r="AF316" s="147">
        <f t="shared" si="96"/>
        <v>0</v>
      </c>
      <c r="AG316" s="147">
        <f t="shared" si="97"/>
        <v>0</v>
      </c>
      <c r="AH316" s="186">
        <f t="shared" si="125"/>
        <v>0</v>
      </c>
      <c r="AI316" s="147">
        <f t="shared" si="126"/>
        <v>0</v>
      </c>
      <c r="AJ316" s="147">
        <f t="shared" si="127"/>
        <v>0</v>
      </c>
      <c r="AK316" s="186">
        <f t="shared" si="128"/>
        <v>0</v>
      </c>
      <c r="AL316" s="182">
        <f t="shared" si="129"/>
        <v>0</v>
      </c>
      <c r="AM316" s="147">
        <f t="shared" si="130"/>
        <v>0</v>
      </c>
      <c r="AN316" s="147">
        <f t="shared" si="131"/>
        <v>0</v>
      </c>
      <c r="AO316" s="186">
        <f t="shared" si="132"/>
        <v>0</v>
      </c>
      <c r="AP316" s="147">
        <f t="shared" si="133"/>
        <v>0</v>
      </c>
      <c r="AQ316" s="147">
        <f t="shared" si="134"/>
        <v>0</v>
      </c>
      <c r="AR316" s="190">
        <f t="shared" si="135"/>
        <v>0</v>
      </c>
      <c r="AS316" s="189">
        <f t="shared" si="114"/>
        <v>0</v>
      </c>
    </row>
    <row r="317" spans="1:45" x14ac:dyDescent="0.2">
      <c r="A317" s="10">
        <f>+IF(OR(Y317&gt;0,I317&gt;0),MAX(A$14:A316)+1,0)</f>
        <v>0</v>
      </c>
      <c r="B317" s="12"/>
      <c r="C317" s="11"/>
      <c r="D317" s="435"/>
      <c r="E317" s="435"/>
      <c r="F317" s="435"/>
      <c r="G317" s="435"/>
      <c r="H317" s="435"/>
      <c r="I317" s="435">
        <f t="shared" si="117"/>
        <v>0</v>
      </c>
      <c r="J317" s="11"/>
      <c r="K317" s="435"/>
      <c r="L317" s="435"/>
      <c r="M317" s="435"/>
      <c r="N317" s="435"/>
      <c r="O317" s="435"/>
      <c r="P317" s="435">
        <f t="shared" si="118"/>
        <v>0</v>
      </c>
      <c r="Q317" s="11"/>
      <c r="R317" s="435"/>
      <c r="S317" s="435"/>
      <c r="T317" s="435"/>
      <c r="U317" s="435"/>
      <c r="V317" s="435"/>
      <c r="W317" s="435">
        <f t="shared" si="119"/>
        <v>0</v>
      </c>
      <c r="X317" s="447">
        <f t="shared" si="120"/>
        <v>0</v>
      </c>
      <c r="Y317" s="156">
        <f t="shared" si="121"/>
        <v>0</v>
      </c>
      <c r="Z317" s="11"/>
      <c r="AA317" s="11"/>
      <c r="AB317" s="156">
        <f t="shared" si="122"/>
        <v>0</v>
      </c>
      <c r="AC317" s="149"/>
      <c r="AD317" s="396">
        <f t="shared" si="123"/>
        <v>0</v>
      </c>
      <c r="AE317" s="157">
        <f t="shared" si="124"/>
        <v>0</v>
      </c>
      <c r="AF317" s="147">
        <f t="shared" si="96"/>
        <v>0</v>
      </c>
      <c r="AG317" s="147">
        <f t="shared" si="97"/>
        <v>0</v>
      </c>
      <c r="AH317" s="186">
        <f t="shared" si="125"/>
        <v>0</v>
      </c>
      <c r="AI317" s="147">
        <f t="shared" si="126"/>
        <v>0</v>
      </c>
      <c r="AJ317" s="147">
        <f t="shared" si="127"/>
        <v>0</v>
      </c>
      <c r="AK317" s="186">
        <f t="shared" si="128"/>
        <v>0</v>
      </c>
      <c r="AL317" s="182">
        <f t="shared" si="129"/>
        <v>0</v>
      </c>
      <c r="AM317" s="147">
        <f t="shared" si="130"/>
        <v>0</v>
      </c>
      <c r="AN317" s="147">
        <f t="shared" si="131"/>
        <v>0</v>
      </c>
      <c r="AO317" s="186">
        <f t="shared" si="132"/>
        <v>0</v>
      </c>
      <c r="AP317" s="147">
        <f t="shared" si="133"/>
        <v>0</v>
      </c>
      <c r="AQ317" s="147">
        <f t="shared" si="134"/>
        <v>0</v>
      </c>
      <c r="AR317" s="190">
        <f t="shared" si="135"/>
        <v>0</v>
      </c>
      <c r="AS317" s="189">
        <f t="shared" si="114"/>
        <v>0</v>
      </c>
    </row>
    <row r="318" spans="1:45" x14ac:dyDescent="0.2">
      <c r="A318" s="10">
        <f>+IF(OR(Y318&gt;0,I318&gt;0),MAX(A$14:A317)+1,0)</f>
        <v>0</v>
      </c>
      <c r="B318" s="12"/>
      <c r="C318" s="11"/>
      <c r="D318" s="435"/>
      <c r="E318" s="435"/>
      <c r="F318" s="435"/>
      <c r="G318" s="435"/>
      <c r="H318" s="435"/>
      <c r="I318" s="435">
        <f t="shared" si="117"/>
        <v>0</v>
      </c>
      <c r="J318" s="11"/>
      <c r="K318" s="435"/>
      <c r="L318" s="435"/>
      <c r="M318" s="435"/>
      <c r="N318" s="435"/>
      <c r="O318" s="435"/>
      <c r="P318" s="435">
        <f t="shared" si="118"/>
        <v>0</v>
      </c>
      <c r="Q318" s="11"/>
      <c r="R318" s="435"/>
      <c r="S318" s="435"/>
      <c r="T318" s="435"/>
      <c r="U318" s="435"/>
      <c r="V318" s="435"/>
      <c r="W318" s="435">
        <f t="shared" si="119"/>
        <v>0</v>
      </c>
      <c r="X318" s="447">
        <f t="shared" si="120"/>
        <v>0</v>
      </c>
      <c r="Y318" s="156">
        <f t="shared" si="121"/>
        <v>0</v>
      </c>
      <c r="Z318" s="11"/>
      <c r="AA318" s="11"/>
      <c r="AB318" s="156">
        <f t="shared" si="122"/>
        <v>0</v>
      </c>
      <c r="AC318" s="149"/>
      <c r="AD318" s="396">
        <f t="shared" si="123"/>
        <v>0</v>
      </c>
      <c r="AE318" s="157">
        <f t="shared" si="124"/>
        <v>0</v>
      </c>
      <c r="AF318" s="147">
        <f t="shared" si="96"/>
        <v>0</v>
      </c>
      <c r="AG318" s="147">
        <f t="shared" si="97"/>
        <v>0</v>
      </c>
      <c r="AH318" s="186">
        <f t="shared" si="125"/>
        <v>0</v>
      </c>
      <c r="AI318" s="147">
        <f t="shared" si="126"/>
        <v>0</v>
      </c>
      <c r="AJ318" s="147">
        <f t="shared" si="127"/>
        <v>0</v>
      </c>
      <c r="AK318" s="186">
        <f t="shared" si="128"/>
        <v>0</v>
      </c>
      <c r="AL318" s="182">
        <f t="shared" si="129"/>
        <v>0</v>
      </c>
      <c r="AM318" s="147">
        <f t="shared" si="130"/>
        <v>0</v>
      </c>
      <c r="AN318" s="147">
        <f t="shared" si="131"/>
        <v>0</v>
      </c>
      <c r="AO318" s="186">
        <f t="shared" si="132"/>
        <v>0</v>
      </c>
      <c r="AP318" s="147">
        <f t="shared" si="133"/>
        <v>0</v>
      </c>
      <c r="AQ318" s="147">
        <f t="shared" si="134"/>
        <v>0</v>
      </c>
      <c r="AR318" s="190">
        <f t="shared" si="135"/>
        <v>0</v>
      </c>
      <c r="AS318" s="189">
        <f t="shared" si="114"/>
        <v>0</v>
      </c>
    </row>
    <row r="319" spans="1:45" x14ac:dyDescent="0.2">
      <c r="A319" s="10">
        <f>+IF(OR(Y319&gt;0,I319&gt;0),MAX(A$14:A318)+1,0)</f>
        <v>0</v>
      </c>
      <c r="B319" s="12"/>
      <c r="C319" s="11"/>
      <c r="D319" s="435"/>
      <c r="E319" s="435"/>
      <c r="F319" s="435"/>
      <c r="G319" s="435"/>
      <c r="H319" s="435"/>
      <c r="I319" s="435">
        <f t="shared" si="117"/>
        <v>0</v>
      </c>
      <c r="J319" s="11"/>
      <c r="K319" s="435"/>
      <c r="L319" s="435"/>
      <c r="M319" s="435"/>
      <c r="N319" s="435"/>
      <c r="O319" s="435"/>
      <c r="P319" s="435">
        <f t="shared" si="118"/>
        <v>0</v>
      </c>
      <c r="Q319" s="11"/>
      <c r="R319" s="435"/>
      <c r="S319" s="435"/>
      <c r="T319" s="435"/>
      <c r="U319" s="435"/>
      <c r="V319" s="435"/>
      <c r="W319" s="435">
        <f t="shared" si="119"/>
        <v>0</v>
      </c>
      <c r="X319" s="447">
        <f t="shared" si="120"/>
        <v>0</v>
      </c>
      <c r="Y319" s="156">
        <f t="shared" si="121"/>
        <v>0</v>
      </c>
      <c r="Z319" s="11"/>
      <c r="AA319" s="11"/>
      <c r="AB319" s="156">
        <f t="shared" si="122"/>
        <v>0</v>
      </c>
      <c r="AC319" s="149"/>
      <c r="AD319" s="396">
        <f t="shared" si="123"/>
        <v>0</v>
      </c>
      <c r="AE319" s="157">
        <f t="shared" si="124"/>
        <v>0</v>
      </c>
      <c r="AF319" s="147">
        <f t="shared" si="96"/>
        <v>0</v>
      </c>
      <c r="AG319" s="147">
        <f t="shared" si="97"/>
        <v>0</v>
      </c>
      <c r="AH319" s="186">
        <f t="shared" si="125"/>
        <v>0</v>
      </c>
      <c r="AI319" s="147">
        <f t="shared" si="126"/>
        <v>0</v>
      </c>
      <c r="AJ319" s="147">
        <f t="shared" si="127"/>
        <v>0</v>
      </c>
      <c r="AK319" s="186">
        <f t="shared" si="128"/>
        <v>0</v>
      </c>
      <c r="AL319" s="182">
        <f t="shared" si="129"/>
        <v>0</v>
      </c>
      <c r="AM319" s="147">
        <f t="shared" si="130"/>
        <v>0</v>
      </c>
      <c r="AN319" s="147">
        <f t="shared" si="131"/>
        <v>0</v>
      </c>
      <c r="AO319" s="186">
        <f t="shared" si="132"/>
        <v>0</v>
      </c>
      <c r="AP319" s="147">
        <f t="shared" si="133"/>
        <v>0</v>
      </c>
      <c r="AQ319" s="147">
        <f t="shared" si="134"/>
        <v>0</v>
      </c>
      <c r="AR319" s="190">
        <f t="shared" si="135"/>
        <v>0</v>
      </c>
      <c r="AS319" s="189">
        <f t="shared" si="114"/>
        <v>0</v>
      </c>
    </row>
    <row r="320" spans="1:45" x14ac:dyDescent="0.2">
      <c r="A320" s="10">
        <f>+IF(OR(Y320&gt;0,I320&gt;0),MAX(A$14:A319)+1,0)</f>
        <v>0</v>
      </c>
      <c r="B320" s="12"/>
      <c r="C320" s="11"/>
      <c r="D320" s="435"/>
      <c r="E320" s="435"/>
      <c r="F320" s="435"/>
      <c r="G320" s="435"/>
      <c r="H320" s="435"/>
      <c r="I320" s="435">
        <f t="shared" si="117"/>
        <v>0</v>
      </c>
      <c r="J320" s="11"/>
      <c r="K320" s="435"/>
      <c r="L320" s="435"/>
      <c r="M320" s="435"/>
      <c r="N320" s="435"/>
      <c r="O320" s="435"/>
      <c r="P320" s="435">
        <f t="shared" si="118"/>
        <v>0</v>
      </c>
      <c r="Q320" s="11"/>
      <c r="R320" s="435"/>
      <c r="S320" s="435"/>
      <c r="T320" s="435"/>
      <c r="U320" s="435"/>
      <c r="V320" s="435"/>
      <c r="W320" s="435">
        <f t="shared" si="119"/>
        <v>0</v>
      </c>
      <c r="X320" s="447">
        <f t="shared" si="120"/>
        <v>0</v>
      </c>
      <c r="Y320" s="156">
        <f t="shared" si="121"/>
        <v>0</v>
      </c>
      <c r="Z320" s="11"/>
      <c r="AA320" s="11"/>
      <c r="AB320" s="156">
        <f t="shared" si="122"/>
        <v>0</v>
      </c>
      <c r="AC320" s="149"/>
      <c r="AD320" s="396">
        <f t="shared" si="123"/>
        <v>0</v>
      </c>
      <c r="AE320" s="157">
        <f t="shared" si="124"/>
        <v>0</v>
      </c>
      <c r="AF320" s="147">
        <f t="shared" si="96"/>
        <v>0</v>
      </c>
      <c r="AG320" s="147">
        <f t="shared" si="97"/>
        <v>0</v>
      </c>
      <c r="AH320" s="186">
        <f t="shared" si="125"/>
        <v>0</v>
      </c>
      <c r="AI320" s="147">
        <f t="shared" si="126"/>
        <v>0</v>
      </c>
      <c r="AJ320" s="147">
        <f t="shared" si="127"/>
        <v>0</v>
      </c>
      <c r="AK320" s="186">
        <f t="shared" si="128"/>
        <v>0</v>
      </c>
      <c r="AL320" s="182">
        <f t="shared" si="129"/>
        <v>0</v>
      </c>
      <c r="AM320" s="147">
        <f t="shared" si="130"/>
        <v>0</v>
      </c>
      <c r="AN320" s="147">
        <f t="shared" si="131"/>
        <v>0</v>
      </c>
      <c r="AO320" s="186">
        <f t="shared" si="132"/>
        <v>0</v>
      </c>
      <c r="AP320" s="147">
        <f t="shared" si="133"/>
        <v>0</v>
      </c>
      <c r="AQ320" s="147">
        <f t="shared" si="134"/>
        <v>0</v>
      </c>
      <c r="AR320" s="190">
        <f t="shared" si="135"/>
        <v>0</v>
      </c>
      <c r="AS320" s="189">
        <f t="shared" si="114"/>
        <v>0</v>
      </c>
    </row>
    <row r="321" spans="1:45" x14ac:dyDescent="0.2">
      <c r="A321" s="10">
        <f>+IF(OR(Y321&gt;0,I321&gt;0),MAX(A$14:A320)+1,0)</f>
        <v>0</v>
      </c>
      <c r="B321" s="12"/>
      <c r="C321" s="11"/>
      <c r="D321" s="435"/>
      <c r="E321" s="435"/>
      <c r="F321" s="435"/>
      <c r="G321" s="435"/>
      <c r="H321" s="435"/>
      <c r="I321" s="435">
        <f t="shared" si="117"/>
        <v>0</v>
      </c>
      <c r="J321" s="11"/>
      <c r="K321" s="435"/>
      <c r="L321" s="435"/>
      <c r="M321" s="435"/>
      <c r="N321" s="435"/>
      <c r="O321" s="435"/>
      <c r="P321" s="435">
        <f t="shared" si="118"/>
        <v>0</v>
      </c>
      <c r="Q321" s="11"/>
      <c r="R321" s="435"/>
      <c r="S321" s="435"/>
      <c r="T321" s="435"/>
      <c r="U321" s="435"/>
      <c r="V321" s="435"/>
      <c r="W321" s="435">
        <f t="shared" si="119"/>
        <v>0</v>
      </c>
      <c r="X321" s="447">
        <f t="shared" si="120"/>
        <v>0</v>
      </c>
      <c r="Y321" s="156">
        <f t="shared" si="121"/>
        <v>0</v>
      </c>
      <c r="Z321" s="11"/>
      <c r="AA321" s="11"/>
      <c r="AB321" s="156">
        <f t="shared" si="122"/>
        <v>0</v>
      </c>
      <c r="AC321" s="149"/>
      <c r="AD321" s="396">
        <f t="shared" si="123"/>
        <v>0</v>
      </c>
      <c r="AE321" s="157">
        <f t="shared" si="124"/>
        <v>0</v>
      </c>
      <c r="AF321" s="147">
        <f t="shared" si="96"/>
        <v>0</v>
      </c>
      <c r="AG321" s="147">
        <f t="shared" si="97"/>
        <v>0</v>
      </c>
      <c r="AH321" s="186">
        <f t="shared" si="125"/>
        <v>0</v>
      </c>
      <c r="AI321" s="147">
        <f t="shared" si="126"/>
        <v>0</v>
      </c>
      <c r="AJ321" s="147">
        <f t="shared" si="127"/>
        <v>0</v>
      </c>
      <c r="AK321" s="186">
        <f t="shared" si="128"/>
        <v>0</v>
      </c>
      <c r="AL321" s="182">
        <f t="shared" si="129"/>
        <v>0</v>
      </c>
      <c r="AM321" s="147">
        <f t="shared" si="130"/>
        <v>0</v>
      </c>
      <c r="AN321" s="147">
        <f t="shared" si="131"/>
        <v>0</v>
      </c>
      <c r="AO321" s="186">
        <f t="shared" si="132"/>
        <v>0</v>
      </c>
      <c r="AP321" s="147">
        <f t="shared" si="133"/>
        <v>0</v>
      </c>
      <c r="AQ321" s="147">
        <f t="shared" si="134"/>
        <v>0</v>
      </c>
      <c r="AR321" s="190">
        <f t="shared" si="135"/>
        <v>0</v>
      </c>
      <c r="AS321" s="189">
        <f t="shared" si="114"/>
        <v>0</v>
      </c>
    </row>
    <row r="322" spans="1:45" x14ac:dyDescent="0.2">
      <c r="A322" s="10">
        <f>+IF(OR(Y322&gt;0,I322&gt;0),MAX(A$14:A321)+1,0)</f>
        <v>0</v>
      </c>
      <c r="B322" s="12"/>
      <c r="C322" s="11"/>
      <c r="D322" s="435"/>
      <c r="E322" s="435"/>
      <c r="F322" s="435"/>
      <c r="G322" s="435"/>
      <c r="H322" s="435"/>
      <c r="I322" s="435">
        <f t="shared" si="117"/>
        <v>0</v>
      </c>
      <c r="J322" s="11"/>
      <c r="K322" s="435"/>
      <c r="L322" s="435"/>
      <c r="M322" s="435"/>
      <c r="N322" s="435"/>
      <c r="O322" s="435"/>
      <c r="P322" s="435">
        <f t="shared" si="118"/>
        <v>0</v>
      </c>
      <c r="Q322" s="11"/>
      <c r="R322" s="435"/>
      <c r="S322" s="435"/>
      <c r="T322" s="435"/>
      <c r="U322" s="435"/>
      <c r="V322" s="435"/>
      <c r="W322" s="435">
        <f t="shared" si="119"/>
        <v>0</v>
      </c>
      <c r="X322" s="447">
        <f t="shared" si="120"/>
        <v>0</v>
      </c>
      <c r="Y322" s="156">
        <f t="shared" si="121"/>
        <v>0</v>
      </c>
      <c r="Z322" s="11"/>
      <c r="AA322" s="11"/>
      <c r="AB322" s="156">
        <f t="shared" si="122"/>
        <v>0</v>
      </c>
      <c r="AC322" s="149"/>
      <c r="AD322" s="396">
        <f t="shared" si="123"/>
        <v>0</v>
      </c>
      <c r="AE322" s="157">
        <f t="shared" si="124"/>
        <v>0</v>
      </c>
      <c r="AF322" s="147">
        <f t="shared" si="96"/>
        <v>0</v>
      </c>
      <c r="AG322" s="147">
        <f t="shared" si="97"/>
        <v>0</v>
      </c>
      <c r="AH322" s="186">
        <f t="shared" si="125"/>
        <v>0</v>
      </c>
      <c r="AI322" s="147">
        <f t="shared" si="126"/>
        <v>0</v>
      </c>
      <c r="AJ322" s="147">
        <f t="shared" si="127"/>
        <v>0</v>
      </c>
      <c r="AK322" s="186">
        <f t="shared" si="128"/>
        <v>0</v>
      </c>
      <c r="AL322" s="182">
        <f t="shared" si="129"/>
        <v>0</v>
      </c>
      <c r="AM322" s="147">
        <f t="shared" si="130"/>
        <v>0</v>
      </c>
      <c r="AN322" s="147">
        <f t="shared" si="131"/>
        <v>0</v>
      </c>
      <c r="AO322" s="186">
        <f t="shared" si="132"/>
        <v>0</v>
      </c>
      <c r="AP322" s="147">
        <f t="shared" si="133"/>
        <v>0</v>
      </c>
      <c r="AQ322" s="147">
        <f t="shared" si="134"/>
        <v>0</v>
      </c>
      <c r="AR322" s="190">
        <f t="shared" si="135"/>
        <v>0</v>
      </c>
      <c r="AS322" s="189">
        <f t="shared" si="114"/>
        <v>0</v>
      </c>
    </row>
    <row r="323" spans="1:45" x14ac:dyDescent="0.2">
      <c r="A323" s="10">
        <f>+IF(OR(Y323&gt;0,I323&gt;0),MAX(A$14:A322)+1,0)</f>
        <v>0</v>
      </c>
      <c r="B323" s="12"/>
      <c r="C323" s="11"/>
      <c r="D323" s="435"/>
      <c r="E323" s="435"/>
      <c r="F323" s="435"/>
      <c r="G323" s="435"/>
      <c r="H323" s="435"/>
      <c r="I323" s="435">
        <f t="shared" si="117"/>
        <v>0</v>
      </c>
      <c r="J323" s="11"/>
      <c r="K323" s="435"/>
      <c r="L323" s="435"/>
      <c r="M323" s="435"/>
      <c r="N323" s="435"/>
      <c r="O323" s="435"/>
      <c r="P323" s="435">
        <f t="shared" si="118"/>
        <v>0</v>
      </c>
      <c r="Q323" s="11"/>
      <c r="R323" s="435"/>
      <c r="S323" s="435"/>
      <c r="T323" s="435"/>
      <c r="U323" s="435"/>
      <c r="V323" s="435"/>
      <c r="W323" s="435">
        <f t="shared" si="119"/>
        <v>0</v>
      </c>
      <c r="X323" s="447">
        <f t="shared" si="120"/>
        <v>0</v>
      </c>
      <c r="Y323" s="156">
        <f t="shared" si="121"/>
        <v>0</v>
      </c>
      <c r="Z323" s="11"/>
      <c r="AA323" s="11"/>
      <c r="AB323" s="156">
        <f t="shared" si="122"/>
        <v>0</v>
      </c>
      <c r="AC323" s="149"/>
      <c r="AD323" s="396">
        <f t="shared" si="123"/>
        <v>0</v>
      </c>
      <c r="AE323" s="157">
        <f t="shared" si="124"/>
        <v>0</v>
      </c>
      <c r="AF323" s="147">
        <f t="shared" si="96"/>
        <v>0</v>
      </c>
      <c r="AG323" s="147">
        <f t="shared" si="97"/>
        <v>0</v>
      </c>
      <c r="AH323" s="186">
        <f t="shared" si="125"/>
        <v>0</v>
      </c>
      <c r="AI323" s="147">
        <f t="shared" si="126"/>
        <v>0</v>
      </c>
      <c r="AJ323" s="147">
        <f t="shared" si="127"/>
        <v>0</v>
      </c>
      <c r="AK323" s="186">
        <f t="shared" si="128"/>
        <v>0</v>
      </c>
      <c r="AL323" s="182">
        <f t="shared" si="129"/>
        <v>0</v>
      </c>
      <c r="AM323" s="147">
        <f t="shared" si="130"/>
        <v>0</v>
      </c>
      <c r="AN323" s="147">
        <f t="shared" si="131"/>
        <v>0</v>
      </c>
      <c r="AO323" s="186">
        <f t="shared" si="132"/>
        <v>0</v>
      </c>
      <c r="AP323" s="147">
        <f t="shared" si="133"/>
        <v>0</v>
      </c>
      <c r="AQ323" s="147">
        <f t="shared" si="134"/>
        <v>0</v>
      </c>
      <c r="AR323" s="190">
        <f t="shared" si="135"/>
        <v>0</v>
      </c>
      <c r="AS323" s="189">
        <f t="shared" si="114"/>
        <v>0</v>
      </c>
    </row>
    <row r="324" spans="1:45" x14ac:dyDescent="0.2">
      <c r="A324" s="10">
        <f>+IF(OR(Y324&gt;0,I324&gt;0),MAX(A$14:A323)+1,0)</f>
        <v>0</v>
      </c>
      <c r="B324" s="12"/>
      <c r="C324" s="11"/>
      <c r="D324" s="435"/>
      <c r="E324" s="435"/>
      <c r="F324" s="435"/>
      <c r="G324" s="435"/>
      <c r="H324" s="435"/>
      <c r="I324" s="435">
        <f t="shared" si="117"/>
        <v>0</v>
      </c>
      <c r="J324" s="11"/>
      <c r="K324" s="435"/>
      <c r="L324" s="435"/>
      <c r="M324" s="435"/>
      <c r="N324" s="435"/>
      <c r="O324" s="435"/>
      <c r="P324" s="435">
        <f t="shared" si="118"/>
        <v>0</v>
      </c>
      <c r="Q324" s="11"/>
      <c r="R324" s="435"/>
      <c r="S324" s="435"/>
      <c r="T324" s="435"/>
      <c r="U324" s="435"/>
      <c r="V324" s="435"/>
      <c r="W324" s="435">
        <f t="shared" si="119"/>
        <v>0</v>
      </c>
      <c r="X324" s="447">
        <f t="shared" si="120"/>
        <v>0</v>
      </c>
      <c r="Y324" s="156">
        <f t="shared" si="121"/>
        <v>0</v>
      </c>
      <c r="Z324" s="11"/>
      <c r="AA324" s="11"/>
      <c r="AB324" s="156">
        <f t="shared" si="122"/>
        <v>0</v>
      </c>
      <c r="AC324" s="149"/>
      <c r="AD324" s="396">
        <f t="shared" si="123"/>
        <v>0</v>
      </c>
      <c r="AE324" s="157">
        <f t="shared" si="124"/>
        <v>0</v>
      </c>
      <c r="AF324" s="147">
        <f t="shared" si="96"/>
        <v>0</v>
      </c>
      <c r="AG324" s="147">
        <f t="shared" si="97"/>
        <v>0</v>
      </c>
      <c r="AH324" s="186">
        <f t="shared" si="125"/>
        <v>0</v>
      </c>
      <c r="AI324" s="147">
        <f t="shared" si="126"/>
        <v>0</v>
      </c>
      <c r="AJ324" s="147">
        <f t="shared" si="127"/>
        <v>0</v>
      </c>
      <c r="AK324" s="186">
        <f t="shared" si="128"/>
        <v>0</v>
      </c>
      <c r="AL324" s="182">
        <f t="shared" si="129"/>
        <v>0</v>
      </c>
      <c r="AM324" s="147">
        <f t="shared" si="130"/>
        <v>0</v>
      </c>
      <c r="AN324" s="147">
        <f t="shared" si="131"/>
        <v>0</v>
      </c>
      <c r="AO324" s="186">
        <f t="shared" si="132"/>
        <v>0</v>
      </c>
      <c r="AP324" s="147">
        <f t="shared" si="133"/>
        <v>0</v>
      </c>
      <c r="AQ324" s="147">
        <f t="shared" si="134"/>
        <v>0</v>
      </c>
      <c r="AR324" s="190">
        <f t="shared" si="135"/>
        <v>0</v>
      </c>
      <c r="AS324" s="189">
        <f t="shared" si="114"/>
        <v>0</v>
      </c>
    </row>
    <row r="325" spans="1:45" x14ac:dyDescent="0.2">
      <c r="A325" s="10">
        <f>+IF(OR(Y325&gt;0,I325&gt;0),MAX(A$14:A324)+1,0)</f>
        <v>0</v>
      </c>
      <c r="B325" s="12"/>
      <c r="C325" s="11"/>
      <c r="D325" s="435"/>
      <c r="E325" s="435"/>
      <c r="F325" s="435"/>
      <c r="G325" s="435"/>
      <c r="H325" s="435"/>
      <c r="I325" s="435">
        <f t="shared" si="117"/>
        <v>0</v>
      </c>
      <c r="J325" s="11"/>
      <c r="K325" s="435"/>
      <c r="L325" s="435"/>
      <c r="M325" s="435"/>
      <c r="N325" s="435"/>
      <c r="O325" s="435"/>
      <c r="P325" s="435">
        <f t="shared" si="118"/>
        <v>0</v>
      </c>
      <c r="Q325" s="11"/>
      <c r="R325" s="435"/>
      <c r="S325" s="435"/>
      <c r="T325" s="435"/>
      <c r="U325" s="435"/>
      <c r="V325" s="435"/>
      <c r="W325" s="435">
        <f t="shared" si="119"/>
        <v>0</v>
      </c>
      <c r="X325" s="447">
        <f t="shared" si="120"/>
        <v>0</v>
      </c>
      <c r="Y325" s="156">
        <f t="shared" si="121"/>
        <v>0</v>
      </c>
      <c r="Z325" s="11"/>
      <c r="AA325" s="11"/>
      <c r="AB325" s="156">
        <f t="shared" si="122"/>
        <v>0</v>
      </c>
      <c r="AC325" s="149"/>
      <c r="AD325" s="396">
        <f t="shared" si="123"/>
        <v>0</v>
      </c>
      <c r="AE325" s="157">
        <f t="shared" si="124"/>
        <v>0</v>
      </c>
      <c r="AF325" s="147">
        <f t="shared" si="96"/>
        <v>0</v>
      </c>
      <c r="AG325" s="147">
        <f t="shared" si="97"/>
        <v>0</v>
      </c>
      <c r="AH325" s="186">
        <f t="shared" si="125"/>
        <v>0</v>
      </c>
      <c r="AI325" s="147">
        <f t="shared" si="126"/>
        <v>0</v>
      </c>
      <c r="AJ325" s="147">
        <f t="shared" si="127"/>
        <v>0</v>
      </c>
      <c r="AK325" s="186">
        <f t="shared" si="128"/>
        <v>0</v>
      </c>
      <c r="AL325" s="182">
        <f t="shared" si="129"/>
        <v>0</v>
      </c>
      <c r="AM325" s="147">
        <f t="shared" si="130"/>
        <v>0</v>
      </c>
      <c r="AN325" s="147">
        <f t="shared" si="131"/>
        <v>0</v>
      </c>
      <c r="AO325" s="186">
        <f t="shared" si="132"/>
        <v>0</v>
      </c>
      <c r="AP325" s="147">
        <f t="shared" si="133"/>
        <v>0</v>
      </c>
      <c r="AQ325" s="147">
        <f t="shared" si="134"/>
        <v>0</v>
      </c>
      <c r="AR325" s="190">
        <f t="shared" si="135"/>
        <v>0</v>
      </c>
      <c r="AS325" s="189">
        <f t="shared" si="114"/>
        <v>0</v>
      </c>
    </row>
    <row r="326" spans="1:45" x14ac:dyDescent="0.2">
      <c r="A326" s="10">
        <f>+IF(OR(Y326&gt;0,I326&gt;0),MAX(A$14:A325)+1,0)</f>
        <v>0</v>
      </c>
      <c r="B326" s="12"/>
      <c r="C326" s="11"/>
      <c r="D326" s="435"/>
      <c r="E326" s="435"/>
      <c r="F326" s="435"/>
      <c r="G326" s="435"/>
      <c r="H326" s="435"/>
      <c r="I326" s="435">
        <f t="shared" si="117"/>
        <v>0</v>
      </c>
      <c r="J326" s="11"/>
      <c r="K326" s="435"/>
      <c r="L326" s="435"/>
      <c r="M326" s="435"/>
      <c r="N326" s="435"/>
      <c r="O326" s="435"/>
      <c r="P326" s="435">
        <f t="shared" si="118"/>
        <v>0</v>
      </c>
      <c r="Q326" s="11"/>
      <c r="R326" s="435"/>
      <c r="S326" s="435"/>
      <c r="T326" s="435"/>
      <c r="U326" s="435"/>
      <c r="V326" s="435"/>
      <c r="W326" s="435">
        <f t="shared" si="119"/>
        <v>0</v>
      </c>
      <c r="X326" s="447">
        <f t="shared" si="120"/>
        <v>0</v>
      </c>
      <c r="Y326" s="156">
        <f t="shared" si="121"/>
        <v>0</v>
      </c>
      <c r="Z326" s="11"/>
      <c r="AA326" s="11"/>
      <c r="AB326" s="156">
        <f t="shared" si="122"/>
        <v>0</v>
      </c>
      <c r="AC326" s="149"/>
      <c r="AD326" s="396">
        <f t="shared" si="123"/>
        <v>0</v>
      </c>
      <c r="AE326" s="157">
        <f t="shared" si="124"/>
        <v>0</v>
      </c>
      <c r="AF326" s="147">
        <f t="shared" ref="AF326:AF335" si="136">+AE326*C326</f>
        <v>0</v>
      </c>
      <c r="AG326" s="147">
        <f t="shared" ref="AG326:AG335" si="137">+AE326*J326+AE326*Q326*0.8</f>
        <v>0</v>
      </c>
      <c r="AH326" s="186">
        <f t="shared" si="125"/>
        <v>0</v>
      </c>
      <c r="AI326" s="147">
        <f t="shared" si="126"/>
        <v>0</v>
      </c>
      <c r="AJ326" s="147">
        <f t="shared" si="127"/>
        <v>0</v>
      </c>
      <c r="AK326" s="186">
        <f t="shared" si="128"/>
        <v>0</v>
      </c>
      <c r="AL326" s="182">
        <f t="shared" si="129"/>
        <v>0</v>
      </c>
      <c r="AM326" s="147">
        <f t="shared" si="130"/>
        <v>0</v>
      </c>
      <c r="AN326" s="147">
        <f t="shared" si="131"/>
        <v>0</v>
      </c>
      <c r="AO326" s="186">
        <f t="shared" si="132"/>
        <v>0</v>
      </c>
      <c r="AP326" s="147">
        <f t="shared" si="133"/>
        <v>0</v>
      </c>
      <c r="AQ326" s="147">
        <f t="shared" si="134"/>
        <v>0</v>
      </c>
      <c r="AR326" s="190">
        <f t="shared" si="135"/>
        <v>0</v>
      </c>
      <c r="AS326" s="189">
        <f t="shared" si="114"/>
        <v>0</v>
      </c>
    </row>
    <row r="327" spans="1:45" x14ac:dyDescent="0.2">
      <c r="A327" s="10">
        <f>+IF(OR(Y327&gt;0,I327&gt;0),MAX(A$14:A326)+1,0)</f>
        <v>0</v>
      </c>
      <c r="B327" s="12"/>
      <c r="C327" s="11"/>
      <c r="D327" s="435"/>
      <c r="E327" s="435"/>
      <c r="F327" s="435"/>
      <c r="G327" s="435"/>
      <c r="H327" s="435"/>
      <c r="I327" s="435">
        <f t="shared" si="117"/>
        <v>0</v>
      </c>
      <c r="J327" s="11"/>
      <c r="K327" s="435"/>
      <c r="L327" s="435"/>
      <c r="M327" s="435"/>
      <c r="N327" s="435"/>
      <c r="O327" s="435"/>
      <c r="P327" s="435">
        <f t="shared" si="118"/>
        <v>0</v>
      </c>
      <c r="Q327" s="11"/>
      <c r="R327" s="435"/>
      <c r="S327" s="435"/>
      <c r="T327" s="435"/>
      <c r="U327" s="435"/>
      <c r="V327" s="435"/>
      <c r="W327" s="435">
        <f t="shared" si="119"/>
        <v>0</v>
      </c>
      <c r="X327" s="447">
        <f t="shared" si="120"/>
        <v>0</v>
      </c>
      <c r="Y327" s="156">
        <f t="shared" si="121"/>
        <v>0</v>
      </c>
      <c r="Z327" s="11"/>
      <c r="AA327" s="11"/>
      <c r="AB327" s="156">
        <f t="shared" si="122"/>
        <v>0</v>
      </c>
      <c r="AC327" s="149"/>
      <c r="AD327" s="396">
        <f t="shared" si="123"/>
        <v>0</v>
      </c>
      <c r="AE327" s="157">
        <f t="shared" si="124"/>
        <v>0</v>
      </c>
      <c r="AF327" s="147">
        <f t="shared" si="136"/>
        <v>0</v>
      </c>
      <c r="AG327" s="147">
        <f t="shared" si="137"/>
        <v>0</v>
      </c>
      <c r="AH327" s="186">
        <f t="shared" si="125"/>
        <v>0</v>
      </c>
      <c r="AI327" s="147">
        <f t="shared" si="126"/>
        <v>0</v>
      </c>
      <c r="AJ327" s="147">
        <f t="shared" si="127"/>
        <v>0</v>
      </c>
      <c r="AK327" s="186">
        <f t="shared" si="128"/>
        <v>0</v>
      </c>
      <c r="AL327" s="182">
        <f t="shared" si="129"/>
        <v>0</v>
      </c>
      <c r="AM327" s="147">
        <f t="shared" si="130"/>
        <v>0</v>
      </c>
      <c r="AN327" s="147">
        <f t="shared" si="131"/>
        <v>0</v>
      </c>
      <c r="AO327" s="186">
        <f t="shared" si="132"/>
        <v>0</v>
      </c>
      <c r="AP327" s="147">
        <f t="shared" si="133"/>
        <v>0</v>
      </c>
      <c r="AQ327" s="147">
        <f t="shared" si="134"/>
        <v>0</v>
      </c>
      <c r="AR327" s="190">
        <f t="shared" si="135"/>
        <v>0</v>
      </c>
      <c r="AS327" s="189">
        <f t="shared" ref="AS327:AS335" si="138">+AR327*AS$10</f>
        <v>0</v>
      </c>
    </row>
    <row r="328" spans="1:45" x14ac:dyDescent="0.2">
      <c r="A328" s="10">
        <f>+IF(OR(Y328&gt;0,I328&gt;0),MAX(A$14:A327)+1,0)</f>
        <v>0</v>
      </c>
      <c r="B328" s="12"/>
      <c r="C328" s="11"/>
      <c r="D328" s="435"/>
      <c r="E328" s="435"/>
      <c r="F328" s="435"/>
      <c r="G328" s="435"/>
      <c r="H328" s="435"/>
      <c r="I328" s="435">
        <f t="shared" si="117"/>
        <v>0</v>
      </c>
      <c r="J328" s="11"/>
      <c r="K328" s="435"/>
      <c r="L328" s="435"/>
      <c r="M328" s="435"/>
      <c r="N328" s="435"/>
      <c r="O328" s="435"/>
      <c r="P328" s="435">
        <f t="shared" si="118"/>
        <v>0</v>
      </c>
      <c r="Q328" s="11"/>
      <c r="R328" s="435"/>
      <c r="S328" s="435"/>
      <c r="T328" s="435"/>
      <c r="U328" s="435"/>
      <c r="V328" s="435"/>
      <c r="W328" s="435">
        <f t="shared" si="119"/>
        <v>0</v>
      </c>
      <c r="X328" s="447">
        <f t="shared" si="120"/>
        <v>0</v>
      </c>
      <c r="Y328" s="156">
        <f t="shared" si="121"/>
        <v>0</v>
      </c>
      <c r="Z328" s="11"/>
      <c r="AA328" s="11"/>
      <c r="AB328" s="156">
        <f t="shared" si="122"/>
        <v>0</v>
      </c>
      <c r="AC328" s="149"/>
      <c r="AD328" s="396">
        <f t="shared" si="123"/>
        <v>0</v>
      </c>
      <c r="AE328" s="157">
        <f t="shared" si="124"/>
        <v>0</v>
      </c>
      <c r="AF328" s="147">
        <f t="shared" si="136"/>
        <v>0</v>
      </c>
      <c r="AG328" s="147">
        <f t="shared" si="137"/>
        <v>0</v>
      </c>
      <c r="AH328" s="186">
        <f t="shared" si="125"/>
        <v>0</v>
      </c>
      <c r="AI328" s="147">
        <f t="shared" si="126"/>
        <v>0</v>
      </c>
      <c r="AJ328" s="147">
        <f t="shared" si="127"/>
        <v>0</v>
      </c>
      <c r="AK328" s="186">
        <f t="shared" si="128"/>
        <v>0</v>
      </c>
      <c r="AL328" s="182">
        <f t="shared" si="129"/>
        <v>0</v>
      </c>
      <c r="AM328" s="147">
        <f t="shared" si="130"/>
        <v>0</v>
      </c>
      <c r="AN328" s="147">
        <f t="shared" si="131"/>
        <v>0</v>
      </c>
      <c r="AO328" s="186">
        <f t="shared" si="132"/>
        <v>0</v>
      </c>
      <c r="AP328" s="147">
        <f t="shared" si="133"/>
        <v>0</v>
      </c>
      <c r="AQ328" s="147">
        <f t="shared" si="134"/>
        <v>0</v>
      </c>
      <c r="AR328" s="190">
        <f t="shared" si="135"/>
        <v>0</v>
      </c>
      <c r="AS328" s="189">
        <f t="shared" si="138"/>
        <v>0</v>
      </c>
    </row>
    <row r="329" spans="1:45" x14ac:dyDescent="0.2">
      <c r="A329" s="10">
        <f>+IF(OR(Y329&gt;0,I329&gt;0),MAX(A$14:A328)+1,0)</f>
        <v>0</v>
      </c>
      <c r="B329" s="12"/>
      <c r="C329" s="11"/>
      <c r="D329" s="435"/>
      <c r="E329" s="435"/>
      <c r="F329" s="435"/>
      <c r="G329" s="435"/>
      <c r="H329" s="435"/>
      <c r="I329" s="435">
        <f t="shared" si="117"/>
        <v>0</v>
      </c>
      <c r="J329" s="11"/>
      <c r="K329" s="435"/>
      <c r="L329" s="435"/>
      <c r="M329" s="435"/>
      <c r="N329" s="435"/>
      <c r="O329" s="435"/>
      <c r="P329" s="435">
        <f t="shared" si="118"/>
        <v>0</v>
      </c>
      <c r="Q329" s="11"/>
      <c r="R329" s="435"/>
      <c r="S329" s="435"/>
      <c r="T329" s="435"/>
      <c r="U329" s="435"/>
      <c r="V329" s="435"/>
      <c r="W329" s="435">
        <f t="shared" si="119"/>
        <v>0</v>
      </c>
      <c r="X329" s="447">
        <f t="shared" si="120"/>
        <v>0</v>
      </c>
      <c r="Y329" s="156">
        <f t="shared" si="121"/>
        <v>0</v>
      </c>
      <c r="Z329" s="11"/>
      <c r="AA329" s="11"/>
      <c r="AB329" s="156">
        <f t="shared" si="122"/>
        <v>0</v>
      </c>
      <c r="AC329" s="149"/>
      <c r="AD329" s="396">
        <f t="shared" si="123"/>
        <v>0</v>
      </c>
      <c r="AE329" s="157">
        <f t="shared" si="124"/>
        <v>0</v>
      </c>
      <c r="AF329" s="147">
        <f t="shared" si="136"/>
        <v>0</v>
      </c>
      <c r="AG329" s="147">
        <f t="shared" si="137"/>
        <v>0</v>
      </c>
      <c r="AH329" s="186">
        <f t="shared" si="125"/>
        <v>0</v>
      </c>
      <c r="AI329" s="147">
        <f t="shared" si="126"/>
        <v>0</v>
      </c>
      <c r="AJ329" s="147">
        <f t="shared" si="127"/>
        <v>0</v>
      </c>
      <c r="AK329" s="186">
        <f t="shared" si="128"/>
        <v>0</v>
      </c>
      <c r="AL329" s="182">
        <f t="shared" si="129"/>
        <v>0</v>
      </c>
      <c r="AM329" s="147">
        <f t="shared" si="130"/>
        <v>0</v>
      </c>
      <c r="AN329" s="147">
        <f t="shared" si="131"/>
        <v>0</v>
      </c>
      <c r="AO329" s="186">
        <f t="shared" si="132"/>
        <v>0</v>
      </c>
      <c r="AP329" s="147">
        <f t="shared" si="133"/>
        <v>0</v>
      </c>
      <c r="AQ329" s="147">
        <f t="shared" si="134"/>
        <v>0</v>
      </c>
      <c r="AR329" s="190">
        <f t="shared" si="135"/>
        <v>0</v>
      </c>
      <c r="AS329" s="189">
        <f t="shared" si="138"/>
        <v>0</v>
      </c>
    </row>
    <row r="330" spans="1:45" x14ac:dyDescent="0.2">
      <c r="A330" s="10">
        <f>+IF(OR(Y330&gt;0,I330&gt;0),MAX(A$14:A329)+1,0)</f>
        <v>0</v>
      </c>
      <c r="B330" s="12"/>
      <c r="C330" s="11"/>
      <c r="D330" s="435"/>
      <c r="E330" s="435"/>
      <c r="F330" s="435"/>
      <c r="G330" s="435"/>
      <c r="H330" s="435"/>
      <c r="I330" s="435">
        <f t="shared" si="117"/>
        <v>0</v>
      </c>
      <c r="J330" s="11"/>
      <c r="K330" s="435"/>
      <c r="L330" s="435"/>
      <c r="M330" s="435"/>
      <c r="N330" s="435"/>
      <c r="O330" s="435"/>
      <c r="P330" s="435">
        <f t="shared" si="118"/>
        <v>0</v>
      </c>
      <c r="Q330" s="11"/>
      <c r="R330" s="435"/>
      <c r="S330" s="435"/>
      <c r="T330" s="435"/>
      <c r="U330" s="435"/>
      <c r="V330" s="435"/>
      <c r="W330" s="435">
        <f t="shared" si="119"/>
        <v>0</v>
      </c>
      <c r="X330" s="447">
        <f t="shared" si="120"/>
        <v>0</v>
      </c>
      <c r="Y330" s="156">
        <f t="shared" si="121"/>
        <v>0</v>
      </c>
      <c r="Z330" s="11"/>
      <c r="AA330" s="11"/>
      <c r="AB330" s="156">
        <f t="shared" si="122"/>
        <v>0</v>
      </c>
      <c r="AC330" s="149"/>
      <c r="AD330" s="396">
        <f t="shared" si="123"/>
        <v>0</v>
      </c>
      <c r="AE330" s="157">
        <f t="shared" si="124"/>
        <v>0</v>
      </c>
      <c r="AF330" s="147">
        <f t="shared" si="136"/>
        <v>0</v>
      </c>
      <c r="AG330" s="147">
        <f t="shared" si="137"/>
        <v>0</v>
      </c>
      <c r="AH330" s="186">
        <f t="shared" si="125"/>
        <v>0</v>
      </c>
      <c r="AI330" s="147">
        <f t="shared" si="126"/>
        <v>0</v>
      </c>
      <c r="AJ330" s="147">
        <f t="shared" si="127"/>
        <v>0</v>
      </c>
      <c r="AK330" s="186">
        <f t="shared" si="128"/>
        <v>0</v>
      </c>
      <c r="AL330" s="182">
        <f t="shared" si="129"/>
        <v>0</v>
      </c>
      <c r="AM330" s="147">
        <f t="shared" si="130"/>
        <v>0</v>
      </c>
      <c r="AN330" s="147">
        <f t="shared" si="131"/>
        <v>0</v>
      </c>
      <c r="AO330" s="186">
        <f t="shared" si="132"/>
        <v>0</v>
      </c>
      <c r="AP330" s="147">
        <f t="shared" si="133"/>
        <v>0</v>
      </c>
      <c r="AQ330" s="147">
        <f t="shared" si="134"/>
        <v>0</v>
      </c>
      <c r="AR330" s="190">
        <f t="shared" si="135"/>
        <v>0</v>
      </c>
      <c r="AS330" s="189">
        <f t="shared" si="138"/>
        <v>0</v>
      </c>
    </row>
    <row r="331" spans="1:45" x14ac:dyDescent="0.2">
      <c r="A331" s="10">
        <f>+IF(OR(Y331&gt;0,I331&gt;0),MAX(A$14:A330)+1,0)</f>
        <v>0</v>
      </c>
      <c r="B331" s="12"/>
      <c r="C331" s="11"/>
      <c r="D331" s="435"/>
      <c r="E331" s="435"/>
      <c r="F331" s="435"/>
      <c r="G331" s="435"/>
      <c r="H331" s="435"/>
      <c r="I331" s="435">
        <f t="shared" si="117"/>
        <v>0</v>
      </c>
      <c r="J331" s="11"/>
      <c r="K331" s="435"/>
      <c r="L331" s="435"/>
      <c r="M331" s="435"/>
      <c r="N331" s="435"/>
      <c r="O331" s="435"/>
      <c r="P331" s="435">
        <f t="shared" si="118"/>
        <v>0</v>
      </c>
      <c r="Q331" s="11"/>
      <c r="R331" s="435"/>
      <c r="S331" s="435"/>
      <c r="T331" s="435"/>
      <c r="U331" s="435"/>
      <c r="V331" s="435"/>
      <c r="W331" s="435">
        <f t="shared" si="119"/>
        <v>0</v>
      </c>
      <c r="X331" s="447">
        <f t="shared" si="120"/>
        <v>0</v>
      </c>
      <c r="Y331" s="156">
        <f t="shared" si="121"/>
        <v>0</v>
      </c>
      <c r="Z331" s="11"/>
      <c r="AA331" s="11"/>
      <c r="AB331" s="156">
        <f t="shared" si="122"/>
        <v>0</v>
      </c>
      <c r="AC331" s="149"/>
      <c r="AD331" s="396">
        <f t="shared" si="123"/>
        <v>0</v>
      </c>
      <c r="AE331" s="157">
        <f t="shared" si="124"/>
        <v>0</v>
      </c>
      <c r="AF331" s="147">
        <f t="shared" si="136"/>
        <v>0</v>
      </c>
      <c r="AG331" s="147">
        <f t="shared" si="137"/>
        <v>0</v>
      </c>
      <c r="AH331" s="186">
        <f t="shared" si="125"/>
        <v>0</v>
      </c>
      <c r="AI331" s="147">
        <f t="shared" si="126"/>
        <v>0</v>
      </c>
      <c r="AJ331" s="147">
        <f t="shared" si="127"/>
        <v>0</v>
      </c>
      <c r="AK331" s="186">
        <f t="shared" si="128"/>
        <v>0</v>
      </c>
      <c r="AL331" s="182">
        <f t="shared" si="129"/>
        <v>0</v>
      </c>
      <c r="AM331" s="147">
        <f t="shared" si="130"/>
        <v>0</v>
      </c>
      <c r="AN331" s="147">
        <f t="shared" si="131"/>
        <v>0</v>
      </c>
      <c r="AO331" s="186">
        <f t="shared" si="132"/>
        <v>0</v>
      </c>
      <c r="AP331" s="147">
        <f t="shared" si="133"/>
        <v>0</v>
      </c>
      <c r="AQ331" s="147">
        <f t="shared" si="134"/>
        <v>0</v>
      </c>
      <c r="AR331" s="190">
        <f t="shared" si="135"/>
        <v>0</v>
      </c>
      <c r="AS331" s="189">
        <f t="shared" si="138"/>
        <v>0</v>
      </c>
    </row>
    <row r="332" spans="1:45" x14ac:dyDescent="0.2">
      <c r="A332" s="10">
        <f>+IF(OR(Y332&gt;0,I332&gt;0),MAX(A$14:A331)+1,0)</f>
        <v>0</v>
      </c>
      <c r="B332" s="12"/>
      <c r="C332" s="11"/>
      <c r="D332" s="435"/>
      <c r="E332" s="435"/>
      <c r="F332" s="435"/>
      <c r="G332" s="435"/>
      <c r="H332" s="435"/>
      <c r="I332" s="435">
        <f t="shared" si="117"/>
        <v>0</v>
      </c>
      <c r="J332" s="11"/>
      <c r="K332" s="435"/>
      <c r="L332" s="435"/>
      <c r="M332" s="435"/>
      <c r="N332" s="435"/>
      <c r="O332" s="435"/>
      <c r="P332" s="435">
        <f t="shared" si="118"/>
        <v>0</v>
      </c>
      <c r="Q332" s="11"/>
      <c r="R332" s="435"/>
      <c r="S332" s="435"/>
      <c r="T332" s="435"/>
      <c r="U332" s="435"/>
      <c r="V332" s="435"/>
      <c r="W332" s="435">
        <f t="shared" si="119"/>
        <v>0</v>
      </c>
      <c r="X332" s="447">
        <f t="shared" si="120"/>
        <v>0</v>
      </c>
      <c r="Y332" s="156">
        <f t="shared" si="121"/>
        <v>0</v>
      </c>
      <c r="Z332" s="11"/>
      <c r="AA332" s="11"/>
      <c r="AB332" s="156">
        <f t="shared" si="122"/>
        <v>0</v>
      </c>
      <c r="AC332" s="149"/>
      <c r="AD332" s="396">
        <f t="shared" si="123"/>
        <v>0</v>
      </c>
      <c r="AE332" s="157">
        <f t="shared" si="124"/>
        <v>0</v>
      </c>
      <c r="AF332" s="147">
        <f t="shared" si="136"/>
        <v>0</v>
      </c>
      <c r="AG332" s="147">
        <f t="shared" si="137"/>
        <v>0</v>
      </c>
      <c r="AH332" s="186">
        <f t="shared" si="125"/>
        <v>0</v>
      </c>
      <c r="AI332" s="147">
        <f t="shared" si="126"/>
        <v>0</v>
      </c>
      <c r="AJ332" s="147">
        <f t="shared" si="127"/>
        <v>0</v>
      </c>
      <c r="AK332" s="186">
        <f t="shared" si="128"/>
        <v>0</v>
      </c>
      <c r="AL332" s="182">
        <f t="shared" si="129"/>
        <v>0</v>
      </c>
      <c r="AM332" s="147">
        <f t="shared" si="130"/>
        <v>0</v>
      </c>
      <c r="AN332" s="147">
        <f t="shared" si="131"/>
        <v>0</v>
      </c>
      <c r="AO332" s="186">
        <f t="shared" si="132"/>
        <v>0</v>
      </c>
      <c r="AP332" s="147">
        <f t="shared" si="133"/>
        <v>0</v>
      </c>
      <c r="AQ332" s="147">
        <f t="shared" si="134"/>
        <v>0</v>
      </c>
      <c r="AR332" s="190">
        <f t="shared" si="135"/>
        <v>0</v>
      </c>
      <c r="AS332" s="189">
        <f t="shared" si="138"/>
        <v>0</v>
      </c>
    </row>
    <row r="333" spans="1:45" x14ac:dyDescent="0.2">
      <c r="A333" s="10">
        <f>+IF(OR(Y333&gt;0,I333&gt;0),MAX(A$14:A332)+1,0)</f>
        <v>0</v>
      </c>
      <c r="B333" s="12"/>
      <c r="C333" s="11"/>
      <c r="D333" s="435"/>
      <c r="E333" s="435"/>
      <c r="F333" s="435"/>
      <c r="G333" s="435"/>
      <c r="H333" s="435"/>
      <c r="I333" s="435">
        <f t="shared" si="117"/>
        <v>0</v>
      </c>
      <c r="J333" s="11"/>
      <c r="K333" s="435"/>
      <c r="L333" s="435"/>
      <c r="M333" s="435"/>
      <c r="N333" s="435"/>
      <c r="O333" s="435"/>
      <c r="P333" s="435">
        <f t="shared" si="118"/>
        <v>0</v>
      </c>
      <c r="Q333" s="11"/>
      <c r="R333" s="435"/>
      <c r="S333" s="435"/>
      <c r="T333" s="435"/>
      <c r="U333" s="435"/>
      <c r="V333" s="435"/>
      <c r="W333" s="435">
        <f t="shared" si="119"/>
        <v>0</v>
      </c>
      <c r="X333" s="447">
        <f t="shared" si="120"/>
        <v>0</v>
      </c>
      <c r="Y333" s="156">
        <f t="shared" si="121"/>
        <v>0</v>
      </c>
      <c r="Z333" s="11"/>
      <c r="AA333" s="11"/>
      <c r="AB333" s="156">
        <f t="shared" si="122"/>
        <v>0</v>
      </c>
      <c r="AC333" s="149"/>
      <c r="AD333" s="396">
        <f t="shared" si="123"/>
        <v>0</v>
      </c>
      <c r="AE333" s="157">
        <f t="shared" si="124"/>
        <v>0</v>
      </c>
      <c r="AF333" s="147">
        <f t="shared" si="136"/>
        <v>0</v>
      </c>
      <c r="AG333" s="147">
        <f t="shared" si="137"/>
        <v>0</v>
      </c>
      <c r="AH333" s="186">
        <f t="shared" si="125"/>
        <v>0</v>
      </c>
      <c r="AI333" s="147">
        <f t="shared" si="126"/>
        <v>0</v>
      </c>
      <c r="AJ333" s="147">
        <f t="shared" si="127"/>
        <v>0</v>
      </c>
      <c r="AK333" s="186">
        <f t="shared" si="128"/>
        <v>0</v>
      </c>
      <c r="AL333" s="182">
        <f t="shared" si="129"/>
        <v>0</v>
      </c>
      <c r="AM333" s="147">
        <f t="shared" si="130"/>
        <v>0</v>
      </c>
      <c r="AN333" s="147">
        <f t="shared" si="131"/>
        <v>0</v>
      </c>
      <c r="AO333" s="186">
        <f t="shared" si="132"/>
        <v>0</v>
      </c>
      <c r="AP333" s="147">
        <f t="shared" si="133"/>
        <v>0</v>
      </c>
      <c r="AQ333" s="147">
        <f t="shared" si="134"/>
        <v>0</v>
      </c>
      <c r="AR333" s="190">
        <f t="shared" si="135"/>
        <v>0</v>
      </c>
      <c r="AS333" s="189">
        <f t="shared" si="138"/>
        <v>0</v>
      </c>
    </row>
    <row r="334" spans="1:45" x14ac:dyDescent="0.2">
      <c r="A334" s="10">
        <f>+IF(OR(Y334&gt;0,I334&gt;0),MAX(A$14:A333)+1,0)</f>
        <v>0</v>
      </c>
      <c r="B334" s="12"/>
      <c r="C334" s="11"/>
      <c r="D334" s="435"/>
      <c r="E334" s="435"/>
      <c r="F334" s="435"/>
      <c r="G334" s="435"/>
      <c r="H334" s="435"/>
      <c r="I334" s="435">
        <f t="shared" si="117"/>
        <v>0</v>
      </c>
      <c r="J334" s="11"/>
      <c r="K334" s="435"/>
      <c r="L334" s="435"/>
      <c r="M334" s="435"/>
      <c r="N334" s="435"/>
      <c r="O334" s="435"/>
      <c r="P334" s="435">
        <f t="shared" si="118"/>
        <v>0</v>
      </c>
      <c r="Q334" s="11"/>
      <c r="R334" s="435"/>
      <c r="S334" s="435"/>
      <c r="T334" s="435"/>
      <c r="U334" s="435"/>
      <c r="V334" s="435"/>
      <c r="W334" s="435">
        <f t="shared" si="119"/>
        <v>0</v>
      </c>
      <c r="X334" s="447">
        <f t="shared" si="120"/>
        <v>0</v>
      </c>
      <c r="Y334" s="156">
        <f t="shared" si="121"/>
        <v>0</v>
      </c>
      <c r="Z334" s="11"/>
      <c r="AA334" s="11"/>
      <c r="AB334" s="156">
        <f t="shared" si="122"/>
        <v>0</v>
      </c>
      <c r="AC334" s="149"/>
      <c r="AD334" s="396">
        <f t="shared" si="123"/>
        <v>0</v>
      </c>
      <c r="AE334" s="157">
        <f t="shared" si="124"/>
        <v>0</v>
      </c>
      <c r="AF334" s="147">
        <f t="shared" si="136"/>
        <v>0</v>
      </c>
      <c r="AG334" s="147">
        <f t="shared" si="137"/>
        <v>0</v>
      </c>
      <c r="AH334" s="186">
        <f t="shared" si="125"/>
        <v>0</v>
      </c>
      <c r="AI334" s="147">
        <f t="shared" si="126"/>
        <v>0</v>
      </c>
      <c r="AJ334" s="147">
        <f t="shared" si="127"/>
        <v>0</v>
      </c>
      <c r="AK334" s="186">
        <f t="shared" si="128"/>
        <v>0</v>
      </c>
      <c r="AL334" s="182">
        <f t="shared" si="129"/>
        <v>0</v>
      </c>
      <c r="AM334" s="147">
        <f t="shared" si="130"/>
        <v>0</v>
      </c>
      <c r="AN334" s="147">
        <f t="shared" si="131"/>
        <v>0</v>
      </c>
      <c r="AO334" s="186">
        <f t="shared" si="132"/>
        <v>0</v>
      </c>
      <c r="AP334" s="147">
        <f t="shared" si="133"/>
        <v>0</v>
      </c>
      <c r="AQ334" s="147">
        <f t="shared" si="134"/>
        <v>0</v>
      </c>
      <c r="AR334" s="190">
        <f t="shared" si="135"/>
        <v>0</v>
      </c>
      <c r="AS334" s="189">
        <f t="shared" si="138"/>
        <v>0</v>
      </c>
    </row>
    <row r="335" spans="1:45" x14ac:dyDescent="0.2">
      <c r="A335" s="10">
        <f>+IF(OR(Y335&gt;0,I335&gt;0),MAX(A$14:A334)+1,0)</f>
        <v>0</v>
      </c>
      <c r="B335" s="12"/>
      <c r="C335" s="11"/>
      <c r="D335" s="435"/>
      <c r="E335" s="435"/>
      <c r="F335" s="435"/>
      <c r="G335" s="435"/>
      <c r="H335" s="435"/>
      <c r="I335" s="435">
        <f t="shared" si="117"/>
        <v>0</v>
      </c>
      <c r="J335" s="11"/>
      <c r="K335" s="435"/>
      <c r="L335" s="435"/>
      <c r="M335" s="435"/>
      <c r="N335" s="435"/>
      <c r="O335" s="435"/>
      <c r="P335" s="435">
        <f t="shared" si="118"/>
        <v>0</v>
      </c>
      <c r="Q335" s="11"/>
      <c r="R335" s="435"/>
      <c r="S335" s="435"/>
      <c r="T335" s="435"/>
      <c r="U335" s="435"/>
      <c r="V335" s="435"/>
      <c r="W335" s="435">
        <f t="shared" si="119"/>
        <v>0</v>
      </c>
      <c r="X335" s="447">
        <f t="shared" si="120"/>
        <v>0</v>
      </c>
      <c r="Y335" s="156">
        <f t="shared" si="121"/>
        <v>0</v>
      </c>
      <c r="Z335" s="11"/>
      <c r="AA335" s="11"/>
      <c r="AB335" s="156">
        <f t="shared" si="122"/>
        <v>0</v>
      </c>
      <c r="AC335" s="149"/>
      <c r="AD335" s="396">
        <f t="shared" si="123"/>
        <v>0</v>
      </c>
      <c r="AE335" s="157">
        <f t="shared" si="124"/>
        <v>0</v>
      </c>
      <c r="AF335" s="147">
        <f t="shared" si="136"/>
        <v>0</v>
      </c>
      <c r="AG335" s="147">
        <f t="shared" si="137"/>
        <v>0</v>
      </c>
      <c r="AH335" s="186">
        <f t="shared" si="125"/>
        <v>0</v>
      </c>
      <c r="AI335" s="147">
        <f t="shared" si="126"/>
        <v>0</v>
      </c>
      <c r="AJ335" s="147">
        <f t="shared" si="127"/>
        <v>0</v>
      </c>
      <c r="AK335" s="186">
        <f t="shared" si="128"/>
        <v>0</v>
      </c>
      <c r="AL335" s="182">
        <f t="shared" si="129"/>
        <v>0</v>
      </c>
      <c r="AM335" s="147">
        <f t="shared" si="130"/>
        <v>0</v>
      </c>
      <c r="AN335" s="147">
        <f t="shared" si="131"/>
        <v>0</v>
      </c>
      <c r="AO335" s="186">
        <f t="shared" si="132"/>
        <v>0</v>
      </c>
      <c r="AP335" s="147">
        <f t="shared" si="133"/>
        <v>0</v>
      </c>
      <c r="AQ335" s="147">
        <f t="shared" si="134"/>
        <v>0</v>
      </c>
      <c r="AR335" s="190">
        <f t="shared" si="135"/>
        <v>0</v>
      </c>
      <c r="AS335" s="189">
        <f t="shared" si="138"/>
        <v>0</v>
      </c>
    </row>
    <row r="336" spans="1:45" ht="40.799999999999997" x14ac:dyDescent="0.2">
      <c r="B336" s="154" t="s">
        <v>54</v>
      </c>
      <c r="C336" s="155">
        <f>+SUM(C337:C341)</f>
        <v>0</v>
      </c>
      <c r="D336" s="155">
        <f t="shared" ref="D336:X336" si="139">+SUM(D337:D341)</f>
        <v>0</v>
      </c>
      <c r="E336" s="155">
        <f t="shared" si="139"/>
        <v>0</v>
      </c>
      <c r="F336" s="155">
        <f t="shared" si="139"/>
        <v>0</v>
      </c>
      <c r="G336" s="155">
        <f t="shared" si="139"/>
        <v>0</v>
      </c>
      <c r="H336" s="155">
        <f t="shared" si="139"/>
        <v>0</v>
      </c>
      <c r="I336" s="155">
        <f t="shared" si="139"/>
        <v>0</v>
      </c>
      <c r="J336" s="155">
        <f t="shared" si="139"/>
        <v>0</v>
      </c>
      <c r="K336" s="155">
        <f t="shared" si="139"/>
        <v>0</v>
      </c>
      <c r="L336" s="155">
        <f t="shared" si="139"/>
        <v>0</v>
      </c>
      <c r="M336" s="155">
        <f t="shared" si="139"/>
        <v>0</v>
      </c>
      <c r="N336" s="155">
        <f t="shared" si="139"/>
        <v>0</v>
      </c>
      <c r="O336" s="155">
        <f t="shared" si="139"/>
        <v>0</v>
      </c>
      <c r="P336" s="155">
        <f t="shared" si="139"/>
        <v>0</v>
      </c>
      <c r="Q336" s="155">
        <f t="shared" si="139"/>
        <v>0</v>
      </c>
      <c r="R336" s="155">
        <f t="shared" si="139"/>
        <v>0</v>
      </c>
      <c r="S336" s="155">
        <f t="shared" si="139"/>
        <v>0</v>
      </c>
      <c r="T336" s="155">
        <f t="shared" si="139"/>
        <v>0</v>
      </c>
      <c r="U336" s="155">
        <f t="shared" si="139"/>
        <v>0</v>
      </c>
      <c r="V336" s="155">
        <f t="shared" si="139"/>
        <v>0</v>
      </c>
      <c r="W336" s="155">
        <f t="shared" si="139"/>
        <v>0</v>
      </c>
      <c r="X336" s="155">
        <f t="shared" si="139"/>
        <v>0</v>
      </c>
      <c r="Y336" s="155">
        <f t="shared" ref="Y336:AH336" si="140">+SUM(Y337:Y341)</f>
        <v>0</v>
      </c>
      <c r="Z336" s="155">
        <f t="shared" si="140"/>
        <v>0</v>
      </c>
      <c r="AA336" s="155">
        <f t="shared" si="140"/>
        <v>0</v>
      </c>
      <c r="AB336" s="155">
        <f t="shared" si="140"/>
        <v>0</v>
      </c>
      <c r="AC336" s="229"/>
      <c r="AD336" s="392"/>
      <c r="AE336" s="155">
        <f t="shared" si="140"/>
        <v>0</v>
      </c>
      <c r="AF336" s="229">
        <f t="shared" si="140"/>
        <v>0</v>
      </c>
      <c r="AG336" s="229">
        <f t="shared" si="140"/>
        <v>0</v>
      </c>
      <c r="AH336" s="229">
        <f t="shared" si="140"/>
        <v>0</v>
      </c>
      <c r="AI336" s="229">
        <f t="shared" ref="AI336:AS336" si="141">+SUM(AI337:AI341)</f>
        <v>0</v>
      </c>
      <c r="AJ336" s="229">
        <f t="shared" si="141"/>
        <v>0</v>
      </c>
      <c r="AK336" s="229">
        <f t="shared" si="141"/>
        <v>0</v>
      </c>
      <c r="AL336" s="229">
        <f t="shared" si="141"/>
        <v>0</v>
      </c>
      <c r="AM336" s="229">
        <f t="shared" si="141"/>
        <v>0</v>
      </c>
      <c r="AN336" s="229">
        <f t="shared" si="141"/>
        <v>0</v>
      </c>
      <c r="AO336" s="229">
        <f t="shared" si="141"/>
        <v>0</v>
      </c>
      <c r="AP336" s="229">
        <f t="shared" si="141"/>
        <v>0</v>
      </c>
      <c r="AQ336" s="229">
        <f t="shared" si="141"/>
        <v>0</v>
      </c>
      <c r="AR336" s="229">
        <f t="shared" si="141"/>
        <v>0</v>
      </c>
      <c r="AS336" s="229">
        <f t="shared" si="141"/>
        <v>0</v>
      </c>
    </row>
    <row r="337" spans="1:45" x14ac:dyDescent="0.2">
      <c r="A337" s="10">
        <f>+IF(OR(Y337&gt;0,I337&gt;0),MAX(A$14:A336)+1,0)</f>
        <v>0</v>
      </c>
      <c r="B337" s="12"/>
      <c r="C337" s="11"/>
      <c r="D337" s="435"/>
      <c r="E337" s="435"/>
      <c r="F337" s="435"/>
      <c r="G337" s="435"/>
      <c r="H337" s="435"/>
      <c r="I337" s="435">
        <f>+C337+SUM(E337:H337)</f>
        <v>0</v>
      </c>
      <c r="J337" s="11"/>
      <c r="K337" s="435"/>
      <c r="L337" s="435"/>
      <c r="M337" s="435"/>
      <c r="N337" s="435"/>
      <c r="O337" s="435"/>
      <c r="P337" s="435">
        <f>+J337+SUM(L337:O337)</f>
        <v>0</v>
      </c>
      <c r="Q337" s="11"/>
      <c r="R337" s="435"/>
      <c r="S337" s="435"/>
      <c r="T337" s="435"/>
      <c r="U337" s="435"/>
      <c r="V337" s="435"/>
      <c r="W337" s="435">
        <f>+Q337+SUM(S337:V337)</f>
        <v>0</v>
      </c>
      <c r="X337" s="447">
        <f>+J337+Q337</f>
        <v>0</v>
      </c>
      <c r="Y337" s="156">
        <f>+P337+W337</f>
        <v>0</v>
      </c>
      <c r="Z337" s="11"/>
      <c r="AA337" s="11"/>
      <c r="AB337" s="156">
        <f>+Z337+AA337</f>
        <v>0</v>
      </c>
      <c r="AC337" s="149"/>
      <c r="AD337" s="396">
        <f>+AC337+AC337*$AD$11</f>
        <v>0</v>
      </c>
      <c r="AE337" s="157">
        <f>+AB337*AD337</f>
        <v>0</v>
      </c>
      <c r="AF337" s="147">
        <f>+AE337*C337</f>
        <v>0</v>
      </c>
      <c r="AG337" s="147">
        <f>+AE337*J337+AE337*Q337*0.8</f>
        <v>0</v>
      </c>
      <c r="AH337" s="186">
        <f>+AF337+AG337</f>
        <v>0</v>
      </c>
      <c r="AI337" s="147">
        <f>+($AE337-$AI$6)/$AI$8*C337</f>
        <v>0</v>
      </c>
      <c r="AJ337" s="147">
        <f>+($AE337-$AI$6)/$AI$8*J337+($AE337-$AI$6)/$AI$8*Q337*0.8</f>
        <v>0</v>
      </c>
      <c r="AK337" s="186">
        <f>+AI337+AJ337</f>
        <v>0</v>
      </c>
      <c r="AL337" s="182">
        <f>+AK337*AL$10</f>
        <v>0</v>
      </c>
      <c r="AM337" s="147">
        <f>+AE337*I337</f>
        <v>0</v>
      </c>
      <c r="AN337" s="147">
        <f>+AE337*P337+AE337*W337*0.8</f>
        <v>0</v>
      </c>
      <c r="AO337" s="186">
        <f>+AM337+AN337</f>
        <v>0</v>
      </c>
      <c r="AP337" s="147">
        <f>+($AE337-$AI$6)/$AI$8*$I337</f>
        <v>0</v>
      </c>
      <c r="AQ337" s="147">
        <f>+($AE337-$AI$6)/$AI$8*$P337+($AE337-$AI$6)/$AI$8*$W337*0.8</f>
        <v>0</v>
      </c>
      <c r="AR337" s="190">
        <f>+AP337+AQ337</f>
        <v>0</v>
      </c>
      <c r="AS337" s="189">
        <f>+AR337*AS$10</f>
        <v>0</v>
      </c>
    </row>
    <row r="338" spans="1:45" x14ac:dyDescent="0.2">
      <c r="A338" s="10">
        <f>+IF(OR(Y338&gt;0,I338&gt;0),MAX(A$14:A337)+1,0)</f>
        <v>0</v>
      </c>
      <c r="B338" s="12"/>
      <c r="C338" s="11"/>
      <c r="D338" s="435"/>
      <c r="E338" s="435"/>
      <c r="F338" s="435"/>
      <c r="G338" s="435"/>
      <c r="H338" s="435"/>
      <c r="I338" s="435">
        <f>+C338+SUM(E338:H338)</f>
        <v>0</v>
      </c>
      <c r="J338" s="11"/>
      <c r="K338" s="435"/>
      <c r="L338" s="435"/>
      <c r="M338" s="435"/>
      <c r="N338" s="435"/>
      <c r="O338" s="435"/>
      <c r="P338" s="435">
        <f>+J338+SUM(L338:O338)</f>
        <v>0</v>
      </c>
      <c r="Q338" s="11"/>
      <c r="R338" s="435"/>
      <c r="S338" s="435"/>
      <c r="T338" s="435"/>
      <c r="U338" s="435"/>
      <c r="V338" s="435"/>
      <c r="W338" s="435">
        <f>+Q338+SUM(S338:V338)</f>
        <v>0</v>
      </c>
      <c r="X338" s="447">
        <f>+J338+Q338</f>
        <v>0</v>
      </c>
      <c r="Y338" s="156">
        <f>+P338+W338</f>
        <v>0</v>
      </c>
      <c r="Z338" s="11"/>
      <c r="AA338" s="11"/>
      <c r="AB338" s="156">
        <f>+Z338+AA338</f>
        <v>0</v>
      </c>
      <c r="AC338" s="149"/>
      <c r="AD338" s="396">
        <f>+AC338+AC338*$AD$11</f>
        <v>0</v>
      </c>
      <c r="AE338" s="157">
        <f>+AB338*AD338</f>
        <v>0</v>
      </c>
      <c r="AF338" s="147">
        <f>+AE338*C338</f>
        <v>0</v>
      </c>
      <c r="AG338" s="147">
        <f>+AE338*J338+AE338*Q338*0.8</f>
        <v>0</v>
      </c>
      <c r="AH338" s="186">
        <f>+AF338+AG338</f>
        <v>0</v>
      </c>
      <c r="AI338" s="147">
        <f>+($AE338-$AI$6)/$AI$8*C338</f>
        <v>0</v>
      </c>
      <c r="AJ338" s="147">
        <f>+($AE338-$AI$6)/$AI$8*J338+($AE338-$AI$6)/$AI$8*Q338*0.8</f>
        <v>0</v>
      </c>
      <c r="AK338" s="186">
        <f>+AI338+AJ338</f>
        <v>0</v>
      </c>
      <c r="AL338" s="182">
        <f>+AK338*AL$10</f>
        <v>0</v>
      </c>
      <c r="AM338" s="147">
        <f>+AE338*I338</f>
        <v>0</v>
      </c>
      <c r="AN338" s="147">
        <f>+AE338*P338+AE338*W338*0.8</f>
        <v>0</v>
      </c>
      <c r="AO338" s="186">
        <f>+AM338+AN338</f>
        <v>0</v>
      </c>
      <c r="AP338" s="147">
        <f>+($AE338-$AI$6)/$AI$8*$I338</f>
        <v>0</v>
      </c>
      <c r="AQ338" s="147">
        <f>+($AE338-$AI$6)/$AI$8*$P338+($AE338-$AI$6)/$AI$8*$W338*0.8</f>
        <v>0</v>
      </c>
      <c r="AR338" s="190">
        <f>+AP338+AQ338</f>
        <v>0</v>
      </c>
      <c r="AS338" s="189">
        <f>+AR338*AS$10</f>
        <v>0</v>
      </c>
    </row>
    <row r="339" spans="1:45" x14ac:dyDescent="0.2">
      <c r="A339" s="10">
        <f>+IF(OR(Y339&gt;0,I339&gt;0),MAX(A$14:A338)+1,0)</f>
        <v>0</v>
      </c>
      <c r="B339" s="12"/>
      <c r="C339" s="11"/>
      <c r="D339" s="435"/>
      <c r="E339" s="435"/>
      <c r="F339" s="435"/>
      <c r="G339" s="435"/>
      <c r="H339" s="435"/>
      <c r="I339" s="435">
        <f>+C339+SUM(E339:H339)</f>
        <v>0</v>
      </c>
      <c r="J339" s="11"/>
      <c r="K339" s="435"/>
      <c r="L339" s="435"/>
      <c r="M339" s="435"/>
      <c r="N339" s="435"/>
      <c r="O339" s="435"/>
      <c r="P339" s="435">
        <f>+J339+SUM(L339:O339)</f>
        <v>0</v>
      </c>
      <c r="Q339" s="11"/>
      <c r="R339" s="435"/>
      <c r="S339" s="435"/>
      <c r="T339" s="435"/>
      <c r="U339" s="435"/>
      <c r="V339" s="435"/>
      <c r="W339" s="435">
        <f>+Q339+SUM(S339:V339)</f>
        <v>0</v>
      </c>
      <c r="X339" s="447">
        <f>+J339+Q339</f>
        <v>0</v>
      </c>
      <c r="Y339" s="156">
        <f>+P339+W339</f>
        <v>0</v>
      </c>
      <c r="Z339" s="11"/>
      <c r="AA339" s="11"/>
      <c r="AB339" s="156">
        <f>+Z339+AA339</f>
        <v>0</v>
      </c>
      <c r="AC339" s="149"/>
      <c r="AD339" s="396">
        <f>+AC339+AC339*$AD$11</f>
        <v>0</v>
      </c>
      <c r="AE339" s="157">
        <f>+AB339*AD339</f>
        <v>0</v>
      </c>
      <c r="AF339" s="147">
        <f>+AE339*C339</f>
        <v>0</v>
      </c>
      <c r="AG339" s="147">
        <f>+AE339*J339+AE339*Q339*0.8</f>
        <v>0</v>
      </c>
      <c r="AH339" s="186">
        <f>+AF339+AG339</f>
        <v>0</v>
      </c>
      <c r="AI339" s="147">
        <f>+($AE339-$AI$6)/$AI$8*C339</f>
        <v>0</v>
      </c>
      <c r="AJ339" s="147">
        <f>+($AE339-$AI$6)/$AI$8*J339+($AE339-$AI$6)/$AI$8*Q339*0.8</f>
        <v>0</v>
      </c>
      <c r="AK339" s="186">
        <f>+AI339+AJ339</f>
        <v>0</v>
      </c>
      <c r="AL339" s="182">
        <f>+AK339*AL$10</f>
        <v>0</v>
      </c>
      <c r="AM339" s="147">
        <f>+AE339*I339</f>
        <v>0</v>
      </c>
      <c r="AN339" s="147">
        <f>+AE339*P339+AE339*W339*0.8</f>
        <v>0</v>
      </c>
      <c r="AO339" s="186">
        <f>+AM339+AN339</f>
        <v>0</v>
      </c>
      <c r="AP339" s="147">
        <f>+($AE339-$AI$6)/$AI$8*$I339</f>
        <v>0</v>
      </c>
      <c r="AQ339" s="147">
        <f>+($AE339-$AI$6)/$AI$8*$P339+($AE339-$AI$6)/$AI$8*$W339*0.8</f>
        <v>0</v>
      </c>
      <c r="AR339" s="190">
        <f>+AP339+AQ339</f>
        <v>0</v>
      </c>
      <c r="AS339" s="189">
        <f>+AR339*AS$10</f>
        <v>0</v>
      </c>
    </row>
    <row r="340" spans="1:45" x14ac:dyDescent="0.2">
      <c r="A340" s="10">
        <f>+IF(OR(Y340&gt;0,I340&gt;0),MAX(A$14:A339)+1,0)</f>
        <v>0</v>
      </c>
      <c r="B340" s="12"/>
      <c r="C340" s="11"/>
      <c r="D340" s="435"/>
      <c r="E340" s="435"/>
      <c r="F340" s="435"/>
      <c r="G340" s="435"/>
      <c r="H340" s="435"/>
      <c r="I340" s="435">
        <f>+C340+SUM(E340:H340)</f>
        <v>0</v>
      </c>
      <c r="J340" s="11"/>
      <c r="K340" s="435"/>
      <c r="L340" s="435"/>
      <c r="M340" s="435"/>
      <c r="N340" s="435"/>
      <c r="O340" s="435"/>
      <c r="P340" s="435">
        <f>+J340+SUM(L340:O340)</f>
        <v>0</v>
      </c>
      <c r="Q340" s="11"/>
      <c r="R340" s="435"/>
      <c r="S340" s="435"/>
      <c r="T340" s="435"/>
      <c r="U340" s="435"/>
      <c r="V340" s="435"/>
      <c r="W340" s="435">
        <f>+Q340+SUM(S340:V340)</f>
        <v>0</v>
      </c>
      <c r="X340" s="447">
        <f>+J340+Q340</f>
        <v>0</v>
      </c>
      <c r="Y340" s="156">
        <f>+P340+W340</f>
        <v>0</v>
      </c>
      <c r="Z340" s="11"/>
      <c r="AA340" s="11"/>
      <c r="AB340" s="156">
        <f>+Z340+AA340</f>
        <v>0</v>
      </c>
      <c r="AC340" s="149"/>
      <c r="AD340" s="396">
        <f>+AC340+AC340*$AD$11</f>
        <v>0</v>
      </c>
      <c r="AE340" s="157">
        <f>+AB340*AD340</f>
        <v>0</v>
      </c>
      <c r="AF340" s="147">
        <f>+AE340*C340</f>
        <v>0</v>
      </c>
      <c r="AG340" s="147">
        <f>+AE340*J340+AE340*Q340*0.8</f>
        <v>0</v>
      </c>
      <c r="AH340" s="186">
        <f>+AF340+AG340</f>
        <v>0</v>
      </c>
      <c r="AI340" s="147">
        <f>+($AE340-$AI$6)/$AI$8*C340</f>
        <v>0</v>
      </c>
      <c r="AJ340" s="147">
        <f>+($AE340-$AI$6)/$AI$8*J340+($AE340-$AI$6)/$AI$8*Q340*0.8</f>
        <v>0</v>
      </c>
      <c r="AK340" s="186">
        <f>+AI340+AJ340</f>
        <v>0</v>
      </c>
      <c r="AL340" s="182">
        <f>+AK340*AL$10</f>
        <v>0</v>
      </c>
      <c r="AM340" s="147">
        <f>+AE340*I340</f>
        <v>0</v>
      </c>
      <c r="AN340" s="147">
        <f>+AE340*P340+AE340*W340*0.8</f>
        <v>0</v>
      </c>
      <c r="AO340" s="186">
        <f>+AM340+AN340</f>
        <v>0</v>
      </c>
      <c r="AP340" s="147">
        <f>+($AE340-$AI$6)/$AI$8*$I340</f>
        <v>0</v>
      </c>
      <c r="AQ340" s="147">
        <f>+($AE340-$AI$6)/$AI$8*$P340+($AE340-$AI$6)/$AI$8*$W340*0.8</f>
        <v>0</v>
      </c>
      <c r="AR340" s="190">
        <f>+AP340+AQ340</f>
        <v>0</v>
      </c>
      <c r="AS340" s="189">
        <f>+AR340*AS$10</f>
        <v>0</v>
      </c>
    </row>
    <row r="341" spans="1:45" x14ac:dyDescent="0.2">
      <c r="A341" s="10">
        <f>+IF(OR(Y341&gt;0,I341&gt;0),MAX(A$14:A340)+1,0)</f>
        <v>0</v>
      </c>
      <c r="B341" s="12"/>
      <c r="C341" s="11"/>
      <c r="D341" s="435"/>
      <c r="E341" s="435"/>
      <c r="F341" s="435"/>
      <c r="G341" s="435"/>
      <c r="H341" s="435"/>
      <c r="I341" s="435">
        <f>+C341+SUM(E341:H341)</f>
        <v>0</v>
      </c>
      <c r="J341" s="11"/>
      <c r="K341" s="435"/>
      <c r="L341" s="435"/>
      <c r="M341" s="435"/>
      <c r="N341" s="435"/>
      <c r="O341" s="435"/>
      <c r="P341" s="435">
        <f>+J341+SUM(L341:O341)</f>
        <v>0</v>
      </c>
      <c r="Q341" s="11"/>
      <c r="R341" s="435"/>
      <c r="S341" s="435"/>
      <c r="T341" s="435"/>
      <c r="U341" s="435"/>
      <c r="V341" s="435"/>
      <c r="W341" s="435">
        <f>+Q341+SUM(S341:V341)</f>
        <v>0</v>
      </c>
      <c r="X341" s="447">
        <f>+J341+Q341</f>
        <v>0</v>
      </c>
      <c r="Y341" s="156">
        <f>+P341+W341</f>
        <v>0</v>
      </c>
      <c r="Z341" s="11"/>
      <c r="AA341" s="11"/>
      <c r="AB341" s="156">
        <f>+Z341+AA341</f>
        <v>0</v>
      </c>
      <c r="AC341" s="149"/>
      <c r="AD341" s="396">
        <f>+AC341+AC341*$AD$11</f>
        <v>0</v>
      </c>
      <c r="AE341" s="157">
        <f>+AB341*AD341</f>
        <v>0</v>
      </c>
      <c r="AF341" s="147">
        <f>+AE341*C341</f>
        <v>0</v>
      </c>
      <c r="AG341" s="147">
        <f>+AE341*J341+AE341*Q341*0.8</f>
        <v>0</v>
      </c>
      <c r="AH341" s="186">
        <f>+AF341+AG341</f>
        <v>0</v>
      </c>
      <c r="AI341" s="147">
        <f>+($AE341-$AI$6)/$AI$8*C341</f>
        <v>0</v>
      </c>
      <c r="AJ341" s="147">
        <f>+($AE341-$AI$6)/$AI$8*J341+($AE341-$AI$6)/$AI$8*Q341*0.8</f>
        <v>0</v>
      </c>
      <c r="AK341" s="186">
        <f>+AI341+AJ341</f>
        <v>0</v>
      </c>
      <c r="AL341" s="182">
        <f>+AK341*AL$10</f>
        <v>0</v>
      </c>
      <c r="AM341" s="147">
        <f>+AE341*I341</f>
        <v>0</v>
      </c>
      <c r="AN341" s="147">
        <f>+AE341*P341+AE341*W341*0.8</f>
        <v>0</v>
      </c>
      <c r="AO341" s="186">
        <f>+AM341+AN341</f>
        <v>0</v>
      </c>
      <c r="AP341" s="147">
        <f>+($AE341-$AI$6)/$AI$8*$I341</f>
        <v>0</v>
      </c>
      <c r="AQ341" s="147">
        <f>+($AE341-$AI$6)/$AI$8*$P341+($AE341-$AI$6)/$AI$8*$W341*0.8</f>
        <v>0</v>
      </c>
      <c r="AR341" s="190">
        <f>+AP341+AQ341</f>
        <v>0</v>
      </c>
      <c r="AS341" s="189">
        <f>+AR341*AS$10</f>
        <v>0</v>
      </c>
    </row>
    <row r="342" spans="1:45" ht="40.799999999999997" x14ac:dyDescent="0.2">
      <c r="B342" s="154" t="s">
        <v>18</v>
      </c>
      <c r="C342" s="155">
        <f>+SUM(C343:C347)</f>
        <v>0</v>
      </c>
      <c r="D342" s="155">
        <f t="shared" ref="D342:X342" si="142">+SUM(D343:D347)</f>
        <v>0</v>
      </c>
      <c r="E342" s="155">
        <f t="shared" si="142"/>
        <v>0</v>
      </c>
      <c r="F342" s="155">
        <f t="shared" si="142"/>
        <v>0</v>
      </c>
      <c r="G342" s="155">
        <f t="shared" si="142"/>
        <v>0</v>
      </c>
      <c r="H342" s="155">
        <f t="shared" si="142"/>
        <v>0</v>
      </c>
      <c r="I342" s="155">
        <f t="shared" si="142"/>
        <v>0</v>
      </c>
      <c r="J342" s="155">
        <f t="shared" si="142"/>
        <v>0</v>
      </c>
      <c r="K342" s="155">
        <f t="shared" si="142"/>
        <v>0</v>
      </c>
      <c r="L342" s="155">
        <f t="shared" si="142"/>
        <v>0</v>
      </c>
      <c r="M342" s="155">
        <f t="shared" si="142"/>
        <v>0</v>
      </c>
      <c r="N342" s="155">
        <f t="shared" si="142"/>
        <v>0</v>
      </c>
      <c r="O342" s="155">
        <f t="shared" si="142"/>
        <v>0</v>
      </c>
      <c r="P342" s="155">
        <f t="shared" si="142"/>
        <v>0</v>
      </c>
      <c r="Q342" s="155">
        <f t="shared" si="142"/>
        <v>0</v>
      </c>
      <c r="R342" s="155">
        <f t="shared" si="142"/>
        <v>0</v>
      </c>
      <c r="S342" s="155">
        <f t="shared" si="142"/>
        <v>0</v>
      </c>
      <c r="T342" s="155">
        <f t="shared" si="142"/>
        <v>0</v>
      </c>
      <c r="U342" s="155">
        <f t="shared" si="142"/>
        <v>0</v>
      </c>
      <c r="V342" s="155">
        <f t="shared" si="142"/>
        <v>0</v>
      </c>
      <c r="W342" s="155">
        <f t="shared" si="142"/>
        <v>0</v>
      </c>
      <c r="X342" s="155">
        <f t="shared" si="142"/>
        <v>0</v>
      </c>
      <c r="Y342" s="155">
        <f t="shared" ref="Y342:AH342" si="143">+SUM(Y343:Y347)</f>
        <v>0</v>
      </c>
      <c r="Z342" s="155">
        <f t="shared" si="143"/>
        <v>0</v>
      </c>
      <c r="AA342" s="155">
        <f t="shared" si="143"/>
        <v>0</v>
      </c>
      <c r="AB342" s="155">
        <f t="shared" si="143"/>
        <v>0</v>
      </c>
      <c r="AC342" s="229"/>
      <c r="AD342" s="392"/>
      <c r="AE342" s="155">
        <f t="shared" si="143"/>
        <v>0</v>
      </c>
      <c r="AF342" s="229">
        <f t="shared" si="143"/>
        <v>0</v>
      </c>
      <c r="AG342" s="229">
        <f t="shared" si="143"/>
        <v>0</v>
      </c>
      <c r="AH342" s="229">
        <f t="shared" si="143"/>
        <v>0</v>
      </c>
      <c r="AI342" s="229">
        <f t="shared" ref="AI342:AS342" si="144">+SUM(AI343:AI347)</f>
        <v>0</v>
      </c>
      <c r="AJ342" s="229">
        <f t="shared" si="144"/>
        <v>0</v>
      </c>
      <c r="AK342" s="229">
        <f t="shared" si="144"/>
        <v>0</v>
      </c>
      <c r="AL342" s="229">
        <f t="shared" si="144"/>
        <v>0</v>
      </c>
      <c r="AM342" s="229">
        <f t="shared" si="144"/>
        <v>0</v>
      </c>
      <c r="AN342" s="229">
        <f t="shared" si="144"/>
        <v>0</v>
      </c>
      <c r="AO342" s="229">
        <f t="shared" si="144"/>
        <v>0</v>
      </c>
      <c r="AP342" s="229">
        <f t="shared" si="144"/>
        <v>0</v>
      </c>
      <c r="AQ342" s="229">
        <f t="shared" si="144"/>
        <v>0</v>
      </c>
      <c r="AR342" s="229">
        <f t="shared" si="144"/>
        <v>0</v>
      </c>
      <c r="AS342" s="229">
        <f t="shared" si="144"/>
        <v>0</v>
      </c>
    </row>
    <row r="343" spans="1:45" x14ac:dyDescent="0.2">
      <c r="A343" s="10">
        <f>+IF(OR(Y343&gt;0,I343&gt;0),MAX(A$14:A342)+1,0)</f>
        <v>0</v>
      </c>
      <c r="B343" s="12"/>
      <c r="C343" s="11"/>
      <c r="D343" s="435"/>
      <c r="E343" s="435"/>
      <c r="F343" s="435"/>
      <c r="G343" s="435"/>
      <c r="H343" s="435"/>
      <c r="I343" s="435">
        <f t="shared" ref="I343:I349" si="145">+C343+SUM(E343:H343)</f>
        <v>0</v>
      </c>
      <c r="J343" s="11"/>
      <c r="K343" s="435"/>
      <c r="L343" s="435"/>
      <c r="M343" s="435"/>
      <c r="N343" s="435"/>
      <c r="O343" s="435"/>
      <c r="P343" s="435">
        <f t="shared" ref="P343:P349" si="146">+J343+SUM(L343:O343)</f>
        <v>0</v>
      </c>
      <c r="Q343" s="11"/>
      <c r="R343" s="435"/>
      <c r="S343" s="435"/>
      <c r="T343" s="435"/>
      <c r="U343" s="435"/>
      <c r="V343" s="435"/>
      <c r="W343" s="435">
        <f t="shared" ref="W343:W349" si="147">+Q343+SUM(S343:V343)</f>
        <v>0</v>
      </c>
      <c r="X343" s="447">
        <f t="shared" ref="X343:X349" si="148">+J343+Q343</f>
        <v>0</v>
      </c>
      <c r="Y343" s="156">
        <f t="shared" ref="Y343:Y349" si="149">+P343+W343</f>
        <v>0</v>
      </c>
      <c r="Z343" s="11"/>
      <c r="AA343" s="11"/>
      <c r="AB343" s="156">
        <f t="shared" ref="AB343:AB349" si="150">+Z343+AA343</f>
        <v>0</v>
      </c>
      <c r="AC343" s="149"/>
      <c r="AD343" s="396">
        <f t="shared" ref="AD343:AD349" si="151">+AC343+AC343*$AD$11</f>
        <v>0</v>
      </c>
      <c r="AE343" s="157">
        <f>+AB343*AD343</f>
        <v>0</v>
      </c>
      <c r="AF343" s="147">
        <f t="shared" ref="AF343:AF349" si="152">+AE343*C343</f>
        <v>0</v>
      </c>
      <c r="AG343" s="147">
        <f t="shared" ref="AG343:AG349" si="153">+AE343*J343+AE343*Q343*0.8</f>
        <v>0</v>
      </c>
      <c r="AH343" s="186">
        <f t="shared" ref="AH343:AH349" si="154">+AF343+AG343</f>
        <v>0</v>
      </c>
      <c r="AI343" s="147">
        <f t="shared" ref="AI343:AI349" si="155">+($AE343-$AI$6)/$AI$8*C343</f>
        <v>0</v>
      </c>
      <c r="AJ343" s="147">
        <f t="shared" ref="AJ343:AJ349" si="156">+($AE343-$AI$6)/$AI$8*J343+($AE343-$AI$6)/$AI$8*Q343*0.8</f>
        <v>0</v>
      </c>
      <c r="AK343" s="186">
        <f t="shared" ref="AK343:AK349" si="157">+AI343+AJ343</f>
        <v>0</v>
      </c>
      <c r="AL343" s="182">
        <f t="shared" ref="AL343:AL349" si="158">+AK343*AL$10</f>
        <v>0</v>
      </c>
      <c r="AM343" s="147">
        <f t="shared" ref="AM343:AM349" si="159">+AE343*I343</f>
        <v>0</v>
      </c>
      <c r="AN343" s="147">
        <f t="shared" ref="AN343:AN349" si="160">+AE343*P343+AE343*W343*0.8</f>
        <v>0</v>
      </c>
      <c r="AO343" s="186">
        <f t="shared" ref="AO343:AO349" si="161">+AM343+AN343</f>
        <v>0</v>
      </c>
      <c r="AP343" s="147">
        <f t="shared" ref="AP343:AP349" si="162">+($AE343-$AI$6)/$AI$8*$I343</f>
        <v>0</v>
      </c>
      <c r="AQ343" s="147">
        <f t="shared" ref="AQ343:AQ349" si="163">+($AE343-$AI$6)/$AI$8*$P343+($AE343-$AI$6)/$AI$8*$W343*0.8</f>
        <v>0</v>
      </c>
      <c r="AR343" s="190">
        <f t="shared" ref="AR343:AR349" si="164">+AP343+AQ343</f>
        <v>0</v>
      </c>
      <c r="AS343" s="189">
        <f t="shared" ref="AS343:AS349" si="165">+AR343*AS$10</f>
        <v>0</v>
      </c>
    </row>
    <row r="344" spans="1:45" x14ac:dyDescent="0.2">
      <c r="A344" s="10">
        <f>+IF(OR(Y344&gt;0,I344&gt;0),MAX(A$14:A343)+1,0)</f>
        <v>0</v>
      </c>
      <c r="B344" s="12"/>
      <c r="C344" s="11"/>
      <c r="D344" s="435"/>
      <c r="E344" s="435"/>
      <c r="F344" s="435"/>
      <c r="G344" s="435"/>
      <c r="H344" s="435"/>
      <c r="I344" s="435">
        <f t="shared" si="145"/>
        <v>0</v>
      </c>
      <c r="J344" s="11"/>
      <c r="K344" s="435"/>
      <c r="L344" s="435"/>
      <c r="M344" s="435"/>
      <c r="N344" s="435"/>
      <c r="O344" s="435"/>
      <c r="P344" s="435">
        <f t="shared" si="146"/>
        <v>0</v>
      </c>
      <c r="Q344" s="11"/>
      <c r="R344" s="435"/>
      <c r="S344" s="435"/>
      <c r="T344" s="435"/>
      <c r="U344" s="435"/>
      <c r="V344" s="435"/>
      <c r="W344" s="435">
        <f t="shared" si="147"/>
        <v>0</v>
      </c>
      <c r="X344" s="447">
        <f t="shared" si="148"/>
        <v>0</v>
      </c>
      <c r="Y344" s="156">
        <f t="shared" si="149"/>
        <v>0</v>
      </c>
      <c r="Z344" s="11"/>
      <c r="AA344" s="11"/>
      <c r="AB344" s="156">
        <f t="shared" si="150"/>
        <v>0</v>
      </c>
      <c r="AC344" s="149"/>
      <c r="AD344" s="396">
        <f t="shared" si="151"/>
        <v>0</v>
      </c>
      <c r="AE344" s="157">
        <f>+AB344*AD344</f>
        <v>0</v>
      </c>
      <c r="AF344" s="147">
        <f t="shared" si="152"/>
        <v>0</v>
      </c>
      <c r="AG344" s="147">
        <f t="shared" si="153"/>
        <v>0</v>
      </c>
      <c r="AH344" s="186">
        <f t="shared" si="154"/>
        <v>0</v>
      </c>
      <c r="AI344" s="147">
        <f t="shared" si="155"/>
        <v>0</v>
      </c>
      <c r="AJ344" s="147">
        <f t="shared" si="156"/>
        <v>0</v>
      </c>
      <c r="AK344" s="186">
        <f t="shared" si="157"/>
        <v>0</v>
      </c>
      <c r="AL344" s="182">
        <f t="shared" si="158"/>
        <v>0</v>
      </c>
      <c r="AM344" s="147">
        <f t="shared" si="159"/>
        <v>0</v>
      </c>
      <c r="AN344" s="147">
        <f t="shared" si="160"/>
        <v>0</v>
      </c>
      <c r="AO344" s="186">
        <f t="shared" si="161"/>
        <v>0</v>
      </c>
      <c r="AP344" s="147">
        <f t="shared" si="162"/>
        <v>0</v>
      </c>
      <c r="AQ344" s="147">
        <f t="shared" si="163"/>
        <v>0</v>
      </c>
      <c r="AR344" s="190">
        <f t="shared" si="164"/>
        <v>0</v>
      </c>
      <c r="AS344" s="189">
        <f t="shared" si="165"/>
        <v>0</v>
      </c>
    </row>
    <row r="345" spans="1:45" x14ac:dyDescent="0.2">
      <c r="A345" s="10">
        <f>+IF(OR(Y345&gt;0,I345&gt;0),MAX(A$14:A344)+1,0)</f>
        <v>0</v>
      </c>
      <c r="B345" s="12"/>
      <c r="C345" s="11"/>
      <c r="D345" s="435"/>
      <c r="E345" s="435"/>
      <c r="F345" s="435"/>
      <c r="G345" s="435"/>
      <c r="H345" s="435"/>
      <c r="I345" s="435">
        <f t="shared" si="145"/>
        <v>0</v>
      </c>
      <c r="J345" s="11"/>
      <c r="K345" s="435"/>
      <c r="L345" s="435"/>
      <c r="M345" s="435"/>
      <c r="N345" s="435"/>
      <c r="O345" s="435"/>
      <c r="P345" s="435">
        <f t="shared" si="146"/>
        <v>0</v>
      </c>
      <c r="Q345" s="11"/>
      <c r="R345" s="435"/>
      <c r="S345" s="435"/>
      <c r="T345" s="435"/>
      <c r="U345" s="435"/>
      <c r="V345" s="435"/>
      <c r="W345" s="435">
        <f t="shared" si="147"/>
        <v>0</v>
      </c>
      <c r="X345" s="447">
        <f t="shared" si="148"/>
        <v>0</v>
      </c>
      <c r="Y345" s="156">
        <f t="shared" si="149"/>
        <v>0</v>
      </c>
      <c r="Z345" s="11"/>
      <c r="AA345" s="11"/>
      <c r="AB345" s="156">
        <f t="shared" si="150"/>
        <v>0</v>
      </c>
      <c r="AC345" s="149"/>
      <c r="AD345" s="396">
        <f t="shared" si="151"/>
        <v>0</v>
      </c>
      <c r="AE345" s="157">
        <f>+AB345*AD345</f>
        <v>0</v>
      </c>
      <c r="AF345" s="147">
        <f t="shared" si="152"/>
        <v>0</v>
      </c>
      <c r="AG345" s="147">
        <f t="shared" si="153"/>
        <v>0</v>
      </c>
      <c r="AH345" s="186">
        <f t="shared" si="154"/>
        <v>0</v>
      </c>
      <c r="AI345" s="147">
        <f t="shared" si="155"/>
        <v>0</v>
      </c>
      <c r="AJ345" s="147">
        <f t="shared" si="156"/>
        <v>0</v>
      </c>
      <c r="AK345" s="186">
        <f t="shared" si="157"/>
        <v>0</v>
      </c>
      <c r="AL345" s="182">
        <f t="shared" si="158"/>
        <v>0</v>
      </c>
      <c r="AM345" s="147">
        <f t="shared" si="159"/>
        <v>0</v>
      </c>
      <c r="AN345" s="147">
        <f t="shared" si="160"/>
        <v>0</v>
      </c>
      <c r="AO345" s="186">
        <f t="shared" si="161"/>
        <v>0</v>
      </c>
      <c r="AP345" s="147">
        <f t="shared" si="162"/>
        <v>0</v>
      </c>
      <c r="AQ345" s="147">
        <f t="shared" si="163"/>
        <v>0</v>
      </c>
      <c r="AR345" s="190">
        <f t="shared" si="164"/>
        <v>0</v>
      </c>
      <c r="AS345" s="189">
        <f t="shared" si="165"/>
        <v>0</v>
      </c>
    </row>
    <row r="346" spans="1:45" x14ac:dyDescent="0.2">
      <c r="A346" s="10">
        <f>+IF(OR(Y346&gt;0,I346&gt;0),MAX(A$14:A345)+1,0)</f>
        <v>0</v>
      </c>
      <c r="B346" s="12"/>
      <c r="C346" s="11"/>
      <c r="D346" s="435"/>
      <c r="E346" s="435"/>
      <c r="F346" s="435"/>
      <c r="G346" s="435"/>
      <c r="H346" s="435"/>
      <c r="I346" s="435">
        <f t="shared" si="145"/>
        <v>0</v>
      </c>
      <c r="J346" s="11"/>
      <c r="K346" s="435"/>
      <c r="L346" s="435"/>
      <c r="M346" s="435"/>
      <c r="N346" s="435"/>
      <c r="O346" s="435"/>
      <c r="P346" s="435">
        <f t="shared" si="146"/>
        <v>0</v>
      </c>
      <c r="Q346" s="11"/>
      <c r="R346" s="435"/>
      <c r="S346" s="435"/>
      <c r="T346" s="435"/>
      <c r="U346" s="435"/>
      <c r="V346" s="435"/>
      <c r="W346" s="435">
        <f t="shared" si="147"/>
        <v>0</v>
      </c>
      <c r="X346" s="447">
        <f t="shared" si="148"/>
        <v>0</v>
      </c>
      <c r="Y346" s="156">
        <f t="shared" si="149"/>
        <v>0</v>
      </c>
      <c r="Z346" s="11"/>
      <c r="AA346" s="11"/>
      <c r="AB346" s="156">
        <f t="shared" si="150"/>
        <v>0</v>
      </c>
      <c r="AC346" s="149"/>
      <c r="AD346" s="396">
        <f t="shared" si="151"/>
        <v>0</v>
      </c>
      <c r="AE346" s="157">
        <f>+AB346*AD346</f>
        <v>0</v>
      </c>
      <c r="AF346" s="147">
        <f t="shared" si="152"/>
        <v>0</v>
      </c>
      <c r="AG346" s="147">
        <f t="shared" si="153"/>
        <v>0</v>
      </c>
      <c r="AH346" s="186">
        <f t="shared" si="154"/>
        <v>0</v>
      </c>
      <c r="AI346" s="147">
        <f t="shared" si="155"/>
        <v>0</v>
      </c>
      <c r="AJ346" s="147">
        <f t="shared" si="156"/>
        <v>0</v>
      </c>
      <c r="AK346" s="186">
        <f t="shared" si="157"/>
        <v>0</v>
      </c>
      <c r="AL346" s="182">
        <f t="shared" si="158"/>
        <v>0</v>
      </c>
      <c r="AM346" s="147">
        <f t="shared" si="159"/>
        <v>0</v>
      </c>
      <c r="AN346" s="147">
        <f t="shared" si="160"/>
        <v>0</v>
      </c>
      <c r="AO346" s="186">
        <f t="shared" si="161"/>
        <v>0</v>
      </c>
      <c r="AP346" s="147">
        <f t="shared" si="162"/>
        <v>0</v>
      </c>
      <c r="AQ346" s="147">
        <f t="shared" si="163"/>
        <v>0</v>
      </c>
      <c r="AR346" s="190">
        <f t="shared" si="164"/>
        <v>0</v>
      </c>
      <c r="AS346" s="189">
        <f t="shared" si="165"/>
        <v>0</v>
      </c>
    </row>
    <row r="347" spans="1:45" x14ac:dyDescent="0.2">
      <c r="A347" s="10">
        <f>+IF(OR(Y347&gt;0,I347&gt;0),MAX(A$14:A346)+1,0)</f>
        <v>0</v>
      </c>
      <c r="B347" s="12"/>
      <c r="C347" s="11"/>
      <c r="D347" s="435"/>
      <c r="E347" s="435"/>
      <c r="F347" s="435"/>
      <c r="G347" s="435"/>
      <c r="H347" s="435"/>
      <c r="I347" s="435">
        <f t="shared" si="145"/>
        <v>0</v>
      </c>
      <c r="J347" s="11"/>
      <c r="K347" s="435"/>
      <c r="L347" s="435"/>
      <c r="M347" s="435"/>
      <c r="N347" s="435"/>
      <c r="O347" s="435"/>
      <c r="P347" s="435">
        <f t="shared" si="146"/>
        <v>0</v>
      </c>
      <c r="Q347" s="11"/>
      <c r="R347" s="435"/>
      <c r="S347" s="435"/>
      <c r="T347" s="435"/>
      <c r="U347" s="435"/>
      <c r="V347" s="435"/>
      <c r="W347" s="435">
        <f t="shared" si="147"/>
        <v>0</v>
      </c>
      <c r="X347" s="447">
        <f t="shared" si="148"/>
        <v>0</v>
      </c>
      <c r="Y347" s="156">
        <f t="shared" si="149"/>
        <v>0</v>
      </c>
      <c r="Z347" s="11"/>
      <c r="AA347" s="11"/>
      <c r="AB347" s="156">
        <f t="shared" si="150"/>
        <v>0</v>
      </c>
      <c r="AC347" s="149"/>
      <c r="AD347" s="396">
        <f t="shared" si="151"/>
        <v>0</v>
      </c>
      <c r="AE347" s="157">
        <f>+AB347*AD347</f>
        <v>0</v>
      </c>
      <c r="AF347" s="147">
        <f t="shared" si="152"/>
        <v>0</v>
      </c>
      <c r="AG347" s="147">
        <f t="shared" si="153"/>
        <v>0</v>
      </c>
      <c r="AH347" s="186">
        <f t="shared" si="154"/>
        <v>0</v>
      </c>
      <c r="AI347" s="147">
        <f t="shared" si="155"/>
        <v>0</v>
      </c>
      <c r="AJ347" s="147">
        <f t="shared" si="156"/>
        <v>0</v>
      </c>
      <c r="AK347" s="186">
        <f t="shared" si="157"/>
        <v>0</v>
      </c>
      <c r="AL347" s="182">
        <f t="shared" si="158"/>
        <v>0</v>
      </c>
      <c r="AM347" s="147">
        <f t="shared" si="159"/>
        <v>0</v>
      </c>
      <c r="AN347" s="147">
        <f t="shared" si="160"/>
        <v>0</v>
      </c>
      <c r="AO347" s="186">
        <f t="shared" si="161"/>
        <v>0</v>
      </c>
      <c r="AP347" s="147">
        <f t="shared" si="162"/>
        <v>0</v>
      </c>
      <c r="AQ347" s="147">
        <f t="shared" si="163"/>
        <v>0</v>
      </c>
      <c r="AR347" s="190">
        <f t="shared" si="164"/>
        <v>0</v>
      </c>
      <c r="AS347" s="189">
        <f t="shared" si="165"/>
        <v>0</v>
      </c>
    </row>
    <row r="348" spans="1:45" ht="30.6" x14ac:dyDescent="0.2">
      <c r="A348" s="10">
        <f>+IF(OR(Y348&gt;0,I348&gt;0),MAX(A$14:A347)+1,0)</f>
        <v>0</v>
      </c>
      <c r="B348" s="160" t="s">
        <v>4</v>
      </c>
      <c r="C348" s="230"/>
      <c r="D348" s="447"/>
      <c r="E348" s="447"/>
      <c r="F348" s="447"/>
      <c r="G348" s="447"/>
      <c r="H348" s="447"/>
      <c r="I348" s="447">
        <f t="shared" si="145"/>
        <v>0</v>
      </c>
      <c r="J348" s="230"/>
      <c r="K348" s="447"/>
      <c r="L348" s="447"/>
      <c r="M348" s="447"/>
      <c r="N348" s="447"/>
      <c r="O348" s="447"/>
      <c r="P348" s="447">
        <f t="shared" si="146"/>
        <v>0</v>
      </c>
      <c r="Q348" s="230"/>
      <c r="R348" s="447"/>
      <c r="S348" s="447"/>
      <c r="T348" s="447"/>
      <c r="U348" s="447"/>
      <c r="V348" s="447"/>
      <c r="W348" s="447">
        <f t="shared" si="147"/>
        <v>0</v>
      </c>
      <c r="X348" s="447">
        <f t="shared" si="148"/>
        <v>0</v>
      </c>
      <c r="Y348" s="447">
        <f t="shared" si="149"/>
        <v>0</v>
      </c>
      <c r="Z348" s="447"/>
      <c r="AA348" s="447"/>
      <c r="AB348" s="447">
        <f t="shared" si="150"/>
        <v>0</v>
      </c>
      <c r="AC348" s="447"/>
      <c r="AD348" s="447">
        <f t="shared" si="151"/>
        <v>0</v>
      </c>
      <c r="AE348" s="157">
        <f>+AB348*AC348</f>
        <v>0</v>
      </c>
      <c r="AF348" s="157">
        <f t="shared" si="152"/>
        <v>0</v>
      </c>
      <c r="AG348" s="157">
        <f t="shared" si="153"/>
        <v>0</v>
      </c>
      <c r="AH348" s="227">
        <f t="shared" si="154"/>
        <v>0</v>
      </c>
      <c r="AI348" s="227">
        <f t="shared" si="155"/>
        <v>0</v>
      </c>
      <c r="AJ348" s="227">
        <f t="shared" si="156"/>
        <v>0</v>
      </c>
      <c r="AK348" s="227">
        <f t="shared" si="157"/>
        <v>0</v>
      </c>
      <c r="AL348" s="227">
        <f t="shared" si="158"/>
        <v>0</v>
      </c>
      <c r="AM348" s="227">
        <f t="shared" si="159"/>
        <v>0</v>
      </c>
      <c r="AN348" s="227">
        <f t="shared" si="160"/>
        <v>0</v>
      </c>
      <c r="AO348" s="227">
        <f t="shared" si="161"/>
        <v>0</v>
      </c>
      <c r="AP348" s="227">
        <f t="shared" si="162"/>
        <v>0</v>
      </c>
      <c r="AQ348" s="227">
        <f t="shared" si="163"/>
        <v>0</v>
      </c>
      <c r="AR348" s="228">
        <f t="shared" si="164"/>
        <v>0</v>
      </c>
      <c r="AS348" s="228">
        <f t="shared" si="165"/>
        <v>0</v>
      </c>
    </row>
    <row r="349" spans="1:45" ht="31.2" thickBot="1" x14ac:dyDescent="0.25">
      <c r="A349" s="10">
        <f>+IF(OR(Y349&gt;0,I349&gt;0),MAX(A$14:A348)+1,0)</f>
        <v>0</v>
      </c>
      <c r="B349" s="160" t="s">
        <v>19</v>
      </c>
      <c r="C349" s="230"/>
      <c r="D349" s="447"/>
      <c r="E349" s="447"/>
      <c r="F349" s="447"/>
      <c r="G349" s="447"/>
      <c r="H349" s="447"/>
      <c r="I349" s="447">
        <f t="shared" si="145"/>
        <v>0</v>
      </c>
      <c r="J349" s="230"/>
      <c r="K349" s="447"/>
      <c r="L349" s="447"/>
      <c r="M349" s="447"/>
      <c r="N349" s="447"/>
      <c r="O349" s="447"/>
      <c r="P349" s="447">
        <f t="shared" si="146"/>
        <v>0</v>
      </c>
      <c r="Q349" s="230"/>
      <c r="R349" s="447"/>
      <c r="S349" s="447"/>
      <c r="T349" s="447"/>
      <c r="U349" s="447"/>
      <c r="V349" s="447"/>
      <c r="W349" s="447">
        <f t="shared" si="147"/>
        <v>0</v>
      </c>
      <c r="X349" s="447">
        <f t="shared" si="148"/>
        <v>0</v>
      </c>
      <c r="Y349" s="447">
        <f t="shared" si="149"/>
        <v>0</v>
      </c>
      <c r="Z349" s="447"/>
      <c r="AA349" s="447"/>
      <c r="AB349" s="447">
        <f t="shared" si="150"/>
        <v>0</v>
      </c>
      <c r="AC349" s="447"/>
      <c r="AD349" s="447">
        <f t="shared" si="151"/>
        <v>0</v>
      </c>
      <c r="AE349" s="157">
        <f>+AB349*AC349</f>
        <v>0</v>
      </c>
      <c r="AF349" s="157">
        <f t="shared" si="152"/>
        <v>0</v>
      </c>
      <c r="AG349" s="157">
        <f t="shared" si="153"/>
        <v>0</v>
      </c>
      <c r="AH349" s="227">
        <f t="shared" si="154"/>
        <v>0</v>
      </c>
      <c r="AI349" s="227">
        <f t="shared" si="155"/>
        <v>0</v>
      </c>
      <c r="AJ349" s="227">
        <f t="shared" si="156"/>
        <v>0</v>
      </c>
      <c r="AK349" s="227">
        <f t="shared" si="157"/>
        <v>0</v>
      </c>
      <c r="AL349" s="227">
        <f t="shared" si="158"/>
        <v>0</v>
      </c>
      <c r="AM349" s="227">
        <f t="shared" si="159"/>
        <v>0</v>
      </c>
      <c r="AN349" s="227">
        <f t="shared" si="160"/>
        <v>0</v>
      </c>
      <c r="AO349" s="227">
        <f t="shared" si="161"/>
        <v>0</v>
      </c>
      <c r="AP349" s="227">
        <f t="shared" si="162"/>
        <v>0</v>
      </c>
      <c r="AQ349" s="227">
        <f t="shared" si="163"/>
        <v>0</v>
      </c>
      <c r="AR349" s="228">
        <f t="shared" si="164"/>
        <v>0</v>
      </c>
      <c r="AS349" s="228">
        <f t="shared" si="165"/>
        <v>0</v>
      </c>
    </row>
    <row r="350" spans="1:45" ht="10.8" thickBot="1" x14ac:dyDescent="0.25">
      <c r="B350" s="98" t="s">
        <v>59</v>
      </c>
      <c r="C350" s="96">
        <f>+C197+C298+C336+C342+C348+C349</f>
        <v>0</v>
      </c>
      <c r="D350" s="96">
        <f t="shared" ref="D350:AB350" si="166">+D197+D298+D336+D342+D348+D349</f>
        <v>0</v>
      </c>
      <c r="E350" s="96">
        <f t="shared" si="166"/>
        <v>0</v>
      </c>
      <c r="F350" s="96">
        <f t="shared" si="166"/>
        <v>0</v>
      </c>
      <c r="G350" s="96">
        <f t="shared" si="166"/>
        <v>0</v>
      </c>
      <c r="H350" s="96">
        <f t="shared" si="166"/>
        <v>0</v>
      </c>
      <c r="I350" s="96">
        <f t="shared" si="166"/>
        <v>0</v>
      </c>
      <c r="J350" s="96">
        <f t="shared" si="166"/>
        <v>0</v>
      </c>
      <c r="K350" s="96">
        <f t="shared" si="166"/>
        <v>0</v>
      </c>
      <c r="L350" s="96">
        <f t="shared" si="166"/>
        <v>0</v>
      </c>
      <c r="M350" s="96">
        <f t="shared" si="166"/>
        <v>0</v>
      </c>
      <c r="N350" s="96">
        <f t="shared" si="166"/>
        <v>0</v>
      </c>
      <c r="O350" s="96">
        <f t="shared" si="166"/>
        <v>0</v>
      </c>
      <c r="P350" s="96">
        <f t="shared" si="166"/>
        <v>0</v>
      </c>
      <c r="Q350" s="96">
        <f t="shared" si="166"/>
        <v>0</v>
      </c>
      <c r="R350" s="96">
        <f t="shared" si="166"/>
        <v>0</v>
      </c>
      <c r="S350" s="96">
        <f t="shared" si="166"/>
        <v>0</v>
      </c>
      <c r="T350" s="96">
        <f t="shared" si="166"/>
        <v>0</v>
      </c>
      <c r="U350" s="96">
        <f t="shared" si="166"/>
        <v>0</v>
      </c>
      <c r="V350" s="96">
        <f t="shared" si="166"/>
        <v>0</v>
      </c>
      <c r="W350" s="96">
        <f t="shared" si="166"/>
        <v>0</v>
      </c>
      <c r="X350" s="96">
        <f t="shared" si="166"/>
        <v>0</v>
      </c>
      <c r="Y350" s="96">
        <f t="shared" si="166"/>
        <v>0</v>
      </c>
      <c r="Z350" s="96">
        <f t="shared" si="166"/>
        <v>0</v>
      </c>
      <c r="AA350" s="96">
        <f t="shared" si="166"/>
        <v>0</v>
      </c>
      <c r="AB350" s="96">
        <f t="shared" si="166"/>
        <v>0</v>
      </c>
      <c r="AC350" s="96"/>
      <c r="AD350" s="96"/>
      <c r="AE350" s="152">
        <f>+AE197+AE298+AE336+AE342+AE348+AE349</f>
        <v>0</v>
      </c>
      <c r="AF350" s="226">
        <f>+AF197+AF298+AF336+AF342+AF348+AF349</f>
        <v>0</v>
      </c>
      <c r="AG350" s="226">
        <f>+AG197+AG298+AG336+AG342+AG348+AG349</f>
        <v>0</v>
      </c>
      <c r="AH350" s="226">
        <f>+AH197+AH298+AH336+AH342+AH348+AH349</f>
        <v>0</v>
      </c>
      <c r="AI350" s="226">
        <f t="shared" ref="AI350:AS350" si="167">+AI197+AI298+AI336+AI342+AI348+AI349</f>
        <v>0</v>
      </c>
      <c r="AJ350" s="226">
        <f t="shared" si="167"/>
        <v>0</v>
      </c>
      <c r="AK350" s="226">
        <f t="shared" si="167"/>
        <v>0</v>
      </c>
      <c r="AL350" s="226">
        <f t="shared" si="167"/>
        <v>0</v>
      </c>
      <c r="AM350" s="226">
        <f t="shared" si="167"/>
        <v>0</v>
      </c>
      <c r="AN350" s="226">
        <f t="shared" si="167"/>
        <v>0</v>
      </c>
      <c r="AO350" s="226">
        <f t="shared" si="167"/>
        <v>0</v>
      </c>
      <c r="AP350" s="226">
        <f t="shared" si="167"/>
        <v>0</v>
      </c>
      <c r="AQ350" s="226">
        <f t="shared" si="167"/>
        <v>0</v>
      </c>
      <c r="AR350" s="226">
        <f t="shared" si="167"/>
        <v>0</v>
      </c>
      <c r="AS350" s="226">
        <f t="shared" si="167"/>
        <v>0</v>
      </c>
    </row>
    <row r="351" spans="1:45" ht="10.8" thickBot="1" x14ac:dyDescent="0.25">
      <c r="B351" s="99" t="s">
        <v>14</v>
      </c>
      <c r="C351" s="97">
        <f>C195+C350</f>
        <v>0</v>
      </c>
      <c r="D351" s="97">
        <f t="shared" ref="D351:AB351" si="168">D195+D350</f>
        <v>0</v>
      </c>
      <c r="E351" s="97">
        <f t="shared" si="168"/>
        <v>0</v>
      </c>
      <c r="F351" s="97">
        <f t="shared" si="168"/>
        <v>0</v>
      </c>
      <c r="G351" s="97">
        <f t="shared" si="168"/>
        <v>0</v>
      </c>
      <c r="H351" s="97">
        <f t="shared" si="168"/>
        <v>0</v>
      </c>
      <c r="I351" s="97">
        <f t="shared" si="168"/>
        <v>0</v>
      </c>
      <c r="J351" s="97">
        <f t="shared" si="168"/>
        <v>0</v>
      </c>
      <c r="K351" s="97">
        <f t="shared" si="168"/>
        <v>0</v>
      </c>
      <c r="L351" s="97">
        <f t="shared" si="168"/>
        <v>0</v>
      </c>
      <c r="M351" s="97">
        <f t="shared" si="168"/>
        <v>0</v>
      </c>
      <c r="N351" s="97">
        <f t="shared" si="168"/>
        <v>0</v>
      </c>
      <c r="O351" s="97">
        <f t="shared" si="168"/>
        <v>0</v>
      </c>
      <c r="P351" s="97">
        <f t="shared" si="168"/>
        <v>0</v>
      </c>
      <c r="Q351" s="97">
        <f t="shared" si="168"/>
        <v>0</v>
      </c>
      <c r="R351" s="97">
        <f t="shared" si="168"/>
        <v>0</v>
      </c>
      <c r="S351" s="97">
        <f t="shared" si="168"/>
        <v>0</v>
      </c>
      <c r="T351" s="97">
        <f t="shared" si="168"/>
        <v>0</v>
      </c>
      <c r="U351" s="97">
        <f t="shared" si="168"/>
        <v>0</v>
      </c>
      <c r="V351" s="97">
        <f t="shared" si="168"/>
        <v>0</v>
      </c>
      <c r="W351" s="97">
        <f t="shared" si="168"/>
        <v>0</v>
      </c>
      <c r="X351" s="97">
        <f t="shared" si="168"/>
        <v>0</v>
      </c>
      <c r="Y351" s="97">
        <f t="shared" si="168"/>
        <v>0</v>
      </c>
      <c r="Z351" s="97">
        <f t="shared" si="168"/>
        <v>0</v>
      </c>
      <c r="AA351" s="97">
        <f t="shared" si="168"/>
        <v>0</v>
      </c>
      <c r="AB351" s="97">
        <f t="shared" si="168"/>
        <v>0</v>
      </c>
      <c r="AC351" s="97"/>
      <c r="AD351" s="97"/>
      <c r="AE351" s="151">
        <f>AE195+AE350</f>
        <v>0</v>
      </c>
      <c r="AF351" s="151">
        <f>AF195+AF350</f>
        <v>0</v>
      </c>
      <c r="AG351" s="151">
        <f>AG195+AG350</f>
        <v>0</v>
      </c>
      <c r="AH351" s="151">
        <f>AH195+AH350</f>
        <v>0</v>
      </c>
      <c r="AI351" s="151">
        <f t="shared" ref="AI351:AS351" si="169">AI195+AI350</f>
        <v>0</v>
      </c>
      <c r="AJ351" s="151">
        <f t="shared" si="169"/>
        <v>0</v>
      </c>
      <c r="AK351" s="151">
        <f t="shared" si="169"/>
        <v>0</v>
      </c>
      <c r="AL351" s="151">
        <f t="shared" si="169"/>
        <v>0</v>
      </c>
      <c r="AM351" s="151">
        <f t="shared" si="169"/>
        <v>0</v>
      </c>
      <c r="AN351" s="151">
        <f t="shared" si="169"/>
        <v>0</v>
      </c>
      <c r="AO351" s="151">
        <f t="shared" si="169"/>
        <v>0</v>
      </c>
      <c r="AP351" s="151">
        <f t="shared" si="169"/>
        <v>0</v>
      </c>
      <c r="AQ351" s="151">
        <f t="shared" si="169"/>
        <v>0</v>
      </c>
      <c r="AR351" s="151">
        <f t="shared" si="169"/>
        <v>0</v>
      </c>
      <c r="AS351" s="151">
        <f t="shared" si="169"/>
        <v>0</v>
      </c>
    </row>
    <row r="352" spans="1:45" x14ac:dyDescent="0.2">
      <c r="AC352" s="147"/>
      <c r="AD352" s="397"/>
      <c r="AE352" s="147"/>
      <c r="AH352" s="147">
        <f>+AH351/12</f>
        <v>0</v>
      </c>
      <c r="AK352" s="147">
        <f>+AK351/12</f>
        <v>0</v>
      </c>
      <c r="AL352" s="147">
        <f t="shared" ref="AL352:AS352" si="170">+AL351/12</f>
        <v>0</v>
      </c>
      <c r="AO352" s="147">
        <f>+AO351/12</f>
        <v>0</v>
      </c>
      <c r="AP352" s="147">
        <f t="shared" si="170"/>
        <v>0</v>
      </c>
      <c r="AQ352" s="147">
        <f t="shared" si="170"/>
        <v>0</v>
      </c>
      <c r="AR352" s="147">
        <f t="shared" si="170"/>
        <v>0</v>
      </c>
      <c r="AS352" s="147">
        <f t="shared" si="170"/>
        <v>0</v>
      </c>
    </row>
    <row r="353" spans="2:31" x14ac:dyDescent="0.2">
      <c r="B353" s="72"/>
      <c r="C353" s="72"/>
      <c r="D353" s="72"/>
      <c r="E353" s="72"/>
      <c r="F353" s="72"/>
      <c r="G353" s="72"/>
      <c r="AC353" s="147"/>
      <c r="AD353" s="397"/>
      <c r="AE353" s="147"/>
    </row>
    <row r="354" spans="2:31" ht="12" x14ac:dyDescent="0.2">
      <c r="B354" s="72"/>
      <c r="C354" s="72"/>
      <c r="D354" s="567"/>
      <c r="E354" s="567"/>
      <c r="F354" s="567"/>
      <c r="G354" s="567"/>
      <c r="H354" s="399"/>
      <c r="I354" s="399"/>
      <c r="AC354" s="147"/>
      <c r="AD354" s="397"/>
      <c r="AE354" s="147"/>
    </row>
    <row r="355" spans="2:31" ht="12" x14ac:dyDescent="0.2">
      <c r="B355" s="72"/>
      <c r="C355" s="72"/>
      <c r="D355" s="568"/>
      <c r="E355" s="568"/>
      <c r="F355" s="568"/>
      <c r="G355" s="568"/>
      <c r="H355" s="448"/>
      <c r="I355" s="448"/>
      <c r="AC355" s="147"/>
      <c r="AD355" s="397"/>
      <c r="AE355" s="147"/>
    </row>
    <row r="356" spans="2:31" ht="11.4" x14ac:dyDescent="0.2">
      <c r="B356" s="72"/>
      <c r="C356" s="72"/>
      <c r="D356" s="566"/>
      <c r="E356" s="566"/>
      <c r="F356" s="566"/>
      <c r="G356" s="566"/>
      <c r="H356" s="449"/>
      <c r="I356" s="449"/>
      <c r="AC356" s="147"/>
      <c r="AD356" s="397"/>
      <c r="AE356" s="147"/>
    </row>
    <row r="357" spans="2:31" ht="11.4" x14ac:dyDescent="0.2">
      <c r="B357" s="72"/>
      <c r="C357" s="72"/>
      <c r="D357" s="566"/>
      <c r="E357" s="566"/>
      <c r="F357" s="566"/>
      <c r="G357" s="566"/>
      <c r="H357" s="449"/>
      <c r="I357" s="449"/>
      <c r="AC357" s="147"/>
      <c r="AD357" s="397"/>
      <c r="AE357" s="147"/>
    </row>
    <row r="358" spans="2:31" ht="11.4" x14ac:dyDescent="0.2">
      <c r="B358" s="72"/>
      <c r="C358" s="72"/>
      <c r="D358" s="566"/>
      <c r="E358" s="566"/>
      <c r="F358" s="566"/>
      <c r="G358" s="566"/>
      <c r="H358" s="449"/>
      <c r="I358" s="449"/>
      <c r="AC358" s="147"/>
      <c r="AD358" s="397"/>
      <c r="AE358" s="147"/>
    </row>
    <row r="359" spans="2:31" ht="11.4" x14ac:dyDescent="0.2">
      <c r="B359" s="72"/>
      <c r="C359" s="72"/>
      <c r="D359" s="566"/>
      <c r="E359" s="566"/>
      <c r="F359" s="566"/>
      <c r="G359" s="566"/>
      <c r="H359" s="449"/>
      <c r="I359" s="449"/>
      <c r="AC359" s="147"/>
      <c r="AD359" s="397"/>
      <c r="AE359" s="147"/>
    </row>
    <row r="360" spans="2:31" x14ac:dyDescent="0.2">
      <c r="B360" s="72"/>
      <c r="C360" s="72"/>
      <c r="D360" s="72"/>
      <c r="E360" s="72"/>
      <c r="F360" s="72"/>
      <c r="G360" s="72"/>
      <c r="AC360" s="147"/>
      <c r="AD360" s="397"/>
      <c r="AE360" s="147"/>
    </row>
    <row r="361" spans="2:31" x14ac:dyDescent="0.2">
      <c r="B361" s="72"/>
      <c r="C361" s="72"/>
      <c r="D361" s="72"/>
      <c r="E361" s="72"/>
      <c r="F361" s="72"/>
      <c r="G361" s="72"/>
      <c r="AC361" s="147"/>
      <c r="AD361" s="397"/>
      <c r="AE361" s="147"/>
    </row>
    <row r="362" spans="2:31" x14ac:dyDescent="0.2">
      <c r="B362" s="72"/>
      <c r="C362" s="72"/>
      <c r="D362" s="72"/>
      <c r="E362" s="72"/>
      <c r="F362" s="72"/>
      <c r="G362" s="72"/>
      <c r="AC362" s="147"/>
      <c r="AD362" s="397"/>
      <c r="AE362" s="147"/>
    </row>
    <row r="363" spans="2:31" x14ac:dyDescent="0.2">
      <c r="B363" s="72"/>
      <c r="C363" s="72"/>
      <c r="D363" s="72"/>
      <c r="E363" s="72"/>
      <c r="F363" s="72"/>
      <c r="G363" s="72"/>
      <c r="AC363" s="147"/>
      <c r="AD363" s="397"/>
      <c r="AE363" s="147"/>
    </row>
    <row r="364" spans="2:31" x14ac:dyDescent="0.2">
      <c r="B364" s="72"/>
      <c r="C364" s="72"/>
      <c r="D364" s="72"/>
      <c r="E364" s="72"/>
      <c r="F364" s="72"/>
      <c r="G364" s="72"/>
      <c r="AC364" s="147"/>
      <c r="AD364" s="397"/>
      <c r="AE364" s="147"/>
    </row>
    <row r="365" spans="2:31" x14ac:dyDescent="0.2">
      <c r="B365" s="72"/>
      <c r="C365" s="72"/>
      <c r="D365" s="72"/>
      <c r="E365" s="72"/>
      <c r="F365" s="72"/>
      <c r="G365" s="72"/>
    </row>
    <row r="366" spans="2:31" x14ac:dyDescent="0.2">
      <c r="B366" s="72"/>
      <c r="C366" s="72"/>
      <c r="D366" s="72"/>
      <c r="E366" s="72"/>
      <c r="F366" s="72"/>
      <c r="G366" s="72"/>
    </row>
    <row r="367" spans="2:31" x14ac:dyDescent="0.2">
      <c r="B367" s="72"/>
      <c r="C367" s="72"/>
      <c r="D367" s="72"/>
      <c r="E367" s="72"/>
      <c r="F367" s="72"/>
      <c r="G367" s="72"/>
    </row>
    <row r="368" spans="2:31" x14ac:dyDescent="0.2">
      <c r="B368" s="72"/>
      <c r="C368" s="72"/>
      <c r="D368" s="72"/>
      <c r="E368" s="72"/>
      <c r="F368" s="72"/>
      <c r="G368" s="72"/>
    </row>
    <row r="369" spans="2:7" x14ac:dyDescent="0.2">
      <c r="B369" s="72"/>
      <c r="C369" s="72"/>
      <c r="D369" s="72"/>
      <c r="E369" s="72"/>
      <c r="F369" s="72"/>
      <c r="G369" s="72"/>
    </row>
  </sheetData>
  <sheetProtection algorithmName="SHA-512" hashValue="+KbSm5klBmTYSd9ohzaznr70y11tjLDQMOrSW30tWbVWkO9e42qH8+aPPBJ9fOvfBHfeinYZX2hKcRkwPlPnDw==" saltValue="YRInZrcxnDX4/Gz0dlZFIg==" spinCount="100000" sheet="1" objects="1" scenarios="1" formatColumns="0" formatRows="0"/>
  <mergeCells count="15">
    <mergeCell ref="C2:H2"/>
    <mergeCell ref="J11:P11"/>
    <mergeCell ref="Q11:W11"/>
    <mergeCell ref="C11:I11"/>
    <mergeCell ref="X11:X12"/>
    <mergeCell ref="B11:B12"/>
    <mergeCell ref="Y11:Y12"/>
    <mergeCell ref="AB11:AB12"/>
    <mergeCell ref="Z11:AA11"/>
    <mergeCell ref="AP11:AS11"/>
    <mergeCell ref="AI11:AL11"/>
    <mergeCell ref="AC11:AC12"/>
    <mergeCell ref="AE11:AE12"/>
    <mergeCell ref="AF11:AH11"/>
    <mergeCell ref="AM11:AO11"/>
  </mergeCells>
  <pageMargins left="0.11811023622047245" right="0.11811023622047245" top="0.35433070866141736" bottom="0.15748031496062992" header="0.31496062992125984" footer="0.31496062992125984"/>
  <pageSetup paperSize="9" scale="70" orientation="landscape" r:id="rId1"/>
  <rowBreaks count="1" manualBreakCount="1">
    <brk id="195" max="16383" man="1"/>
  </rowBreaks>
  <colBreaks count="1" manualBreakCount="1">
    <brk id="1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69"/>
  <sheetViews>
    <sheetView zoomScale="70" zoomScaleNormal="70"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C6" sqref="C6"/>
    </sheetView>
  </sheetViews>
  <sheetFormatPr defaultColWidth="9.109375" defaultRowHeight="10.199999999999999" x14ac:dyDescent="0.2"/>
  <cols>
    <col min="1" max="1" width="4.33203125" style="10" hidden="1" customWidth="1"/>
    <col min="2" max="2" width="23.109375" style="10" customWidth="1"/>
    <col min="3" max="9" width="13.109375" style="10" customWidth="1"/>
    <col min="10" max="15" width="10.6640625" style="10" customWidth="1"/>
    <col min="16" max="16" width="14.33203125" style="10" customWidth="1"/>
    <col min="17" max="17" width="10.5546875" style="10" customWidth="1"/>
    <col min="18" max="18" width="8.6640625" style="10" customWidth="1"/>
    <col min="19" max="22" width="9.33203125" style="10" customWidth="1"/>
    <col min="23" max="23" width="14.33203125" style="10" customWidth="1"/>
    <col min="24" max="24" width="11.6640625" style="10" customWidth="1"/>
    <col min="25" max="25" width="11" style="10" customWidth="1"/>
    <col min="26" max="26" width="7.33203125" style="10" customWidth="1"/>
    <col min="27" max="27" width="9.44140625" style="10" customWidth="1"/>
    <col min="28" max="28" width="10" style="10" customWidth="1"/>
    <col min="29" max="29" width="8.109375" style="10" customWidth="1"/>
    <col min="30" max="30" width="8.109375" style="72" customWidth="1"/>
    <col min="31" max="31" width="9" style="10" customWidth="1"/>
    <col min="32" max="32" width="12.33203125" style="10" customWidth="1"/>
    <col min="33" max="33" width="12.33203125" style="10" hidden="1" customWidth="1"/>
    <col min="34" max="34" width="10.6640625" style="10" hidden="1" customWidth="1"/>
    <col min="35" max="36" width="12.33203125" style="10" hidden="1" customWidth="1"/>
    <col min="37" max="37" width="10.6640625" style="10" hidden="1" customWidth="1"/>
    <col min="38" max="38" width="12.33203125" style="10" hidden="1" customWidth="1"/>
    <col min="39" max="39" width="11.109375" style="10" hidden="1" customWidth="1"/>
    <col min="40" max="40" width="12.33203125" style="10" hidden="1" customWidth="1"/>
    <col min="41" max="41" width="10.6640625" style="10" hidden="1" customWidth="1"/>
    <col min="42" max="43" width="12.33203125" style="10" hidden="1" customWidth="1"/>
    <col min="44" max="44" width="9.109375" style="10" hidden="1" customWidth="1"/>
    <col min="45" max="45" width="12.33203125" style="10" hidden="1" customWidth="1"/>
    <col min="46" max="46" width="11.44140625" style="10" hidden="1" customWidth="1"/>
    <col min="47" max="47" width="9.109375" style="10" hidden="1" customWidth="1"/>
    <col min="48" max="16384" width="9.109375" style="10"/>
  </cols>
  <sheetData>
    <row r="1" spans="1:46" ht="17.399999999999999" x14ac:dyDescent="0.2">
      <c r="A1" s="10">
        <f>+MAX(A15:A353)</f>
        <v>1</v>
      </c>
      <c r="B1" s="72"/>
      <c r="C1" s="72"/>
      <c r="D1" s="183" t="s">
        <v>680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83" t="s">
        <v>680</v>
      </c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83"/>
      <c r="AD1" s="183"/>
      <c r="AE1" s="72"/>
    </row>
    <row r="2" spans="1:46" ht="12.75" customHeight="1" x14ac:dyDescent="0.2">
      <c r="B2" s="395" t="s">
        <v>0</v>
      </c>
      <c r="C2" s="687" t="str">
        <f>+'1 -sredstva'!F2</f>
        <v/>
      </c>
      <c r="D2" s="688"/>
      <c r="E2" s="688"/>
      <c r="F2" s="688"/>
      <c r="G2" s="688"/>
      <c r="H2" s="68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72"/>
      <c r="AM2" s="183"/>
      <c r="AQ2" s="183"/>
      <c r="AR2" s="183"/>
    </row>
    <row r="3" spans="1:46" x14ac:dyDescent="0.2">
      <c r="B3" s="395" t="s">
        <v>1</v>
      </c>
      <c r="C3" s="453" t="str">
        <f>+'1 -sredstva'!F3</f>
        <v/>
      </c>
      <c r="D3" s="336"/>
      <c r="E3" s="336"/>
      <c r="F3" s="336"/>
      <c r="G3" s="336"/>
      <c r="H3" s="336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72"/>
      <c r="AE3" s="72"/>
    </row>
    <row r="4" spans="1:46" x14ac:dyDescent="0.2">
      <c r="B4" s="395" t="s">
        <v>16</v>
      </c>
      <c r="C4" s="81">
        <f>'1 -sredstva'!$D$2</f>
        <v>0</v>
      </c>
      <c r="D4" s="454"/>
      <c r="E4" s="454"/>
      <c r="F4" s="454"/>
      <c r="G4" s="454"/>
      <c r="H4" s="454"/>
      <c r="I4" s="454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72"/>
      <c r="Z4" s="148"/>
      <c r="AA4" s="72"/>
      <c r="AB4" s="72"/>
      <c r="AC4" s="72"/>
      <c r="AE4" s="72"/>
      <c r="AN4" s="454"/>
      <c r="AO4" s="454"/>
      <c r="AP4" s="454"/>
    </row>
    <row r="5" spans="1:46" ht="10.8" thickBot="1" x14ac:dyDescent="0.25">
      <c r="B5" s="395" t="s">
        <v>17</v>
      </c>
      <c r="C5" s="335">
        <f>'1 -sredstva'!$D$3</f>
        <v>0</v>
      </c>
      <c r="D5" s="457"/>
      <c r="E5" s="457"/>
      <c r="F5" s="457"/>
      <c r="G5" s="457"/>
      <c r="H5" s="457"/>
      <c r="I5" s="457"/>
      <c r="J5" s="455"/>
      <c r="K5" s="455"/>
      <c r="L5" s="455"/>
      <c r="M5" s="455"/>
      <c r="N5" s="455"/>
      <c r="O5" s="455"/>
      <c r="P5" s="455"/>
      <c r="Q5" s="456"/>
      <c r="R5" s="456"/>
      <c r="S5" s="456"/>
      <c r="T5" s="456"/>
      <c r="U5" s="456"/>
      <c r="V5" s="456"/>
      <c r="W5" s="456"/>
      <c r="X5" s="456"/>
      <c r="Y5" s="72"/>
      <c r="Z5" s="148"/>
      <c r="AA5" s="72"/>
      <c r="AB5" s="72"/>
      <c r="AC5" s="72"/>
      <c r="AE5" s="72"/>
    </row>
    <row r="6" spans="1:46" ht="16.2" thickBot="1" x14ac:dyDescent="0.35">
      <c r="B6" s="408" t="s">
        <v>478</v>
      </c>
      <c r="C6" s="185"/>
      <c r="D6" s="451" t="s">
        <v>395</v>
      </c>
      <c r="E6" s="451"/>
      <c r="F6" s="451"/>
      <c r="G6" s="451"/>
      <c r="H6" s="451"/>
      <c r="I6" s="45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E6" s="72"/>
      <c r="AF6" s="72"/>
      <c r="AH6" s="147"/>
      <c r="AJ6" s="10">
        <f>+'1а - drž.sek,drž.sl. i nam.'!AU4</f>
        <v>1500</v>
      </c>
      <c r="AK6" s="147"/>
      <c r="AO6" s="147"/>
    </row>
    <row r="7" spans="1:46" x14ac:dyDescent="0.2">
      <c r="B7" s="402" t="s">
        <v>476</v>
      </c>
      <c r="C7" s="406">
        <f>+'1 -sredstva'!$D$1</f>
        <v>0</v>
      </c>
      <c r="D7" s="452"/>
      <c r="E7" s="452"/>
      <c r="F7" s="452"/>
      <c r="G7" s="452"/>
      <c r="H7" s="452"/>
      <c r="I7" s="45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E7" s="72"/>
      <c r="AH7" s="147"/>
      <c r="AK7" s="147"/>
      <c r="AO7" s="147"/>
    </row>
    <row r="8" spans="1:46" ht="13.2" x14ac:dyDescent="0.25">
      <c r="A8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E8" s="72"/>
      <c r="AJ8" s="10">
        <f>+'1b - izabrana lica u Vl,NS i US'!O11</f>
        <v>0.70099999999999996</v>
      </c>
    </row>
    <row r="9" spans="1:46" ht="15" customHeight="1" x14ac:dyDescent="0.3">
      <c r="B9" s="455"/>
      <c r="C9" s="697" t="s">
        <v>653</v>
      </c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 t="s">
        <v>653</v>
      </c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172"/>
      <c r="AH9" s="173"/>
      <c r="AJ9" s="172"/>
      <c r="AK9" s="173"/>
      <c r="AN9" s="172"/>
      <c r="AO9" s="173"/>
      <c r="AS9" s="237">
        <v>12</v>
      </c>
    </row>
    <row r="10" spans="1:46" ht="15" customHeight="1" thickBot="1" x14ac:dyDescent="0.25">
      <c r="B10" s="174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172"/>
      <c r="AH10" s="173"/>
      <c r="AJ10" s="172"/>
      <c r="AK10" s="173"/>
      <c r="AM10" s="179">
        <f>+'1а - drž.sek,drž.sl. i nam.'!AX11</f>
        <v>0.17899999999999999</v>
      </c>
      <c r="AN10" s="172"/>
      <c r="AO10" s="173"/>
      <c r="AT10" s="179">
        <f>+AM10</f>
        <v>0.17899999999999999</v>
      </c>
    </row>
    <row r="11" spans="1:46" ht="37.5" customHeight="1" thickBot="1" x14ac:dyDescent="0.25">
      <c r="B11" s="671" t="s">
        <v>55</v>
      </c>
      <c r="C11" s="689" t="s">
        <v>526</v>
      </c>
      <c r="D11" s="690"/>
      <c r="E11" s="690"/>
      <c r="F11" s="690"/>
      <c r="G11" s="690"/>
      <c r="H11" s="690"/>
      <c r="I11" s="694"/>
      <c r="J11" s="689" t="s">
        <v>548</v>
      </c>
      <c r="K11" s="690"/>
      <c r="L11" s="690"/>
      <c r="M11" s="690"/>
      <c r="N11" s="690"/>
      <c r="O11" s="690"/>
      <c r="P11" s="690"/>
      <c r="Q11" s="691" t="s">
        <v>549</v>
      </c>
      <c r="R11" s="692"/>
      <c r="S11" s="692"/>
      <c r="T11" s="692"/>
      <c r="U11" s="692"/>
      <c r="V11" s="692"/>
      <c r="W11" s="693"/>
      <c r="X11" s="695" t="s">
        <v>662</v>
      </c>
      <c r="Y11" s="673" t="s">
        <v>529</v>
      </c>
      <c r="Z11" s="677" t="s">
        <v>23</v>
      </c>
      <c r="AA11" s="678"/>
      <c r="AB11" s="675" t="s">
        <v>85</v>
      </c>
      <c r="AC11" s="675" t="s">
        <v>509</v>
      </c>
      <c r="AD11" s="394"/>
      <c r="AE11" s="675" t="s">
        <v>87</v>
      </c>
      <c r="AF11" s="675" t="s">
        <v>576</v>
      </c>
      <c r="AG11" s="685" t="s">
        <v>663</v>
      </c>
      <c r="AH11" s="686"/>
      <c r="AI11" s="686"/>
      <c r="AJ11" s="682" t="s">
        <v>664</v>
      </c>
      <c r="AK11" s="683"/>
      <c r="AL11" s="683"/>
      <c r="AM11" s="684"/>
      <c r="AN11" s="685" t="s">
        <v>665</v>
      </c>
      <c r="AO11" s="686"/>
      <c r="AP11" s="686"/>
      <c r="AQ11" s="679" t="s">
        <v>534</v>
      </c>
      <c r="AR11" s="680"/>
      <c r="AS11" s="680"/>
      <c r="AT11" s="681"/>
    </row>
    <row r="12" spans="1:46" ht="84.75" customHeight="1" x14ac:dyDescent="0.2">
      <c r="B12" s="672"/>
      <c r="C12" s="555" t="s">
        <v>660</v>
      </c>
      <c r="D12" s="470" t="s">
        <v>479</v>
      </c>
      <c r="E12" s="470" t="s">
        <v>482</v>
      </c>
      <c r="F12" s="470" t="s">
        <v>480</v>
      </c>
      <c r="G12" s="470" t="s">
        <v>481</v>
      </c>
      <c r="H12" s="470" t="s">
        <v>483</v>
      </c>
      <c r="I12" s="471" t="s">
        <v>496</v>
      </c>
      <c r="J12" s="472" t="s">
        <v>661</v>
      </c>
      <c r="K12" s="470" t="s">
        <v>479</v>
      </c>
      <c r="L12" s="470" t="s">
        <v>482</v>
      </c>
      <c r="M12" s="470" t="s">
        <v>480</v>
      </c>
      <c r="N12" s="473" t="s">
        <v>481</v>
      </c>
      <c r="O12" s="473" t="s">
        <v>483</v>
      </c>
      <c r="P12" s="474" t="s">
        <v>496</v>
      </c>
      <c r="Q12" s="475" t="s">
        <v>550</v>
      </c>
      <c r="R12" s="470" t="s">
        <v>479</v>
      </c>
      <c r="S12" s="470" t="s">
        <v>482</v>
      </c>
      <c r="T12" s="470" t="s">
        <v>480</v>
      </c>
      <c r="U12" s="473" t="s">
        <v>481</v>
      </c>
      <c r="V12" s="473" t="s">
        <v>483</v>
      </c>
      <c r="W12" s="474" t="s">
        <v>496</v>
      </c>
      <c r="X12" s="696"/>
      <c r="Y12" s="674"/>
      <c r="Z12" s="486" t="s">
        <v>88</v>
      </c>
      <c r="AA12" s="486" t="s">
        <v>89</v>
      </c>
      <c r="AB12" s="676"/>
      <c r="AC12" s="676"/>
      <c r="AD12" s="486" t="s">
        <v>86</v>
      </c>
      <c r="AE12" s="676"/>
      <c r="AF12" s="676"/>
      <c r="AG12" s="542" t="s">
        <v>378</v>
      </c>
      <c r="AH12" s="543" t="s">
        <v>379</v>
      </c>
      <c r="AI12" s="543" t="s">
        <v>562</v>
      </c>
      <c r="AJ12" s="488" t="s">
        <v>378</v>
      </c>
      <c r="AK12" s="489" t="s">
        <v>379</v>
      </c>
      <c r="AL12" s="489" t="s">
        <v>533</v>
      </c>
      <c r="AM12" s="465" t="s">
        <v>384</v>
      </c>
      <c r="AN12" s="544" t="s">
        <v>378</v>
      </c>
      <c r="AO12" s="545" t="s">
        <v>379</v>
      </c>
      <c r="AP12" s="545" t="s">
        <v>562</v>
      </c>
      <c r="AQ12" s="490" t="s">
        <v>378</v>
      </c>
      <c r="AR12" s="490" t="s">
        <v>379</v>
      </c>
      <c r="AS12" s="490" t="s">
        <v>533</v>
      </c>
      <c r="AT12" s="467" t="s">
        <v>384</v>
      </c>
    </row>
    <row r="13" spans="1:46" s="43" customFormat="1" ht="23.25" customHeight="1" x14ac:dyDescent="0.2">
      <c r="A13" s="42"/>
      <c r="B13" s="93">
        <v>1</v>
      </c>
      <c r="C13" s="94">
        <v>2</v>
      </c>
      <c r="D13" s="93">
        <v>3</v>
      </c>
      <c r="E13" s="94">
        <v>4</v>
      </c>
      <c r="F13" s="93">
        <v>5</v>
      </c>
      <c r="G13" s="94">
        <v>6</v>
      </c>
      <c r="H13" s="93">
        <v>7</v>
      </c>
      <c r="I13" s="94" t="s">
        <v>525</v>
      </c>
      <c r="J13" s="95">
        <v>9</v>
      </c>
      <c r="K13" s="450">
        <v>10</v>
      </c>
      <c r="L13" s="450">
        <v>11</v>
      </c>
      <c r="M13" s="95">
        <v>12</v>
      </c>
      <c r="N13" s="450">
        <v>13</v>
      </c>
      <c r="O13" s="450">
        <v>14</v>
      </c>
      <c r="P13" s="95" t="s">
        <v>527</v>
      </c>
      <c r="Q13" s="450">
        <v>16</v>
      </c>
      <c r="R13" s="450">
        <v>17</v>
      </c>
      <c r="S13" s="95">
        <v>18</v>
      </c>
      <c r="T13" s="450">
        <v>19</v>
      </c>
      <c r="U13" s="450">
        <v>20</v>
      </c>
      <c r="V13" s="95">
        <v>21</v>
      </c>
      <c r="W13" s="450" t="s">
        <v>528</v>
      </c>
      <c r="X13" s="94" t="s">
        <v>530</v>
      </c>
      <c r="Y13" s="94" t="s">
        <v>531</v>
      </c>
      <c r="Z13" s="94">
        <v>25</v>
      </c>
      <c r="AA13" s="94">
        <v>26</v>
      </c>
      <c r="AB13" s="94" t="s">
        <v>532</v>
      </c>
      <c r="AC13" s="94">
        <v>28</v>
      </c>
      <c r="AD13" s="94">
        <v>29</v>
      </c>
      <c r="AE13" s="94" t="s">
        <v>693</v>
      </c>
      <c r="AF13" s="94">
        <v>31</v>
      </c>
      <c r="AG13" s="94" t="s">
        <v>637</v>
      </c>
      <c r="AH13" s="94" t="s">
        <v>638</v>
      </c>
      <c r="AI13" s="94" t="s">
        <v>639</v>
      </c>
      <c r="AJ13" s="94" t="s">
        <v>535</v>
      </c>
      <c r="AK13" s="94" t="s">
        <v>536</v>
      </c>
      <c r="AL13" s="94" t="s">
        <v>537</v>
      </c>
      <c r="AM13" s="94">
        <v>34</v>
      </c>
      <c r="AN13" s="94"/>
      <c r="AO13" s="94"/>
      <c r="AP13" s="94"/>
      <c r="AQ13" s="94" t="s">
        <v>539</v>
      </c>
      <c r="AR13" s="94" t="s">
        <v>538</v>
      </c>
      <c r="AS13" s="187" t="s">
        <v>540</v>
      </c>
      <c r="AT13" s="187">
        <v>38</v>
      </c>
    </row>
    <row r="14" spans="1:46" x14ac:dyDescent="0.2">
      <c r="B14" s="2" t="s">
        <v>56</v>
      </c>
      <c r="C14" s="84"/>
      <c r="D14" s="395"/>
      <c r="E14" s="395"/>
      <c r="F14" s="395"/>
      <c r="G14" s="395"/>
      <c r="H14" s="395"/>
      <c r="I14" s="395"/>
      <c r="J14" s="755"/>
      <c r="K14" s="756"/>
      <c r="L14" s="756"/>
      <c r="M14" s="756"/>
      <c r="N14" s="756"/>
      <c r="O14" s="756"/>
      <c r="P14" s="756"/>
      <c r="Q14" s="755"/>
      <c r="R14" s="756"/>
      <c r="S14" s="756"/>
      <c r="T14" s="756"/>
      <c r="U14" s="756"/>
      <c r="V14" s="756"/>
      <c r="W14" s="756"/>
      <c r="X14" s="757"/>
      <c r="Y14" s="204"/>
      <c r="Z14" s="84"/>
      <c r="AA14" s="84"/>
      <c r="AB14" s="156"/>
      <c r="AC14" s="84"/>
      <c r="AD14" s="395"/>
      <c r="AE14" s="156"/>
      <c r="AF14" s="758"/>
      <c r="AM14" s="176"/>
      <c r="AS14" s="188"/>
      <c r="AT14" s="189"/>
    </row>
    <row r="15" spans="1:46" x14ac:dyDescent="0.2">
      <c r="A15" s="10">
        <v>1</v>
      </c>
      <c r="B15" s="435"/>
      <c r="C15" s="435"/>
      <c r="D15" s="435"/>
      <c r="E15" s="435"/>
      <c r="F15" s="435"/>
      <c r="G15" s="435"/>
      <c r="H15" s="435"/>
      <c r="I15" s="435">
        <f>+C15+SUM(E15:H15)</f>
        <v>0</v>
      </c>
      <c r="J15" s="11"/>
      <c r="K15" s="435"/>
      <c r="L15" s="435"/>
      <c r="M15" s="435"/>
      <c r="N15" s="435"/>
      <c r="O15" s="435"/>
      <c r="P15" s="435">
        <f>+J15+SUM(L15:O15)</f>
        <v>0</v>
      </c>
      <c r="Q15" s="11"/>
      <c r="R15" s="435"/>
      <c r="S15" s="435"/>
      <c r="T15" s="435"/>
      <c r="U15" s="435"/>
      <c r="V15" s="435"/>
      <c r="W15" s="435">
        <f>+Q15+SUM(S15:V15)</f>
        <v>0</v>
      </c>
      <c r="X15" s="447">
        <f>+J15+Q15</f>
        <v>0</v>
      </c>
      <c r="Y15" s="156">
        <f>+P15+W15</f>
        <v>0</v>
      </c>
      <c r="Z15" s="435"/>
      <c r="AA15" s="435"/>
      <c r="AB15" s="156">
        <f>+Z15+AA15</f>
        <v>0</v>
      </c>
      <c r="AC15" s="476"/>
      <c r="AD15" s="396">
        <f>+AC15+AC15*$AD$11</f>
        <v>0</v>
      </c>
      <c r="AE15" s="157">
        <f>+AB15*AD15</f>
        <v>0</v>
      </c>
      <c r="AF15" s="609"/>
      <c r="AG15" s="147">
        <f>+AE15*C15</f>
        <v>0</v>
      </c>
      <c r="AH15" s="147">
        <f>+AE15*J15+AE15*Q15*0.8</f>
        <v>0</v>
      </c>
      <c r="AI15" s="186">
        <f>+AG15+AH15</f>
        <v>0</v>
      </c>
      <c r="AJ15" s="147">
        <f>+($AE15-$AJ$6)/$AJ$8*C15</f>
        <v>0</v>
      </c>
      <c r="AK15" s="147">
        <f>+($AE15-$AJ$6)/$AJ$8*J15+($AE15-$AJ$6)/$AJ$8*Q15*0.8</f>
        <v>0</v>
      </c>
      <c r="AL15" s="186">
        <f>+AJ15+AK15</f>
        <v>0</v>
      </c>
      <c r="AM15" s="182">
        <f>+AL15*(AM$10+AF15)</f>
        <v>0</v>
      </c>
      <c r="AN15" s="147">
        <f>+AE15*I15</f>
        <v>0</v>
      </c>
      <c r="AO15" s="147">
        <f>+AE15*P15+AE15*W15*0.8</f>
        <v>0</v>
      </c>
      <c r="AP15" s="186">
        <f>+AN15+AO15</f>
        <v>0</v>
      </c>
      <c r="AQ15" s="147">
        <f>+($AE15-$AJ$6)/$AJ$8*$I15</f>
        <v>0</v>
      </c>
      <c r="AR15" s="147">
        <f>+($AE15-$AJ$6)/$AJ$8*$P15+($AE15-$AJ$6)/$AJ$8*$W15*0.8</f>
        <v>0</v>
      </c>
      <c r="AS15" s="190">
        <f>+AQ15+AR15</f>
        <v>0</v>
      </c>
      <c r="AT15" s="189">
        <f>+AS15*(AT$10+AF15)</f>
        <v>0</v>
      </c>
    </row>
    <row r="16" spans="1:46" x14ac:dyDescent="0.2">
      <c r="A16" s="10">
        <f>+IF(OR(Y16&gt;0,I16&gt;0),MAX(A$14:A15)+1,0)</f>
        <v>0</v>
      </c>
      <c r="B16" s="435"/>
      <c r="C16" s="435"/>
      <c r="D16" s="435"/>
      <c r="E16" s="435"/>
      <c r="F16" s="435"/>
      <c r="G16" s="435"/>
      <c r="H16" s="435"/>
      <c r="I16" s="435">
        <f t="shared" ref="I16:I79" si="0">+C16+SUM(E16:H16)</f>
        <v>0</v>
      </c>
      <c r="J16" s="11"/>
      <c r="K16" s="435"/>
      <c r="L16" s="435"/>
      <c r="M16" s="435"/>
      <c r="N16" s="435"/>
      <c r="O16" s="435"/>
      <c r="P16" s="435">
        <f t="shared" ref="P16:P79" si="1">+J16+SUM(L16:O16)</f>
        <v>0</v>
      </c>
      <c r="Q16" s="11"/>
      <c r="R16" s="435"/>
      <c r="S16" s="435"/>
      <c r="T16" s="435"/>
      <c r="U16" s="435"/>
      <c r="V16" s="435"/>
      <c r="W16" s="435">
        <f t="shared" ref="W16:W79" si="2">+Q16+SUM(S16:V16)</f>
        <v>0</v>
      </c>
      <c r="X16" s="447">
        <f t="shared" ref="X16:X79" si="3">+J16+Q16</f>
        <v>0</v>
      </c>
      <c r="Y16" s="156">
        <f t="shared" ref="Y16:Y79" si="4">+P16+W16</f>
        <v>0</v>
      </c>
      <c r="Z16" s="435"/>
      <c r="AA16" s="435"/>
      <c r="AB16" s="156">
        <f>+Z16+AA16</f>
        <v>0</v>
      </c>
      <c r="AC16" s="476"/>
      <c r="AD16" s="396">
        <f t="shared" ref="AD16:AD79" si="5">+AC16+AC16*$AD$11</f>
        <v>0</v>
      </c>
      <c r="AE16" s="157">
        <f t="shared" ref="AE16:AE79" si="6">+AB16*AD16</f>
        <v>0</v>
      </c>
      <c r="AF16" s="609"/>
      <c r="AG16" s="147">
        <f t="shared" ref="AG16:AG79" si="7">+AE16*C16</f>
        <v>0</v>
      </c>
      <c r="AH16" s="147">
        <f t="shared" ref="AH16:AH79" si="8">+AE16*J16+AE16*Q16*0.8</f>
        <v>0</v>
      </c>
      <c r="AI16" s="186">
        <f t="shared" ref="AI16:AI79" si="9">+AG16+AH16</f>
        <v>0</v>
      </c>
      <c r="AJ16" s="147">
        <f t="shared" ref="AJ16:AJ79" si="10">+($AE16-$AJ$6)/$AJ$8*C16</f>
        <v>0</v>
      </c>
      <c r="AK16" s="147">
        <f t="shared" ref="AK16:AK79" si="11">+($AE16-$AJ$6)/$AJ$8*J16+($AE16-$AJ$6)/$AJ$8*Q16*0.8</f>
        <v>0</v>
      </c>
      <c r="AL16" s="186">
        <f t="shared" ref="AL16:AL79" si="12">+AJ16+AK16</f>
        <v>0</v>
      </c>
      <c r="AM16" s="182">
        <f t="shared" ref="AM16:AM79" si="13">+AL16*(AM$10+AF16)</f>
        <v>0</v>
      </c>
      <c r="AN16" s="147">
        <f t="shared" ref="AN16:AN79" si="14">+AE16*I16</f>
        <v>0</v>
      </c>
      <c r="AO16" s="147">
        <f t="shared" ref="AO16:AO79" si="15">+AE16*P16+AE16*W16*0.8</f>
        <v>0</v>
      </c>
      <c r="AP16" s="186">
        <f t="shared" ref="AP16:AP79" si="16">+AN16+AO16</f>
        <v>0</v>
      </c>
      <c r="AQ16" s="147">
        <f t="shared" ref="AQ16:AQ79" si="17">+($AE16-$AJ$6)/$AJ$8*$I16</f>
        <v>0</v>
      </c>
      <c r="AR16" s="147">
        <f t="shared" ref="AR16:AR79" si="18">+($AE16-$AJ$6)/$AJ$8*$P16+($AE16-$AJ$6)/$AJ$8*$W16*0.8</f>
        <v>0</v>
      </c>
      <c r="AS16" s="190">
        <f t="shared" ref="AS16:AS79" si="19">+AQ16+AR16</f>
        <v>0</v>
      </c>
      <c r="AT16" s="189">
        <f t="shared" ref="AT16:AT79" si="20">+AS16*(AT$10+AF16)</f>
        <v>0</v>
      </c>
    </row>
    <row r="17" spans="1:46" x14ac:dyDescent="0.2">
      <c r="A17" s="10">
        <f>+IF(OR(Y17&gt;0,I17&gt;0),MAX(A$14:A16)+1,0)</f>
        <v>0</v>
      </c>
      <c r="B17" s="468"/>
      <c r="C17" s="435"/>
      <c r="D17" s="435"/>
      <c r="E17" s="435"/>
      <c r="F17" s="435"/>
      <c r="G17" s="435"/>
      <c r="H17" s="435"/>
      <c r="I17" s="435">
        <f t="shared" si="0"/>
        <v>0</v>
      </c>
      <c r="J17" s="11"/>
      <c r="K17" s="435"/>
      <c r="L17" s="435"/>
      <c r="M17" s="435"/>
      <c r="N17" s="435"/>
      <c r="O17" s="435"/>
      <c r="P17" s="435">
        <f t="shared" si="1"/>
        <v>0</v>
      </c>
      <c r="Q17" s="11"/>
      <c r="R17" s="435"/>
      <c r="S17" s="435"/>
      <c r="T17" s="435"/>
      <c r="U17" s="435"/>
      <c r="V17" s="435"/>
      <c r="W17" s="435">
        <f t="shared" si="2"/>
        <v>0</v>
      </c>
      <c r="X17" s="447">
        <f t="shared" si="3"/>
        <v>0</v>
      </c>
      <c r="Y17" s="156">
        <f t="shared" si="4"/>
        <v>0</v>
      </c>
      <c r="Z17" s="435"/>
      <c r="AA17" s="435"/>
      <c r="AB17" s="156">
        <f t="shared" ref="AB17:AB80" si="21">+Z17+AA17</f>
        <v>0</v>
      </c>
      <c r="AC17" s="476"/>
      <c r="AD17" s="396">
        <f t="shared" si="5"/>
        <v>0</v>
      </c>
      <c r="AE17" s="157">
        <f t="shared" si="6"/>
        <v>0</v>
      </c>
      <c r="AF17" s="609"/>
      <c r="AG17" s="147">
        <f t="shared" si="7"/>
        <v>0</v>
      </c>
      <c r="AH17" s="147">
        <f t="shared" si="8"/>
        <v>0</v>
      </c>
      <c r="AI17" s="186">
        <f t="shared" si="9"/>
        <v>0</v>
      </c>
      <c r="AJ17" s="147">
        <f t="shared" si="10"/>
        <v>0</v>
      </c>
      <c r="AK17" s="147">
        <f t="shared" si="11"/>
        <v>0</v>
      </c>
      <c r="AL17" s="186">
        <f t="shared" si="12"/>
        <v>0</v>
      </c>
      <c r="AM17" s="182">
        <f t="shared" si="13"/>
        <v>0</v>
      </c>
      <c r="AN17" s="147">
        <f t="shared" si="14"/>
        <v>0</v>
      </c>
      <c r="AO17" s="147">
        <f t="shared" si="15"/>
        <v>0</v>
      </c>
      <c r="AP17" s="186">
        <f t="shared" si="16"/>
        <v>0</v>
      </c>
      <c r="AQ17" s="147">
        <f t="shared" si="17"/>
        <v>0</v>
      </c>
      <c r="AR17" s="147">
        <f t="shared" si="18"/>
        <v>0</v>
      </c>
      <c r="AS17" s="190">
        <f t="shared" si="19"/>
        <v>0</v>
      </c>
      <c r="AT17" s="189">
        <f t="shared" si="20"/>
        <v>0</v>
      </c>
    </row>
    <row r="18" spans="1:46" x14ac:dyDescent="0.2">
      <c r="A18" s="10">
        <f>+IF(OR(Y18&gt;0,I18&gt;0),MAX(A$14:A17)+1,0)</f>
        <v>0</v>
      </c>
      <c r="B18" s="468"/>
      <c r="C18" s="435"/>
      <c r="D18" s="435"/>
      <c r="E18" s="435"/>
      <c r="F18" s="435"/>
      <c r="G18" s="435"/>
      <c r="H18" s="435"/>
      <c r="I18" s="435">
        <f t="shared" si="0"/>
        <v>0</v>
      </c>
      <c r="J18" s="11"/>
      <c r="K18" s="435"/>
      <c r="L18" s="435"/>
      <c r="M18" s="435"/>
      <c r="N18" s="435"/>
      <c r="O18" s="435"/>
      <c r="P18" s="435">
        <f t="shared" si="1"/>
        <v>0</v>
      </c>
      <c r="Q18" s="11"/>
      <c r="R18" s="435"/>
      <c r="S18" s="435"/>
      <c r="T18" s="435"/>
      <c r="U18" s="435"/>
      <c r="V18" s="435"/>
      <c r="W18" s="435">
        <f t="shared" si="2"/>
        <v>0</v>
      </c>
      <c r="X18" s="447">
        <f t="shared" si="3"/>
        <v>0</v>
      </c>
      <c r="Y18" s="156">
        <f t="shared" si="4"/>
        <v>0</v>
      </c>
      <c r="Z18" s="435"/>
      <c r="AA18" s="435"/>
      <c r="AB18" s="156">
        <f t="shared" si="21"/>
        <v>0</v>
      </c>
      <c r="AC18" s="476"/>
      <c r="AD18" s="396">
        <f t="shared" si="5"/>
        <v>0</v>
      </c>
      <c r="AE18" s="157">
        <f t="shared" si="6"/>
        <v>0</v>
      </c>
      <c r="AF18" s="609"/>
      <c r="AG18" s="147">
        <f t="shared" si="7"/>
        <v>0</v>
      </c>
      <c r="AH18" s="147">
        <f t="shared" si="8"/>
        <v>0</v>
      </c>
      <c r="AI18" s="186">
        <f t="shared" si="9"/>
        <v>0</v>
      </c>
      <c r="AJ18" s="147">
        <f t="shared" si="10"/>
        <v>0</v>
      </c>
      <c r="AK18" s="147">
        <f t="shared" si="11"/>
        <v>0</v>
      </c>
      <c r="AL18" s="186">
        <f t="shared" si="12"/>
        <v>0</v>
      </c>
      <c r="AM18" s="182">
        <f t="shared" si="13"/>
        <v>0</v>
      </c>
      <c r="AN18" s="147">
        <f t="shared" si="14"/>
        <v>0</v>
      </c>
      <c r="AO18" s="147">
        <f t="shared" si="15"/>
        <v>0</v>
      </c>
      <c r="AP18" s="186">
        <f t="shared" si="16"/>
        <v>0</v>
      </c>
      <c r="AQ18" s="147">
        <f t="shared" si="17"/>
        <v>0</v>
      </c>
      <c r="AR18" s="147">
        <f t="shared" si="18"/>
        <v>0</v>
      </c>
      <c r="AS18" s="190">
        <f t="shared" si="19"/>
        <v>0</v>
      </c>
      <c r="AT18" s="189">
        <f t="shared" si="20"/>
        <v>0</v>
      </c>
    </row>
    <row r="19" spans="1:46" x14ac:dyDescent="0.2">
      <c r="A19" s="10">
        <f>+IF(OR(Y19&gt;0,I19&gt;0),MAX(A$14:A18)+1,0)</f>
        <v>0</v>
      </c>
      <c r="B19" s="468"/>
      <c r="C19" s="435"/>
      <c r="D19" s="435"/>
      <c r="E19" s="435"/>
      <c r="F19" s="435"/>
      <c r="G19" s="435"/>
      <c r="H19" s="435"/>
      <c r="I19" s="435">
        <f t="shared" si="0"/>
        <v>0</v>
      </c>
      <c r="J19" s="11"/>
      <c r="K19" s="435"/>
      <c r="L19" s="435"/>
      <c r="M19" s="435"/>
      <c r="N19" s="435"/>
      <c r="O19" s="435"/>
      <c r="P19" s="435">
        <f t="shared" si="1"/>
        <v>0</v>
      </c>
      <c r="Q19" s="11"/>
      <c r="R19" s="435"/>
      <c r="S19" s="435"/>
      <c r="T19" s="435"/>
      <c r="U19" s="435"/>
      <c r="V19" s="435"/>
      <c r="W19" s="435">
        <f t="shared" si="2"/>
        <v>0</v>
      </c>
      <c r="X19" s="447">
        <f t="shared" si="3"/>
        <v>0</v>
      </c>
      <c r="Y19" s="156">
        <f t="shared" si="4"/>
        <v>0</v>
      </c>
      <c r="Z19" s="435"/>
      <c r="AA19" s="435"/>
      <c r="AB19" s="156">
        <f t="shared" si="21"/>
        <v>0</v>
      </c>
      <c r="AC19" s="476"/>
      <c r="AD19" s="396">
        <f t="shared" si="5"/>
        <v>0</v>
      </c>
      <c r="AE19" s="157">
        <f t="shared" si="6"/>
        <v>0</v>
      </c>
      <c r="AF19" s="609"/>
      <c r="AG19" s="147">
        <f t="shared" si="7"/>
        <v>0</v>
      </c>
      <c r="AH19" s="147">
        <f t="shared" si="8"/>
        <v>0</v>
      </c>
      <c r="AI19" s="186">
        <f t="shared" si="9"/>
        <v>0</v>
      </c>
      <c r="AJ19" s="147">
        <f t="shared" si="10"/>
        <v>0</v>
      </c>
      <c r="AK19" s="147">
        <f t="shared" si="11"/>
        <v>0</v>
      </c>
      <c r="AL19" s="186">
        <f t="shared" si="12"/>
        <v>0</v>
      </c>
      <c r="AM19" s="182">
        <f t="shared" si="13"/>
        <v>0</v>
      </c>
      <c r="AN19" s="147">
        <f t="shared" si="14"/>
        <v>0</v>
      </c>
      <c r="AO19" s="147">
        <f t="shared" si="15"/>
        <v>0</v>
      </c>
      <c r="AP19" s="186">
        <f t="shared" si="16"/>
        <v>0</v>
      </c>
      <c r="AQ19" s="147">
        <f t="shared" si="17"/>
        <v>0</v>
      </c>
      <c r="AR19" s="147">
        <f t="shared" si="18"/>
        <v>0</v>
      </c>
      <c r="AS19" s="190">
        <f t="shared" si="19"/>
        <v>0</v>
      </c>
      <c r="AT19" s="189">
        <f t="shared" si="20"/>
        <v>0</v>
      </c>
    </row>
    <row r="20" spans="1:46" x14ac:dyDescent="0.2">
      <c r="A20" s="10">
        <f>+IF(OR(Y20&gt;0,I20&gt;0),MAX(A$14:A19)+1,0)</f>
        <v>0</v>
      </c>
      <c r="B20" s="435"/>
      <c r="C20" s="435"/>
      <c r="D20" s="435"/>
      <c r="E20" s="435"/>
      <c r="F20" s="435"/>
      <c r="G20" s="435"/>
      <c r="H20" s="435"/>
      <c r="I20" s="435">
        <f t="shared" si="0"/>
        <v>0</v>
      </c>
      <c r="J20" s="11"/>
      <c r="K20" s="435"/>
      <c r="L20" s="435"/>
      <c r="M20" s="435"/>
      <c r="N20" s="435"/>
      <c r="O20" s="435"/>
      <c r="P20" s="435">
        <f t="shared" si="1"/>
        <v>0</v>
      </c>
      <c r="Q20" s="11"/>
      <c r="R20" s="435"/>
      <c r="S20" s="435"/>
      <c r="T20" s="435"/>
      <c r="U20" s="435"/>
      <c r="V20" s="435"/>
      <c r="W20" s="435">
        <f t="shared" si="2"/>
        <v>0</v>
      </c>
      <c r="X20" s="447">
        <f t="shared" si="3"/>
        <v>0</v>
      </c>
      <c r="Y20" s="156">
        <f t="shared" si="4"/>
        <v>0</v>
      </c>
      <c r="Z20" s="435"/>
      <c r="AA20" s="435"/>
      <c r="AB20" s="156">
        <f t="shared" si="21"/>
        <v>0</v>
      </c>
      <c r="AC20" s="476"/>
      <c r="AD20" s="396">
        <f t="shared" si="5"/>
        <v>0</v>
      </c>
      <c r="AE20" s="157">
        <f t="shared" si="6"/>
        <v>0</v>
      </c>
      <c r="AF20" s="609"/>
      <c r="AG20" s="147">
        <f t="shared" si="7"/>
        <v>0</v>
      </c>
      <c r="AH20" s="147">
        <f t="shared" si="8"/>
        <v>0</v>
      </c>
      <c r="AI20" s="186">
        <f t="shared" si="9"/>
        <v>0</v>
      </c>
      <c r="AJ20" s="147">
        <f t="shared" si="10"/>
        <v>0</v>
      </c>
      <c r="AK20" s="147">
        <f t="shared" si="11"/>
        <v>0</v>
      </c>
      <c r="AL20" s="186">
        <f t="shared" si="12"/>
        <v>0</v>
      </c>
      <c r="AM20" s="182">
        <f t="shared" si="13"/>
        <v>0</v>
      </c>
      <c r="AN20" s="147">
        <f t="shared" si="14"/>
        <v>0</v>
      </c>
      <c r="AO20" s="147">
        <f t="shared" si="15"/>
        <v>0</v>
      </c>
      <c r="AP20" s="186">
        <f t="shared" si="16"/>
        <v>0</v>
      </c>
      <c r="AQ20" s="147">
        <f t="shared" si="17"/>
        <v>0</v>
      </c>
      <c r="AR20" s="147">
        <f t="shared" si="18"/>
        <v>0</v>
      </c>
      <c r="AS20" s="190">
        <f t="shared" si="19"/>
        <v>0</v>
      </c>
      <c r="AT20" s="189">
        <f t="shared" si="20"/>
        <v>0</v>
      </c>
    </row>
    <row r="21" spans="1:46" x14ac:dyDescent="0.2">
      <c r="A21" s="10">
        <f>+IF(OR(Y21&gt;0,I21&gt;0),MAX(A$14:A20)+1,0)</f>
        <v>0</v>
      </c>
      <c r="B21" s="435"/>
      <c r="C21" s="435"/>
      <c r="D21" s="435"/>
      <c r="E21" s="435"/>
      <c r="F21" s="435"/>
      <c r="G21" s="435"/>
      <c r="H21" s="435"/>
      <c r="I21" s="435">
        <f t="shared" si="0"/>
        <v>0</v>
      </c>
      <c r="J21" s="11"/>
      <c r="K21" s="435"/>
      <c r="L21" s="435"/>
      <c r="M21" s="435"/>
      <c r="N21" s="435"/>
      <c r="O21" s="435"/>
      <c r="P21" s="435">
        <f t="shared" si="1"/>
        <v>0</v>
      </c>
      <c r="Q21" s="11"/>
      <c r="R21" s="435"/>
      <c r="S21" s="435"/>
      <c r="T21" s="435"/>
      <c r="U21" s="435"/>
      <c r="V21" s="435"/>
      <c r="W21" s="435">
        <f t="shared" si="2"/>
        <v>0</v>
      </c>
      <c r="X21" s="447">
        <f t="shared" si="3"/>
        <v>0</v>
      </c>
      <c r="Y21" s="156">
        <f t="shared" si="4"/>
        <v>0</v>
      </c>
      <c r="Z21" s="435"/>
      <c r="AA21" s="435"/>
      <c r="AB21" s="156">
        <f t="shared" si="21"/>
        <v>0</v>
      </c>
      <c r="AC21" s="476"/>
      <c r="AD21" s="396">
        <f t="shared" si="5"/>
        <v>0</v>
      </c>
      <c r="AE21" s="157">
        <f t="shared" si="6"/>
        <v>0</v>
      </c>
      <c r="AF21" s="609"/>
      <c r="AG21" s="147">
        <f t="shared" si="7"/>
        <v>0</v>
      </c>
      <c r="AH21" s="147">
        <f t="shared" si="8"/>
        <v>0</v>
      </c>
      <c r="AI21" s="186">
        <f t="shared" si="9"/>
        <v>0</v>
      </c>
      <c r="AJ21" s="147">
        <f t="shared" si="10"/>
        <v>0</v>
      </c>
      <c r="AK21" s="147">
        <f t="shared" si="11"/>
        <v>0</v>
      </c>
      <c r="AL21" s="186">
        <f t="shared" si="12"/>
        <v>0</v>
      </c>
      <c r="AM21" s="182">
        <f t="shared" si="13"/>
        <v>0</v>
      </c>
      <c r="AN21" s="147">
        <f t="shared" si="14"/>
        <v>0</v>
      </c>
      <c r="AO21" s="147">
        <f t="shared" si="15"/>
        <v>0</v>
      </c>
      <c r="AP21" s="186">
        <f t="shared" si="16"/>
        <v>0</v>
      </c>
      <c r="AQ21" s="147">
        <f t="shared" si="17"/>
        <v>0</v>
      </c>
      <c r="AR21" s="147">
        <f t="shared" si="18"/>
        <v>0</v>
      </c>
      <c r="AS21" s="190">
        <f t="shared" si="19"/>
        <v>0</v>
      </c>
      <c r="AT21" s="189">
        <f t="shared" si="20"/>
        <v>0</v>
      </c>
    </row>
    <row r="22" spans="1:46" x14ac:dyDescent="0.2">
      <c r="A22" s="10">
        <f>+IF(OR(Y22&gt;0,I22&gt;0),MAX(A$14:A21)+1,0)</f>
        <v>0</v>
      </c>
      <c r="B22" s="469"/>
      <c r="C22" s="469"/>
      <c r="D22" s="435"/>
      <c r="E22" s="435"/>
      <c r="F22" s="435"/>
      <c r="G22" s="435"/>
      <c r="H22" s="435"/>
      <c r="I22" s="435">
        <f t="shared" si="0"/>
        <v>0</v>
      </c>
      <c r="J22" s="11"/>
      <c r="K22" s="435"/>
      <c r="L22" s="435"/>
      <c r="M22" s="435"/>
      <c r="N22" s="435"/>
      <c r="O22" s="435"/>
      <c r="P22" s="435">
        <f t="shared" si="1"/>
        <v>0</v>
      </c>
      <c r="Q22" s="11"/>
      <c r="R22" s="435"/>
      <c r="S22" s="435"/>
      <c r="T22" s="435"/>
      <c r="U22" s="435"/>
      <c r="V22" s="435"/>
      <c r="W22" s="435">
        <f t="shared" si="2"/>
        <v>0</v>
      </c>
      <c r="X22" s="447">
        <f t="shared" si="3"/>
        <v>0</v>
      </c>
      <c r="Y22" s="156">
        <f t="shared" si="4"/>
        <v>0</v>
      </c>
      <c r="Z22" s="469"/>
      <c r="AA22" s="469"/>
      <c r="AB22" s="156">
        <f t="shared" si="21"/>
        <v>0</v>
      </c>
      <c r="AC22" s="476"/>
      <c r="AD22" s="396">
        <f t="shared" si="5"/>
        <v>0</v>
      </c>
      <c r="AE22" s="157">
        <f t="shared" si="6"/>
        <v>0</v>
      </c>
      <c r="AF22" s="609"/>
      <c r="AG22" s="147">
        <f t="shared" si="7"/>
        <v>0</v>
      </c>
      <c r="AH22" s="147">
        <f t="shared" si="8"/>
        <v>0</v>
      </c>
      <c r="AI22" s="186">
        <f t="shared" si="9"/>
        <v>0</v>
      </c>
      <c r="AJ22" s="147">
        <f t="shared" si="10"/>
        <v>0</v>
      </c>
      <c r="AK22" s="147">
        <f t="shared" si="11"/>
        <v>0</v>
      </c>
      <c r="AL22" s="186">
        <f t="shared" si="12"/>
        <v>0</v>
      </c>
      <c r="AM22" s="182">
        <f t="shared" si="13"/>
        <v>0</v>
      </c>
      <c r="AN22" s="147">
        <f t="shared" si="14"/>
        <v>0</v>
      </c>
      <c r="AO22" s="147">
        <f t="shared" si="15"/>
        <v>0</v>
      </c>
      <c r="AP22" s="186">
        <f t="shared" si="16"/>
        <v>0</v>
      </c>
      <c r="AQ22" s="147">
        <f t="shared" si="17"/>
        <v>0</v>
      </c>
      <c r="AR22" s="147">
        <f t="shared" si="18"/>
        <v>0</v>
      </c>
      <c r="AS22" s="190">
        <f t="shared" si="19"/>
        <v>0</v>
      </c>
      <c r="AT22" s="189">
        <f t="shared" si="20"/>
        <v>0</v>
      </c>
    </row>
    <row r="23" spans="1:46" x14ac:dyDescent="0.2">
      <c r="A23" s="10">
        <f>+IF(OR(Y23&gt;0,I23&gt;0),MAX(A$14:A22)+1,0)</f>
        <v>0</v>
      </c>
      <c r="B23" s="469"/>
      <c r="C23" s="469"/>
      <c r="D23" s="435"/>
      <c r="E23" s="435"/>
      <c r="F23" s="435"/>
      <c r="G23" s="435"/>
      <c r="H23" s="435"/>
      <c r="I23" s="435">
        <f t="shared" si="0"/>
        <v>0</v>
      </c>
      <c r="J23" s="11"/>
      <c r="K23" s="435"/>
      <c r="L23" s="435"/>
      <c r="M23" s="435"/>
      <c r="N23" s="435"/>
      <c r="O23" s="435"/>
      <c r="P23" s="435">
        <f t="shared" si="1"/>
        <v>0</v>
      </c>
      <c r="Q23" s="11"/>
      <c r="R23" s="435"/>
      <c r="S23" s="435"/>
      <c r="T23" s="435"/>
      <c r="U23" s="435"/>
      <c r="V23" s="435"/>
      <c r="W23" s="435">
        <f t="shared" si="2"/>
        <v>0</v>
      </c>
      <c r="X23" s="447">
        <f t="shared" si="3"/>
        <v>0</v>
      </c>
      <c r="Y23" s="156">
        <f t="shared" si="4"/>
        <v>0</v>
      </c>
      <c r="Z23" s="469"/>
      <c r="AA23" s="469"/>
      <c r="AB23" s="156">
        <f t="shared" si="21"/>
        <v>0</v>
      </c>
      <c r="AC23" s="476"/>
      <c r="AD23" s="396">
        <f t="shared" si="5"/>
        <v>0</v>
      </c>
      <c r="AE23" s="157">
        <f t="shared" si="6"/>
        <v>0</v>
      </c>
      <c r="AF23" s="609"/>
      <c r="AG23" s="147">
        <f t="shared" si="7"/>
        <v>0</v>
      </c>
      <c r="AH23" s="147">
        <f t="shared" si="8"/>
        <v>0</v>
      </c>
      <c r="AI23" s="186">
        <f t="shared" si="9"/>
        <v>0</v>
      </c>
      <c r="AJ23" s="147">
        <f t="shared" si="10"/>
        <v>0</v>
      </c>
      <c r="AK23" s="147">
        <f t="shared" si="11"/>
        <v>0</v>
      </c>
      <c r="AL23" s="186">
        <f t="shared" si="12"/>
        <v>0</v>
      </c>
      <c r="AM23" s="182">
        <f t="shared" si="13"/>
        <v>0</v>
      </c>
      <c r="AN23" s="147">
        <f t="shared" si="14"/>
        <v>0</v>
      </c>
      <c r="AO23" s="147">
        <f t="shared" si="15"/>
        <v>0</v>
      </c>
      <c r="AP23" s="186">
        <f t="shared" si="16"/>
        <v>0</v>
      </c>
      <c r="AQ23" s="147">
        <f t="shared" si="17"/>
        <v>0</v>
      </c>
      <c r="AR23" s="147">
        <f t="shared" si="18"/>
        <v>0</v>
      </c>
      <c r="AS23" s="190">
        <f t="shared" si="19"/>
        <v>0</v>
      </c>
      <c r="AT23" s="189">
        <f t="shared" si="20"/>
        <v>0</v>
      </c>
    </row>
    <row r="24" spans="1:46" x14ac:dyDescent="0.2">
      <c r="A24" s="10">
        <f>+IF(OR(Y24&gt;0,I24&gt;0),MAX(A$14:A23)+1,0)</f>
        <v>0</v>
      </c>
      <c r="B24" s="469"/>
      <c r="C24" s="469"/>
      <c r="D24" s="435"/>
      <c r="E24" s="435"/>
      <c r="F24" s="435"/>
      <c r="G24" s="435"/>
      <c r="H24" s="435"/>
      <c r="I24" s="435">
        <f t="shared" si="0"/>
        <v>0</v>
      </c>
      <c r="J24" s="11"/>
      <c r="K24" s="435"/>
      <c r="L24" s="435"/>
      <c r="M24" s="435"/>
      <c r="N24" s="435"/>
      <c r="O24" s="435"/>
      <c r="P24" s="435">
        <f t="shared" si="1"/>
        <v>0</v>
      </c>
      <c r="Q24" s="11"/>
      <c r="R24" s="435"/>
      <c r="S24" s="435"/>
      <c r="T24" s="435"/>
      <c r="U24" s="435"/>
      <c r="V24" s="435"/>
      <c r="W24" s="435">
        <f t="shared" si="2"/>
        <v>0</v>
      </c>
      <c r="X24" s="447">
        <f t="shared" si="3"/>
        <v>0</v>
      </c>
      <c r="Y24" s="156">
        <f t="shared" si="4"/>
        <v>0</v>
      </c>
      <c r="Z24" s="469"/>
      <c r="AA24" s="469"/>
      <c r="AB24" s="156">
        <f t="shared" si="21"/>
        <v>0</v>
      </c>
      <c r="AC24" s="476"/>
      <c r="AD24" s="396">
        <f t="shared" si="5"/>
        <v>0</v>
      </c>
      <c r="AE24" s="157">
        <f t="shared" si="6"/>
        <v>0</v>
      </c>
      <c r="AF24" s="609"/>
      <c r="AG24" s="147">
        <f t="shared" si="7"/>
        <v>0</v>
      </c>
      <c r="AH24" s="147">
        <f t="shared" si="8"/>
        <v>0</v>
      </c>
      <c r="AI24" s="186">
        <f t="shared" si="9"/>
        <v>0</v>
      </c>
      <c r="AJ24" s="147">
        <f t="shared" si="10"/>
        <v>0</v>
      </c>
      <c r="AK24" s="147">
        <f t="shared" si="11"/>
        <v>0</v>
      </c>
      <c r="AL24" s="186">
        <f t="shared" si="12"/>
        <v>0</v>
      </c>
      <c r="AM24" s="182">
        <f t="shared" si="13"/>
        <v>0</v>
      </c>
      <c r="AN24" s="147">
        <f t="shared" si="14"/>
        <v>0</v>
      </c>
      <c r="AO24" s="147">
        <f t="shared" si="15"/>
        <v>0</v>
      </c>
      <c r="AP24" s="186">
        <f t="shared" si="16"/>
        <v>0</v>
      </c>
      <c r="AQ24" s="147">
        <f t="shared" si="17"/>
        <v>0</v>
      </c>
      <c r="AR24" s="147">
        <f t="shared" si="18"/>
        <v>0</v>
      </c>
      <c r="AS24" s="190">
        <f t="shared" si="19"/>
        <v>0</v>
      </c>
      <c r="AT24" s="189">
        <f t="shared" si="20"/>
        <v>0</v>
      </c>
    </row>
    <row r="25" spans="1:46" x14ac:dyDescent="0.2">
      <c r="A25" s="10">
        <f>+IF(OR(Y25&gt;0,I25&gt;0),MAX(A$14:A24)+1,0)</f>
        <v>0</v>
      </c>
      <c r="B25" s="469"/>
      <c r="C25" s="469"/>
      <c r="D25" s="435"/>
      <c r="E25" s="435"/>
      <c r="F25" s="435"/>
      <c r="G25" s="435"/>
      <c r="H25" s="435"/>
      <c r="I25" s="435">
        <f t="shared" si="0"/>
        <v>0</v>
      </c>
      <c r="J25" s="11"/>
      <c r="K25" s="435"/>
      <c r="L25" s="435"/>
      <c r="M25" s="435"/>
      <c r="N25" s="435"/>
      <c r="O25" s="435"/>
      <c r="P25" s="435">
        <f t="shared" si="1"/>
        <v>0</v>
      </c>
      <c r="Q25" s="11"/>
      <c r="R25" s="435"/>
      <c r="S25" s="435"/>
      <c r="T25" s="435"/>
      <c r="U25" s="435"/>
      <c r="V25" s="435"/>
      <c r="W25" s="435">
        <f t="shared" si="2"/>
        <v>0</v>
      </c>
      <c r="X25" s="447">
        <f t="shared" si="3"/>
        <v>0</v>
      </c>
      <c r="Y25" s="156">
        <f t="shared" si="4"/>
        <v>0</v>
      </c>
      <c r="Z25" s="469"/>
      <c r="AA25" s="469"/>
      <c r="AB25" s="156">
        <f t="shared" si="21"/>
        <v>0</v>
      </c>
      <c r="AC25" s="476"/>
      <c r="AD25" s="396">
        <f t="shared" si="5"/>
        <v>0</v>
      </c>
      <c r="AE25" s="157">
        <f t="shared" si="6"/>
        <v>0</v>
      </c>
      <c r="AF25" s="609"/>
      <c r="AG25" s="147">
        <f t="shared" si="7"/>
        <v>0</v>
      </c>
      <c r="AH25" s="147">
        <f t="shared" si="8"/>
        <v>0</v>
      </c>
      <c r="AI25" s="186">
        <f t="shared" si="9"/>
        <v>0</v>
      </c>
      <c r="AJ25" s="147">
        <f t="shared" si="10"/>
        <v>0</v>
      </c>
      <c r="AK25" s="147">
        <f t="shared" si="11"/>
        <v>0</v>
      </c>
      <c r="AL25" s="186">
        <f t="shared" si="12"/>
        <v>0</v>
      </c>
      <c r="AM25" s="182">
        <f t="shared" si="13"/>
        <v>0</v>
      </c>
      <c r="AN25" s="147">
        <f t="shared" si="14"/>
        <v>0</v>
      </c>
      <c r="AO25" s="147">
        <f t="shared" si="15"/>
        <v>0</v>
      </c>
      <c r="AP25" s="186">
        <f t="shared" si="16"/>
        <v>0</v>
      </c>
      <c r="AQ25" s="147">
        <f t="shared" si="17"/>
        <v>0</v>
      </c>
      <c r="AR25" s="147">
        <f t="shared" si="18"/>
        <v>0</v>
      </c>
      <c r="AS25" s="190">
        <f t="shared" si="19"/>
        <v>0</v>
      </c>
      <c r="AT25" s="189">
        <f t="shared" si="20"/>
        <v>0</v>
      </c>
    </row>
    <row r="26" spans="1:46" x14ac:dyDescent="0.2">
      <c r="A26" s="10">
        <f>+IF(OR(Y26&gt;0,I26&gt;0),MAX(A$14:A25)+1,0)</f>
        <v>0</v>
      </c>
      <c r="B26" s="469"/>
      <c r="C26" s="469"/>
      <c r="D26" s="435"/>
      <c r="E26" s="435"/>
      <c r="F26" s="435"/>
      <c r="G26" s="435"/>
      <c r="H26" s="435"/>
      <c r="I26" s="435">
        <f t="shared" si="0"/>
        <v>0</v>
      </c>
      <c r="J26" s="11"/>
      <c r="K26" s="435"/>
      <c r="L26" s="435"/>
      <c r="M26" s="435"/>
      <c r="N26" s="435"/>
      <c r="O26" s="435"/>
      <c r="P26" s="435">
        <f t="shared" si="1"/>
        <v>0</v>
      </c>
      <c r="Q26" s="11"/>
      <c r="R26" s="435"/>
      <c r="S26" s="435"/>
      <c r="T26" s="435"/>
      <c r="U26" s="435"/>
      <c r="V26" s="435"/>
      <c r="W26" s="435">
        <f t="shared" si="2"/>
        <v>0</v>
      </c>
      <c r="X26" s="447">
        <f t="shared" si="3"/>
        <v>0</v>
      </c>
      <c r="Y26" s="156">
        <f t="shared" si="4"/>
        <v>0</v>
      </c>
      <c r="Z26" s="469"/>
      <c r="AA26" s="469"/>
      <c r="AB26" s="156">
        <f t="shared" si="21"/>
        <v>0</v>
      </c>
      <c r="AC26" s="476"/>
      <c r="AD26" s="396">
        <f t="shared" si="5"/>
        <v>0</v>
      </c>
      <c r="AE26" s="157">
        <f t="shared" si="6"/>
        <v>0</v>
      </c>
      <c r="AF26" s="609"/>
      <c r="AG26" s="147">
        <f t="shared" si="7"/>
        <v>0</v>
      </c>
      <c r="AH26" s="147">
        <f t="shared" si="8"/>
        <v>0</v>
      </c>
      <c r="AI26" s="186">
        <f t="shared" si="9"/>
        <v>0</v>
      </c>
      <c r="AJ26" s="147">
        <f t="shared" si="10"/>
        <v>0</v>
      </c>
      <c r="AK26" s="147">
        <f t="shared" si="11"/>
        <v>0</v>
      </c>
      <c r="AL26" s="186">
        <f t="shared" si="12"/>
        <v>0</v>
      </c>
      <c r="AM26" s="182">
        <f t="shared" si="13"/>
        <v>0</v>
      </c>
      <c r="AN26" s="147">
        <f t="shared" si="14"/>
        <v>0</v>
      </c>
      <c r="AO26" s="147">
        <f t="shared" si="15"/>
        <v>0</v>
      </c>
      <c r="AP26" s="186">
        <f t="shared" si="16"/>
        <v>0</v>
      </c>
      <c r="AQ26" s="147">
        <f t="shared" si="17"/>
        <v>0</v>
      </c>
      <c r="AR26" s="147">
        <f t="shared" si="18"/>
        <v>0</v>
      </c>
      <c r="AS26" s="190">
        <f t="shared" si="19"/>
        <v>0</v>
      </c>
      <c r="AT26" s="189">
        <f t="shared" si="20"/>
        <v>0</v>
      </c>
    </row>
    <row r="27" spans="1:46" x14ac:dyDescent="0.2">
      <c r="A27" s="10">
        <f>+IF(OR(Y27&gt;0,I27&gt;0),MAX(A$14:A26)+1,0)</f>
        <v>0</v>
      </c>
      <c r="B27" s="469"/>
      <c r="C27" s="469"/>
      <c r="D27" s="435"/>
      <c r="E27" s="435"/>
      <c r="F27" s="435"/>
      <c r="G27" s="435"/>
      <c r="H27" s="435"/>
      <c r="I27" s="435">
        <f t="shared" si="0"/>
        <v>0</v>
      </c>
      <c r="J27" s="11"/>
      <c r="K27" s="435"/>
      <c r="L27" s="435"/>
      <c r="M27" s="435"/>
      <c r="N27" s="435"/>
      <c r="O27" s="435"/>
      <c r="P27" s="435">
        <f t="shared" si="1"/>
        <v>0</v>
      </c>
      <c r="Q27" s="11"/>
      <c r="R27" s="435"/>
      <c r="S27" s="435"/>
      <c r="T27" s="435"/>
      <c r="U27" s="435"/>
      <c r="V27" s="435"/>
      <c r="W27" s="435">
        <f t="shared" si="2"/>
        <v>0</v>
      </c>
      <c r="X27" s="447">
        <f t="shared" si="3"/>
        <v>0</v>
      </c>
      <c r="Y27" s="156">
        <f t="shared" si="4"/>
        <v>0</v>
      </c>
      <c r="Z27" s="469"/>
      <c r="AA27" s="469"/>
      <c r="AB27" s="156">
        <f t="shared" si="21"/>
        <v>0</v>
      </c>
      <c r="AC27" s="476"/>
      <c r="AD27" s="396">
        <f t="shared" si="5"/>
        <v>0</v>
      </c>
      <c r="AE27" s="157">
        <f t="shared" si="6"/>
        <v>0</v>
      </c>
      <c r="AF27" s="609"/>
      <c r="AG27" s="147">
        <f t="shared" si="7"/>
        <v>0</v>
      </c>
      <c r="AH27" s="147">
        <f t="shared" si="8"/>
        <v>0</v>
      </c>
      <c r="AI27" s="186">
        <f t="shared" si="9"/>
        <v>0</v>
      </c>
      <c r="AJ27" s="147">
        <f t="shared" si="10"/>
        <v>0</v>
      </c>
      <c r="AK27" s="147">
        <f t="shared" si="11"/>
        <v>0</v>
      </c>
      <c r="AL27" s="186">
        <f t="shared" si="12"/>
        <v>0</v>
      </c>
      <c r="AM27" s="182">
        <f t="shared" si="13"/>
        <v>0</v>
      </c>
      <c r="AN27" s="147">
        <f t="shared" si="14"/>
        <v>0</v>
      </c>
      <c r="AO27" s="147">
        <f t="shared" si="15"/>
        <v>0</v>
      </c>
      <c r="AP27" s="186">
        <f t="shared" si="16"/>
        <v>0</v>
      </c>
      <c r="AQ27" s="147">
        <f t="shared" si="17"/>
        <v>0</v>
      </c>
      <c r="AR27" s="147">
        <f t="shared" si="18"/>
        <v>0</v>
      </c>
      <c r="AS27" s="190">
        <f t="shared" si="19"/>
        <v>0</v>
      </c>
      <c r="AT27" s="189">
        <f t="shared" si="20"/>
        <v>0</v>
      </c>
    </row>
    <row r="28" spans="1:46" x14ac:dyDescent="0.2">
      <c r="A28" s="10">
        <f>+IF(OR(Y28&gt;0,I28&gt;0),MAX(A$14:A27)+1,0)</f>
        <v>0</v>
      </c>
      <c r="B28" s="469"/>
      <c r="C28" s="469"/>
      <c r="D28" s="435"/>
      <c r="E28" s="435"/>
      <c r="F28" s="435"/>
      <c r="G28" s="435"/>
      <c r="H28" s="435"/>
      <c r="I28" s="435">
        <f t="shared" si="0"/>
        <v>0</v>
      </c>
      <c r="J28" s="11"/>
      <c r="K28" s="435"/>
      <c r="L28" s="435"/>
      <c r="M28" s="435"/>
      <c r="N28" s="435"/>
      <c r="O28" s="435"/>
      <c r="P28" s="435">
        <f t="shared" si="1"/>
        <v>0</v>
      </c>
      <c r="Q28" s="11"/>
      <c r="R28" s="435"/>
      <c r="S28" s="435"/>
      <c r="T28" s="435"/>
      <c r="U28" s="435"/>
      <c r="V28" s="435"/>
      <c r="W28" s="435">
        <f t="shared" si="2"/>
        <v>0</v>
      </c>
      <c r="X28" s="447">
        <f t="shared" si="3"/>
        <v>0</v>
      </c>
      <c r="Y28" s="156">
        <f t="shared" si="4"/>
        <v>0</v>
      </c>
      <c r="Z28" s="469"/>
      <c r="AA28" s="469"/>
      <c r="AB28" s="156">
        <f t="shared" si="21"/>
        <v>0</v>
      </c>
      <c r="AC28" s="476"/>
      <c r="AD28" s="396">
        <f t="shared" si="5"/>
        <v>0</v>
      </c>
      <c r="AE28" s="157">
        <f t="shared" si="6"/>
        <v>0</v>
      </c>
      <c r="AF28" s="609"/>
      <c r="AG28" s="147">
        <f t="shared" si="7"/>
        <v>0</v>
      </c>
      <c r="AH28" s="147">
        <f t="shared" si="8"/>
        <v>0</v>
      </c>
      <c r="AI28" s="186">
        <f t="shared" si="9"/>
        <v>0</v>
      </c>
      <c r="AJ28" s="147">
        <f t="shared" si="10"/>
        <v>0</v>
      </c>
      <c r="AK28" s="147">
        <f t="shared" si="11"/>
        <v>0</v>
      </c>
      <c r="AL28" s="186">
        <f t="shared" si="12"/>
        <v>0</v>
      </c>
      <c r="AM28" s="182">
        <f t="shared" si="13"/>
        <v>0</v>
      </c>
      <c r="AN28" s="147">
        <f t="shared" si="14"/>
        <v>0</v>
      </c>
      <c r="AO28" s="147">
        <f t="shared" si="15"/>
        <v>0</v>
      </c>
      <c r="AP28" s="186">
        <f t="shared" si="16"/>
        <v>0</v>
      </c>
      <c r="AQ28" s="147">
        <f t="shared" si="17"/>
        <v>0</v>
      </c>
      <c r="AR28" s="147">
        <f t="shared" si="18"/>
        <v>0</v>
      </c>
      <c r="AS28" s="190">
        <f t="shared" si="19"/>
        <v>0</v>
      </c>
      <c r="AT28" s="189">
        <f t="shared" si="20"/>
        <v>0</v>
      </c>
    </row>
    <row r="29" spans="1:46" x14ac:dyDescent="0.2">
      <c r="A29" s="10">
        <f>+IF(OR(Y29&gt;0,I29&gt;0),MAX(A$14:A28)+1,0)</f>
        <v>0</v>
      </c>
      <c r="B29" s="469"/>
      <c r="C29" s="469"/>
      <c r="D29" s="435"/>
      <c r="E29" s="435"/>
      <c r="F29" s="435"/>
      <c r="G29" s="435"/>
      <c r="H29" s="435"/>
      <c r="I29" s="435">
        <f t="shared" si="0"/>
        <v>0</v>
      </c>
      <c r="J29" s="11"/>
      <c r="K29" s="435"/>
      <c r="L29" s="435"/>
      <c r="M29" s="435"/>
      <c r="N29" s="435"/>
      <c r="O29" s="435"/>
      <c r="P29" s="435">
        <f t="shared" si="1"/>
        <v>0</v>
      </c>
      <c r="Q29" s="11"/>
      <c r="R29" s="435"/>
      <c r="S29" s="435"/>
      <c r="T29" s="435"/>
      <c r="U29" s="435"/>
      <c r="V29" s="435"/>
      <c r="W29" s="435">
        <f t="shared" si="2"/>
        <v>0</v>
      </c>
      <c r="X29" s="447">
        <f t="shared" si="3"/>
        <v>0</v>
      </c>
      <c r="Y29" s="156">
        <f t="shared" si="4"/>
        <v>0</v>
      </c>
      <c r="Z29" s="469"/>
      <c r="AA29" s="469"/>
      <c r="AB29" s="156">
        <f t="shared" si="21"/>
        <v>0</v>
      </c>
      <c r="AC29" s="476"/>
      <c r="AD29" s="396">
        <f t="shared" si="5"/>
        <v>0</v>
      </c>
      <c r="AE29" s="157">
        <f t="shared" si="6"/>
        <v>0</v>
      </c>
      <c r="AF29" s="609"/>
      <c r="AG29" s="147">
        <f t="shared" si="7"/>
        <v>0</v>
      </c>
      <c r="AH29" s="147">
        <f t="shared" si="8"/>
        <v>0</v>
      </c>
      <c r="AI29" s="186">
        <f t="shared" si="9"/>
        <v>0</v>
      </c>
      <c r="AJ29" s="147">
        <f t="shared" si="10"/>
        <v>0</v>
      </c>
      <c r="AK29" s="147">
        <f t="shared" si="11"/>
        <v>0</v>
      </c>
      <c r="AL29" s="186">
        <f t="shared" si="12"/>
        <v>0</v>
      </c>
      <c r="AM29" s="182">
        <f t="shared" si="13"/>
        <v>0</v>
      </c>
      <c r="AN29" s="147">
        <f t="shared" si="14"/>
        <v>0</v>
      </c>
      <c r="AO29" s="147">
        <f t="shared" si="15"/>
        <v>0</v>
      </c>
      <c r="AP29" s="186">
        <f t="shared" si="16"/>
        <v>0</v>
      </c>
      <c r="AQ29" s="147">
        <f t="shared" si="17"/>
        <v>0</v>
      </c>
      <c r="AR29" s="147">
        <f t="shared" si="18"/>
        <v>0</v>
      </c>
      <c r="AS29" s="190">
        <f t="shared" si="19"/>
        <v>0</v>
      </c>
      <c r="AT29" s="189">
        <f t="shared" si="20"/>
        <v>0</v>
      </c>
    </row>
    <row r="30" spans="1:46" x14ac:dyDescent="0.2">
      <c r="A30" s="10">
        <f>+IF(OR(Y30&gt;0,I30&gt;0),MAX(A$14:A29)+1,0)</f>
        <v>0</v>
      </c>
      <c r="B30" s="469"/>
      <c r="C30" s="469"/>
      <c r="D30" s="435"/>
      <c r="E30" s="435"/>
      <c r="F30" s="435"/>
      <c r="G30" s="435"/>
      <c r="H30" s="435"/>
      <c r="I30" s="435">
        <f t="shared" si="0"/>
        <v>0</v>
      </c>
      <c r="J30" s="11"/>
      <c r="K30" s="435"/>
      <c r="L30" s="435"/>
      <c r="M30" s="435"/>
      <c r="N30" s="435"/>
      <c r="O30" s="435"/>
      <c r="P30" s="435">
        <f t="shared" si="1"/>
        <v>0</v>
      </c>
      <c r="Q30" s="11"/>
      <c r="R30" s="435"/>
      <c r="S30" s="435"/>
      <c r="T30" s="435"/>
      <c r="U30" s="435"/>
      <c r="V30" s="435"/>
      <c r="W30" s="435">
        <f t="shared" si="2"/>
        <v>0</v>
      </c>
      <c r="X30" s="447">
        <f t="shared" si="3"/>
        <v>0</v>
      </c>
      <c r="Y30" s="156">
        <f t="shared" si="4"/>
        <v>0</v>
      </c>
      <c r="Z30" s="469"/>
      <c r="AA30" s="469"/>
      <c r="AB30" s="156">
        <f t="shared" si="21"/>
        <v>0</v>
      </c>
      <c r="AC30" s="476"/>
      <c r="AD30" s="396">
        <f t="shared" si="5"/>
        <v>0</v>
      </c>
      <c r="AE30" s="157">
        <f t="shared" si="6"/>
        <v>0</v>
      </c>
      <c r="AF30" s="609"/>
      <c r="AG30" s="147">
        <f t="shared" si="7"/>
        <v>0</v>
      </c>
      <c r="AH30" s="147">
        <f t="shared" si="8"/>
        <v>0</v>
      </c>
      <c r="AI30" s="186">
        <f t="shared" si="9"/>
        <v>0</v>
      </c>
      <c r="AJ30" s="147">
        <f t="shared" si="10"/>
        <v>0</v>
      </c>
      <c r="AK30" s="147">
        <f t="shared" si="11"/>
        <v>0</v>
      </c>
      <c r="AL30" s="186">
        <f t="shared" si="12"/>
        <v>0</v>
      </c>
      <c r="AM30" s="182">
        <f t="shared" si="13"/>
        <v>0</v>
      </c>
      <c r="AN30" s="147">
        <f t="shared" si="14"/>
        <v>0</v>
      </c>
      <c r="AO30" s="147">
        <f t="shared" si="15"/>
        <v>0</v>
      </c>
      <c r="AP30" s="186">
        <f t="shared" si="16"/>
        <v>0</v>
      </c>
      <c r="AQ30" s="147">
        <f t="shared" si="17"/>
        <v>0</v>
      </c>
      <c r="AR30" s="147">
        <f t="shared" si="18"/>
        <v>0</v>
      </c>
      <c r="AS30" s="190">
        <f t="shared" si="19"/>
        <v>0</v>
      </c>
      <c r="AT30" s="189">
        <f t="shared" si="20"/>
        <v>0</v>
      </c>
    </row>
    <row r="31" spans="1:46" x14ac:dyDescent="0.2">
      <c r="A31" s="10">
        <f>+IF(OR(Y31&gt;0,I31&gt;0),MAX(A$14:A30)+1,0)</f>
        <v>0</v>
      </c>
      <c r="B31" s="469"/>
      <c r="C31" s="469"/>
      <c r="D31" s="435"/>
      <c r="E31" s="435"/>
      <c r="F31" s="435"/>
      <c r="G31" s="435"/>
      <c r="H31" s="435"/>
      <c r="I31" s="435">
        <f t="shared" si="0"/>
        <v>0</v>
      </c>
      <c r="J31" s="11"/>
      <c r="K31" s="435"/>
      <c r="L31" s="435"/>
      <c r="M31" s="435"/>
      <c r="N31" s="435"/>
      <c r="O31" s="435"/>
      <c r="P31" s="435">
        <f t="shared" si="1"/>
        <v>0</v>
      </c>
      <c r="Q31" s="11"/>
      <c r="R31" s="435"/>
      <c r="S31" s="435"/>
      <c r="T31" s="435"/>
      <c r="U31" s="435"/>
      <c r="V31" s="435"/>
      <c r="W31" s="435">
        <f t="shared" si="2"/>
        <v>0</v>
      </c>
      <c r="X31" s="447">
        <f t="shared" si="3"/>
        <v>0</v>
      </c>
      <c r="Y31" s="156">
        <f t="shared" si="4"/>
        <v>0</v>
      </c>
      <c r="Z31" s="469"/>
      <c r="AA31" s="469"/>
      <c r="AB31" s="156">
        <f t="shared" si="21"/>
        <v>0</v>
      </c>
      <c r="AC31" s="476"/>
      <c r="AD31" s="396">
        <f t="shared" si="5"/>
        <v>0</v>
      </c>
      <c r="AE31" s="157">
        <f t="shared" si="6"/>
        <v>0</v>
      </c>
      <c r="AF31" s="609"/>
      <c r="AG31" s="147">
        <f t="shared" si="7"/>
        <v>0</v>
      </c>
      <c r="AH31" s="147">
        <f t="shared" si="8"/>
        <v>0</v>
      </c>
      <c r="AI31" s="186">
        <f t="shared" si="9"/>
        <v>0</v>
      </c>
      <c r="AJ31" s="147">
        <f t="shared" si="10"/>
        <v>0</v>
      </c>
      <c r="AK31" s="147">
        <f t="shared" si="11"/>
        <v>0</v>
      </c>
      <c r="AL31" s="186">
        <f t="shared" si="12"/>
        <v>0</v>
      </c>
      <c r="AM31" s="182">
        <f t="shared" si="13"/>
        <v>0</v>
      </c>
      <c r="AN31" s="147">
        <f t="shared" si="14"/>
        <v>0</v>
      </c>
      <c r="AO31" s="147">
        <f t="shared" si="15"/>
        <v>0</v>
      </c>
      <c r="AP31" s="186">
        <f t="shared" si="16"/>
        <v>0</v>
      </c>
      <c r="AQ31" s="147">
        <f t="shared" si="17"/>
        <v>0</v>
      </c>
      <c r="AR31" s="147">
        <f t="shared" si="18"/>
        <v>0</v>
      </c>
      <c r="AS31" s="190">
        <f t="shared" si="19"/>
        <v>0</v>
      </c>
      <c r="AT31" s="189">
        <f t="shared" si="20"/>
        <v>0</v>
      </c>
    </row>
    <row r="32" spans="1:46" x14ac:dyDescent="0.2">
      <c r="A32" s="10">
        <f>+IF(OR(Y32&gt;0,I32&gt;0),MAX(A$14:A31)+1,0)</f>
        <v>0</v>
      </c>
      <c r="B32" s="469"/>
      <c r="C32" s="469"/>
      <c r="D32" s="435"/>
      <c r="E32" s="435"/>
      <c r="F32" s="435"/>
      <c r="G32" s="435"/>
      <c r="H32" s="435"/>
      <c r="I32" s="435">
        <f t="shared" si="0"/>
        <v>0</v>
      </c>
      <c r="J32" s="11"/>
      <c r="K32" s="435"/>
      <c r="L32" s="435"/>
      <c r="M32" s="435"/>
      <c r="N32" s="435"/>
      <c r="O32" s="435"/>
      <c r="P32" s="435">
        <f t="shared" si="1"/>
        <v>0</v>
      </c>
      <c r="Q32" s="11"/>
      <c r="R32" s="435"/>
      <c r="S32" s="435"/>
      <c r="T32" s="435"/>
      <c r="U32" s="435"/>
      <c r="V32" s="435"/>
      <c r="W32" s="435">
        <f t="shared" si="2"/>
        <v>0</v>
      </c>
      <c r="X32" s="447">
        <f t="shared" si="3"/>
        <v>0</v>
      </c>
      <c r="Y32" s="156">
        <f t="shared" si="4"/>
        <v>0</v>
      </c>
      <c r="Z32" s="469"/>
      <c r="AA32" s="469"/>
      <c r="AB32" s="156">
        <f t="shared" si="21"/>
        <v>0</v>
      </c>
      <c r="AC32" s="476"/>
      <c r="AD32" s="396">
        <f t="shared" si="5"/>
        <v>0</v>
      </c>
      <c r="AE32" s="157">
        <f t="shared" si="6"/>
        <v>0</v>
      </c>
      <c r="AF32" s="609"/>
      <c r="AG32" s="147">
        <f t="shared" si="7"/>
        <v>0</v>
      </c>
      <c r="AH32" s="147">
        <f t="shared" si="8"/>
        <v>0</v>
      </c>
      <c r="AI32" s="186">
        <f t="shared" si="9"/>
        <v>0</v>
      </c>
      <c r="AJ32" s="147">
        <f t="shared" si="10"/>
        <v>0</v>
      </c>
      <c r="AK32" s="147">
        <f t="shared" si="11"/>
        <v>0</v>
      </c>
      <c r="AL32" s="186">
        <f t="shared" si="12"/>
        <v>0</v>
      </c>
      <c r="AM32" s="182">
        <f t="shared" si="13"/>
        <v>0</v>
      </c>
      <c r="AN32" s="147">
        <f t="shared" si="14"/>
        <v>0</v>
      </c>
      <c r="AO32" s="147">
        <f t="shared" si="15"/>
        <v>0</v>
      </c>
      <c r="AP32" s="186">
        <f t="shared" si="16"/>
        <v>0</v>
      </c>
      <c r="AQ32" s="147">
        <f t="shared" si="17"/>
        <v>0</v>
      </c>
      <c r="AR32" s="147">
        <f t="shared" si="18"/>
        <v>0</v>
      </c>
      <c r="AS32" s="190">
        <f t="shared" si="19"/>
        <v>0</v>
      </c>
      <c r="AT32" s="189">
        <f t="shared" si="20"/>
        <v>0</v>
      </c>
    </row>
    <row r="33" spans="1:46" x14ac:dyDescent="0.2">
      <c r="A33" s="10">
        <f>+IF(OR(Y33&gt;0,I33&gt;0),MAX(A$14:A32)+1,0)</f>
        <v>0</v>
      </c>
      <c r="B33" s="469"/>
      <c r="C33" s="469"/>
      <c r="D33" s="435"/>
      <c r="E33" s="435"/>
      <c r="F33" s="435"/>
      <c r="G33" s="435"/>
      <c r="H33" s="435"/>
      <c r="I33" s="435">
        <f t="shared" si="0"/>
        <v>0</v>
      </c>
      <c r="J33" s="11"/>
      <c r="K33" s="435"/>
      <c r="L33" s="435"/>
      <c r="M33" s="435"/>
      <c r="N33" s="435"/>
      <c r="O33" s="435"/>
      <c r="P33" s="435">
        <f t="shared" si="1"/>
        <v>0</v>
      </c>
      <c r="Q33" s="11"/>
      <c r="R33" s="435"/>
      <c r="S33" s="435"/>
      <c r="T33" s="435"/>
      <c r="U33" s="435"/>
      <c r="V33" s="435"/>
      <c r="W33" s="435">
        <f t="shared" si="2"/>
        <v>0</v>
      </c>
      <c r="X33" s="447">
        <f t="shared" si="3"/>
        <v>0</v>
      </c>
      <c r="Y33" s="156">
        <f t="shared" si="4"/>
        <v>0</v>
      </c>
      <c r="Z33" s="469"/>
      <c r="AA33" s="469"/>
      <c r="AB33" s="156">
        <f t="shared" si="21"/>
        <v>0</v>
      </c>
      <c r="AC33" s="476"/>
      <c r="AD33" s="396">
        <f t="shared" si="5"/>
        <v>0</v>
      </c>
      <c r="AE33" s="157">
        <f t="shared" si="6"/>
        <v>0</v>
      </c>
      <c r="AF33" s="609"/>
      <c r="AG33" s="147">
        <f t="shared" si="7"/>
        <v>0</v>
      </c>
      <c r="AH33" s="147">
        <f t="shared" si="8"/>
        <v>0</v>
      </c>
      <c r="AI33" s="186">
        <f t="shared" si="9"/>
        <v>0</v>
      </c>
      <c r="AJ33" s="147">
        <f t="shared" si="10"/>
        <v>0</v>
      </c>
      <c r="AK33" s="147">
        <f t="shared" si="11"/>
        <v>0</v>
      </c>
      <c r="AL33" s="186">
        <f t="shared" si="12"/>
        <v>0</v>
      </c>
      <c r="AM33" s="182">
        <f t="shared" si="13"/>
        <v>0</v>
      </c>
      <c r="AN33" s="147">
        <f t="shared" si="14"/>
        <v>0</v>
      </c>
      <c r="AO33" s="147">
        <f t="shared" si="15"/>
        <v>0</v>
      </c>
      <c r="AP33" s="186">
        <f t="shared" si="16"/>
        <v>0</v>
      </c>
      <c r="AQ33" s="147">
        <f t="shared" si="17"/>
        <v>0</v>
      </c>
      <c r="AR33" s="147">
        <f t="shared" si="18"/>
        <v>0</v>
      </c>
      <c r="AS33" s="190">
        <f t="shared" si="19"/>
        <v>0</v>
      </c>
      <c r="AT33" s="189">
        <f t="shared" si="20"/>
        <v>0</v>
      </c>
    </row>
    <row r="34" spans="1:46" x14ac:dyDescent="0.2">
      <c r="A34" s="10">
        <f>+IF(OR(Y34&gt;0,I34&gt;0),MAX(A$14:A33)+1,0)</f>
        <v>0</v>
      </c>
      <c r="B34" s="469"/>
      <c r="C34" s="469"/>
      <c r="D34" s="435"/>
      <c r="E34" s="435"/>
      <c r="F34" s="435"/>
      <c r="G34" s="435"/>
      <c r="H34" s="435"/>
      <c r="I34" s="435">
        <f t="shared" si="0"/>
        <v>0</v>
      </c>
      <c r="J34" s="11"/>
      <c r="K34" s="435"/>
      <c r="L34" s="435"/>
      <c r="M34" s="435"/>
      <c r="N34" s="435"/>
      <c r="O34" s="435"/>
      <c r="P34" s="435">
        <f t="shared" si="1"/>
        <v>0</v>
      </c>
      <c r="Q34" s="11"/>
      <c r="R34" s="435"/>
      <c r="S34" s="435"/>
      <c r="T34" s="435"/>
      <c r="U34" s="435"/>
      <c r="V34" s="435"/>
      <c r="W34" s="435">
        <f t="shared" si="2"/>
        <v>0</v>
      </c>
      <c r="X34" s="447">
        <f t="shared" si="3"/>
        <v>0</v>
      </c>
      <c r="Y34" s="156">
        <f t="shared" si="4"/>
        <v>0</v>
      </c>
      <c r="Z34" s="469"/>
      <c r="AA34" s="469"/>
      <c r="AB34" s="156">
        <f t="shared" si="21"/>
        <v>0</v>
      </c>
      <c r="AC34" s="476"/>
      <c r="AD34" s="396">
        <f t="shared" si="5"/>
        <v>0</v>
      </c>
      <c r="AE34" s="157">
        <f t="shared" si="6"/>
        <v>0</v>
      </c>
      <c r="AF34" s="609"/>
      <c r="AG34" s="147">
        <f t="shared" si="7"/>
        <v>0</v>
      </c>
      <c r="AH34" s="147">
        <f t="shared" si="8"/>
        <v>0</v>
      </c>
      <c r="AI34" s="186">
        <f t="shared" si="9"/>
        <v>0</v>
      </c>
      <c r="AJ34" s="147">
        <f t="shared" si="10"/>
        <v>0</v>
      </c>
      <c r="AK34" s="147">
        <f t="shared" si="11"/>
        <v>0</v>
      </c>
      <c r="AL34" s="186">
        <f t="shared" si="12"/>
        <v>0</v>
      </c>
      <c r="AM34" s="182">
        <f t="shared" si="13"/>
        <v>0</v>
      </c>
      <c r="AN34" s="147">
        <f t="shared" si="14"/>
        <v>0</v>
      </c>
      <c r="AO34" s="147">
        <f t="shared" si="15"/>
        <v>0</v>
      </c>
      <c r="AP34" s="186">
        <f t="shared" si="16"/>
        <v>0</v>
      </c>
      <c r="AQ34" s="147">
        <f t="shared" si="17"/>
        <v>0</v>
      </c>
      <c r="AR34" s="147">
        <f t="shared" si="18"/>
        <v>0</v>
      </c>
      <c r="AS34" s="190">
        <f t="shared" si="19"/>
        <v>0</v>
      </c>
      <c r="AT34" s="189">
        <f t="shared" si="20"/>
        <v>0</v>
      </c>
    </row>
    <row r="35" spans="1:46" x14ac:dyDescent="0.2">
      <c r="A35" s="10">
        <f>+IF(OR(Y35&gt;0,I35&gt;0),MAX(A$14:A34)+1,0)</f>
        <v>0</v>
      </c>
      <c r="B35" s="469"/>
      <c r="C35" s="469"/>
      <c r="D35" s="435"/>
      <c r="E35" s="435"/>
      <c r="F35" s="435"/>
      <c r="G35" s="435"/>
      <c r="H35" s="435"/>
      <c r="I35" s="435">
        <f t="shared" si="0"/>
        <v>0</v>
      </c>
      <c r="J35" s="11"/>
      <c r="K35" s="435"/>
      <c r="L35" s="435"/>
      <c r="M35" s="435"/>
      <c r="N35" s="435"/>
      <c r="O35" s="435"/>
      <c r="P35" s="435">
        <f t="shared" si="1"/>
        <v>0</v>
      </c>
      <c r="Q35" s="11"/>
      <c r="R35" s="435"/>
      <c r="S35" s="435"/>
      <c r="T35" s="435"/>
      <c r="U35" s="435"/>
      <c r="V35" s="435"/>
      <c r="W35" s="435">
        <f t="shared" si="2"/>
        <v>0</v>
      </c>
      <c r="X35" s="447">
        <f t="shared" si="3"/>
        <v>0</v>
      </c>
      <c r="Y35" s="156">
        <f t="shared" si="4"/>
        <v>0</v>
      </c>
      <c r="Z35" s="469"/>
      <c r="AA35" s="469"/>
      <c r="AB35" s="156">
        <f t="shared" si="21"/>
        <v>0</v>
      </c>
      <c r="AC35" s="476"/>
      <c r="AD35" s="396">
        <f t="shared" si="5"/>
        <v>0</v>
      </c>
      <c r="AE35" s="157">
        <f t="shared" si="6"/>
        <v>0</v>
      </c>
      <c r="AF35" s="609"/>
      <c r="AG35" s="147">
        <f t="shared" si="7"/>
        <v>0</v>
      </c>
      <c r="AH35" s="147">
        <f t="shared" si="8"/>
        <v>0</v>
      </c>
      <c r="AI35" s="186">
        <f t="shared" si="9"/>
        <v>0</v>
      </c>
      <c r="AJ35" s="147">
        <f t="shared" si="10"/>
        <v>0</v>
      </c>
      <c r="AK35" s="147">
        <f t="shared" si="11"/>
        <v>0</v>
      </c>
      <c r="AL35" s="186">
        <f t="shared" si="12"/>
        <v>0</v>
      </c>
      <c r="AM35" s="182">
        <f t="shared" si="13"/>
        <v>0</v>
      </c>
      <c r="AN35" s="147">
        <f t="shared" si="14"/>
        <v>0</v>
      </c>
      <c r="AO35" s="147">
        <f t="shared" si="15"/>
        <v>0</v>
      </c>
      <c r="AP35" s="186">
        <f t="shared" si="16"/>
        <v>0</v>
      </c>
      <c r="AQ35" s="147">
        <f t="shared" si="17"/>
        <v>0</v>
      </c>
      <c r="AR35" s="147">
        <f t="shared" si="18"/>
        <v>0</v>
      </c>
      <c r="AS35" s="190">
        <f t="shared" si="19"/>
        <v>0</v>
      </c>
      <c r="AT35" s="189">
        <f t="shared" si="20"/>
        <v>0</v>
      </c>
    </row>
    <row r="36" spans="1:46" x14ac:dyDescent="0.2">
      <c r="A36" s="10">
        <f>+IF(OR(Y36&gt;0,I36&gt;0),MAX(A$14:A35)+1,0)</f>
        <v>0</v>
      </c>
      <c r="B36" s="469"/>
      <c r="C36" s="469"/>
      <c r="D36" s="435"/>
      <c r="E36" s="435"/>
      <c r="F36" s="435"/>
      <c r="G36" s="435"/>
      <c r="H36" s="435"/>
      <c r="I36" s="435">
        <f t="shared" si="0"/>
        <v>0</v>
      </c>
      <c r="J36" s="11"/>
      <c r="K36" s="435"/>
      <c r="L36" s="435"/>
      <c r="M36" s="435"/>
      <c r="N36" s="435"/>
      <c r="O36" s="435"/>
      <c r="P36" s="435">
        <f t="shared" si="1"/>
        <v>0</v>
      </c>
      <c r="Q36" s="11"/>
      <c r="R36" s="435"/>
      <c r="S36" s="435"/>
      <c r="T36" s="435"/>
      <c r="U36" s="435"/>
      <c r="V36" s="435"/>
      <c r="W36" s="435">
        <f t="shared" si="2"/>
        <v>0</v>
      </c>
      <c r="X36" s="447">
        <f t="shared" si="3"/>
        <v>0</v>
      </c>
      <c r="Y36" s="156">
        <f t="shared" si="4"/>
        <v>0</v>
      </c>
      <c r="Z36" s="469"/>
      <c r="AA36" s="469"/>
      <c r="AB36" s="156">
        <f t="shared" si="21"/>
        <v>0</v>
      </c>
      <c r="AC36" s="476"/>
      <c r="AD36" s="396">
        <f t="shared" si="5"/>
        <v>0</v>
      </c>
      <c r="AE36" s="157">
        <f t="shared" si="6"/>
        <v>0</v>
      </c>
      <c r="AF36" s="609"/>
      <c r="AG36" s="147">
        <f t="shared" si="7"/>
        <v>0</v>
      </c>
      <c r="AH36" s="147">
        <f t="shared" si="8"/>
        <v>0</v>
      </c>
      <c r="AI36" s="186">
        <f t="shared" si="9"/>
        <v>0</v>
      </c>
      <c r="AJ36" s="147">
        <f t="shared" si="10"/>
        <v>0</v>
      </c>
      <c r="AK36" s="147">
        <f t="shared" si="11"/>
        <v>0</v>
      </c>
      <c r="AL36" s="186">
        <f t="shared" si="12"/>
        <v>0</v>
      </c>
      <c r="AM36" s="182">
        <f t="shared" si="13"/>
        <v>0</v>
      </c>
      <c r="AN36" s="147">
        <f t="shared" si="14"/>
        <v>0</v>
      </c>
      <c r="AO36" s="147">
        <f t="shared" si="15"/>
        <v>0</v>
      </c>
      <c r="AP36" s="186">
        <f t="shared" si="16"/>
        <v>0</v>
      </c>
      <c r="AQ36" s="147">
        <f t="shared" si="17"/>
        <v>0</v>
      </c>
      <c r="AR36" s="147">
        <f t="shared" si="18"/>
        <v>0</v>
      </c>
      <c r="AS36" s="190">
        <f t="shared" si="19"/>
        <v>0</v>
      </c>
      <c r="AT36" s="189">
        <f t="shared" si="20"/>
        <v>0</v>
      </c>
    </row>
    <row r="37" spans="1:46" x14ac:dyDescent="0.2">
      <c r="A37" s="10">
        <f>+IF(OR(Y37&gt;0,I37&gt;0),MAX(A$14:A36)+1,0)</f>
        <v>0</v>
      </c>
      <c r="B37" s="469"/>
      <c r="C37" s="469"/>
      <c r="D37" s="435"/>
      <c r="E37" s="435"/>
      <c r="F37" s="435"/>
      <c r="G37" s="435"/>
      <c r="H37" s="435"/>
      <c r="I37" s="435">
        <f t="shared" si="0"/>
        <v>0</v>
      </c>
      <c r="J37" s="11"/>
      <c r="K37" s="435"/>
      <c r="L37" s="435"/>
      <c r="M37" s="435"/>
      <c r="N37" s="435"/>
      <c r="O37" s="435"/>
      <c r="P37" s="435">
        <f t="shared" si="1"/>
        <v>0</v>
      </c>
      <c r="Q37" s="11"/>
      <c r="R37" s="435"/>
      <c r="S37" s="435"/>
      <c r="T37" s="435"/>
      <c r="U37" s="435"/>
      <c r="V37" s="435"/>
      <c r="W37" s="435">
        <f t="shared" si="2"/>
        <v>0</v>
      </c>
      <c r="X37" s="447">
        <f t="shared" si="3"/>
        <v>0</v>
      </c>
      <c r="Y37" s="156">
        <f t="shared" si="4"/>
        <v>0</v>
      </c>
      <c r="Z37" s="469"/>
      <c r="AA37" s="469"/>
      <c r="AB37" s="156">
        <f t="shared" si="21"/>
        <v>0</v>
      </c>
      <c r="AC37" s="476"/>
      <c r="AD37" s="396">
        <f t="shared" si="5"/>
        <v>0</v>
      </c>
      <c r="AE37" s="157">
        <f t="shared" si="6"/>
        <v>0</v>
      </c>
      <c r="AF37" s="609"/>
      <c r="AG37" s="147">
        <f t="shared" si="7"/>
        <v>0</v>
      </c>
      <c r="AH37" s="147">
        <f t="shared" si="8"/>
        <v>0</v>
      </c>
      <c r="AI37" s="186">
        <f t="shared" si="9"/>
        <v>0</v>
      </c>
      <c r="AJ37" s="147">
        <f t="shared" si="10"/>
        <v>0</v>
      </c>
      <c r="AK37" s="147">
        <f t="shared" si="11"/>
        <v>0</v>
      </c>
      <c r="AL37" s="186">
        <f t="shared" si="12"/>
        <v>0</v>
      </c>
      <c r="AM37" s="182">
        <f t="shared" si="13"/>
        <v>0</v>
      </c>
      <c r="AN37" s="147">
        <f t="shared" si="14"/>
        <v>0</v>
      </c>
      <c r="AO37" s="147">
        <f t="shared" si="15"/>
        <v>0</v>
      </c>
      <c r="AP37" s="186">
        <f t="shared" si="16"/>
        <v>0</v>
      </c>
      <c r="AQ37" s="147">
        <f t="shared" si="17"/>
        <v>0</v>
      </c>
      <c r="AR37" s="147">
        <f t="shared" si="18"/>
        <v>0</v>
      </c>
      <c r="AS37" s="190">
        <f t="shared" si="19"/>
        <v>0</v>
      </c>
      <c r="AT37" s="189">
        <f t="shared" si="20"/>
        <v>0</v>
      </c>
    </row>
    <row r="38" spans="1:46" x14ac:dyDescent="0.2">
      <c r="A38" s="10">
        <f>+IF(OR(Y38&gt;0,I38&gt;0),MAX(A$14:A37)+1,0)</f>
        <v>0</v>
      </c>
      <c r="B38" s="469"/>
      <c r="C38" s="469"/>
      <c r="D38" s="435"/>
      <c r="E38" s="435"/>
      <c r="F38" s="435"/>
      <c r="G38" s="435"/>
      <c r="H38" s="435"/>
      <c r="I38" s="435">
        <f t="shared" si="0"/>
        <v>0</v>
      </c>
      <c r="J38" s="11"/>
      <c r="K38" s="435"/>
      <c r="L38" s="435"/>
      <c r="M38" s="435"/>
      <c r="N38" s="435"/>
      <c r="O38" s="435"/>
      <c r="P38" s="435">
        <f t="shared" si="1"/>
        <v>0</v>
      </c>
      <c r="Q38" s="11"/>
      <c r="R38" s="435"/>
      <c r="S38" s="435"/>
      <c r="T38" s="435"/>
      <c r="U38" s="435"/>
      <c r="V38" s="435"/>
      <c r="W38" s="435">
        <f t="shared" si="2"/>
        <v>0</v>
      </c>
      <c r="X38" s="447">
        <f t="shared" si="3"/>
        <v>0</v>
      </c>
      <c r="Y38" s="156">
        <f t="shared" si="4"/>
        <v>0</v>
      </c>
      <c r="Z38" s="469"/>
      <c r="AA38" s="469"/>
      <c r="AB38" s="156">
        <f t="shared" si="21"/>
        <v>0</v>
      </c>
      <c r="AC38" s="476"/>
      <c r="AD38" s="396">
        <f t="shared" si="5"/>
        <v>0</v>
      </c>
      <c r="AE38" s="157">
        <f t="shared" si="6"/>
        <v>0</v>
      </c>
      <c r="AF38" s="609"/>
      <c r="AG38" s="147">
        <f t="shared" si="7"/>
        <v>0</v>
      </c>
      <c r="AH38" s="147">
        <f t="shared" si="8"/>
        <v>0</v>
      </c>
      <c r="AI38" s="186">
        <f t="shared" si="9"/>
        <v>0</v>
      </c>
      <c r="AJ38" s="147">
        <f t="shared" si="10"/>
        <v>0</v>
      </c>
      <c r="AK38" s="147">
        <f t="shared" si="11"/>
        <v>0</v>
      </c>
      <c r="AL38" s="186">
        <f t="shared" si="12"/>
        <v>0</v>
      </c>
      <c r="AM38" s="182">
        <f t="shared" si="13"/>
        <v>0</v>
      </c>
      <c r="AN38" s="147">
        <f t="shared" si="14"/>
        <v>0</v>
      </c>
      <c r="AO38" s="147">
        <f t="shared" si="15"/>
        <v>0</v>
      </c>
      <c r="AP38" s="186">
        <f t="shared" si="16"/>
        <v>0</v>
      </c>
      <c r="AQ38" s="147">
        <f t="shared" si="17"/>
        <v>0</v>
      </c>
      <c r="AR38" s="147">
        <f t="shared" si="18"/>
        <v>0</v>
      </c>
      <c r="AS38" s="190">
        <f t="shared" si="19"/>
        <v>0</v>
      </c>
      <c r="AT38" s="189">
        <f t="shared" si="20"/>
        <v>0</v>
      </c>
    </row>
    <row r="39" spans="1:46" x14ac:dyDescent="0.2">
      <c r="A39" s="10">
        <f>+IF(OR(Y39&gt;0,I39&gt;0),MAX(A$14:A38)+1,0)</f>
        <v>0</v>
      </c>
      <c r="B39" s="469"/>
      <c r="C39" s="469"/>
      <c r="D39" s="435"/>
      <c r="E39" s="435"/>
      <c r="F39" s="435"/>
      <c r="G39" s="435"/>
      <c r="H39" s="435"/>
      <c r="I39" s="435">
        <f t="shared" si="0"/>
        <v>0</v>
      </c>
      <c r="J39" s="11"/>
      <c r="K39" s="435"/>
      <c r="L39" s="435"/>
      <c r="M39" s="435"/>
      <c r="N39" s="435"/>
      <c r="O39" s="435"/>
      <c r="P39" s="435">
        <f t="shared" si="1"/>
        <v>0</v>
      </c>
      <c r="Q39" s="11"/>
      <c r="R39" s="435"/>
      <c r="S39" s="435"/>
      <c r="T39" s="435"/>
      <c r="U39" s="435"/>
      <c r="V39" s="435"/>
      <c r="W39" s="435">
        <f t="shared" si="2"/>
        <v>0</v>
      </c>
      <c r="X39" s="447">
        <f t="shared" si="3"/>
        <v>0</v>
      </c>
      <c r="Y39" s="156">
        <f t="shared" si="4"/>
        <v>0</v>
      </c>
      <c r="Z39" s="469"/>
      <c r="AA39" s="469"/>
      <c r="AB39" s="156">
        <f t="shared" si="21"/>
        <v>0</v>
      </c>
      <c r="AC39" s="476"/>
      <c r="AD39" s="396">
        <f t="shared" si="5"/>
        <v>0</v>
      </c>
      <c r="AE39" s="157">
        <f t="shared" si="6"/>
        <v>0</v>
      </c>
      <c r="AF39" s="609"/>
      <c r="AG39" s="147">
        <f t="shared" si="7"/>
        <v>0</v>
      </c>
      <c r="AH39" s="147">
        <f t="shared" si="8"/>
        <v>0</v>
      </c>
      <c r="AI39" s="186">
        <f t="shared" si="9"/>
        <v>0</v>
      </c>
      <c r="AJ39" s="147">
        <f t="shared" si="10"/>
        <v>0</v>
      </c>
      <c r="AK39" s="147">
        <f t="shared" si="11"/>
        <v>0</v>
      </c>
      <c r="AL39" s="186">
        <f t="shared" si="12"/>
        <v>0</v>
      </c>
      <c r="AM39" s="182">
        <f t="shared" si="13"/>
        <v>0</v>
      </c>
      <c r="AN39" s="147">
        <f t="shared" si="14"/>
        <v>0</v>
      </c>
      <c r="AO39" s="147">
        <f t="shared" si="15"/>
        <v>0</v>
      </c>
      <c r="AP39" s="186">
        <f t="shared" si="16"/>
        <v>0</v>
      </c>
      <c r="AQ39" s="147">
        <f t="shared" si="17"/>
        <v>0</v>
      </c>
      <c r="AR39" s="147">
        <f t="shared" si="18"/>
        <v>0</v>
      </c>
      <c r="AS39" s="190">
        <f t="shared" si="19"/>
        <v>0</v>
      </c>
      <c r="AT39" s="189">
        <f t="shared" si="20"/>
        <v>0</v>
      </c>
    </row>
    <row r="40" spans="1:46" x14ac:dyDescent="0.2">
      <c r="A40" s="10">
        <f>+IF(OR(Y40&gt;0,I40&gt;0),MAX(A$14:A39)+1,0)</f>
        <v>0</v>
      </c>
      <c r="B40" s="469"/>
      <c r="C40" s="469"/>
      <c r="D40" s="435"/>
      <c r="E40" s="435"/>
      <c r="F40" s="435"/>
      <c r="G40" s="435"/>
      <c r="H40" s="435"/>
      <c r="I40" s="435">
        <f t="shared" si="0"/>
        <v>0</v>
      </c>
      <c r="J40" s="11"/>
      <c r="K40" s="435"/>
      <c r="L40" s="435"/>
      <c r="M40" s="435"/>
      <c r="N40" s="435"/>
      <c r="O40" s="435"/>
      <c r="P40" s="435">
        <f t="shared" si="1"/>
        <v>0</v>
      </c>
      <c r="Q40" s="11"/>
      <c r="R40" s="435"/>
      <c r="S40" s="435"/>
      <c r="T40" s="435"/>
      <c r="U40" s="435"/>
      <c r="V40" s="435"/>
      <c r="W40" s="435">
        <f t="shared" si="2"/>
        <v>0</v>
      </c>
      <c r="X40" s="447">
        <f t="shared" si="3"/>
        <v>0</v>
      </c>
      <c r="Y40" s="156">
        <f t="shared" si="4"/>
        <v>0</v>
      </c>
      <c r="Z40" s="469"/>
      <c r="AA40" s="469"/>
      <c r="AB40" s="156">
        <f t="shared" si="21"/>
        <v>0</v>
      </c>
      <c r="AC40" s="476"/>
      <c r="AD40" s="396">
        <f t="shared" si="5"/>
        <v>0</v>
      </c>
      <c r="AE40" s="157">
        <f t="shared" si="6"/>
        <v>0</v>
      </c>
      <c r="AF40" s="609"/>
      <c r="AG40" s="147">
        <f t="shared" si="7"/>
        <v>0</v>
      </c>
      <c r="AH40" s="147">
        <f t="shared" si="8"/>
        <v>0</v>
      </c>
      <c r="AI40" s="186">
        <f t="shared" si="9"/>
        <v>0</v>
      </c>
      <c r="AJ40" s="147">
        <f t="shared" si="10"/>
        <v>0</v>
      </c>
      <c r="AK40" s="147">
        <f t="shared" si="11"/>
        <v>0</v>
      </c>
      <c r="AL40" s="186">
        <f t="shared" si="12"/>
        <v>0</v>
      </c>
      <c r="AM40" s="182">
        <f t="shared" si="13"/>
        <v>0</v>
      </c>
      <c r="AN40" s="147">
        <f t="shared" si="14"/>
        <v>0</v>
      </c>
      <c r="AO40" s="147">
        <f t="shared" si="15"/>
        <v>0</v>
      </c>
      <c r="AP40" s="186">
        <f t="shared" si="16"/>
        <v>0</v>
      </c>
      <c r="AQ40" s="147">
        <f t="shared" si="17"/>
        <v>0</v>
      </c>
      <c r="AR40" s="147">
        <f t="shared" si="18"/>
        <v>0</v>
      </c>
      <c r="AS40" s="190">
        <f t="shared" si="19"/>
        <v>0</v>
      </c>
      <c r="AT40" s="189">
        <f t="shared" si="20"/>
        <v>0</v>
      </c>
    </row>
    <row r="41" spans="1:46" x14ac:dyDescent="0.2">
      <c r="A41" s="10">
        <f>+IF(OR(Y41&gt;0,I41&gt;0),MAX(A$14:A40)+1,0)</f>
        <v>0</v>
      </c>
      <c r="B41" s="469"/>
      <c r="C41" s="469"/>
      <c r="D41" s="435"/>
      <c r="E41" s="435"/>
      <c r="F41" s="435"/>
      <c r="G41" s="435"/>
      <c r="H41" s="435"/>
      <c r="I41" s="435">
        <f t="shared" si="0"/>
        <v>0</v>
      </c>
      <c r="J41" s="11"/>
      <c r="K41" s="435"/>
      <c r="L41" s="435"/>
      <c r="M41" s="435"/>
      <c r="N41" s="435"/>
      <c r="O41" s="435"/>
      <c r="P41" s="435">
        <f t="shared" si="1"/>
        <v>0</v>
      </c>
      <c r="Q41" s="11"/>
      <c r="R41" s="435"/>
      <c r="S41" s="435"/>
      <c r="T41" s="435"/>
      <c r="U41" s="435"/>
      <c r="V41" s="435"/>
      <c r="W41" s="435">
        <f t="shared" si="2"/>
        <v>0</v>
      </c>
      <c r="X41" s="447">
        <f t="shared" si="3"/>
        <v>0</v>
      </c>
      <c r="Y41" s="156">
        <f t="shared" si="4"/>
        <v>0</v>
      </c>
      <c r="Z41" s="469"/>
      <c r="AA41" s="469"/>
      <c r="AB41" s="156">
        <f t="shared" si="21"/>
        <v>0</v>
      </c>
      <c r="AC41" s="476"/>
      <c r="AD41" s="396">
        <f t="shared" si="5"/>
        <v>0</v>
      </c>
      <c r="AE41" s="157">
        <f t="shared" si="6"/>
        <v>0</v>
      </c>
      <c r="AF41" s="609"/>
      <c r="AG41" s="147">
        <f t="shared" si="7"/>
        <v>0</v>
      </c>
      <c r="AH41" s="147">
        <f t="shared" si="8"/>
        <v>0</v>
      </c>
      <c r="AI41" s="186">
        <f t="shared" si="9"/>
        <v>0</v>
      </c>
      <c r="AJ41" s="147">
        <f t="shared" si="10"/>
        <v>0</v>
      </c>
      <c r="AK41" s="147">
        <f t="shared" si="11"/>
        <v>0</v>
      </c>
      <c r="AL41" s="186">
        <f t="shared" si="12"/>
        <v>0</v>
      </c>
      <c r="AM41" s="182">
        <f t="shared" si="13"/>
        <v>0</v>
      </c>
      <c r="AN41" s="147">
        <f t="shared" si="14"/>
        <v>0</v>
      </c>
      <c r="AO41" s="147">
        <f t="shared" si="15"/>
        <v>0</v>
      </c>
      <c r="AP41" s="186">
        <f t="shared" si="16"/>
        <v>0</v>
      </c>
      <c r="AQ41" s="147">
        <f t="shared" si="17"/>
        <v>0</v>
      </c>
      <c r="AR41" s="147">
        <f t="shared" si="18"/>
        <v>0</v>
      </c>
      <c r="AS41" s="190">
        <f t="shared" si="19"/>
        <v>0</v>
      </c>
      <c r="AT41" s="189">
        <f t="shared" si="20"/>
        <v>0</v>
      </c>
    </row>
    <row r="42" spans="1:46" x14ac:dyDescent="0.2">
      <c r="A42" s="10">
        <f>+IF(OR(Y42&gt;0,I42&gt;0),MAX(A$14:A41)+1,0)</f>
        <v>0</v>
      </c>
      <c r="B42" s="469"/>
      <c r="C42" s="469"/>
      <c r="D42" s="435"/>
      <c r="E42" s="435"/>
      <c r="F42" s="435"/>
      <c r="G42" s="435"/>
      <c r="H42" s="435"/>
      <c r="I42" s="435">
        <f t="shared" si="0"/>
        <v>0</v>
      </c>
      <c r="J42" s="11"/>
      <c r="K42" s="435"/>
      <c r="L42" s="435"/>
      <c r="M42" s="435"/>
      <c r="N42" s="435"/>
      <c r="O42" s="435"/>
      <c r="P42" s="435">
        <f t="shared" si="1"/>
        <v>0</v>
      </c>
      <c r="Q42" s="11"/>
      <c r="R42" s="435"/>
      <c r="S42" s="435"/>
      <c r="T42" s="435"/>
      <c r="U42" s="435"/>
      <c r="V42" s="435"/>
      <c r="W42" s="435">
        <f t="shared" si="2"/>
        <v>0</v>
      </c>
      <c r="X42" s="447">
        <f t="shared" si="3"/>
        <v>0</v>
      </c>
      <c r="Y42" s="156">
        <f t="shared" si="4"/>
        <v>0</v>
      </c>
      <c r="Z42" s="469"/>
      <c r="AA42" s="469"/>
      <c r="AB42" s="156">
        <f t="shared" si="21"/>
        <v>0</v>
      </c>
      <c r="AC42" s="476"/>
      <c r="AD42" s="396">
        <f t="shared" si="5"/>
        <v>0</v>
      </c>
      <c r="AE42" s="157">
        <f t="shared" si="6"/>
        <v>0</v>
      </c>
      <c r="AF42" s="609"/>
      <c r="AG42" s="147">
        <f t="shared" si="7"/>
        <v>0</v>
      </c>
      <c r="AH42" s="147">
        <f t="shared" si="8"/>
        <v>0</v>
      </c>
      <c r="AI42" s="186">
        <f t="shared" si="9"/>
        <v>0</v>
      </c>
      <c r="AJ42" s="147">
        <f t="shared" si="10"/>
        <v>0</v>
      </c>
      <c r="AK42" s="147">
        <f t="shared" si="11"/>
        <v>0</v>
      </c>
      <c r="AL42" s="186">
        <f t="shared" si="12"/>
        <v>0</v>
      </c>
      <c r="AM42" s="182">
        <f t="shared" si="13"/>
        <v>0</v>
      </c>
      <c r="AN42" s="147">
        <f t="shared" si="14"/>
        <v>0</v>
      </c>
      <c r="AO42" s="147">
        <f t="shared" si="15"/>
        <v>0</v>
      </c>
      <c r="AP42" s="186">
        <f t="shared" si="16"/>
        <v>0</v>
      </c>
      <c r="AQ42" s="147">
        <f t="shared" si="17"/>
        <v>0</v>
      </c>
      <c r="AR42" s="147">
        <f t="shared" si="18"/>
        <v>0</v>
      </c>
      <c r="AS42" s="190">
        <f t="shared" si="19"/>
        <v>0</v>
      </c>
      <c r="AT42" s="189">
        <f t="shared" si="20"/>
        <v>0</v>
      </c>
    </row>
    <row r="43" spans="1:46" x14ac:dyDescent="0.2">
      <c r="A43" s="10">
        <f>+IF(OR(Y43&gt;0,I43&gt;0),MAX(A$14:A42)+1,0)</f>
        <v>0</v>
      </c>
      <c r="B43" s="469"/>
      <c r="C43" s="469"/>
      <c r="D43" s="435"/>
      <c r="E43" s="435"/>
      <c r="F43" s="435"/>
      <c r="G43" s="435"/>
      <c r="H43" s="435"/>
      <c r="I43" s="435">
        <f t="shared" si="0"/>
        <v>0</v>
      </c>
      <c r="J43" s="11"/>
      <c r="K43" s="435"/>
      <c r="L43" s="435"/>
      <c r="M43" s="435"/>
      <c r="N43" s="435"/>
      <c r="O43" s="435"/>
      <c r="P43" s="435">
        <f t="shared" si="1"/>
        <v>0</v>
      </c>
      <c r="Q43" s="11"/>
      <c r="R43" s="435"/>
      <c r="S43" s="435"/>
      <c r="T43" s="435"/>
      <c r="U43" s="435"/>
      <c r="V43" s="435"/>
      <c r="W43" s="435">
        <f t="shared" si="2"/>
        <v>0</v>
      </c>
      <c r="X43" s="447">
        <f t="shared" si="3"/>
        <v>0</v>
      </c>
      <c r="Y43" s="156">
        <f t="shared" si="4"/>
        <v>0</v>
      </c>
      <c r="Z43" s="469"/>
      <c r="AA43" s="469"/>
      <c r="AB43" s="156">
        <f t="shared" si="21"/>
        <v>0</v>
      </c>
      <c r="AC43" s="476"/>
      <c r="AD43" s="396">
        <f t="shared" si="5"/>
        <v>0</v>
      </c>
      <c r="AE43" s="157">
        <f t="shared" si="6"/>
        <v>0</v>
      </c>
      <c r="AF43" s="609"/>
      <c r="AG43" s="147">
        <f t="shared" si="7"/>
        <v>0</v>
      </c>
      <c r="AH43" s="147">
        <f t="shared" si="8"/>
        <v>0</v>
      </c>
      <c r="AI43" s="186">
        <f t="shared" si="9"/>
        <v>0</v>
      </c>
      <c r="AJ43" s="147">
        <f t="shared" si="10"/>
        <v>0</v>
      </c>
      <c r="AK43" s="147">
        <f t="shared" si="11"/>
        <v>0</v>
      </c>
      <c r="AL43" s="186">
        <f t="shared" si="12"/>
        <v>0</v>
      </c>
      <c r="AM43" s="182">
        <f t="shared" si="13"/>
        <v>0</v>
      </c>
      <c r="AN43" s="147">
        <f t="shared" si="14"/>
        <v>0</v>
      </c>
      <c r="AO43" s="147">
        <f t="shared" si="15"/>
        <v>0</v>
      </c>
      <c r="AP43" s="186">
        <f t="shared" si="16"/>
        <v>0</v>
      </c>
      <c r="AQ43" s="147">
        <f t="shared" si="17"/>
        <v>0</v>
      </c>
      <c r="AR43" s="147">
        <f t="shared" si="18"/>
        <v>0</v>
      </c>
      <c r="AS43" s="190">
        <f t="shared" si="19"/>
        <v>0</v>
      </c>
      <c r="AT43" s="189">
        <f t="shared" si="20"/>
        <v>0</v>
      </c>
    </row>
    <row r="44" spans="1:46" x14ac:dyDescent="0.2">
      <c r="A44" s="10">
        <f>+IF(OR(Y44&gt;0,I44&gt;0),MAX(A$14:A43)+1,0)</f>
        <v>0</v>
      </c>
      <c r="B44" s="469"/>
      <c r="C44" s="469"/>
      <c r="D44" s="435"/>
      <c r="E44" s="435"/>
      <c r="F44" s="435"/>
      <c r="G44" s="435"/>
      <c r="H44" s="435"/>
      <c r="I44" s="435">
        <f t="shared" si="0"/>
        <v>0</v>
      </c>
      <c r="J44" s="11"/>
      <c r="K44" s="435"/>
      <c r="L44" s="435"/>
      <c r="M44" s="435"/>
      <c r="N44" s="435"/>
      <c r="O44" s="435"/>
      <c r="P44" s="435">
        <f t="shared" si="1"/>
        <v>0</v>
      </c>
      <c r="Q44" s="11"/>
      <c r="R44" s="435"/>
      <c r="S44" s="435"/>
      <c r="T44" s="435"/>
      <c r="U44" s="435"/>
      <c r="V44" s="435"/>
      <c r="W44" s="435">
        <f t="shared" si="2"/>
        <v>0</v>
      </c>
      <c r="X44" s="447">
        <f t="shared" si="3"/>
        <v>0</v>
      </c>
      <c r="Y44" s="156">
        <f t="shared" si="4"/>
        <v>0</v>
      </c>
      <c r="Z44" s="469"/>
      <c r="AA44" s="469"/>
      <c r="AB44" s="156">
        <f t="shared" si="21"/>
        <v>0</v>
      </c>
      <c r="AC44" s="476"/>
      <c r="AD44" s="396">
        <f t="shared" si="5"/>
        <v>0</v>
      </c>
      <c r="AE44" s="157">
        <f t="shared" si="6"/>
        <v>0</v>
      </c>
      <c r="AF44" s="609"/>
      <c r="AG44" s="147">
        <f t="shared" si="7"/>
        <v>0</v>
      </c>
      <c r="AH44" s="147">
        <f t="shared" si="8"/>
        <v>0</v>
      </c>
      <c r="AI44" s="186">
        <f t="shared" si="9"/>
        <v>0</v>
      </c>
      <c r="AJ44" s="147">
        <f t="shared" si="10"/>
        <v>0</v>
      </c>
      <c r="AK44" s="147">
        <f t="shared" si="11"/>
        <v>0</v>
      </c>
      <c r="AL44" s="186">
        <f t="shared" si="12"/>
        <v>0</v>
      </c>
      <c r="AM44" s="182">
        <f t="shared" si="13"/>
        <v>0</v>
      </c>
      <c r="AN44" s="147">
        <f t="shared" si="14"/>
        <v>0</v>
      </c>
      <c r="AO44" s="147">
        <f t="shared" si="15"/>
        <v>0</v>
      </c>
      <c r="AP44" s="186">
        <f t="shared" si="16"/>
        <v>0</v>
      </c>
      <c r="AQ44" s="147">
        <f t="shared" si="17"/>
        <v>0</v>
      </c>
      <c r="AR44" s="147">
        <f t="shared" si="18"/>
        <v>0</v>
      </c>
      <c r="AS44" s="190">
        <f t="shared" si="19"/>
        <v>0</v>
      </c>
      <c r="AT44" s="189">
        <f t="shared" si="20"/>
        <v>0</v>
      </c>
    </row>
    <row r="45" spans="1:46" x14ac:dyDescent="0.2">
      <c r="A45" s="10">
        <f>+IF(OR(Y45&gt;0,I45&gt;0),MAX(A$14:A44)+1,0)</f>
        <v>0</v>
      </c>
      <c r="B45" s="469"/>
      <c r="C45" s="469"/>
      <c r="D45" s="435"/>
      <c r="E45" s="435"/>
      <c r="F45" s="435"/>
      <c r="G45" s="435"/>
      <c r="H45" s="435"/>
      <c r="I45" s="435">
        <f t="shared" si="0"/>
        <v>0</v>
      </c>
      <c r="J45" s="11"/>
      <c r="K45" s="435"/>
      <c r="L45" s="435"/>
      <c r="M45" s="435"/>
      <c r="N45" s="435"/>
      <c r="O45" s="435"/>
      <c r="P45" s="435">
        <f t="shared" si="1"/>
        <v>0</v>
      </c>
      <c r="Q45" s="11"/>
      <c r="R45" s="435"/>
      <c r="S45" s="435"/>
      <c r="T45" s="435"/>
      <c r="U45" s="435"/>
      <c r="V45" s="435"/>
      <c r="W45" s="435">
        <f t="shared" si="2"/>
        <v>0</v>
      </c>
      <c r="X45" s="447">
        <f t="shared" si="3"/>
        <v>0</v>
      </c>
      <c r="Y45" s="156">
        <f t="shared" si="4"/>
        <v>0</v>
      </c>
      <c r="Z45" s="469"/>
      <c r="AA45" s="469"/>
      <c r="AB45" s="156">
        <f t="shared" si="21"/>
        <v>0</v>
      </c>
      <c r="AC45" s="476"/>
      <c r="AD45" s="396">
        <f t="shared" si="5"/>
        <v>0</v>
      </c>
      <c r="AE45" s="157">
        <f t="shared" si="6"/>
        <v>0</v>
      </c>
      <c r="AF45" s="609"/>
      <c r="AG45" s="147">
        <f t="shared" si="7"/>
        <v>0</v>
      </c>
      <c r="AH45" s="147">
        <f t="shared" si="8"/>
        <v>0</v>
      </c>
      <c r="AI45" s="186">
        <f t="shared" si="9"/>
        <v>0</v>
      </c>
      <c r="AJ45" s="147">
        <f t="shared" si="10"/>
        <v>0</v>
      </c>
      <c r="AK45" s="147">
        <f t="shared" si="11"/>
        <v>0</v>
      </c>
      <c r="AL45" s="186">
        <f t="shared" si="12"/>
        <v>0</v>
      </c>
      <c r="AM45" s="182">
        <f t="shared" si="13"/>
        <v>0</v>
      </c>
      <c r="AN45" s="147">
        <f t="shared" si="14"/>
        <v>0</v>
      </c>
      <c r="AO45" s="147">
        <f t="shared" si="15"/>
        <v>0</v>
      </c>
      <c r="AP45" s="186">
        <f t="shared" si="16"/>
        <v>0</v>
      </c>
      <c r="AQ45" s="147">
        <f t="shared" si="17"/>
        <v>0</v>
      </c>
      <c r="AR45" s="147">
        <f t="shared" si="18"/>
        <v>0</v>
      </c>
      <c r="AS45" s="190">
        <f t="shared" si="19"/>
        <v>0</v>
      </c>
      <c r="AT45" s="189">
        <f t="shared" si="20"/>
        <v>0</v>
      </c>
    </row>
    <row r="46" spans="1:46" x14ac:dyDescent="0.2">
      <c r="A46" s="10">
        <f>+IF(OR(Y46&gt;0,I46&gt;0),MAX(A$14:A45)+1,0)</f>
        <v>0</v>
      </c>
      <c r="B46" s="469"/>
      <c r="C46" s="469"/>
      <c r="D46" s="435"/>
      <c r="E46" s="435"/>
      <c r="F46" s="435"/>
      <c r="G46" s="435"/>
      <c r="H46" s="435"/>
      <c r="I46" s="435">
        <f t="shared" si="0"/>
        <v>0</v>
      </c>
      <c r="J46" s="11"/>
      <c r="K46" s="435"/>
      <c r="L46" s="435"/>
      <c r="M46" s="435"/>
      <c r="N46" s="435"/>
      <c r="O46" s="435"/>
      <c r="P46" s="435">
        <f t="shared" si="1"/>
        <v>0</v>
      </c>
      <c r="Q46" s="11"/>
      <c r="R46" s="435"/>
      <c r="S46" s="435"/>
      <c r="T46" s="435"/>
      <c r="U46" s="435"/>
      <c r="V46" s="435"/>
      <c r="W46" s="435">
        <f t="shared" si="2"/>
        <v>0</v>
      </c>
      <c r="X46" s="447">
        <f t="shared" si="3"/>
        <v>0</v>
      </c>
      <c r="Y46" s="156">
        <f t="shared" si="4"/>
        <v>0</v>
      </c>
      <c r="Z46" s="469"/>
      <c r="AA46" s="469"/>
      <c r="AB46" s="156">
        <f t="shared" si="21"/>
        <v>0</v>
      </c>
      <c r="AC46" s="476"/>
      <c r="AD46" s="396">
        <f t="shared" si="5"/>
        <v>0</v>
      </c>
      <c r="AE46" s="157">
        <f t="shared" si="6"/>
        <v>0</v>
      </c>
      <c r="AF46" s="609"/>
      <c r="AG46" s="147">
        <f t="shared" si="7"/>
        <v>0</v>
      </c>
      <c r="AH46" s="147">
        <f t="shared" si="8"/>
        <v>0</v>
      </c>
      <c r="AI46" s="186">
        <f t="shared" si="9"/>
        <v>0</v>
      </c>
      <c r="AJ46" s="147">
        <f t="shared" si="10"/>
        <v>0</v>
      </c>
      <c r="AK46" s="147">
        <f t="shared" si="11"/>
        <v>0</v>
      </c>
      <c r="AL46" s="186">
        <f t="shared" si="12"/>
        <v>0</v>
      </c>
      <c r="AM46" s="182">
        <f t="shared" si="13"/>
        <v>0</v>
      </c>
      <c r="AN46" s="147">
        <f t="shared" si="14"/>
        <v>0</v>
      </c>
      <c r="AO46" s="147">
        <f t="shared" si="15"/>
        <v>0</v>
      </c>
      <c r="AP46" s="186">
        <f t="shared" si="16"/>
        <v>0</v>
      </c>
      <c r="AQ46" s="147">
        <f t="shared" si="17"/>
        <v>0</v>
      </c>
      <c r="AR46" s="147">
        <f t="shared" si="18"/>
        <v>0</v>
      </c>
      <c r="AS46" s="190">
        <f t="shared" si="19"/>
        <v>0</v>
      </c>
      <c r="AT46" s="189">
        <f t="shared" si="20"/>
        <v>0</v>
      </c>
    </row>
    <row r="47" spans="1:46" x14ac:dyDescent="0.2">
      <c r="A47" s="10">
        <f>+IF(OR(Y47&gt;0,I47&gt;0),MAX(A$14:A46)+1,0)</f>
        <v>0</v>
      </c>
      <c r="B47" s="469"/>
      <c r="C47" s="469"/>
      <c r="D47" s="435"/>
      <c r="E47" s="435"/>
      <c r="F47" s="435"/>
      <c r="G47" s="435"/>
      <c r="H47" s="435"/>
      <c r="I47" s="435">
        <f t="shared" si="0"/>
        <v>0</v>
      </c>
      <c r="J47" s="11"/>
      <c r="K47" s="435"/>
      <c r="L47" s="435"/>
      <c r="M47" s="435"/>
      <c r="N47" s="435"/>
      <c r="O47" s="435"/>
      <c r="P47" s="435">
        <f t="shared" si="1"/>
        <v>0</v>
      </c>
      <c r="Q47" s="11"/>
      <c r="R47" s="435"/>
      <c r="S47" s="435"/>
      <c r="T47" s="435"/>
      <c r="U47" s="435"/>
      <c r="V47" s="435"/>
      <c r="W47" s="435">
        <f t="shared" si="2"/>
        <v>0</v>
      </c>
      <c r="X47" s="447">
        <f t="shared" si="3"/>
        <v>0</v>
      </c>
      <c r="Y47" s="156">
        <f t="shared" si="4"/>
        <v>0</v>
      </c>
      <c r="Z47" s="469"/>
      <c r="AA47" s="469"/>
      <c r="AB47" s="156">
        <f t="shared" si="21"/>
        <v>0</v>
      </c>
      <c r="AC47" s="476"/>
      <c r="AD47" s="396">
        <f t="shared" si="5"/>
        <v>0</v>
      </c>
      <c r="AE47" s="157">
        <f t="shared" si="6"/>
        <v>0</v>
      </c>
      <c r="AF47" s="609"/>
      <c r="AG47" s="147">
        <f t="shared" si="7"/>
        <v>0</v>
      </c>
      <c r="AH47" s="147">
        <f t="shared" si="8"/>
        <v>0</v>
      </c>
      <c r="AI47" s="186">
        <f t="shared" si="9"/>
        <v>0</v>
      </c>
      <c r="AJ47" s="147">
        <f t="shared" si="10"/>
        <v>0</v>
      </c>
      <c r="AK47" s="147">
        <f t="shared" si="11"/>
        <v>0</v>
      </c>
      <c r="AL47" s="186">
        <f t="shared" si="12"/>
        <v>0</v>
      </c>
      <c r="AM47" s="182">
        <f t="shared" si="13"/>
        <v>0</v>
      </c>
      <c r="AN47" s="147">
        <f t="shared" si="14"/>
        <v>0</v>
      </c>
      <c r="AO47" s="147">
        <f t="shared" si="15"/>
        <v>0</v>
      </c>
      <c r="AP47" s="186">
        <f t="shared" si="16"/>
        <v>0</v>
      </c>
      <c r="AQ47" s="147">
        <f t="shared" si="17"/>
        <v>0</v>
      </c>
      <c r="AR47" s="147">
        <f t="shared" si="18"/>
        <v>0</v>
      </c>
      <c r="AS47" s="190">
        <f t="shared" si="19"/>
        <v>0</v>
      </c>
      <c r="AT47" s="189">
        <f t="shared" si="20"/>
        <v>0</v>
      </c>
    </row>
    <row r="48" spans="1:46" x14ac:dyDescent="0.2">
      <c r="A48" s="10">
        <f>+IF(OR(Y48&gt;0,I48&gt;0),MAX(A$14:A47)+1,0)</f>
        <v>0</v>
      </c>
      <c r="B48" s="469"/>
      <c r="C48" s="469"/>
      <c r="D48" s="435"/>
      <c r="E48" s="435"/>
      <c r="F48" s="435"/>
      <c r="G48" s="435"/>
      <c r="H48" s="435"/>
      <c r="I48" s="435">
        <f t="shared" si="0"/>
        <v>0</v>
      </c>
      <c r="J48" s="11"/>
      <c r="K48" s="435"/>
      <c r="L48" s="435"/>
      <c r="M48" s="435"/>
      <c r="N48" s="435"/>
      <c r="O48" s="435"/>
      <c r="P48" s="435">
        <f t="shared" si="1"/>
        <v>0</v>
      </c>
      <c r="Q48" s="11"/>
      <c r="R48" s="435"/>
      <c r="S48" s="435"/>
      <c r="T48" s="435"/>
      <c r="U48" s="435"/>
      <c r="V48" s="435"/>
      <c r="W48" s="435">
        <f t="shared" si="2"/>
        <v>0</v>
      </c>
      <c r="X48" s="447">
        <f t="shared" si="3"/>
        <v>0</v>
      </c>
      <c r="Y48" s="156">
        <f t="shared" si="4"/>
        <v>0</v>
      </c>
      <c r="Z48" s="469"/>
      <c r="AA48" s="469"/>
      <c r="AB48" s="156">
        <f t="shared" si="21"/>
        <v>0</v>
      </c>
      <c r="AC48" s="476"/>
      <c r="AD48" s="396">
        <f t="shared" si="5"/>
        <v>0</v>
      </c>
      <c r="AE48" s="157">
        <f t="shared" si="6"/>
        <v>0</v>
      </c>
      <c r="AF48" s="609"/>
      <c r="AG48" s="147">
        <f t="shared" si="7"/>
        <v>0</v>
      </c>
      <c r="AH48" s="147">
        <f t="shared" si="8"/>
        <v>0</v>
      </c>
      <c r="AI48" s="186">
        <f t="shared" si="9"/>
        <v>0</v>
      </c>
      <c r="AJ48" s="147">
        <f t="shared" si="10"/>
        <v>0</v>
      </c>
      <c r="AK48" s="147">
        <f t="shared" si="11"/>
        <v>0</v>
      </c>
      <c r="AL48" s="186">
        <f t="shared" si="12"/>
        <v>0</v>
      </c>
      <c r="AM48" s="182">
        <f t="shared" si="13"/>
        <v>0</v>
      </c>
      <c r="AN48" s="147">
        <f t="shared" si="14"/>
        <v>0</v>
      </c>
      <c r="AO48" s="147">
        <f t="shared" si="15"/>
        <v>0</v>
      </c>
      <c r="AP48" s="186">
        <f t="shared" si="16"/>
        <v>0</v>
      </c>
      <c r="AQ48" s="147">
        <f t="shared" si="17"/>
        <v>0</v>
      </c>
      <c r="AR48" s="147">
        <f t="shared" si="18"/>
        <v>0</v>
      </c>
      <c r="AS48" s="190">
        <f t="shared" si="19"/>
        <v>0</v>
      </c>
      <c r="AT48" s="189">
        <f t="shared" si="20"/>
        <v>0</v>
      </c>
    </row>
    <row r="49" spans="1:46" x14ac:dyDescent="0.2">
      <c r="A49" s="10">
        <f>+IF(OR(Y49&gt;0,I49&gt;0),MAX(A$14:A48)+1,0)</f>
        <v>0</v>
      </c>
      <c r="B49" s="469"/>
      <c r="C49" s="469"/>
      <c r="D49" s="435"/>
      <c r="E49" s="435"/>
      <c r="F49" s="435"/>
      <c r="G49" s="435"/>
      <c r="H49" s="435"/>
      <c r="I49" s="435">
        <f t="shared" si="0"/>
        <v>0</v>
      </c>
      <c r="J49" s="11"/>
      <c r="K49" s="435"/>
      <c r="L49" s="435"/>
      <c r="M49" s="435"/>
      <c r="N49" s="435"/>
      <c r="O49" s="435"/>
      <c r="P49" s="435">
        <f t="shared" si="1"/>
        <v>0</v>
      </c>
      <c r="Q49" s="11"/>
      <c r="R49" s="435"/>
      <c r="S49" s="435"/>
      <c r="T49" s="435"/>
      <c r="U49" s="435"/>
      <c r="V49" s="435"/>
      <c r="W49" s="435">
        <f t="shared" si="2"/>
        <v>0</v>
      </c>
      <c r="X49" s="447">
        <f t="shared" si="3"/>
        <v>0</v>
      </c>
      <c r="Y49" s="156">
        <f t="shared" si="4"/>
        <v>0</v>
      </c>
      <c r="Z49" s="469"/>
      <c r="AA49" s="469"/>
      <c r="AB49" s="156">
        <f t="shared" si="21"/>
        <v>0</v>
      </c>
      <c r="AC49" s="476"/>
      <c r="AD49" s="396">
        <f t="shared" si="5"/>
        <v>0</v>
      </c>
      <c r="AE49" s="157">
        <f t="shared" si="6"/>
        <v>0</v>
      </c>
      <c r="AF49" s="609"/>
      <c r="AG49" s="147">
        <f t="shared" si="7"/>
        <v>0</v>
      </c>
      <c r="AH49" s="147">
        <f t="shared" si="8"/>
        <v>0</v>
      </c>
      <c r="AI49" s="186">
        <f t="shared" si="9"/>
        <v>0</v>
      </c>
      <c r="AJ49" s="147">
        <f t="shared" si="10"/>
        <v>0</v>
      </c>
      <c r="AK49" s="147">
        <f t="shared" si="11"/>
        <v>0</v>
      </c>
      <c r="AL49" s="186">
        <f t="shared" si="12"/>
        <v>0</v>
      </c>
      <c r="AM49" s="182">
        <f t="shared" si="13"/>
        <v>0</v>
      </c>
      <c r="AN49" s="147">
        <f t="shared" si="14"/>
        <v>0</v>
      </c>
      <c r="AO49" s="147">
        <f t="shared" si="15"/>
        <v>0</v>
      </c>
      <c r="AP49" s="186">
        <f t="shared" si="16"/>
        <v>0</v>
      </c>
      <c r="AQ49" s="147">
        <f t="shared" si="17"/>
        <v>0</v>
      </c>
      <c r="AR49" s="147">
        <f t="shared" si="18"/>
        <v>0</v>
      </c>
      <c r="AS49" s="190">
        <f t="shared" si="19"/>
        <v>0</v>
      </c>
      <c r="AT49" s="189">
        <f t="shared" si="20"/>
        <v>0</v>
      </c>
    </row>
    <row r="50" spans="1:46" x14ac:dyDescent="0.2">
      <c r="A50" s="10">
        <f>+IF(OR(Y50&gt;0,I50&gt;0),MAX(A$14:A49)+1,0)</f>
        <v>0</v>
      </c>
      <c r="B50" s="469"/>
      <c r="C50" s="469"/>
      <c r="D50" s="435"/>
      <c r="E50" s="435"/>
      <c r="F50" s="435"/>
      <c r="G50" s="435"/>
      <c r="H50" s="435"/>
      <c r="I50" s="435">
        <f t="shared" si="0"/>
        <v>0</v>
      </c>
      <c r="J50" s="11"/>
      <c r="K50" s="435"/>
      <c r="L50" s="435"/>
      <c r="M50" s="435"/>
      <c r="N50" s="435"/>
      <c r="O50" s="435"/>
      <c r="P50" s="435">
        <f t="shared" si="1"/>
        <v>0</v>
      </c>
      <c r="Q50" s="11"/>
      <c r="R50" s="435"/>
      <c r="S50" s="435"/>
      <c r="T50" s="435"/>
      <c r="U50" s="435"/>
      <c r="V50" s="435"/>
      <c r="W50" s="435">
        <f t="shared" si="2"/>
        <v>0</v>
      </c>
      <c r="X50" s="447">
        <f t="shared" si="3"/>
        <v>0</v>
      </c>
      <c r="Y50" s="156">
        <f t="shared" si="4"/>
        <v>0</v>
      </c>
      <c r="Z50" s="469"/>
      <c r="AA50" s="469"/>
      <c r="AB50" s="156">
        <f t="shared" si="21"/>
        <v>0</v>
      </c>
      <c r="AC50" s="476"/>
      <c r="AD50" s="396">
        <f t="shared" si="5"/>
        <v>0</v>
      </c>
      <c r="AE50" s="157">
        <f t="shared" si="6"/>
        <v>0</v>
      </c>
      <c r="AF50" s="609"/>
      <c r="AG50" s="147">
        <f t="shared" si="7"/>
        <v>0</v>
      </c>
      <c r="AH50" s="147">
        <f t="shared" si="8"/>
        <v>0</v>
      </c>
      <c r="AI50" s="186">
        <f t="shared" si="9"/>
        <v>0</v>
      </c>
      <c r="AJ50" s="147">
        <f t="shared" si="10"/>
        <v>0</v>
      </c>
      <c r="AK50" s="147">
        <f t="shared" si="11"/>
        <v>0</v>
      </c>
      <c r="AL50" s="186">
        <f t="shared" si="12"/>
        <v>0</v>
      </c>
      <c r="AM50" s="182">
        <f t="shared" si="13"/>
        <v>0</v>
      </c>
      <c r="AN50" s="147">
        <f t="shared" si="14"/>
        <v>0</v>
      </c>
      <c r="AO50" s="147">
        <f t="shared" si="15"/>
        <v>0</v>
      </c>
      <c r="AP50" s="186">
        <f t="shared" si="16"/>
        <v>0</v>
      </c>
      <c r="AQ50" s="147">
        <f t="shared" si="17"/>
        <v>0</v>
      </c>
      <c r="AR50" s="147">
        <f t="shared" si="18"/>
        <v>0</v>
      </c>
      <c r="AS50" s="190">
        <f t="shared" si="19"/>
        <v>0</v>
      </c>
      <c r="AT50" s="189">
        <f t="shared" si="20"/>
        <v>0</v>
      </c>
    </row>
    <row r="51" spans="1:46" x14ac:dyDescent="0.2">
      <c r="A51" s="10">
        <f>+IF(OR(Y51&gt;0,I51&gt;0),MAX(A$14:A50)+1,0)</f>
        <v>0</v>
      </c>
      <c r="B51" s="469"/>
      <c r="C51" s="469"/>
      <c r="D51" s="435"/>
      <c r="E51" s="435"/>
      <c r="F51" s="435"/>
      <c r="G51" s="435"/>
      <c r="H51" s="435"/>
      <c r="I51" s="435">
        <f t="shared" si="0"/>
        <v>0</v>
      </c>
      <c r="J51" s="11"/>
      <c r="K51" s="435"/>
      <c r="L51" s="435"/>
      <c r="M51" s="435"/>
      <c r="N51" s="435"/>
      <c r="O51" s="435"/>
      <c r="P51" s="435">
        <f t="shared" si="1"/>
        <v>0</v>
      </c>
      <c r="Q51" s="11"/>
      <c r="R51" s="435"/>
      <c r="S51" s="435"/>
      <c r="T51" s="435"/>
      <c r="U51" s="435"/>
      <c r="V51" s="435"/>
      <c r="W51" s="435">
        <f t="shared" si="2"/>
        <v>0</v>
      </c>
      <c r="X51" s="447">
        <f t="shared" si="3"/>
        <v>0</v>
      </c>
      <c r="Y51" s="156">
        <f t="shared" si="4"/>
        <v>0</v>
      </c>
      <c r="Z51" s="469"/>
      <c r="AA51" s="469"/>
      <c r="AB51" s="156">
        <f t="shared" si="21"/>
        <v>0</v>
      </c>
      <c r="AC51" s="476"/>
      <c r="AD51" s="396">
        <f t="shared" si="5"/>
        <v>0</v>
      </c>
      <c r="AE51" s="157">
        <f t="shared" si="6"/>
        <v>0</v>
      </c>
      <c r="AF51" s="609"/>
      <c r="AG51" s="147">
        <f t="shared" si="7"/>
        <v>0</v>
      </c>
      <c r="AH51" s="147">
        <f t="shared" si="8"/>
        <v>0</v>
      </c>
      <c r="AI51" s="186">
        <f t="shared" si="9"/>
        <v>0</v>
      </c>
      <c r="AJ51" s="147">
        <f t="shared" si="10"/>
        <v>0</v>
      </c>
      <c r="AK51" s="147">
        <f t="shared" si="11"/>
        <v>0</v>
      </c>
      <c r="AL51" s="186">
        <f t="shared" si="12"/>
        <v>0</v>
      </c>
      <c r="AM51" s="182">
        <f t="shared" si="13"/>
        <v>0</v>
      </c>
      <c r="AN51" s="147">
        <f t="shared" si="14"/>
        <v>0</v>
      </c>
      <c r="AO51" s="147">
        <f t="shared" si="15"/>
        <v>0</v>
      </c>
      <c r="AP51" s="186">
        <f t="shared" si="16"/>
        <v>0</v>
      </c>
      <c r="AQ51" s="147">
        <f t="shared" si="17"/>
        <v>0</v>
      </c>
      <c r="AR51" s="147">
        <f t="shared" si="18"/>
        <v>0</v>
      </c>
      <c r="AS51" s="190">
        <f t="shared" si="19"/>
        <v>0</v>
      </c>
      <c r="AT51" s="189">
        <f t="shared" si="20"/>
        <v>0</v>
      </c>
    </row>
    <row r="52" spans="1:46" x14ac:dyDescent="0.2">
      <c r="A52" s="10">
        <f>+IF(OR(Y52&gt;0,I52&gt;0),MAX(A$14:A51)+1,0)</f>
        <v>0</v>
      </c>
      <c r="B52" s="11"/>
      <c r="C52" s="11"/>
      <c r="D52" s="435"/>
      <c r="E52" s="435"/>
      <c r="F52" s="435"/>
      <c r="G52" s="435"/>
      <c r="H52" s="435"/>
      <c r="I52" s="435">
        <f t="shared" si="0"/>
        <v>0</v>
      </c>
      <c r="J52" s="11"/>
      <c r="K52" s="435"/>
      <c r="L52" s="435"/>
      <c r="M52" s="435"/>
      <c r="N52" s="435"/>
      <c r="O52" s="435"/>
      <c r="P52" s="435">
        <f t="shared" si="1"/>
        <v>0</v>
      </c>
      <c r="Q52" s="11"/>
      <c r="R52" s="435"/>
      <c r="S52" s="435"/>
      <c r="T52" s="435"/>
      <c r="U52" s="435"/>
      <c r="V52" s="435"/>
      <c r="W52" s="435">
        <f t="shared" si="2"/>
        <v>0</v>
      </c>
      <c r="X52" s="447">
        <f t="shared" si="3"/>
        <v>0</v>
      </c>
      <c r="Y52" s="156">
        <f t="shared" si="4"/>
        <v>0</v>
      </c>
      <c r="Z52" s="11"/>
      <c r="AA52" s="11"/>
      <c r="AB52" s="156">
        <f t="shared" si="21"/>
        <v>0</v>
      </c>
      <c r="AC52" s="149"/>
      <c r="AD52" s="396">
        <f t="shared" si="5"/>
        <v>0</v>
      </c>
      <c r="AE52" s="157">
        <f t="shared" si="6"/>
        <v>0</v>
      </c>
      <c r="AF52" s="609"/>
      <c r="AG52" s="147">
        <f t="shared" si="7"/>
        <v>0</v>
      </c>
      <c r="AH52" s="147">
        <f t="shared" si="8"/>
        <v>0</v>
      </c>
      <c r="AI52" s="186">
        <f t="shared" si="9"/>
        <v>0</v>
      </c>
      <c r="AJ52" s="147">
        <f t="shared" si="10"/>
        <v>0</v>
      </c>
      <c r="AK52" s="147">
        <f t="shared" si="11"/>
        <v>0</v>
      </c>
      <c r="AL52" s="186">
        <f t="shared" si="12"/>
        <v>0</v>
      </c>
      <c r="AM52" s="182">
        <f t="shared" si="13"/>
        <v>0</v>
      </c>
      <c r="AN52" s="147">
        <f t="shared" si="14"/>
        <v>0</v>
      </c>
      <c r="AO52" s="147">
        <f t="shared" si="15"/>
        <v>0</v>
      </c>
      <c r="AP52" s="186">
        <f t="shared" si="16"/>
        <v>0</v>
      </c>
      <c r="AQ52" s="147">
        <f t="shared" si="17"/>
        <v>0</v>
      </c>
      <c r="AR52" s="147">
        <f t="shared" si="18"/>
        <v>0</v>
      </c>
      <c r="AS52" s="190">
        <f t="shared" si="19"/>
        <v>0</v>
      </c>
      <c r="AT52" s="189">
        <f t="shared" si="20"/>
        <v>0</v>
      </c>
    </row>
    <row r="53" spans="1:46" x14ac:dyDescent="0.2">
      <c r="A53" s="10">
        <f>+IF(OR(Y53&gt;0,I53&gt;0),MAX(A$14:A52)+1,0)</f>
        <v>0</v>
      </c>
      <c r="B53" s="11"/>
      <c r="C53" s="11"/>
      <c r="D53" s="435"/>
      <c r="E53" s="435"/>
      <c r="F53" s="435"/>
      <c r="G53" s="435"/>
      <c r="H53" s="435"/>
      <c r="I53" s="435">
        <f t="shared" si="0"/>
        <v>0</v>
      </c>
      <c r="J53" s="11"/>
      <c r="K53" s="435"/>
      <c r="L53" s="435"/>
      <c r="M53" s="435"/>
      <c r="N53" s="435"/>
      <c r="O53" s="435"/>
      <c r="P53" s="435">
        <f t="shared" si="1"/>
        <v>0</v>
      </c>
      <c r="Q53" s="11"/>
      <c r="R53" s="435"/>
      <c r="S53" s="435"/>
      <c r="T53" s="435"/>
      <c r="U53" s="435"/>
      <c r="V53" s="435"/>
      <c r="W53" s="435">
        <f t="shared" si="2"/>
        <v>0</v>
      </c>
      <c r="X53" s="447">
        <f t="shared" si="3"/>
        <v>0</v>
      </c>
      <c r="Y53" s="156">
        <f t="shared" si="4"/>
        <v>0</v>
      </c>
      <c r="Z53" s="11"/>
      <c r="AA53" s="11"/>
      <c r="AB53" s="156">
        <f t="shared" si="21"/>
        <v>0</v>
      </c>
      <c r="AC53" s="149"/>
      <c r="AD53" s="396">
        <f t="shared" si="5"/>
        <v>0</v>
      </c>
      <c r="AE53" s="157">
        <f t="shared" si="6"/>
        <v>0</v>
      </c>
      <c r="AF53" s="609"/>
      <c r="AG53" s="147">
        <f t="shared" si="7"/>
        <v>0</v>
      </c>
      <c r="AH53" s="147">
        <f t="shared" si="8"/>
        <v>0</v>
      </c>
      <c r="AI53" s="186">
        <f t="shared" si="9"/>
        <v>0</v>
      </c>
      <c r="AJ53" s="147">
        <f t="shared" si="10"/>
        <v>0</v>
      </c>
      <c r="AK53" s="147">
        <f t="shared" si="11"/>
        <v>0</v>
      </c>
      <c r="AL53" s="186">
        <f t="shared" si="12"/>
        <v>0</v>
      </c>
      <c r="AM53" s="182">
        <f t="shared" si="13"/>
        <v>0</v>
      </c>
      <c r="AN53" s="147">
        <f t="shared" si="14"/>
        <v>0</v>
      </c>
      <c r="AO53" s="147">
        <f t="shared" si="15"/>
        <v>0</v>
      </c>
      <c r="AP53" s="186">
        <f t="shared" si="16"/>
        <v>0</v>
      </c>
      <c r="AQ53" s="147">
        <f t="shared" si="17"/>
        <v>0</v>
      </c>
      <c r="AR53" s="147">
        <f t="shared" si="18"/>
        <v>0</v>
      </c>
      <c r="AS53" s="190">
        <f t="shared" si="19"/>
        <v>0</v>
      </c>
      <c r="AT53" s="189">
        <f t="shared" si="20"/>
        <v>0</v>
      </c>
    </row>
    <row r="54" spans="1:46" x14ac:dyDescent="0.2">
      <c r="A54" s="10">
        <f>+IF(OR(Y54&gt;0,I54&gt;0),MAX(A$14:A53)+1,0)</f>
        <v>0</v>
      </c>
      <c r="B54" s="11"/>
      <c r="C54" s="11"/>
      <c r="D54" s="435"/>
      <c r="E54" s="435"/>
      <c r="F54" s="435"/>
      <c r="G54" s="435"/>
      <c r="H54" s="435"/>
      <c r="I54" s="435">
        <f t="shared" si="0"/>
        <v>0</v>
      </c>
      <c r="J54" s="11"/>
      <c r="K54" s="435"/>
      <c r="L54" s="435"/>
      <c r="M54" s="435"/>
      <c r="N54" s="435"/>
      <c r="O54" s="435"/>
      <c r="P54" s="435">
        <f t="shared" si="1"/>
        <v>0</v>
      </c>
      <c r="Q54" s="11"/>
      <c r="R54" s="435"/>
      <c r="S54" s="435"/>
      <c r="T54" s="435"/>
      <c r="U54" s="435"/>
      <c r="V54" s="435"/>
      <c r="W54" s="435">
        <f t="shared" si="2"/>
        <v>0</v>
      </c>
      <c r="X54" s="447">
        <f t="shared" si="3"/>
        <v>0</v>
      </c>
      <c r="Y54" s="156">
        <f t="shared" si="4"/>
        <v>0</v>
      </c>
      <c r="Z54" s="11"/>
      <c r="AA54" s="11"/>
      <c r="AB54" s="156">
        <f t="shared" si="21"/>
        <v>0</v>
      </c>
      <c r="AC54" s="149"/>
      <c r="AD54" s="396">
        <f t="shared" si="5"/>
        <v>0</v>
      </c>
      <c r="AE54" s="157">
        <f t="shared" si="6"/>
        <v>0</v>
      </c>
      <c r="AF54" s="609"/>
      <c r="AG54" s="147">
        <f t="shared" si="7"/>
        <v>0</v>
      </c>
      <c r="AH54" s="147">
        <f t="shared" si="8"/>
        <v>0</v>
      </c>
      <c r="AI54" s="186">
        <f t="shared" si="9"/>
        <v>0</v>
      </c>
      <c r="AJ54" s="147">
        <f t="shared" si="10"/>
        <v>0</v>
      </c>
      <c r="AK54" s="147">
        <f t="shared" si="11"/>
        <v>0</v>
      </c>
      <c r="AL54" s="186">
        <f t="shared" si="12"/>
        <v>0</v>
      </c>
      <c r="AM54" s="182">
        <f t="shared" si="13"/>
        <v>0</v>
      </c>
      <c r="AN54" s="147">
        <f t="shared" si="14"/>
        <v>0</v>
      </c>
      <c r="AO54" s="147">
        <f t="shared" si="15"/>
        <v>0</v>
      </c>
      <c r="AP54" s="186">
        <f t="shared" si="16"/>
        <v>0</v>
      </c>
      <c r="AQ54" s="147">
        <f t="shared" si="17"/>
        <v>0</v>
      </c>
      <c r="AR54" s="147">
        <f t="shared" si="18"/>
        <v>0</v>
      </c>
      <c r="AS54" s="190">
        <f t="shared" si="19"/>
        <v>0</v>
      </c>
      <c r="AT54" s="189">
        <f t="shared" si="20"/>
        <v>0</v>
      </c>
    </row>
    <row r="55" spans="1:46" x14ac:dyDescent="0.2">
      <c r="A55" s="10">
        <f>+IF(OR(Y55&gt;0,I55&gt;0),MAX(A$14:A54)+1,0)</f>
        <v>0</v>
      </c>
      <c r="B55" s="11"/>
      <c r="C55" s="11"/>
      <c r="D55" s="435"/>
      <c r="E55" s="435"/>
      <c r="F55" s="435"/>
      <c r="G55" s="435"/>
      <c r="H55" s="435"/>
      <c r="I55" s="435">
        <f t="shared" si="0"/>
        <v>0</v>
      </c>
      <c r="J55" s="11"/>
      <c r="K55" s="435"/>
      <c r="L55" s="435"/>
      <c r="M55" s="435"/>
      <c r="N55" s="435"/>
      <c r="O55" s="435"/>
      <c r="P55" s="435">
        <f t="shared" si="1"/>
        <v>0</v>
      </c>
      <c r="Q55" s="11"/>
      <c r="R55" s="435"/>
      <c r="S55" s="435"/>
      <c r="T55" s="435"/>
      <c r="U55" s="435"/>
      <c r="V55" s="435"/>
      <c r="W55" s="435">
        <f t="shared" si="2"/>
        <v>0</v>
      </c>
      <c r="X55" s="447">
        <f t="shared" si="3"/>
        <v>0</v>
      </c>
      <c r="Y55" s="156">
        <f t="shared" si="4"/>
        <v>0</v>
      </c>
      <c r="Z55" s="11"/>
      <c r="AA55" s="11"/>
      <c r="AB55" s="156">
        <f t="shared" si="21"/>
        <v>0</v>
      </c>
      <c r="AC55" s="149"/>
      <c r="AD55" s="396">
        <f t="shared" si="5"/>
        <v>0</v>
      </c>
      <c r="AE55" s="157">
        <f t="shared" si="6"/>
        <v>0</v>
      </c>
      <c r="AF55" s="609"/>
      <c r="AG55" s="147">
        <f t="shared" si="7"/>
        <v>0</v>
      </c>
      <c r="AH55" s="147">
        <f t="shared" si="8"/>
        <v>0</v>
      </c>
      <c r="AI55" s="186">
        <f t="shared" si="9"/>
        <v>0</v>
      </c>
      <c r="AJ55" s="147">
        <f t="shared" si="10"/>
        <v>0</v>
      </c>
      <c r="AK55" s="147">
        <f t="shared" si="11"/>
        <v>0</v>
      </c>
      <c r="AL55" s="186">
        <f t="shared" si="12"/>
        <v>0</v>
      </c>
      <c r="AM55" s="182">
        <f t="shared" si="13"/>
        <v>0</v>
      </c>
      <c r="AN55" s="147">
        <f t="shared" si="14"/>
        <v>0</v>
      </c>
      <c r="AO55" s="147">
        <f t="shared" si="15"/>
        <v>0</v>
      </c>
      <c r="AP55" s="186">
        <f t="shared" si="16"/>
        <v>0</v>
      </c>
      <c r="AQ55" s="147">
        <f t="shared" si="17"/>
        <v>0</v>
      </c>
      <c r="AR55" s="147">
        <f t="shared" si="18"/>
        <v>0</v>
      </c>
      <c r="AS55" s="190">
        <f t="shared" si="19"/>
        <v>0</v>
      </c>
      <c r="AT55" s="189">
        <f t="shared" si="20"/>
        <v>0</v>
      </c>
    </row>
    <row r="56" spans="1:46" x14ac:dyDescent="0.2">
      <c r="A56" s="10">
        <f>+IF(OR(Y56&gt;0,I56&gt;0),MAX(A$14:A55)+1,0)</f>
        <v>0</v>
      </c>
      <c r="B56" s="11"/>
      <c r="C56" s="11"/>
      <c r="D56" s="435"/>
      <c r="E56" s="435"/>
      <c r="F56" s="435"/>
      <c r="G56" s="435"/>
      <c r="H56" s="435"/>
      <c r="I56" s="435">
        <f t="shared" si="0"/>
        <v>0</v>
      </c>
      <c r="J56" s="11"/>
      <c r="K56" s="435"/>
      <c r="L56" s="435"/>
      <c r="M56" s="435"/>
      <c r="N56" s="435"/>
      <c r="O56" s="435"/>
      <c r="P56" s="435">
        <f t="shared" si="1"/>
        <v>0</v>
      </c>
      <c r="Q56" s="11"/>
      <c r="R56" s="435"/>
      <c r="S56" s="435"/>
      <c r="T56" s="435"/>
      <c r="U56" s="435"/>
      <c r="V56" s="435"/>
      <c r="W56" s="435">
        <f t="shared" si="2"/>
        <v>0</v>
      </c>
      <c r="X56" s="447">
        <f t="shared" si="3"/>
        <v>0</v>
      </c>
      <c r="Y56" s="156">
        <f t="shared" si="4"/>
        <v>0</v>
      </c>
      <c r="Z56" s="11"/>
      <c r="AA56" s="11"/>
      <c r="AB56" s="156">
        <f t="shared" si="21"/>
        <v>0</v>
      </c>
      <c r="AC56" s="149"/>
      <c r="AD56" s="396">
        <f t="shared" si="5"/>
        <v>0</v>
      </c>
      <c r="AE56" s="157">
        <f t="shared" si="6"/>
        <v>0</v>
      </c>
      <c r="AF56" s="609"/>
      <c r="AG56" s="147">
        <f t="shared" si="7"/>
        <v>0</v>
      </c>
      <c r="AH56" s="147">
        <f t="shared" si="8"/>
        <v>0</v>
      </c>
      <c r="AI56" s="186">
        <f t="shared" si="9"/>
        <v>0</v>
      </c>
      <c r="AJ56" s="147">
        <f t="shared" si="10"/>
        <v>0</v>
      </c>
      <c r="AK56" s="147">
        <f t="shared" si="11"/>
        <v>0</v>
      </c>
      <c r="AL56" s="186">
        <f t="shared" si="12"/>
        <v>0</v>
      </c>
      <c r="AM56" s="182">
        <f t="shared" si="13"/>
        <v>0</v>
      </c>
      <c r="AN56" s="147">
        <f t="shared" si="14"/>
        <v>0</v>
      </c>
      <c r="AO56" s="147">
        <f t="shared" si="15"/>
        <v>0</v>
      </c>
      <c r="AP56" s="186">
        <f t="shared" si="16"/>
        <v>0</v>
      </c>
      <c r="AQ56" s="147">
        <f t="shared" si="17"/>
        <v>0</v>
      </c>
      <c r="AR56" s="147">
        <f t="shared" si="18"/>
        <v>0</v>
      </c>
      <c r="AS56" s="190">
        <f t="shared" si="19"/>
        <v>0</v>
      </c>
      <c r="AT56" s="189">
        <f t="shared" si="20"/>
        <v>0</v>
      </c>
    </row>
    <row r="57" spans="1:46" x14ac:dyDescent="0.2">
      <c r="A57" s="10">
        <f>+IF(OR(Y57&gt;0,I57&gt;0),MAX(A$14:A56)+1,0)</f>
        <v>0</v>
      </c>
      <c r="B57" s="11"/>
      <c r="C57" s="11"/>
      <c r="D57" s="435"/>
      <c r="E57" s="435"/>
      <c r="F57" s="435"/>
      <c r="G57" s="435"/>
      <c r="H57" s="435"/>
      <c r="I57" s="435">
        <f t="shared" si="0"/>
        <v>0</v>
      </c>
      <c r="J57" s="11"/>
      <c r="K57" s="435"/>
      <c r="L57" s="435"/>
      <c r="M57" s="435"/>
      <c r="N57" s="435"/>
      <c r="O57" s="435"/>
      <c r="P57" s="435">
        <f t="shared" si="1"/>
        <v>0</v>
      </c>
      <c r="Q57" s="11"/>
      <c r="R57" s="435"/>
      <c r="S57" s="435"/>
      <c r="T57" s="435"/>
      <c r="U57" s="435"/>
      <c r="V57" s="435"/>
      <c r="W57" s="435">
        <f t="shared" si="2"/>
        <v>0</v>
      </c>
      <c r="X57" s="447">
        <f t="shared" si="3"/>
        <v>0</v>
      </c>
      <c r="Y57" s="156">
        <f t="shared" si="4"/>
        <v>0</v>
      </c>
      <c r="Z57" s="11"/>
      <c r="AA57" s="11"/>
      <c r="AB57" s="156">
        <f t="shared" si="21"/>
        <v>0</v>
      </c>
      <c r="AC57" s="149"/>
      <c r="AD57" s="396">
        <f t="shared" si="5"/>
        <v>0</v>
      </c>
      <c r="AE57" s="157">
        <f t="shared" si="6"/>
        <v>0</v>
      </c>
      <c r="AF57" s="609"/>
      <c r="AG57" s="147">
        <f t="shared" si="7"/>
        <v>0</v>
      </c>
      <c r="AH57" s="147">
        <f t="shared" si="8"/>
        <v>0</v>
      </c>
      <c r="AI57" s="186">
        <f t="shared" si="9"/>
        <v>0</v>
      </c>
      <c r="AJ57" s="147">
        <f t="shared" si="10"/>
        <v>0</v>
      </c>
      <c r="AK57" s="147">
        <f t="shared" si="11"/>
        <v>0</v>
      </c>
      <c r="AL57" s="186">
        <f t="shared" si="12"/>
        <v>0</v>
      </c>
      <c r="AM57" s="182">
        <f t="shared" si="13"/>
        <v>0</v>
      </c>
      <c r="AN57" s="147">
        <f t="shared" si="14"/>
        <v>0</v>
      </c>
      <c r="AO57" s="147">
        <f t="shared" si="15"/>
        <v>0</v>
      </c>
      <c r="AP57" s="186">
        <f t="shared" si="16"/>
        <v>0</v>
      </c>
      <c r="AQ57" s="147">
        <f t="shared" si="17"/>
        <v>0</v>
      </c>
      <c r="AR57" s="147">
        <f t="shared" si="18"/>
        <v>0</v>
      </c>
      <c r="AS57" s="190">
        <f t="shared" si="19"/>
        <v>0</v>
      </c>
      <c r="AT57" s="189">
        <f t="shared" si="20"/>
        <v>0</v>
      </c>
    </row>
    <row r="58" spans="1:46" x14ac:dyDescent="0.2">
      <c r="A58" s="10">
        <f>+IF(OR(Y58&gt;0,I58&gt;0),MAX(A$14:A57)+1,0)</f>
        <v>0</v>
      </c>
      <c r="B58" s="11"/>
      <c r="C58" s="11"/>
      <c r="D58" s="435"/>
      <c r="E58" s="435"/>
      <c r="F58" s="435"/>
      <c r="G58" s="435"/>
      <c r="H58" s="435"/>
      <c r="I58" s="435">
        <f t="shared" si="0"/>
        <v>0</v>
      </c>
      <c r="J58" s="11"/>
      <c r="K58" s="435"/>
      <c r="L58" s="435"/>
      <c r="M58" s="435"/>
      <c r="N58" s="435"/>
      <c r="O58" s="435"/>
      <c r="P58" s="435">
        <f t="shared" si="1"/>
        <v>0</v>
      </c>
      <c r="Q58" s="11"/>
      <c r="R58" s="435"/>
      <c r="S58" s="435"/>
      <c r="T58" s="435"/>
      <c r="U58" s="435"/>
      <c r="V58" s="435"/>
      <c r="W58" s="435">
        <f t="shared" si="2"/>
        <v>0</v>
      </c>
      <c r="X58" s="447">
        <f t="shared" si="3"/>
        <v>0</v>
      </c>
      <c r="Y58" s="156">
        <f t="shared" si="4"/>
        <v>0</v>
      </c>
      <c r="Z58" s="11"/>
      <c r="AA58" s="11"/>
      <c r="AB58" s="156">
        <f t="shared" si="21"/>
        <v>0</v>
      </c>
      <c r="AC58" s="149"/>
      <c r="AD58" s="396">
        <f t="shared" si="5"/>
        <v>0</v>
      </c>
      <c r="AE58" s="157">
        <f t="shared" si="6"/>
        <v>0</v>
      </c>
      <c r="AF58" s="609"/>
      <c r="AG58" s="147">
        <f t="shared" si="7"/>
        <v>0</v>
      </c>
      <c r="AH58" s="147">
        <f t="shared" si="8"/>
        <v>0</v>
      </c>
      <c r="AI58" s="186">
        <f t="shared" si="9"/>
        <v>0</v>
      </c>
      <c r="AJ58" s="147">
        <f t="shared" si="10"/>
        <v>0</v>
      </c>
      <c r="AK58" s="147">
        <f t="shared" si="11"/>
        <v>0</v>
      </c>
      <c r="AL58" s="186">
        <f t="shared" si="12"/>
        <v>0</v>
      </c>
      <c r="AM58" s="182">
        <f t="shared" si="13"/>
        <v>0</v>
      </c>
      <c r="AN58" s="147">
        <f t="shared" si="14"/>
        <v>0</v>
      </c>
      <c r="AO58" s="147">
        <f t="shared" si="15"/>
        <v>0</v>
      </c>
      <c r="AP58" s="186">
        <f t="shared" si="16"/>
        <v>0</v>
      </c>
      <c r="AQ58" s="147">
        <f t="shared" si="17"/>
        <v>0</v>
      </c>
      <c r="AR58" s="147">
        <f t="shared" si="18"/>
        <v>0</v>
      </c>
      <c r="AS58" s="190">
        <f t="shared" si="19"/>
        <v>0</v>
      </c>
      <c r="AT58" s="189">
        <f t="shared" si="20"/>
        <v>0</v>
      </c>
    </row>
    <row r="59" spans="1:46" x14ac:dyDescent="0.2">
      <c r="A59" s="10">
        <f>+IF(OR(Y59&gt;0,I59&gt;0),MAX(A$14:A58)+1,0)</f>
        <v>0</v>
      </c>
      <c r="B59" s="11"/>
      <c r="C59" s="11"/>
      <c r="D59" s="435"/>
      <c r="E59" s="435"/>
      <c r="F59" s="435"/>
      <c r="G59" s="435"/>
      <c r="H59" s="435"/>
      <c r="I59" s="435">
        <f t="shared" si="0"/>
        <v>0</v>
      </c>
      <c r="J59" s="11"/>
      <c r="K59" s="435"/>
      <c r="L59" s="435"/>
      <c r="M59" s="435"/>
      <c r="N59" s="435"/>
      <c r="O59" s="435"/>
      <c r="P59" s="435">
        <f t="shared" si="1"/>
        <v>0</v>
      </c>
      <c r="Q59" s="11"/>
      <c r="R59" s="435"/>
      <c r="S59" s="435"/>
      <c r="T59" s="435"/>
      <c r="U59" s="435"/>
      <c r="V59" s="435"/>
      <c r="W59" s="435">
        <f t="shared" si="2"/>
        <v>0</v>
      </c>
      <c r="X59" s="447">
        <f t="shared" si="3"/>
        <v>0</v>
      </c>
      <c r="Y59" s="156">
        <f t="shared" si="4"/>
        <v>0</v>
      </c>
      <c r="Z59" s="11"/>
      <c r="AA59" s="11"/>
      <c r="AB59" s="156">
        <f t="shared" si="21"/>
        <v>0</v>
      </c>
      <c r="AC59" s="149"/>
      <c r="AD59" s="396">
        <f t="shared" si="5"/>
        <v>0</v>
      </c>
      <c r="AE59" s="157">
        <f t="shared" si="6"/>
        <v>0</v>
      </c>
      <c r="AF59" s="609"/>
      <c r="AG59" s="147">
        <f t="shared" si="7"/>
        <v>0</v>
      </c>
      <c r="AH59" s="147">
        <f t="shared" si="8"/>
        <v>0</v>
      </c>
      <c r="AI59" s="186">
        <f t="shared" si="9"/>
        <v>0</v>
      </c>
      <c r="AJ59" s="147">
        <f t="shared" si="10"/>
        <v>0</v>
      </c>
      <c r="AK59" s="147">
        <f t="shared" si="11"/>
        <v>0</v>
      </c>
      <c r="AL59" s="186">
        <f t="shared" si="12"/>
        <v>0</v>
      </c>
      <c r="AM59" s="182">
        <f t="shared" si="13"/>
        <v>0</v>
      </c>
      <c r="AN59" s="147">
        <f t="shared" si="14"/>
        <v>0</v>
      </c>
      <c r="AO59" s="147">
        <f t="shared" si="15"/>
        <v>0</v>
      </c>
      <c r="AP59" s="186">
        <f t="shared" si="16"/>
        <v>0</v>
      </c>
      <c r="AQ59" s="147">
        <f t="shared" si="17"/>
        <v>0</v>
      </c>
      <c r="AR59" s="147">
        <f t="shared" si="18"/>
        <v>0</v>
      </c>
      <c r="AS59" s="190">
        <f t="shared" si="19"/>
        <v>0</v>
      </c>
      <c r="AT59" s="189">
        <f t="shared" si="20"/>
        <v>0</v>
      </c>
    </row>
    <row r="60" spans="1:46" x14ac:dyDescent="0.2">
      <c r="A60" s="10">
        <f>+IF(OR(Y60&gt;0,I60&gt;0),MAX(A$14:A59)+1,0)</f>
        <v>0</v>
      </c>
      <c r="B60" s="11"/>
      <c r="C60" s="11"/>
      <c r="D60" s="435"/>
      <c r="E60" s="435"/>
      <c r="F60" s="435"/>
      <c r="G60" s="435"/>
      <c r="H60" s="435"/>
      <c r="I60" s="435">
        <f t="shared" si="0"/>
        <v>0</v>
      </c>
      <c r="J60" s="11"/>
      <c r="K60" s="435"/>
      <c r="L60" s="435"/>
      <c r="M60" s="435"/>
      <c r="N60" s="435"/>
      <c r="O60" s="435"/>
      <c r="P60" s="435">
        <f t="shared" si="1"/>
        <v>0</v>
      </c>
      <c r="Q60" s="11"/>
      <c r="R60" s="435"/>
      <c r="S60" s="435"/>
      <c r="T60" s="435"/>
      <c r="U60" s="435"/>
      <c r="V60" s="435"/>
      <c r="W60" s="435">
        <f t="shared" si="2"/>
        <v>0</v>
      </c>
      <c r="X60" s="447">
        <f t="shared" si="3"/>
        <v>0</v>
      </c>
      <c r="Y60" s="156">
        <f t="shared" si="4"/>
        <v>0</v>
      </c>
      <c r="Z60" s="11"/>
      <c r="AA60" s="11"/>
      <c r="AB60" s="156">
        <f t="shared" si="21"/>
        <v>0</v>
      </c>
      <c r="AC60" s="149"/>
      <c r="AD60" s="396">
        <f t="shared" si="5"/>
        <v>0</v>
      </c>
      <c r="AE60" s="157">
        <f t="shared" si="6"/>
        <v>0</v>
      </c>
      <c r="AF60" s="609"/>
      <c r="AG60" s="147">
        <f t="shared" si="7"/>
        <v>0</v>
      </c>
      <c r="AH60" s="147">
        <f t="shared" si="8"/>
        <v>0</v>
      </c>
      <c r="AI60" s="186">
        <f t="shared" si="9"/>
        <v>0</v>
      </c>
      <c r="AJ60" s="147">
        <f t="shared" si="10"/>
        <v>0</v>
      </c>
      <c r="AK60" s="147">
        <f t="shared" si="11"/>
        <v>0</v>
      </c>
      <c r="AL60" s="186">
        <f t="shared" si="12"/>
        <v>0</v>
      </c>
      <c r="AM60" s="182">
        <f t="shared" si="13"/>
        <v>0</v>
      </c>
      <c r="AN60" s="147">
        <f t="shared" si="14"/>
        <v>0</v>
      </c>
      <c r="AO60" s="147">
        <f t="shared" si="15"/>
        <v>0</v>
      </c>
      <c r="AP60" s="186">
        <f t="shared" si="16"/>
        <v>0</v>
      </c>
      <c r="AQ60" s="147">
        <f t="shared" si="17"/>
        <v>0</v>
      </c>
      <c r="AR60" s="147">
        <f t="shared" si="18"/>
        <v>0</v>
      </c>
      <c r="AS60" s="190">
        <f t="shared" si="19"/>
        <v>0</v>
      </c>
      <c r="AT60" s="189">
        <f t="shared" si="20"/>
        <v>0</v>
      </c>
    </row>
    <row r="61" spans="1:46" x14ac:dyDescent="0.2">
      <c r="A61" s="10">
        <f>+IF(OR(Y61&gt;0,I61&gt;0),MAX(A$14:A60)+1,0)</f>
        <v>0</v>
      </c>
      <c r="B61" s="11"/>
      <c r="C61" s="11"/>
      <c r="D61" s="435"/>
      <c r="E61" s="435"/>
      <c r="F61" s="435"/>
      <c r="G61" s="435"/>
      <c r="H61" s="435"/>
      <c r="I61" s="435">
        <f t="shared" si="0"/>
        <v>0</v>
      </c>
      <c r="J61" s="11"/>
      <c r="K61" s="435"/>
      <c r="L61" s="435"/>
      <c r="M61" s="435"/>
      <c r="N61" s="435"/>
      <c r="O61" s="435"/>
      <c r="P61" s="435">
        <f t="shared" si="1"/>
        <v>0</v>
      </c>
      <c r="Q61" s="11"/>
      <c r="R61" s="435"/>
      <c r="S61" s="435"/>
      <c r="T61" s="435"/>
      <c r="U61" s="435"/>
      <c r="V61" s="435"/>
      <c r="W61" s="435">
        <f t="shared" si="2"/>
        <v>0</v>
      </c>
      <c r="X61" s="447">
        <f t="shared" si="3"/>
        <v>0</v>
      </c>
      <c r="Y61" s="156">
        <f t="shared" si="4"/>
        <v>0</v>
      </c>
      <c r="Z61" s="11"/>
      <c r="AA61" s="11"/>
      <c r="AB61" s="156">
        <f t="shared" si="21"/>
        <v>0</v>
      </c>
      <c r="AC61" s="149"/>
      <c r="AD61" s="396">
        <f t="shared" si="5"/>
        <v>0</v>
      </c>
      <c r="AE61" s="157">
        <f t="shared" si="6"/>
        <v>0</v>
      </c>
      <c r="AF61" s="609"/>
      <c r="AG61" s="147">
        <f t="shared" si="7"/>
        <v>0</v>
      </c>
      <c r="AH61" s="147">
        <f t="shared" si="8"/>
        <v>0</v>
      </c>
      <c r="AI61" s="186">
        <f t="shared" si="9"/>
        <v>0</v>
      </c>
      <c r="AJ61" s="147">
        <f t="shared" si="10"/>
        <v>0</v>
      </c>
      <c r="AK61" s="147">
        <f t="shared" si="11"/>
        <v>0</v>
      </c>
      <c r="AL61" s="186">
        <f t="shared" si="12"/>
        <v>0</v>
      </c>
      <c r="AM61" s="182">
        <f t="shared" si="13"/>
        <v>0</v>
      </c>
      <c r="AN61" s="147">
        <f t="shared" si="14"/>
        <v>0</v>
      </c>
      <c r="AO61" s="147">
        <f t="shared" si="15"/>
        <v>0</v>
      </c>
      <c r="AP61" s="186">
        <f t="shared" si="16"/>
        <v>0</v>
      </c>
      <c r="AQ61" s="147">
        <f t="shared" si="17"/>
        <v>0</v>
      </c>
      <c r="AR61" s="147">
        <f t="shared" si="18"/>
        <v>0</v>
      </c>
      <c r="AS61" s="190">
        <f t="shared" si="19"/>
        <v>0</v>
      </c>
      <c r="AT61" s="189">
        <f t="shared" si="20"/>
        <v>0</v>
      </c>
    </row>
    <row r="62" spans="1:46" x14ac:dyDescent="0.2">
      <c r="A62" s="10">
        <f>+IF(OR(Y62&gt;0,I62&gt;0),MAX(A$14:A61)+1,0)</f>
        <v>0</v>
      </c>
      <c r="B62" s="11"/>
      <c r="C62" s="11"/>
      <c r="D62" s="435"/>
      <c r="E62" s="435"/>
      <c r="F62" s="435"/>
      <c r="G62" s="435"/>
      <c r="H62" s="435"/>
      <c r="I62" s="435">
        <f t="shared" si="0"/>
        <v>0</v>
      </c>
      <c r="J62" s="11"/>
      <c r="K62" s="435"/>
      <c r="L62" s="435"/>
      <c r="M62" s="435"/>
      <c r="N62" s="435"/>
      <c r="O62" s="435"/>
      <c r="P62" s="435">
        <f t="shared" si="1"/>
        <v>0</v>
      </c>
      <c r="Q62" s="11"/>
      <c r="R62" s="435"/>
      <c r="S62" s="435"/>
      <c r="T62" s="435"/>
      <c r="U62" s="435"/>
      <c r="V62" s="435"/>
      <c r="W62" s="435">
        <f t="shared" si="2"/>
        <v>0</v>
      </c>
      <c r="X62" s="447">
        <f t="shared" si="3"/>
        <v>0</v>
      </c>
      <c r="Y62" s="156">
        <f t="shared" si="4"/>
        <v>0</v>
      </c>
      <c r="Z62" s="11"/>
      <c r="AA62" s="11"/>
      <c r="AB62" s="156">
        <f t="shared" si="21"/>
        <v>0</v>
      </c>
      <c r="AC62" s="149"/>
      <c r="AD62" s="396">
        <f t="shared" si="5"/>
        <v>0</v>
      </c>
      <c r="AE62" s="157">
        <f t="shared" si="6"/>
        <v>0</v>
      </c>
      <c r="AF62" s="609"/>
      <c r="AG62" s="147">
        <f t="shared" si="7"/>
        <v>0</v>
      </c>
      <c r="AH62" s="147">
        <f t="shared" si="8"/>
        <v>0</v>
      </c>
      <c r="AI62" s="186">
        <f t="shared" si="9"/>
        <v>0</v>
      </c>
      <c r="AJ62" s="147">
        <f t="shared" si="10"/>
        <v>0</v>
      </c>
      <c r="AK62" s="147">
        <f t="shared" si="11"/>
        <v>0</v>
      </c>
      <c r="AL62" s="186">
        <f t="shared" si="12"/>
        <v>0</v>
      </c>
      <c r="AM62" s="182">
        <f t="shared" si="13"/>
        <v>0</v>
      </c>
      <c r="AN62" s="147">
        <f t="shared" si="14"/>
        <v>0</v>
      </c>
      <c r="AO62" s="147">
        <f t="shared" si="15"/>
        <v>0</v>
      </c>
      <c r="AP62" s="186">
        <f t="shared" si="16"/>
        <v>0</v>
      </c>
      <c r="AQ62" s="147">
        <f t="shared" si="17"/>
        <v>0</v>
      </c>
      <c r="AR62" s="147">
        <f t="shared" si="18"/>
        <v>0</v>
      </c>
      <c r="AS62" s="190">
        <f t="shared" si="19"/>
        <v>0</v>
      </c>
      <c r="AT62" s="189">
        <f t="shared" si="20"/>
        <v>0</v>
      </c>
    </row>
    <row r="63" spans="1:46" x14ac:dyDescent="0.2">
      <c r="A63" s="10">
        <f>+IF(OR(Y63&gt;0,I63&gt;0),MAX(A$14:A62)+1,0)</f>
        <v>0</v>
      </c>
      <c r="B63" s="11"/>
      <c r="C63" s="11"/>
      <c r="D63" s="435"/>
      <c r="E63" s="435"/>
      <c r="F63" s="435"/>
      <c r="G63" s="435"/>
      <c r="H63" s="435"/>
      <c r="I63" s="435">
        <f t="shared" si="0"/>
        <v>0</v>
      </c>
      <c r="J63" s="11"/>
      <c r="K63" s="435"/>
      <c r="L63" s="435"/>
      <c r="M63" s="435"/>
      <c r="N63" s="435"/>
      <c r="O63" s="435"/>
      <c r="P63" s="435">
        <f t="shared" si="1"/>
        <v>0</v>
      </c>
      <c r="Q63" s="11"/>
      <c r="R63" s="435"/>
      <c r="S63" s="435"/>
      <c r="T63" s="435"/>
      <c r="U63" s="435"/>
      <c r="V63" s="435"/>
      <c r="W63" s="435">
        <f t="shared" si="2"/>
        <v>0</v>
      </c>
      <c r="X63" s="447">
        <f t="shared" si="3"/>
        <v>0</v>
      </c>
      <c r="Y63" s="156">
        <f t="shared" si="4"/>
        <v>0</v>
      </c>
      <c r="Z63" s="11"/>
      <c r="AA63" s="11"/>
      <c r="AB63" s="156">
        <f t="shared" si="21"/>
        <v>0</v>
      </c>
      <c r="AC63" s="149"/>
      <c r="AD63" s="396">
        <f t="shared" si="5"/>
        <v>0</v>
      </c>
      <c r="AE63" s="157">
        <f t="shared" si="6"/>
        <v>0</v>
      </c>
      <c r="AF63" s="609"/>
      <c r="AG63" s="147">
        <f t="shared" si="7"/>
        <v>0</v>
      </c>
      <c r="AH63" s="147">
        <f t="shared" si="8"/>
        <v>0</v>
      </c>
      <c r="AI63" s="186">
        <f t="shared" si="9"/>
        <v>0</v>
      </c>
      <c r="AJ63" s="147">
        <f t="shared" si="10"/>
        <v>0</v>
      </c>
      <c r="AK63" s="147">
        <f t="shared" si="11"/>
        <v>0</v>
      </c>
      <c r="AL63" s="186">
        <f t="shared" si="12"/>
        <v>0</v>
      </c>
      <c r="AM63" s="182">
        <f t="shared" si="13"/>
        <v>0</v>
      </c>
      <c r="AN63" s="147">
        <f t="shared" si="14"/>
        <v>0</v>
      </c>
      <c r="AO63" s="147">
        <f t="shared" si="15"/>
        <v>0</v>
      </c>
      <c r="AP63" s="186">
        <f t="shared" si="16"/>
        <v>0</v>
      </c>
      <c r="AQ63" s="147">
        <f t="shared" si="17"/>
        <v>0</v>
      </c>
      <c r="AR63" s="147">
        <f t="shared" si="18"/>
        <v>0</v>
      </c>
      <c r="AS63" s="190">
        <f t="shared" si="19"/>
        <v>0</v>
      </c>
      <c r="AT63" s="189">
        <f t="shared" si="20"/>
        <v>0</v>
      </c>
    </row>
    <row r="64" spans="1:46" x14ac:dyDescent="0.2">
      <c r="A64" s="10">
        <f>+IF(OR(Y64&gt;0,I64&gt;0),MAX(A$14:A63)+1,0)</f>
        <v>0</v>
      </c>
      <c r="B64" s="11"/>
      <c r="C64" s="11"/>
      <c r="D64" s="435"/>
      <c r="E64" s="435"/>
      <c r="F64" s="435"/>
      <c r="G64" s="435"/>
      <c r="H64" s="435"/>
      <c r="I64" s="435">
        <f t="shared" si="0"/>
        <v>0</v>
      </c>
      <c r="J64" s="11"/>
      <c r="K64" s="435"/>
      <c r="L64" s="435"/>
      <c r="M64" s="435"/>
      <c r="N64" s="435"/>
      <c r="O64" s="435"/>
      <c r="P64" s="435">
        <f t="shared" si="1"/>
        <v>0</v>
      </c>
      <c r="Q64" s="11"/>
      <c r="R64" s="435"/>
      <c r="S64" s="435"/>
      <c r="T64" s="435"/>
      <c r="U64" s="435"/>
      <c r="V64" s="435"/>
      <c r="W64" s="435">
        <f t="shared" si="2"/>
        <v>0</v>
      </c>
      <c r="X64" s="447">
        <f t="shared" si="3"/>
        <v>0</v>
      </c>
      <c r="Y64" s="156">
        <f t="shared" si="4"/>
        <v>0</v>
      </c>
      <c r="Z64" s="11"/>
      <c r="AA64" s="11"/>
      <c r="AB64" s="156">
        <f t="shared" si="21"/>
        <v>0</v>
      </c>
      <c r="AC64" s="149"/>
      <c r="AD64" s="396">
        <f t="shared" si="5"/>
        <v>0</v>
      </c>
      <c r="AE64" s="157">
        <f t="shared" si="6"/>
        <v>0</v>
      </c>
      <c r="AF64" s="609"/>
      <c r="AG64" s="147">
        <f t="shared" si="7"/>
        <v>0</v>
      </c>
      <c r="AH64" s="147">
        <f t="shared" si="8"/>
        <v>0</v>
      </c>
      <c r="AI64" s="186">
        <f t="shared" si="9"/>
        <v>0</v>
      </c>
      <c r="AJ64" s="147">
        <f t="shared" si="10"/>
        <v>0</v>
      </c>
      <c r="AK64" s="147">
        <f t="shared" si="11"/>
        <v>0</v>
      </c>
      <c r="AL64" s="186">
        <f t="shared" si="12"/>
        <v>0</v>
      </c>
      <c r="AM64" s="182">
        <f t="shared" si="13"/>
        <v>0</v>
      </c>
      <c r="AN64" s="147">
        <f t="shared" si="14"/>
        <v>0</v>
      </c>
      <c r="AO64" s="147">
        <f t="shared" si="15"/>
        <v>0</v>
      </c>
      <c r="AP64" s="186">
        <f t="shared" si="16"/>
        <v>0</v>
      </c>
      <c r="AQ64" s="147">
        <f t="shared" si="17"/>
        <v>0</v>
      </c>
      <c r="AR64" s="147">
        <f t="shared" si="18"/>
        <v>0</v>
      </c>
      <c r="AS64" s="190">
        <f t="shared" si="19"/>
        <v>0</v>
      </c>
      <c r="AT64" s="189">
        <f t="shared" si="20"/>
        <v>0</v>
      </c>
    </row>
    <row r="65" spans="1:46" ht="12" customHeight="1" x14ac:dyDescent="0.2">
      <c r="A65" s="10">
        <f>+IF(OR(Y65&gt;0,I65&gt;0),MAX(A$14:A64)+1,0)</f>
        <v>0</v>
      </c>
      <c r="B65" s="11"/>
      <c r="C65" s="11"/>
      <c r="D65" s="435"/>
      <c r="E65" s="435"/>
      <c r="F65" s="435"/>
      <c r="G65" s="435"/>
      <c r="H65" s="435"/>
      <c r="I65" s="435">
        <f t="shared" si="0"/>
        <v>0</v>
      </c>
      <c r="J65" s="11"/>
      <c r="K65" s="435"/>
      <c r="L65" s="435"/>
      <c r="M65" s="435"/>
      <c r="N65" s="435"/>
      <c r="O65" s="435"/>
      <c r="P65" s="435">
        <f t="shared" si="1"/>
        <v>0</v>
      </c>
      <c r="Q65" s="11"/>
      <c r="R65" s="435"/>
      <c r="S65" s="435"/>
      <c r="T65" s="435"/>
      <c r="U65" s="435"/>
      <c r="V65" s="435"/>
      <c r="W65" s="435">
        <f t="shared" si="2"/>
        <v>0</v>
      </c>
      <c r="X65" s="447">
        <f t="shared" si="3"/>
        <v>0</v>
      </c>
      <c r="Y65" s="156">
        <f t="shared" si="4"/>
        <v>0</v>
      </c>
      <c r="Z65" s="11"/>
      <c r="AA65" s="11"/>
      <c r="AB65" s="156">
        <f t="shared" si="21"/>
        <v>0</v>
      </c>
      <c r="AC65" s="149"/>
      <c r="AD65" s="396">
        <f t="shared" si="5"/>
        <v>0</v>
      </c>
      <c r="AE65" s="157">
        <f t="shared" si="6"/>
        <v>0</v>
      </c>
      <c r="AF65" s="609"/>
      <c r="AG65" s="147">
        <f t="shared" si="7"/>
        <v>0</v>
      </c>
      <c r="AH65" s="147">
        <f t="shared" si="8"/>
        <v>0</v>
      </c>
      <c r="AI65" s="186">
        <f t="shared" si="9"/>
        <v>0</v>
      </c>
      <c r="AJ65" s="147">
        <f t="shared" si="10"/>
        <v>0</v>
      </c>
      <c r="AK65" s="147">
        <f t="shared" si="11"/>
        <v>0</v>
      </c>
      <c r="AL65" s="186">
        <f t="shared" si="12"/>
        <v>0</v>
      </c>
      <c r="AM65" s="182">
        <f t="shared" si="13"/>
        <v>0</v>
      </c>
      <c r="AN65" s="147">
        <f t="shared" si="14"/>
        <v>0</v>
      </c>
      <c r="AO65" s="147">
        <f t="shared" si="15"/>
        <v>0</v>
      </c>
      <c r="AP65" s="186">
        <f t="shared" si="16"/>
        <v>0</v>
      </c>
      <c r="AQ65" s="147">
        <f t="shared" si="17"/>
        <v>0</v>
      </c>
      <c r="AR65" s="147">
        <f t="shared" si="18"/>
        <v>0</v>
      </c>
      <c r="AS65" s="190">
        <f t="shared" si="19"/>
        <v>0</v>
      </c>
      <c r="AT65" s="189">
        <f t="shared" si="20"/>
        <v>0</v>
      </c>
    </row>
    <row r="66" spans="1:46" x14ac:dyDescent="0.2">
      <c r="A66" s="10">
        <f>+IF(OR(Y66&gt;0,I66&gt;0),MAX(A$14:A65)+1,0)</f>
        <v>0</v>
      </c>
      <c r="B66" s="11"/>
      <c r="C66" s="11"/>
      <c r="D66" s="435"/>
      <c r="E66" s="435"/>
      <c r="F66" s="435"/>
      <c r="G66" s="435"/>
      <c r="H66" s="435"/>
      <c r="I66" s="435">
        <f t="shared" si="0"/>
        <v>0</v>
      </c>
      <c r="J66" s="11"/>
      <c r="K66" s="435"/>
      <c r="L66" s="435"/>
      <c r="M66" s="435"/>
      <c r="N66" s="435"/>
      <c r="O66" s="435"/>
      <c r="P66" s="435">
        <f t="shared" si="1"/>
        <v>0</v>
      </c>
      <c r="Q66" s="11"/>
      <c r="R66" s="435"/>
      <c r="S66" s="435"/>
      <c r="T66" s="435"/>
      <c r="U66" s="435"/>
      <c r="V66" s="435"/>
      <c r="W66" s="435">
        <f t="shared" si="2"/>
        <v>0</v>
      </c>
      <c r="X66" s="447">
        <f t="shared" si="3"/>
        <v>0</v>
      </c>
      <c r="Y66" s="156">
        <f t="shared" si="4"/>
        <v>0</v>
      </c>
      <c r="Z66" s="11"/>
      <c r="AA66" s="11"/>
      <c r="AB66" s="156">
        <f t="shared" si="21"/>
        <v>0</v>
      </c>
      <c r="AC66" s="149"/>
      <c r="AD66" s="396">
        <f t="shared" si="5"/>
        <v>0</v>
      </c>
      <c r="AE66" s="157">
        <f t="shared" si="6"/>
        <v>0</v>
      </c>
      <c r="AF66" s="609"/>
      <c r="AG66" s="147">
        <f t="shared" si="7"/>
        <v>0</v>
      </c>
      <c r="AH66" s="147">
        <f t="shared" si="8"/>
        <v>0</v>
      </c>
      <c r="AI66" s="186">
        <f t="shared" si="9"/>
        <v>0</v>
      </c>
      <c r="AJ66" s="147">
        <f t="shared" si="10"/>
        <v>0</v>
      </c>
      <c r="AK66" s="147">
        <f t="shared" si="11"/>
        <v>0</v>
      </c>
      <c r="AL66" s="186">
        <f t="shared" si="12"/>
        <v>0</v>
      </c>
      <c r="AM66" s="182">
        <f t="shared" si="13"/>
        <v>0</v>
      </c>
      <c r="AN66" s="147">
        <f t="shared" si="14"/>
        <v>0</v>
      </c>
      <c r="AO66" s="147">
        <f t="shared" si="15"/>
        <v>0</v>
      </c>
      <c r="AP66" s="186">
        <f t="shared" si="16"/>
        <v>0</v>
      </c>
      <c r="AQ66" s="147">
        <f t="shared" si="17"/>
        <v>0</v>
      </c>
      <c r="AR66" s="147">
        <f t="shared" si="18"/>
        <v>0</v>
      </c>
      <c r="AS66" s="190">
        <f t="shared" si="19"/>
        <v>0</v>
      </c>
      <c r="AT66" s="189">
        <f t="shared" si="20"/>
        <v>0</v>
      </c>
    </row>
    <row r="67" spans="1:46" x14ac:dyDescent="0.2">
      <c r="A67" s="10">
        <f>+IF(OR(Y67&gt;0,I67&gt;0),MAX(A$14:A66)+1,0)</f>
        <v>0</v>
      </c>
      <c r="B67" s="11"/>
      <c r="C67" s="11"/>
      <c r="D67" s="435"/>
      <c r="E67" s="435"/>
      <c r="F67" s="435"/>
      <c r="G67" s="435"/>
      <c r="H67" s="435"/>
      <c r="I67" s="435">
        <f t="shared" si="0"/>
        <v>0</v>
      </c>
      <c r="J67" s="11"/>
      <c r="K67" s="435"/>
      <c r="L67" s="435"/>
      <c r="M67" s="435"/>
      <c r="N67" s="435"/>
      <c r="O67" s="435"/>
      <c r="P67" s="435">
        <f t="shared" si="1"/>
        <v>0</v>
      </c>
      <c r="Q67" s="11"/>
      <c r="R67" s="435"/>
      <c r="S67" s="435"/>
      <c r="T67" s="435"/>
      <c r="U67" s="435"/>
      <c r="V67" s="435"/>
      <c r="W67" s="435">
        <f t="shared" si="2"/>
        <v>0</v>
      </c>
      <c r="X67" s="447">
        <f t="shared" si="3"/>
        <v>0</v>
      </c>
      <c r="Y67" s="156">
        <f t="shared" si="4"/>
        <v>0</v>
      </c>
      <c r="Z67" s="11"/>
      <c r="AA67" s="11"/>
      <c r="AB67" s="156">
        <f t="shared" si="21"/>
        <v>0</v>
      </c>
      <c r="AC67" s="149"/>
      <c r="AD67" s="396">
        <f t="shared" si="5"/>
        <v>0</v>
      </c>
      <c r="AE67" s="157">
        <f t="shared" si="6"/>
        <v>0</v>
      </c>
      <c r="AF67" s="609"/>
      <c r="AG67" s="147">
        <f t="shared" si="7"/>
        <v>0</v>
      </c>
      <c r="AH67" s="147">
        <f t="shared" si="8"/>
        <v>0</v>
      </c>
      <c r="AI67" s="186">
        <f t="shared" si="9"/>
        <v>0</v>
      </c>
      <c r="AJ67" s="147">
        <f t="shared" si="10"/>
        <v>0</v>
      </c>
      <c r="AK67" s="147">
        <f t="shared" si="11"/>
        <v>0</v>
      </c>
      <c r="AL67" s="186">
        <f t="shared" si="12"/>
        <v>0</v>
      </c>
      <c r="AM67" s="182">
        <f t="shared" si="13"/>
        <v>0</v>
      </c>
      <c r="AN67" s="147">
        <f t="shared" si="14"/>
        <v>0</v>
      </c>
      <c r="AO67" s="147">
        <f t="shared" si="15"/>
        <v>0</v>
      </c>
      <c r="AP67" s="186">
        <f t="shared" si="16"/>
        <v>0</v>
      </c>
      <c r="AQ67" s="147">
        <f t="shared" si="17"/>
        <v>0</v>
      </c>
      <c r="AR67" s="147">
        <f t="shared" si="18"/>
        <v>0</v>
      </c>
      <c r="AS67" s="190">
        <f t="shared" si="19"/>
        <v>0</v>
      </c>
      <c r="AT67" s="189">
        <f t="shared" si="20"/>
        <v>0</v>
      </c>
    </row>
    <row r="68" spans="1:46" x14ac:dyDescent="0.2">
      <c r="A68" s="10">
        <f>+IF(OR(Y68&gt;0,I68&gt;0),MAX(A$14:A67)+1,0)</f>
        <v>0</v>
      </c>
      <c r="B68" s="11"/>
      <c r="C68" s="11"/>
      <c r="D68" s="435"/>
      <c r="E68" s="435"/>
      <c r="F68" s="435"/>
      <c r="G68" s="435"/>
      <c r="H68" s="435"/>
      <c r="I68" s="435">
        <f t="shared" si="0"/>
        <v>0</v>
      </c>
      <c r="J68" s="11"/>
      <c r="K68" s="435"/>
      <c r="L68" s="435"/>
      <c r="M68" s="435"/>
      <c r="N68" s="435"/>
      <c r="O68" s="435"/>
      <c r="P68" s="435">
        <f t="shared" si="1"/>
        <v>0</v>
      </c>
      <c r="Q68" s="11"/>
      <c r="R68" s="435"/>
      <c r="S68" s="435"/>
      <c r="T68" s="435"/>
      <c r="U68" s="435"/>
      <c r="V68" s="435"/>
      <c r="W68" s="435">
        <f t="shared" si="2"/>
        <v>0</v>
      </c>
      <c r="X68" s="447">
        <f t="shared" si="3"/>
        <v>0</v>
      </c>
      <c r="Y68" s="156">
        <f t="shared" si="4"/>
        <v>0</v>
      </c>
      <c r="Z68" s="11"/>
      <c r="AA68" s="11"/>
      <c r="AB68" s="156">
        <f t="shared" si="21"/>
        <v>0</v>
      </c>
      <c r="AC68" s="149"/>
      <c r="AD68" s="396">
        <f t="shared" si="5"/>
        <v>0</v>
      </c>
      <c r="AE68" s="157">
        <f t="shared" si="6"/>
        <v>0</v>
      </c>
      <c r="AF68" s="609"/>
      <c r="AG68" s="147">
        <f t="shared" si="7"/>
        <v>0</v>
      </c>
      <c r="AH68" s="147">
        <f t="shared" si="8"/>
        <v>0</v>
      </c>
      <c r="AI68" s="186">
        <f t="shared" si="9"/>
        <v>0</v>
      </c>
      <c r="AJ68" s="147">
        <f t="shared" si="10"/>
        <v>0</v>
      </c>
      <c r="AK68" s="147">
        <f t="shared" si="11"/>
        <v>0</v>
      </c>
      <c r="AL68" s="186">
        <f t="shared" si="12"/>
        <v>0</v>
      </c>
      <c r="AM68" s="182">
        <f t="shared" si="13"/>
        <v>0</v>
      </c>
      <c r="AN68" s="147">
        <f t="shared" si="14"/>
        <v>0</v>
      </c>
      <c r="AO68" s="147">
        <f t="shared" si="15"/>
        <v>0</v>
      </c>
      <c r="AP68" s="186">
        <f t="shared" si="16"/>
        <v>0</v>
      </c>
      <c r="AQ68" s="147">
        <f t="shared" si="17"/>
        <v>0</v>
      </c>
      <c r="AR68" s="147">
        <f t="shared" si="18"/>
        <v>0</v>
      </c>
      <c r="AS68" s="190">
        <f t="shared" si="19"/>
        <v>0</v>
      </c>
      <c r="AT68" s="189">
        <f t="shared" si="20"/>
        <v>0</v>
      </c>
    </row>
    <row r="69" spans="1:46" x14ac:dyDescent="0.2">
      <c r="A69" s="10">
        <f>+IF(OR(Y69&gt;0,I69&gt;0),MAX(A$14:A68)+1,0)</f>
        <v>0</v>
      </c>
      <c r="B69" s="11"/>
      <c r="C69" s="11"/>
      <c r="D69" s="435"/>
      <c r="E69" s="435"/>
      <c r="F69" s="435"/>
      <c r="G69" s="435"/>
      <c r="H69" s="435"/>
      <c r="I69" s="435">
        <f t="shared" si="0"/>
        <v>0</v>
      </c>
      <c r="J69" s="11"/>
      <c r="K69" s="435"/>
      <c r="L69" s="435"/>
      <c r="M69" s="435"/>
      <c r="N69" s="435"/>
      <c r="O69" s="435"/>
      <c r="P69" s="435">
        <f t="shared" si="1"/>
        <v>0</v>
      </c>
      <c r="Q69" s="11"/>
      <c r="R69" s="435"/>
      <c r="S69" s="435"/>
      <c r="T69" s="435"/>
      <c r="U69" s="435"/>
      <c r="V69" s="435"/>
      <c r="W69" s="435">
        <f t="shared" si="2"/>
        <v>0</v>
      </c>
      <c r="X69" s="447">
        <f t="shared" si="3"/>
        <v>0</v>
      </c>
      <c r="Y69" s="156">
        <f t="shared" si="4"/>
        <v>0</v>
      </c>
      <c r="Z69" s="11"/>
      <c r="AA69" s="11"/>
      <c r="AB69" s="156">
        <f t="shared" si="21"/>
        <v>0</v>
      </c>
      <c r="AC69" s="149"/>
      <c r="AD69" s="396">
        <f t="shared" si="5"/>
        <v>0</v>
      </c>
      <c r="AE69" s="157">
        <f t="shared" si="6"/>
        <v>0</v>
      </c>
      <c r="AF69" s="609"/>
      <c r="AG69" s="147">
        <f t="shared" si="7"/>
        <v>0</v>
      </c>
      <c r="AH69" s="147">
        <f t="shared" si="8"/>
        <v>0</v>
      </c>
      <c r="AI69" s="186">
        <f t="shared" si="9"/>
        <v>0</v>
      </c>
      <c r="AJ69" s="147">
        <f t="shared" si="10"/>
        <v>0</v>
      </c>
      <c r="AK69" s="147">
        <f t="shared" si="11"/>
        <v>0</v>
      </c>
      <c r="AL69" s="186">
        <f t="shared" si="12"/>
        <v>0</v>
      </c>
      <c r="AM69" s="182">
        <f t="shared" si="13"/>
        <v>0</v>
      </c>
      <c r="AN69" s="147">
        <f t="shared" si="14"/>
        <v>0</v>
      </c>
      <c r="AO69" s="147">
        <f t="shared" si="15"/>
        <v>0</v>
      </c>
      <c r="AP69" s="186">
        <f t="shared" si="16"/>
        <v>0</v>
      </c>
      <c r="AQ69" s="147">
        <f t="shared" si="17"/>
        <v>0</v>
      </c>
      <c r="AR69" s="147">
        <f t="shared" si="18"/>
        <v>0</v>
      </c>
      <c r="AS69" s="190">
        <f t="shared" si="19"/>
        <v>0</v>
      </c>
      <c r="AT69" s="189">
        <f t="shared" si="20"/>
        <v>0</v>
      </c>
    </row>
    <row r="70" spans="1:46" x14ac:dyDescent="0.2">
      <c r="A70" s="10">
        <f>+IF(OR(Y70&gt;0,I70&gt;0),MAX(A$14:A69)+1,0)</f>
        <v>0</v>
      </c>
      <c r="B70" s="11"/>
      <c r="C70" s="11"/>
      <c r="D70" s="435"/>
      <c r="E70" s="435"/>
      <c r="F70" s="435"/>
      <c r="G70" s="435"/>
      <c r="H70" s="435"/>
      <c r="I70" s="435">
        <f t="shared" si="0"/>
        <v>0</v>
      </c>
      <c r="J70" s="11"/>
      <c r="K70" s="435"/>
      <c r="L70" s="435"/>
      <c r="M70" s="435"/>
      <c r="N70" s="435"/>
      <c r="O70" s="435"/>
      <c r="P70" s="435">
        <f t="shared" si="1"/>
        <v>0</v>
      </c>
      <c r="Q70" s="11"/>
      <c r="R70" s="435"/>
      <c r="S70" s="435"/>
      <c r="T70" s="435"/>
      <c r="U70" s="435"/>
      <c r="V70" s="435"/>
      <c r="W70" s="435">
        <f t="shared" si="2"/>
        <v>0</v>
      </c>
      <c r="X70" s="447">
        <f t="shared" si="3"/>
        <v>0</v>
      </c>
      <c r="Y70" s="156">
        <f t="shared" si="4"/>
        <v>0</v>
      </c>
      <c r="Z70" s="11"/>
      <c r="AA70" s="11"/>
      <c r="AB70" s="156">
        <f t="shared" si="21"/>
        <v>0</v>
      </c>
      <c r="AC70" s="149"/>
      <c r="AD70" s="396">
        <f t="shared" si="5"/>
        <v>0</v>
      </c>
      <c r="AE70" s="157">
        <f t="shared" si="6"/>
        <v>0</v>
      </c>
      <c r="AF70" s="609"/>
      <c r="AG70" s="147">
        <f t="shared" si="7"/>
        <v>0</v>
      </c>
      <c r="AH70" s="147">
        <f t="shared" si="8"/>
        <v>0</v>
      </c>
      <c r="AI70" s="186">
        <f t="shared" si="9"/>
        <v>0</v>
      </c>
      <c r="AJ70" s="147">
        <f t="shared" si="10"/>
        <v>0</v>
      </c>
      <c r="AK70" s="147">
        <f t="shared" si="11"/>
        <v>0</v>
      </c>
      <c r="AL70" s="186">
        <f t="shared" si="12"/>
        <v>0</v>
      </c>
      <c r="AM70" s="182">
        <f t="shared" si="13"/>
        <v>0</v>
      </c>
      <c r="AN70" s="147">
        <f t="shared" si="14"/>
        <v>0</v>
      </c>
      <c r="AO70" s="147">
        <f t="shared" si="15"/>
        <v>0</v>
      </c>
      <c r="AP70" s="186">
        <f t="shared" si="16"/>
        <v>0</v>
      </c>
      <c r="AQ70" s="147">
        <f t="shared" si="17"/>
        <v>0</v>
      </c>
      <c r="AR70" s="147">
        <f t="shared" si="18"/>
        <v>0</v>
      </c>
      <c r="AS70" s="190">
        <f t="shared" si="19"/>
        <v>0</v>
      </c>
      <c r="AT70" s="189">
        <f t="shared" si="20"/>
        <v>0</v>
      </c>
    </row>
    <row r="71" spans="1:46" x14ac:dyDescent="0.2">
      <c r="A71" s="10">
        <f>+IF(OR(Y71&gt;0,I71&gt;0),MAX(A$14:A70)+1,0)</f>
        <v>0</v>
      </c>
      <c r="B71" s="11"/>
      <c r="C71" s="11"/>
      <c r="D71" s="435"/>
      <c r="E71" s="435"/>
      <c r="F71" s="435"/>
      <c r="G71" s="435"/>
      <c r="H71" s="435"/>
      <c r="I71" s="435">
        <f t="shared" si="0"/>
        <v>0</v>
      </c>
      <c r="J71" s="11"/>
      <c r="K71" s="435"/>
      <c r="L71" s="435"/>
      <c r="M71" s="435"/>
      <c r="N71" s="435"/>
      <c r="O71" s="435"/>
      <c r="P71" s="435">
        <f t="shared" si="1"/>
        <v>0</v>
      </c>
      <c r="Q71" s="11"/>
      <c r="R71" s="435"/>
      <c r="S71" s="435"/>
      <c r="T71" s="435"/>
      <c r="U71" s="435"/>
      <c r="V71" s="435"/>
      <c r="W71" s="435">
        <f t="shared" si="2"/>
        <v>0</v>
      </c>
      <c r="X71" s="447">
        <f t="shared" si="3"/>
        <v>0</v>
      </c>
      <c r="Y71" s="156">
        <f t="shared" si="4"/>
        <v>0</v>
      </c>
      <c r="Z71" s="11"/>
      <c r="AA71" s="11"/>
      <c r="AB71" s="156">
        <f t="shared" si="21"/>
        <v>0</v>
      </c>
      <c r="AC71" s="149"/>
      <c r="AD71" s="396">
        <f t="shared" si="5"/>
        <v>0</v>
      </c>
      <c r="AE71" s="157">
        <f t="shared" si="6"/>
        <v>0</v>
      </c>
      <c r="AF71" s="609"/>
      <c r="AG71" s="147">
        <f t="shared" si="7"/>
        <v>0</v>
      </c>
      <c r="AH71" s="147">
        <f t="shared" si="8"/>
        <v>0</v>
      </c>
      <c r="AI71" s="186">
        <f t="shared" si="9"/>
        <v>0</v>
      </c>
      <c r="AJ71" s="147">
        <f t="shared" si="10"/>
        <v>0</v>
      </c>
      <c r="AK71" s="147">
        <f t="shared" si="11"/>
        <v>0</v>
      </c>
      <c r="AL71" s="186">
        <f t="shared" si="12"/>
        <v>0</v>
      </c>
      <c r="AM71" s="182">
        <f t="shared" si="13"/>
        <v>0</v>
      </c>
      <c r="AN71" s="147">
        <f t="shared" si="14"/>
        <v>0</v>
      </c>
      <c r="AO71" s="147">
        <f t="shared" si="15"/>
        <v>0</v>
      </c>
      <c r="AP71" s="186">
        <f t="shared" si="16"/>
        <v>0</v>
      </c>
      <c r="AQ71" s="147">
        <f t="shared" si="17"/>
        <v>0</v>
      </c>
      <c r="AR71" s="147">
        <f t="shared" si="18"/>
        <v>0</v>
      </c>
      <c r="AS71" s="190">
        <f t="shared" si="19"/>
        <v>0</v>
      </c>
      <c r="AT71" s="189">
        <f t="shared" si="20"/>
        <v>0</v>
      </c>
    </row>
    <row r="72" spans="1:46" x14ac:dyDescent="0.2">
      <c r="A72" s="10">
        <f>+IF(OR(Y72&gt;0,I72&gt;0),MAX(A$14:A71)+1,0)</f>
        <v>0</v>
      </c>
      <c r="B72" s="11"/>
      <c r="C72" s="11"/>
      <c r="D72" s="435"/>
      <c r="E72" s="435"/>
      <c r="F72" s="435"/>
      <c r="G72" s="435"/>
      <c r="H72" s="435"/>
      <c r="I72" s="435">
        <f t="shared" si="0"/>
        <v>0</v>
      </c>
      <c r="J72" s="11"/>
      <c r="K72" s="435"/>
      <c r="L72" s="435"/>
      <c r="M72" s="435"/>
      <c r="N72" s="435"/>
      <c r="O72" s="435"/>
      <c r="P72" s="435">
        <f t="shared" si="1"/>
        <v>0</v>
      </c>
      <c r="Q72" s="11"/>
      <c r="R72" s="435"/>
      <c r="S72" s="435"/>
      <c r="T72" s="435"/>
      <c r="U72" s="435"/>
      <c r="V72" s="435"/>
      <c r="W72" s="435">
        <f t="shared" si="2"/>
        <v>0</v>
      </c>
      <c r="X72" s="447">
        <f t="shared" si="3"/>
        <v>0</v>
      </c>
      <c r="Y72" s="156">
        <f t="shared" si="4"/>
        <v>0</v>
      </c>
      <c r="Z72" s="11"/>
      <c r="AA72" s="11"/>
      <c r="AB72" s="156">
        <f t="shared" si="21"/>
        <v>0</v>
      </c>
      <c r="AC72" s="149"/>
      <c r="AD72" s="396">
        <f t="shared" si="5"/>
        <v>0</v>
      </c>
      <c r="AE72" s="157">
        <f t="shared" si="6"/>
        <v>0</v>
      </c>
      <c r="AF72" s="609"/>
      <c r="AG72" s="147">
        <f t="shared" si="7"/>
        <v>0</v>
      </c>
      <c r="AH72" s="147">
        <f t="shared" si="8"/>
        <v>0</v>
      </c>
      <c r="AI72" s="186">
        <f t="shared" si="9"/>
        <v>0</v>
      </c>
      <c r="AJ72" s="147">
        <f t="shared" si="10"/>
        <v>0</v>
      </c>
      <c r="AK72" s="147">
        <f t="shared" si="11"/>
        <v>0</v>
      </c>
      <c r="AL72" s="186">
        <f t="shared" si="12"/>
        <v>0</v>
      </c>
      <c r="AM72" s="182">
        <f t="shared" si="13"/>
        <v>0</v>
      </c>
      <c r="AN72" s="147">
        <f t="shared" si="14"/>
        <v>0</v>
      </c>
      <c r="AO72" s="147">
        <f t="shared" si="15"/>
        <v>0</v>
      </c>
      <c r="AP72" s="186">
        <f t="shared" si="16"/>
        <v>0</v>
      </c>
      <c r="AQ72" s="147">
        <f t="shared" si="17"/>
        <v>0</v>
      </c>
      <c r="AR72" s="147">
        <f t="shared" si="18"/>
        <v>0</v>
      </c>
      <c r="AS72" s="190">
        <f t="shared" si="19"/>
        <v>0</v>
      </c>
      <c r="AT72" s="189">
        <f t="shared" si="20"/>
        <v>0</v>
      </c>
    </row>
    <row r="73" spans="1:46" x14ac:dyDescent="0.2">
      <c r="A73" s="10">
        <f>+IF(OR(Y73&gt;0,I73&gt;0),MAX(A$14:A72)+1,0)</f>
        <v>0</v>
      </c>
      <c r="B73" s="11"/>
      <c r="C73" s="11"/>
      <c r="D73" s="435"/>
      <c r="E73" s="435"/>
      <c r="F73" s="435"/>
      <c r="G73" s="435"/>
      <c r="H73" s="435"/>
      <c r="I73" s="435">
        <f t="shared" si="0"/>
        <v>0</v>
      </c>
      <c r="J73" s="11"/>
      <c r="K73" s="435"/>
      <c r="L73" s="435"/>
      <c r="M73" s="435"/>
      <c r="N73" s="435"/>
      <c r="O73" s="435"/>
      <c r="P73" s="435">
        <f t="shared" si="1"/>
        <v>0</v>
      </c>
      <c r="Q73" s="11"/>
      <c r="R73" s="435"/>
      <c r="S73" s="435"/>
      <c r="T73" s="435"/>
      <c r="U73" s="435"/>
      <c r="V73" s="435"/>
      <c r="W73" s="435">
        <f t="shared" si="2"/>
        <v>0</v>
      </c>
      <c r="X73" s="447">
        <f t="shared" si="3"/>
        <v>0</v>
      </c>
      <c r="Y73" s="156">
        <f t="shared" si="4"/>
        <v>0</v>
      </c>
      <c r="Z73" s="11"/>
      <c r="AA73" s="11"/>
      <c r="AB73" s="156">
        <f t="shared" si="21"/>
        <v>0</v>
      </c>
      <c r="AC73" s="149"/>
      <c r="AD73" s="396">
        <f t="shared" si="5"/>
        <v>0</v>
      </c>
      <c r="AE73" s="157">
        <f t="shared" si="6"/>
        <v>0</v>
      </c>
      <c r="AF73" s="609"/>
      <c r="AG73" s="147">
        <f t="shared" si="7"/>
        <v>0</v>
      </c>
      <c r="AH73" s="147">
        <f t="shared" si="8"/>
        <v>0</v>
      </c>
      <c r="AI73" s="186">
        <f t="shared" si="9"/>
        <v>0</v>
      </c>
      <c r="AJ73" s="147">
        <f t="shared" si="10"/>
        <v>0</v>
      </c>
      <c r="AK73" s="147">
        <f t="shared" si="11"/>
        <v>0</v>
      </c>
      <c r="AL73" s="186">
        <f t="shared" si="12"/>
        <v>0</v>
      </c>
      <c r="AM73" s="182">
        <f t="shared" si="13"/>
        <v>0</v>
      </c>
      <c r="AN73" s="147">
        <f t="shared" si="14"/>
        <v>0</v>
      </c>
      <c r="AO73" s="147">
        <f t="shared" si="15"/>
        <v>0</v>
      </c>
      <c r="AP73" s="186">
        <f t="shared" si="16"/>
        <v>0</v>
      </c>
      <c r="AQ73" s="147">
        <f t="shared" si="17"/>
        <v>0</v>
      </c>
      <c r="AR73" s="147">
        <f t="shared" si="18"/>
        <v>0</v>
      </c>
      <c r="AS73" s="190">
        <f t="shared" si="19"/>
        <v>0</v>
      </c>
      <c r="AT73" s="189">
        <f t="shared" si="20"/>
        <v>0</v>
      </c>
    </row>
    <row r="74" spans="1:46" x14ac:dyDescent="0.2">
      <c r="A74" s="10">
        <f>+IF(OR(Y74&gt;0,I74&gt;0),MAX(A$14:A73)+1,0)</f>
        <v>0</v>
      </c>
      <c r="B74" s="11"/>
      <c r="C74" s="11"/>
      <c r="D74" s="435"/>
      <c r="E74" s="435"/>
      <c r="F74" s="435"/>
      <c r="G74" s="435"/>
      <c r="H74" s="435"/>
      <c r="I74" s="435">
        <f t="shared" si="0"/>
        <v>0</v>
      </c>
      <c r="J74" s="11"/>
      <c r="K74" s="435"/>
      <c r="L74" s="435"/>
      <c r="M74" s="435"/>
      <c r="N74" s="435"/>
      <c r="O74" s="435"/>
      <c r="P74" s="435">
        <f t="shared" si="1"/>
        <v>0</v>
      </c>
      <c r="Q74" s="11"/>
      <c r="R74" s="435"/>
      <c r="S74" s="435"/>
      <c r="T74" s="435"/>
      <c r="U74" s="435"/>
      <c r="V74" s="435"/>
      <c r="W74" s="435">
        <f t="shared" si="2"/>
        <v>0</v>
      </c>
      <c r="X74" s="447">
        <f t="shared" si="3"/>
        <v>0</v>
      </c>
      <c r="Y74" s="156">
        <f t="shared" si="4"/>
        <v>0</v>
      </c>
      <c r="Z74" s="11"/>
      <c r="AA74" s="11"/>
      <c r="AB74" s="156">
        <f t="shared" si="21"/>
        <v>0</v>
      </c>
      <c r="AC74" s="149"/>
      <c r="AD74" s="396">
        <f t="shared" si="5"/>
        <v>0</v>
      </c>
      <c r="AE74" s="157">
        <f t="shared" si="6"/>
        <v>0</v>
      </c>
      <c r="AF74" s="609"/>
      <c r="AG74" s="147">
        <f t="shared" si="7"/>
        <v>0</v>
      </c>
      <c r="AH74" s="147">
        <f t="shared" si="8"/>
        <v>0</v>
      </c>
      <c r="AI74" s="186">
        <f t="shared" si="9"/>
        <v>0</v>
      </c>
      <c r="AJ74" s="147">
        <f t="shared" si="10"/>
        <v>0</v>
      </c>
      <c r="AK74" s="147">
        <f t="shared" si="11"/>
        <v>0</v>
      </c>
      <c r="AL74" s="186">
        <f t="shared" si="12"/>
        <v>0</v>
      </c>
      <c r="AM74" s="182">
        <f t="shared" si="13"/>
        <v>0</v>
      </c>
      <c r="AN74" s="147">
        <f t="shared" si="14"/>
        <v>0</v>
      </c>
      <c r="AO74" s="147">
        <f t="shared" si="15"/>
        <v>0</v>
      </c>
      <c r="AP74" s="186">
        <f t="shared" si="16"/>
        <v>0</v>
      </c>
      <c r="AQ74" s="147">
        <f t="shared" si="17"/>
        <v>0</v>
      </c>
      <c r="AR74" s="147">
        <f t="shared" si="18"/>
        <v>0</v>
      </c>
      <c r="AS74" s="190">
        <f t="shared" si="19"/>
        <v>0</v>
      </c>
      <c r="AT74" s="189">
        <f t="shared" si="20"/>
        <v>0</v>
      </c>
    </row>
    <row r="75" spans="1:46" x14ac:dyDescent="0.2">
      <c r="A75" s="10">
        <f>+IF(OR(Y75&gt;0,I75&gt;0),MAX(A$14:A74)+1,0)</f>
        <v>0</v>
      </c>
      <c r="B75" s="11"/>
      <c r="C75" s="11"/>
      <c r="D75" s="435"/>
      <c r="E75" s="435"/>
      <c r="F75" s="435"/>
      <c r="G75" s="435"/>
      <c r="H75" s="435"/>
      <c r="I75" s="435">
        <f t="shared" si="0"/>
        <v>0</v>
      </c>
      <c r="J75" s="11"/>
      <c r="K75" s="435"/>
      <c r="L75" s="435"/>
      <c r="M75" s="435"/>
      <c r="N75" s="435"/>
      <c r="O75" s="435"/>
      <c r="P75" s="435">
        <f t="shared" si="1"/>
        <v>0</v>
      </c>
      <c r="Q75" s="11"/>
      <c r="R75" s="435"/>
      <c r="S75" s="435"/>
      <c r="T75" s="435"/>
      <c r="U75" s="435"/>
      <c r="V75" s="435"/>
      <c r="W75" s="435">
        <f t="shared" si="2"/>
        <v>0</v>
      </c>
      <c r="X75" s="447">
        <f t="shared" si="3"/>
        <v>0</v>
      </c>
      <c r="Y75" s="156">
        <f t="shared" si="4"/>
        <v>0</v>
      </c>
      <c r="Z75" s="11"/>
      <c r="AA75" s="11"/>
      <c r="AB75" s="156">
        <f t="shared" si="21"/>
        <v>0</v>
      </c>
      <c r="AC75" s="149"/>
      <c r="AD75" s="396">
        <f t="shared" si="5"/>
        <v>0</v>
      </c>
      <c r="AE75" s="157">
        <f t="shared" si="6"/>
        <v>0</v>
      </c>
      <c r="AF75" s="609"/>
      <c r="AG75" s="147">
        <f t="shared" si="7"/>
        <v>0</v>
      </c>
      <c r="AH75" s="147">
        <f t="shared" si="8"/>
        <v>0</v>
      </c>
      <c r="AI75" s="186">
        <f t="shared" si="9"/>
        <v>0</v>
      </c>
      <c r="AJ75" s="147">
        <f t="shared" si="10"/>
        <v>0</v>
      </c>
      <c r="AK75" s="147">
        <f t="shared" si="11"/>
        <v>0</v>
      </c>
      <c r="AL75" s="186">
        <f t="shared" si="12"/>
        <v>0</v>
      </c>
      <c r="AM75" s="182">
        <f t="shared" si="13"/>
        <v>0</v>
      </c>
      <c r="AN75" s="147">
        <f t="shared" si="14"/>
        <v>0</v>
      </c>
      <c r="AO75" s="147">
        <f t="shared" si="15"/>
        <v>0</v>
      </c>
      <c r="AP75" s="186">
        <f t="shared" si="16"/>
        <v>0</v>
      </c>
      <c r="AQ75" s="147">
        <f t="shared" si="17"/>
        <v>0</v>
      </c>
      <c r="AR75" s="147">
        <f t="shared" si="18"/>
        <v>0</v>
      </c>
      <c r="AS75" s="190">
        <f t="shared" si="19"/>
        <v>0</v>
      </c>
      <c r="AT75" s="189">
        <f t="shared" si="20"/>
        <v>0</v>
      </c>
    </row>
    <row r="76" spans="1:46" x14ac:dyDescent="0.2">
      <c r="A76" s="10">
        <f>+IF(OR(Y76&gt;0,I76&gt;0),MAX(A$14:A75)+1,0)</f>
        <v>0</v>
      </c>
      <c r="B76" s="11"/>
      <c r="C76" s="11"/>
      <c r="D76" s="435"/>
      <c r="E76" s="435"/>
      <c r="F76" s="435"/>
      <c r="G76" s="435"/>
      <c r="H76" s="435"/>
      <c r="I76" s="435">
        <f t="shared" si="0"/>
        <v>0</v>
      </c>
      <c r="J76" s="11"/>
      <c r="K76" s="435"/>
      <c r="L76" s="435"/>
      <c r="M76" s="435"/>
      <c r="N76" s="435"/>
      <c r="O76" s="435"/>
      <c r="P76" s="435">
        <f t="shared" si="1"/>
        <v>0</v>
      </c>
      <c r="Q76" s="11"/>
      <c r="R76" s="435"/>
      <c r="S76" s="435"/>
      <c r="T76" s="435"/>
      <c r="U76" s="435"/>
      <c r="V76" s="435"/>
      <c r="W76" s="435">
        <f t="shared" si="2"/>
        <v>0</v>
      </c>
      <c r="X76" s="447">
        <f t="shared" si="3"/>
        <v>0</v>
      </c>
      <c r="Y76" s="156">
        <f t="shared" si="4"/>
        <v>0</v>
      </c>
      <c r="Z76" s="11"/>
      <c r="AA76" s="11"/>
      <c r="AB76" s="156">
        <f t="shared" si="21"/>
        <v>0</v>
      </c>
      <c r="AC76" s="149"/>
      <c r="AD76" s="396">
        <f t="shared" si="5"/>
        <v>0</v>
      </c>
      <c r="AE76" s="157">
        <f t="shared" si="6"/>
        <v>0</v>
      </c>
      <c r="AF76" s="609"/>
      <c r="AG76" s="147">
        <f t="shared" si="7"/>
        <v>0</v>
      </c>
      <c r="AH76" s="147">
        <f t="shared" si="8"/>
        <v>0</v>
      </c>
      <c r="AI76" s="186">
        <f t="shared" si="9"/>
        <v>0</v>
      </c>
      <c r="AJ76" s="147">
        <f t="shared" si="10"/>
        <v>0</v>
      </c>
      <c r="AK76" s="147">
        <f t="shared" si="11"/>
        <v>0</v>
      </c>
      <c r="AL76" s="186">
        <f t="shared" si="12"/>
        <v>0</v>
      </c>
      <c r="AM76" s="182">
        <f t="shared" si="13"/>
        <v>0</v>
      </c>
      <c r="AN76" s="147">
        <f t="shared" si="14"/>
        <v>0</v>
      </c>
      <c r="AO76" s="147">
        <f t="shared" si="15"/>
        <v>0</v>
      </c>
      <c r="AP76" s="186">
        <f t="shared" si="16"/>
        <v>0</v>
      </c>
      <c r="AQ76" s="147">
        <f t="shared" si="17"/>
        <v>0</v>
      </c>
      <c r="AR76" s="147">
        <f t="shared" si="18"/>
        <v>0</v>
      </c>
      <c r="AS76" s="190">
        <f t="shared" si="19"/>
        <v>0</v>
      </c>
      <c r="AT76" s="189">
        <f t="shared" si="20"/>
        <v>0</v>
      </c>
    </row>
    <row r="77" spans="1:46" x14ac:dyDescent="0.2">
      <c r="A77" s="10">
        <f>+IF(OR(Y77&gt;0,I77&gt;0),MAX(A$14:A76)+1,0)</f>
        <v>0</v>
      </c>
      <c r="B77" s="11"/>
      <c r="C77" s="11"/>
      <c r="D77" s="435"/>
      <c r="E77" s="435"/>
      <c r="F77" s="435"/>
      <c r="G77" s="435"/>
      <c r="H77" s="435"/>
      <c r="I77" s="435">
        <f t="shared" si="0"/>
        <v>0</v>
      </c>
      <c r="J77" s="11"/>
      <c r="K77" s="435"/>
      <c r="L77" s="435"/>
      <c r="M77" s="435"/>
      <c r="N77" s="435"/>
      <c r="O77" s="435"/>
      <c r="P77" s="435">
        <f t="shared" si="1"/>
        <v>0</v>
      </c>
      <c r="Q77" s="11"/>
      <c r="R77" s="435"/>
      <c r="S77" s="435"/>
      <c r="T77" s="435"/>
      <c r="U77" s="435"/>
      <c r="V77" s="435"/>
      <c r="W77" s="435">
        <f t="shared" si="2"/>
        <v>0</v>
      </c>
      <c r="X77" s="447">
        <f t="shared" si="3"/>
        <v>0</v>
      </c>
      <c r="Y77" s="156">
        <f t="shared" si="4"/>
        <v>0</v>
      </c>
      <c r="Z77" s="11"/>
      <c r="AA77" s="11"/>
      <c r="AB77" s="156">
        <f t="shared" si="21"/>
        <v>0</v>
      </c>
      <c r="AC77" s="149"/>
      <c r="AD77" s="396">
        <f t="shared" si="5"/>
        <v>0</v>
      </c>
      <c r="AE77" s="157">
        <f t="shared" si="6"/>
        <v>0</v>
      </c>
      <c r="AF77" s="609"/>
      <c r="AG77" s="147">
        <f t="shared" si="7"/>
        <v>0</v>
      </c>
      <c r="AH77" s="147">
        <f t="shared" si="8"/>
        <v>0</v>
      </c>
      <c r="AI77" s="186">
        <f t="shared" si="9"/>
        <v>0</v>
      </c>
      <c r="AJ77" s="147">
        <f t="shared" si="10"/>
        <v>0</v>
      </c>
      <c r="AK77" s="147">
        <f t="shared" si="11"/>
        <v>0</v>
      </c>
      <c r="AL77" s="186">
        <f t="shared" si="12"/>
        <v>0</v>
      </c>
      <c r="AM77" s="182">
        <f t="shared" si="13"/>
        <v>0</v>
      </c>
      <c r="AN77" s="147">
        <f t="shared" si="14"/>
        <v>0</v>
      </c>
      <c r="AO77" s="147">
        <f t="shared" si="15"/>
        <v>0</v>
      </c>
      <c r="AP77" s="186">
        <f t="shared" si="16"/>
        <v>0</v>
      </c>
      <c r="AQ77" s="147">
        <f t="shared" si="17"/>
        <v>0</v>
      </c>
      <c r="AR77" s="147">
        <f t="shared" si="18"/>
        <v>0</v>
      </c>
      <c r="AS77" s="190">
        <f t="shared" si="19"/>
        <v>0</v>
      </c>
      <c r="AT77" s="189">
        <f t="shared" si="20"/>
        <v>0</v>
      </c>
    </row>
    <row r="78" spans="1:46" x14ac:dyDescent="0.2">
      <c r="A78" s="10">
        <f>+IF(OR(Y78&gt;0,I78&gt;0),MAX(A$14:A77)+1,0)</f>
        <v>0</v>
      </c>
      <c r="B78" s="11"/>
      <c r="C78" s="11"/>
      <c r="D78" s="435"/>
      <c r="E78" s="435"/>
      <c r="F78" s="435"/>
      <c r="G78" s="435"/>
      <c r="H78" s="435"/>
      <c r="I78" s="435">
        <f t="shared" si="0"/>
        <v>0</v>
      </c>
      <c r="J78" s="11"/>
      <c r="K78" s="435"/>
      <c r="L78" s="435"/>
      <c r="M78" s="435"/>
      <c r="N78" s="435"/>
      <c r="O78" s="435"/>
      <c r="P78" s="435">
        <f t="shared" si="1"/>
        <v>0</v>
      </c>
      <c r="Q78" s="11"/>
      <c r="R78" s="435"/>
      <c r="S78" s="435"/>
      <c r="T78" s="435"/>
      <c r="U78" s="435"/>
      <c r="V78" s="435"/>
      <c r="W78" s="435">
        <f t="shared" si="2"/>
        <v>0</v>
      </c>
      <c r="X78" s="447">
        <f t="shared" si="3"/>
        <v>0</v>
      </c>
      <c r="Y78" s="156">
        <f t="shared" si="4"/>
        <v>0</v>
      </c>
      <c r="Z78" s="11"/>
      <c r="AA78" s="11"/>
      <c r="AB78" s="156">
        <f t="shared" si="21"/>
        <v>0</v>
      </c>
      <c r="AC78" s="149"/>
      <c r="AD78" s="396">
        <f t="shared" si="5"/>
        <v>0</v>
      </c>
      <c r="AE78" s="157">
        <f t="shared" si="6"/>
        <v>0</v>
      </c>
      <c r="AF78" s="609"/>
      <c r="AG78" s="147">
        <f t="shared" si="7"/>
        <v>0</v>
      </c>
      <c r="AH78" s="147">
        <f t="shared" si="8"/>
        <v>0</v>
      </c>
      <c r="AI78" s="186">
        <f t="shared" si="9"/>
        <v>0</v>
      </c>
      <c r="AJ78" s="147">
        <f t="shared" si="10"/>
        <v>0</v>
      </c>
      <c r="AK78" s="147">
        <f t="shared" si="11"/>
        <v>0</v>
      </c>
      <c r="AL78" s="186">
        <f t="shared" si="12"/>
        <v>0</v>
      </c>
      <c r="AM78" s="182">
        <f t="shared" si="13"/>
        <v>0</v>
      </c>
      <c r="AN78" s="147">
        <f t="shared" si="14"/>
        <v>0</v>
      </c>
      <c r="AO78" s="147">
        <f t="shared" si="15"/>
        <v>0</v>
      </c>
      <c r="AP78" s="186">
        <f t="shared" si="16"/>
        <v>0</v>
      </c>
      <c r="AQ78" s="147">
        <f t="shared" si="17"/>
        <v>0</v>
      </c>
      <c r="AR78" s="147">
        <f t="shared" si="18"/>
        <v>0</v>
      </c>
      <c r="AS78" s="190">
        <f t="shared" si="19"/>
        <v>0</v>
      </c>
      <c r="AT78" s="189">
        <f t="shared" si="20"/>
        <v>0</v>
      </c>
    </row>
    <row r="79" spans="1:46" x14ac:dyDescent="0.2">
      <c r="A79" s="10">
        <f>+IF(OR(Y79&gt;0,I79&gt;0),MAX(A$14:A78)+1,0)</f>
        <v>0</v>
      </c>
      <c r="B79" s="11"/>
      <c r="C79" s="11"/>
      <c r="D79" s="435"/>
      <c r="E79" s="435"/>
      <c r="F79" s="435"/>
      <c r="G79" s="435"/>
      <c r="H79" s="435"/>
      <c r="I79" s="435">
        <f t="shared" si="0"/>
        <v>0</v>
      </c>
      <c r="J79" s="11"/>
      <c r="K79" s="435"/>
      <c r="L79" s="435"/>
      <c r="M79" s="435"/>
      <c r="N79" s="435"/>
      <c r="O79" s="435"/>
      <c r="P79" s="435">
        <f t="shared" si="1"/>
        <v>0</v>
      </c>
      <c r="Q79" s="11"/>
      <c r="R79" s="435"/>
      <c r="S79" s="435"/>
      <c r="T79" s="435"/>
      <c r="U79" s="435"/>
      <c r="V79" s="435"/>
      <c r="W79" s="435">
        <f t="shared" si="2"/>
        <v>0</v>
      </c>
      <c r="X79" s="447">
        <f t="shared" si="3"/>
        <v>0</v>
      </c>
      <c r="Y79" s="156">
        <f t="shared" si="4"/>
        <v>0</v>
      </c>
      <c r="Z79" s="11"/>
      <c r="AA79" s="11"/>
      <c r="AB79" s="156">
        <f t="shared" si="21"/>
        <v>0</v>
      </c>
      <c r="AC79" s="149"/>
      <c r="AD79" s="396">
        <f t="shared" si="5"/>
        <v>0</v>
      </c>
      <c r="AE79" s="157">
        <f t="shared" si="6"/>
        <v>0</v>
      </c>
      <c r="AF79" s="609"/>
      <c r="AG79" s="147">
        <f t="shared" si="7"/>
        <v>0</v>
      </c>
      <c r="AH79" s="147">
        <f t="shared" si="8"/>
        <v>0</v>
      </c>
      <c r="AI79" s="186">
        <f t="shared" si="9"/>
        <v>0</v>
      </c>
      <c r="AJ79" s="147">
        <f t="shared" si="10"/>
        <v>0</v>
      </c>
      <c r="AK79" s="147">
        <f t="shared" si="11"/>
        <v>0</v>
      </c>
      <c r="AL79" s="186">
        <f t="shared" si="12"/>
        <v>0</v>
      </c>
      <c r="AM79" s="182">
        <f t="shared" si="13"/>
        <v>0</v>
      </c>
      <c r="AN79" s="147">
        <f t="shared" si="14"/>
        <v>0</v>
      </c>
      <c r="AO79" s="147">
        <f t="shared" si="15"/>
        <v>0</v>
      </c>
      <c r="AP79" s="186">
        <f t="shared" si="16"/>
        <v>0</v>
      </c>
      <c r="AQ79" s="147">
        <f t="shared" si="17"/>
        <v>0</v>
      </c>
      <c r="AR79" s="147">
        <f t="shared" si="18"/>
        <v>0</v>
      </c>
      <c r="AS79" s="190">
        <f t="shared" si="19"/>
        <v>0</v>
      </c>
      <c r="AT79" s="189">
        <f t="shared" si="20"/>
        <v>0</v>
      </c>
    </row>
    <row r="80" spans="1:46" x14ac:dyDescent="0.2">
      <c r="A80" s="10">
        <f>+IF(OR(Y80&gt;0,I80&gt;0),MAX(A$14:A79)+1,0)</f>
        <v>0</v>
      </c>
      <c r="B80" s="11"/>
      <c r="C80" s="11"/>
      <c r="D80" s="435"/>
      <c r="E80" s="435"/>
      <c r="F80" s="435"/>
      <c r="G80" s="435"/>
      <c r="H80" s="435"/>
      <c r="I80" s="435">
        <f t="shared" ref="I80:I143" si="22">+C80+SUM(E80:H80)</f>
        <v>0</v>
      </c>
      <c r="J80" s="11"/>
      <c r="K80" s="435"/>
      <c r="L80" s="435"/>
      <c r="M80" s="435"/>
      <c r="N80" s="435"/>
      <c r="O80" s="435"/>
      <c r="P80" s="435">
        <f t="shared" ref="P80:P143" si="23">+J80+SUM(L80:O80)</f>
        <v>0</v>
      </c>
      <c r="Q80" s="11"/>
      <c r="R80" s="435"/>
      <c r="S80" s="435"/>
      <c r="T80" s="435"/>
      <c r="U80" s="435"/>
      <c r="V80" s="435"/>
      <c r="W80" s="435">
        <f t="shared" ref="W80:W143" si="24">+Q80+SUM(S80:V80)</f>
        <v>0</v>
      </c>
      <c r="X80" s="447">
        <f t="shared" ref="X80:X143" si="25">+J80+Q80</f>
        <v>0</v>
      </c>
      <c r="Y80" s="156">
        <f t="shared" ref="Y80:Y143" si="26">+P80+W80</f>
        <v>0</v>
      </c>
      <c r="Z80" s="11"/>
      <c r="AA80" s="11"/>
      <c r="AB80" s="156">
        <f t="shared" si="21"/>
        <v>0</v>
      </c>
      <c r="AC80" s="149"/>
      <c r="AD80" s="396">
        <f t="shared" ref="AD80:AD143" si="27">+AC80+AC80*$AD$11</f>
        <v>0</v>
      </c>
      <c r="AE80" s="157">
        <f t="shared" ref="AE80:AE143" si="28">+AB80*AD80</f>
        <v>0</v>
      </c>
      <c r="AF80" s="609"/>
      <c r="AG80" s="147">
        <f t="shared" ref="AG80:AG143" si="29">+AE80*C80</f>
        <v>0</v>
      </c>
      <c r="AH80" s="147">
        <f t="shared" ref="AH80:AH143" si="30">+AE80*J80+AE80*Q80*0.8</f>
        <v>0</v>
      </c>
      <c r="AI80" s="186">
        <f t="shared" ref="AI80:AI143" si="31">+AG80+AH80</f>
        <v>0</v>
      </c>
      <c r="AJ80" s="147">
        <f t="shared" ref="AJ80:AJ143" si="32">+($AE80-$AJ$6)/$AJ$8*C80</f>
        <v>0</v>
      </c>
      <c r="AK80" s="147">
        <f t="shared" ref="AK80:AK143" si="33">+($AE80-$AJ$6)/$AJ$8*J80+($AE80-$AJ$6)/$AJ$8*Q80*0.8</f>
        <v>0</v>
      </c>
      <c r="AL80" s="186">
        <f t="shared" ref="AL80:AL143" si="34">+AJ80+AK80</f>
        <v>0</v>
      </c>
      <c r="AM80" s="182">
        <f t="shared" ref="AM80:AM143" si="35">+AL80*(AM$10+AF80)</f>
        <v>0</v>
      </c>
      <c r="AN80" s="147">
        <f t="shared" ref="AN80:AN143" si="36">+AE80*I80</f>
        <v>0</v>
      </c>
      <c r="AO80" s="147">
        <f t="shared" ref="AO80:AO143" si="37">+AE80*P80+AE80*W80*0.8</f>
        <v>0</v>
      </c>
      <c r="AP80" s="186">
        <f t="shared" ref="AP80:AP143" si="38">+AN80+AO80</f>
        <v>0</v>
      </c>
      <c r="AQ80" s="147">
        <f t="shared" ref="AQ80:AQ143" si="39">+($AE80-$AJ$6)/$AJ$8*$I80</f>
        <v>0</v>
      </c>
      <c r="AR80" s="147">
        <f t="shared" ref="AR80:AR143" si="40">+($AE80-$AJ$6)/$AJ$8*$P80+($AE80-$AJ$6)/$AJ$8*$W80*0.8</f>
        <v>0</v>
      </c>
      <c r="AS80" s="190">
        <f t="shared" ref="AS80:AS143" si="41">+AQ80+AR80</f>
        <v>0</v>
      </c>
      <c r="AT80" s="189">
        <f t="shared" ref="AT80:AT143" si="42">+AS80*(AT$10+AF80)</f>
        <v>0</v>
      </c>
    </row>
    <row r="81" spans="1:46" x14ac:dyDescent="0.2">
      <c r="A81" s="10">
        <f>+IF(OR(Y81&gt;0,I81&gt;0),MAX(A$14:A80)+1,0)</f>
        <v>0</v>
      </c>
      <c r="B81" s="11"/>
      <c r="C81" s="11"/>
      <c r="D81" s="435"/>
      <c r="E81" s="435"/>
      <c r="F81" s="435"/>
      <c r="G81" s="435"/>
      <c r="H81" s="435"/>
      <c r="I81" s="435">
        <f t="shared" si="22"/>
        <v>0</v>
      </c>
      <c r="J81" s="11"/>
      <c r="K81" s="435"/>
      <c r="L81" s="435"/>
      <c r="M81" s="435"/>
      <c r="N81" s="435"/>
      <c r="O81" s="435"/>
      <c r="P81" s="435">
        <f t="shared" si="23"/>
        <v>0</v>
      </c>
      <c r="Q81" s="11"/>
      <c r="R81" s="435"/>
      <c r="S81" s="435"/>
      <c r="T81" s="435"/>
      <c r="U81" s="435"/>
      <c r="V81" s="435"/>
      <c r="W81" s="435">
        <f t="shared" si="24"/>
        <v>0</v>
      </c>
      <c r="X81" s="447">
        <f t="shared" si="25"/>
        <v>0</v>
      </c>
      <c r="Y81" s="156">
        <f t="shared" si="26"/>
        <v>0</v>
      </c>
      <c r="Z81" s="11"/>
      <c r="AA81" s="11"/>
      <c r="AB81" s="156">
        <f t="shared" ref="AB81:AB144" si="43">+Z81+AA81</f>
        <v>0</v>
      </c>
      <c r="AC81" s="149"/>
      <c r="AD81" s="396">
        <f t="shared" si="27"/>
        <v>0</v>
      </c>
      <c r="AE81" s="157">
        <f t="shared" si="28"/>
        <v>0</v>
      </c>
      <c r="AF81" s="609"/>
      <c r="AG81" s="147">
        <f t="shared" si="29"/>
        <v>0</v>
      </c>
      <c r="AH81" s="147">
        <f t="shared" si="30"/>
        <v>0</v>
      </c>
      <c r="AI81" s="186">
        <f t="shared" si="31"/>
        <v>0</v>
      </c>
      <c r="AJ81" s="147">
        <f t="shared" si="32"/>
        <v>0</v>
      </c>
      <c r="AK81" s="147">
        <f t="shared" si="33"/>
        <v>0</v>
      </c>
      <c r="AL81" s="186">
        <f t="shared" si="34"/>
        <v>0</v>
      </c>
      <c r="AM81" s="182">
        <f t="shared" si="35"/>
        <v>0</v>
      </c>
      <c r="AN81" s="147">
        <f t="shared" si="36"/>
        <v>0</v>
      </c>
      <c r="AO81" s="147">
        <f t="shared" si="37"/>
        <v>0</v>
      </c>
      <c r="AP81" s="186">
        <f t="shared" si="38"/>
        <v>0</v>
      </c>
      <c r="AQ81" s="147">
        <f t="shared" si="39"/>
        <v>0</v>
      </c>
      <c r="AR81" s="147">
        <f t="shared" si="40"/>
        <v>0</v>
      </c>
      <c r="AS81" s="190">
        <f t="shared" si="41"/>
        <v>0</v>
      </c>
      <c r="AT81" s="189">
        <f t="shared" si="42"/>
        <v>0</v>
      </c>
    </row>
    <row r="82" spans="1:46" x14ac:dyDescent="0.2">
      <c r="A82" s="10">
        <f>+IF(OR(Y82&gt;0,I82&gt;0),MAX(A$14:A81)+1,0)</f>
        <v>0</v>
      </c>
      <c r="B82" s="11"/>
      <c r="C82" s="11"/>
      <c r="D82" s="435"/>
      <c r="E82" s="435"/>
      <c r="F82" s="435"/>
      <c r="G82" s="435"/>
      <c r="H82" s="435"/>
      <c r="I82" s="435">
        <f t="shared" si="22"/>
        <v>0</v>
      </c>
      <c r="J82" s="11"/>
      <c r="K82" s="435"/>
      <c r="L82" s="435"/>
      <c r="M82" s="435"/>
      <c r="N82" s="435"/>
      <c r="O82" s="435"/>
      <c r="P82" s="435">
        <f t="shared" si="23"/>
        <v>0</v>
      </c>
      <c r="Q82" s="11"/>
      <c r="R82" s="435"/>
      <c r="S82" s="435"/>
      <c r="T82" s="435"/>
      <c r="U82" s="435"/>
      <c r="V82" s="435"/>
      <c r="W82" s="435">
        <f t="shared" si="24"/>
        <v>0</v>
      </c>
      <c r="X82" s="447">
        <f t="shared" si="25"/>
        <v>0</v>
      </c>
      <c r="Y82" s="156">
        <f t="shared" si="26"/>
        <v>0</v>
      </c>
      <c r="Z82" s="11"/>
      <c r="AA82" s="11"/>
      <c r="AB82" s="156">
        <f t="shared" si="43"/>
        <v>0</v>
      </c>
      <c r="AC82" s="149"/>
      <c r="AD82" s="396">
        <f t="shared" si="27"/>
        <v>0</v>
      </c>
      <c r="AE82" s="157">
        <f t="shared" si="28"/>
        <v>0</v>
      </c>
      <c r="AF82" s="609"/>
      <c r="AG82" s="147">
        <f t="shared" si="29"/>
        <v>0</v>
      </c>
      <c r="AH82" s="147">
        <f t="shared" si="30"/>
        <v>0</v>
      </c>
      <c r="AI82" s="186">
        <f t="shared" si="31"/>
        <v>0</v>
      </c>
      <c r="AJ82" s="147">
        <f t="shared" si="32"/>
        <v>0</v>
      </c>
      <c r="AK82" s="147">
        <f t="shared" si="33"/>
        <v>0</v>
      </c>
      <c r="AL82" s="186">
        <f t="shared" si="34"/>
        <v>0</v>
      </c>
      <c r="AM82" s="182">
        <f t="shared" si="35"/>
        <v>0</v>
      </c>
      <c r="AN82" s="147">
        <f t="shared" si="36"/>
        <v>0</v>
      </c>
      <c r="AO82" s="147">
        <f t="shared" si="37"/>
        <v>0</v>
      </c>
      <c r="AP82" s="186">
        <f t="shared" si="38"/>
        <v>0</v>
      </c>
      <c r="AQ82" s="147">
        <f t="shared" si="39"/>
        <v>0</v>
      </c>
      <c r="AR82" s="147">
        <f t="shared" si="40"/>
        <v>0</v>
      </c>
      <c r="AS82" s="190">
        <f t="shared" si="41"/>
        <v>0</v>
      </c>
      <c r="AT82" s="189">
        <f t="shared" si="42"/>
        <v>0</v>
      </c>
    </row>
    <row r="83" spans="1:46" x14ac:dyDescent="0.2">
      <c r="A83" s="10">
        <f>+IF(OR(Y83&gt;0,I83&gt;0),MAX(A$14:A82)+1,0)</f>
        <v>0</v>
      </c>
      <c r="B83" s="11"/>
      <c r="C83" s="11"/>
      <c r="D83" s="435"/>
      <c r="E83" s="435"/>
      <c r="F83" s="435"/>
      <c r="G83" s="435"/>
      <c r="H83" s="435"/>
      <c r="I83" s="435">
        <f t="shared" si="22"/>
        <v>0</v>
      </c>
      <c r="J83" s="11"/>
      <c r="K83" s="435"/>
      <c r="L83" s="435"/>
      <c r="M83" s="435"/>
      <c r="N83" s="435"/>
      <c r="O83" s="435"/>
      <c r="P83" s="435">
        <f t="shared" si="23"/>
        <v>0</v>
      </c>
      <c r="Q83" s="11"/>
      <c r="R83" s="435"/>
      <c r="S83" s="435"/>
      <c r="T83" s="435"/>
      <c r="U83" s="435"/>
      <c r="V83" s="435"/>
      <c r="W83" s="435">
        <f t="shared" si="24"/>
        <v>0</v>
      </c>
      <c r="X83" s="447">
        <f t="shared" si="25"/>
        <v>0</v>
      </c>
      <c r="Y83" s="156">
        <f t="shared" si="26"/>
        <v>0</v>
      </c>
      <c r="Z83" s="11"/>
      <c r="AA83" s="11"/>
      <c r="AB83" s="156">
        <f t="shared" si="43"/>
        <v>0</v>
      </c>
      <c r="AC83" s="149"/>
      <c r="AD83" s="396">
        <f t="shared" si="27"/>
        <v>0</v>
      </c>
      <c r="AE83" s="157">
        <f t="shared" si="28"/>
        <v>0</v>
      </c>
      <c r="AF83" s="609"/>
      <c r="AG83" s="147">
        <f t="shared" si="29"/>
        <v>0</v>
      </c>
      <c r="AH83" s="147">
        <f t="shared" si="30"/>
        <v>0</v>
      </c>
      <c r="AI83" s="186">
        <f t="shared" si="31"/>
        <v>0</v>
      </c>
      <c r="AJ83" s="147">
        <f t="shared" si="32"/>
        <v>0</v>
      </c>
      <c r="AK83" s="147">
        <f t="shared" si="33"/>
        <v>0</v>
      </c>
      <c r="AL83" s="186">
        <f t="shared" si="34"/>
        <v>0</v>
      </c>
      <c r="AM83" s="182">
        <f t="shared" si="35"/>
        <v>0</v>
      </c>
      <c r="AN83" s="147">
        <f t="shared" si="36"/>
        <v>0</v>
      </c>
      <c r="AO83" s="147">
        <f t="shared" si="37"/>
        <v>0</v>
      </c>
      <c r="AP83" s="186">
        <f t="shared" si="38"/>
        <v>0</v>
      </c>
      <c r="AQ83" s="147">
        <f t="shared" si="39"/>
        <v>0</v>
      </c>
      <c r="AR83" s="147">
        <f t="shared" si="40"/>
        <v>0</v>
      </c>
      <c r="AS83" s="190">
        <f t="shared" si="41"/>
        <v>0</v>
      </c>
      <c r="AT83" s="189">
        <f t="shared" si="42"/>
        <v>0</v>
      </c>
    </row>
    <row r="84" spans="1:46" x14ac:dyDescent="0.2">
      <c r="A84" s="10">
        <f>+IF(OR(Y84&gt;0,I84&gt;0),MAX(A$14:A83)+1,0)</f>
        <v>0</v>
      </c>
      <c r="B84" s="11"/>
      <c r="C84" s="11"/>
      <c r="D84" s="435"/>
      <c r="E84" s="435"/>
      <c r="F84" s="435"/>
      <c r="G84" s="435"/>
      <c r="H84" s="435"/>
      <c r="I84" s="435">
        <f t="shared" si="22"/>
        <v>0</v>
      </c>
      <c r="J84" s="11"/>
      <c r="K84" s="435"/>
      <c r="L84" s="435"/>
      <c r="M84" s="435"/>
      <c r="N84" s="435"/>
      <c r="O84" s="435"/>
      <c r="P84" s="435">
        <f t="shared" si="23"/>
        <v>0</v>
      </c>
      <c r="Q84" s="11"/>
      <c r="R84" s="435"/>
      <c r="S84" s="435"/>
      <c r="T84" s="435"/>
      <c r="U84" s="435"/>
      <c r="V84" s="435"/>
      <c r="W84" s="435">
        <f t="shared" si="24"/>
        <v>0</v>
      </c>
      <c r="X84" s="447">
        <f t="shared" si="25"/>
        <v>0</v>
      </c>
      <c r="Y84" s="156">
        <f t="shared" si="26"/>
        <v>0</v>
      </c>
      <c r="Z84" s="11"/>
      <c r="AA84" s="11"/>
      <c r="AB84" s="156">
        <f t="shared" si="43"/>
        <v>0</v>
      </c>
      <c r="AC84" s="149"/>
      <c r="AD84" s="396">
        <f t="shared" si="27"/>
        <v>0</v>
      </c>
      <c r="AE84" s="157">
        <f t="shared" si="28"/>
        <v>0</v>
      </c>
      <c r="AF84" s="609"/>
      <c r="AG84" s="147">
        <f t="shared" si="29"/>
        <v>0</v>
      </c>
      <c r="AH84" s="147">
        <f t="shared" si="30"/>
        <v>0</v>
      </c>
      <c r="AI84" s="186">
        <f t="shared" si="31"/>
        <v>0</v>
      </c>
      <c r="AJ84" s="147">
        <f t="shared" si="32"/>
        <v>0</v>
      </c>
      <c r="AK84" s="147">
        <f t="shared" si="33"/>
        <v>0</v>
      </c>
      <c r="AL84" s="186">
        <f t="shared" si="34"/>
        <v>0</v>
      </c>
      <c r="AM84" s="182">
        <f t="shared" si="35"/>
        <v>0</v>
      </c>
      <c r="AN84" s="147">
        <f t="shared" si="36"/>
        <v>0</v>
      </c>
      <c r="AO84" s="147">
        <f t="shared" si="37"/>
        <v>0</v>
      </c>
      <c r="AP84" s="186">
        <f t="shared" si="38"/>
        <v>0</v>
      </c>
      <c r="AQ84" s="147">
        <f t="shared" si="39"/>
        <v>0</v>
      </c>
      <c r="AR84" s="147">
        <f t="shared" si="40"/>
        <v>0</v>
      </c>
      <c r="AS84" s="190">
        <f t="shared" si="41"/>
        <v>0</v>
      </c>
      <c r="AT84" s="189">
        <f t="shared" si="42"/>
        <v>0</v>
      </c>
    </row>
    <row r="85" spans="1:46" x14ac:dyDescent="0.2">
      <c r="A85" s="10">
        <f>+IF(OR(Y85&gt;0,I85&gt;0),MAX(A$14:A84)+1,0)</f>
        <v>0</v>
      </c>
      <c r="B85" s="11"/>
      <c r="C85" s="11"/>
      <c r="D85" s="435"/>
      <c r="E85" s="435"/>
      <c r="F85" s="435"/>
      <c r="G85" s="435"/>
      <c r="H85" s="435"/>
      <c r="I85" s="435">
        <f t="shared" si="22"/>
        <v>0</v>
      </c>
      <c r="J85" s="11"/>
      <c r="K85" s="435"/>
      <c r="L85" s="435"/>
      <c r="M85" s="435"/>
      <c r="N85" s="435"/>
      <c r="O85" s="435"/>
      <c r="P85" s="435">
        <f t="shared" si="23"/>
        <v>0</v>
      </c>
      <c r="Q85" s="11"/>
      <c r="R85" s="435"/>
      <c r="S85" s="435"/>
      <c r="T85" s="435"/>
      <c r="U85" s="435"/>
      <c r="V85" s="435"/>
      <c r="W85" s="435">
        <f t="shared" si="24"/>
        <v>0</v>
      </c>
      <c r="X85" s="447">
        <f t="shared" si="25"/>
        <v>0</v>
      </c>
      <c r="Y85" s="156">
        <f t="shared" si="26"/>
        <v>0</v>
      </c>
      <c r="Z85" s="11"/>
      <c r="AA85" s="11"/>
      <c r="AB85" s="156">
        <f t="shared" si="43"/>
        <v>0</v>
      </c>
      <c r="AC85" s="149"/>
      <c r="AD85" s="396">
        <f t="shared" si="27"/>
        <v>0</v>
      </c>
      <c r="AE85" s="157">
        <f t="shared" si="28"/>
        <v>0</v>
      </c>
      <c r="AF85" s="609"/>
      <c r="AG85" s="147">
        <f t="shared" si="29"/>
        <v>0</v>
      </c>
      <c r="AH85" s="147">
        <f t="shared" si="30"/>
        <v>0</v>
      </c>
      <c r="AI85" s="186">
        <f t="shared" si="31"/>
        <v>0</v>
      </c>
      <c r="AJ85" s="147">
        <f t="shared" si="32"/>
        <v>0</v>
      </c>
      <c r="AK85" s="147">
        <f t="shared" si="33"/>
        <v>0</v>
      </c>
      <c r="AL85" s="186">
        <f t="shared" si="34"/>
        <v>0</v>
      </c>
      <c r="AM85" s="182">
        <f t="shared" si="35"/>
        <v>0</v>
      </c>
      <c r="AN85" s="147">
        <f t="shared" si="36"/>
        <v>0</v>
      </c>
      <c r="AO85" s="147">
        <f t="shared" si="37"/>
        <v>0</v>
      </c>
      <c r="AP85" s="186">
        <f t="shared" si="38"/>
        <v>0</v>
      </c>
      <c r="AQ85" s="147">
        <f t="shared" si="39"/>
        <v>0</v>
      </c>
      <c r="AR85" s="147">
        <f t="shared" si="40"/>
        <v>0</v>
      </c>
      <c r="AS85" s="190">
        <f t="shared" si="41"/>
        <v>0</v>
      </c>
      <c r="AT85" s="189">
        <f t="shared" si="42"/>
        <v>0</v>
      </c>
    </row>
    <row r="86" spans="1:46" x14ac:dyDescent="0.2">
      <c r="A86" s="10">
        <f>+IF(OR(Y86&gt;0,I86&gt;0),MAX(A$14:A85)+1,0)</f>
        <v>0</v>
      </c>
      <c r="B86" s="11"/>
      <c r="C86" s="11"/>
      <c r="D86" s="435"/>
      <c r="E86" s="435"/>
      <c r="F86" s="435"/>
      <c r="G86" s="435"/>
      <c r="H86" s="435"/>
      <c r="I86" s="435">
        <f t="shared" si="22"/>
        <v>0</v>
      </c>
      <c r="J86" s="11"/>
      <c r="K86" s="435"/>
      <c r="L86" s="435"/>
      <c r="M86" s="435"/>
      <c r="N86" s="435"/>
      <c r="O86" s="435"/>
      <c r="P86" s="435">
        <f t="shared" si="23"/>
        <v>0</v>
      </c>
      <c r="Q86" s="11"/>
      <c r="R86" s="435"/>
      <c r="S86" s="435"/>
      <c r="T86" s="435"/>
      <c r="U86" s="435"/>
      <c r="V86" s="435"/>
      <c r="W86" s="435">
        <f t="shared" si="24"/>
        <v>0</v>
      </c>
      <c r="X86" s="447">
        <f t="shared" si="25"/>
        <v>0</v>
      </c>
      <c r="Y86" s="156">
        <f t="shared" si="26"/>
        <v>0</v>
      </c>
      <c r="Z86" s="11"/>
      <c r="AA86" s="11"/>
      <c r="AB86" s="156">
        <f t="shared" si="43"/>
        <v>0</v>
      </c>
      <c r="AC86" s="149"/>
      <c r="AD86" s="396">
        <f t="shared" si="27"/>
        <v>0</v>
      </c>
      <c r="AE86" s="157">
        <f t="shared" si="28"/>
        <v>0</v>
      </c>
      <c r="AF86" s="609"/>
      <c r="AG86" s="147">
        <f t="shared" si="29"/>
        <v>0</v>
      </c>
      <c r="AH86" s="147">
        <f t="shared" si="30"/>
        <v>0</v>
      </c>
      <c r="AI86" s="186">
        <f t="shared" si="31"/>
        <v>0</v>
      </c>
      <c r="AJ86" s="147">
        <f t="shared" si="32"/>
        <v>0</v>
      </c>
      <c r="AK86" s="147">
        <f t="shared" si="33"/>
        <v>0</v>
      </c>
      <c r="AL86" s="186">
        <f t="shared" si="34"/>
        <v>0</v>
      </c>
      <c r="AM86" s="182">
        <f t="shared" si="35"/>
        <v>0</v>
      </c>
      <c r="AN86" s="147">
        <f t="shared" si="36"/>
        <v>0</v>
      </c>
      <c r="AO86" s="147">
        <f t="shared" si="37"/>
        <v>0</v>
      </c>
      <c r="AP86" s="186">
        <f t="shared" si="38"/>
        <v>0</v>
      </c>
      <c r="AQ86" s="147">
        <f t="shared" si="39"/>
        <v>0</v>
      </c>
      <c r="AR86" s="147">
        <f t="shared" si="40"/>
        <v>0</v>
      </c>
      <c r="AS86" s="190">
        <f t="shared" si="41"/>
        <v>0</v>
      </c>
      <c r="AT86" s="189">
        <f t="shared" si="42"/>
        <v>0</v>
      </c>
    </row>
    <row r="87" spans="1:46" x14ac:dyDescent="0.2">
      <c r="A87" s="10">
        <f>+IF(OR(Y87&gt;0,I87&gt;0),MAX(A$14:A86)+1,0)</f>
        <v>0</v>
      </c>
      <c r="B87" s="11"/>
      <c r="C87" s="11"/>
      <c r="D87" s="435"/>
      <c r="E87" s="435"/>
      <c r="F87" s="435"/>
      <c r="G87" s="435"/>
      <c r="H87" s="435"/>
      <c r="I87" s="435">
        <f t="shared" si="22"/>
        <v>0</v>
      </c>
      <c r="J87" s="11"/>
      <c r="K87" s="435"/>
      <c r="L87" s="435"/>
      <c r="M87" s="435"/>
      <c r="N87" s="435"/>
      <c r="O87" s="435"/>
      <c r="P87" s="435">
        <f t="shared" si="23"/>
        <v>0</v>
      </c>
      <c r="Q87" s="11"/>
      <c r="R87" s="435"/>
      <c r="S87" s="435"/>
      <c r="T87" s="435"/>
      <c r="U87" s="435"/>
      <c r="V87" s="435"/>
      <c r="W87" s="435">
        <f t="shared" si="24"/>
        <v>0</v>
      </c>
      <c r="X87" s="447">
        <f t="shared" si="25"/>
        <v>0</v>
      </c>
      <c r="Y87" s="156">
        <f t="shared" si="26"/>
        <v>0</v>
      </c>
      <c r="Z87" s="11"/>
      <c r="AA87" s="11"/>
      <c r="AB87" s="156">
        <f t="shared" si="43"/>
        <v>0</v>
      </c>
      <c r="AC87" s="149"/>
      <c r="AD87" s="396">
        <f t="shared" si="27"/>
        <v>0</v>
      </c>
      <c r="AE87" s="157">
        <f t="shared" si="28"/>
        <v>0</v>
      </c>
      <c r="AF87" s="609"/>
      <c r="AG87" s="147">
        <f t="shared" si="29"/>
        <v>0</v>
      </c>
      <c r="AH87" s="147">
        <f t="shared" si="30"/>
        <v>0</v>
      </c>
      <c r="AI87" s="186">
        <f t="shared" si="31"/>
        <v>0</v>
      </c>
      <c r="AJ87" s="147">
        <f t="shared" si="32"/>
        <v>0</v>
      </c>
      <c r="AK87" s="147">
        <f t="shared" si="33"/>
        <v>0</v>
      </c>
      <c r="AL87" s="186">
        <f t="shared" si="34"/>
        <v>0</v>
      </c>
      <c r="AM87" s="182">
        <f t="shared" si="35"/>
        <v>0</v>
      </c>
      <c r="AN87" s="147">
        <f t="shared" si="36"/>
        <v>0</v>
      </c>
      <c r="AO87" s="147">
        <f t="shared" si="37"/>
        <v>0</v>
      </c>
      <c r="AP87" s="186">
        <f t="shared" si="38"/>
        <v>0</v>
      </c>
      <c r="AQ87" s="147">
        <f t="shared" si="39"/>
        <v>0</v>
      </c>
      <c r="AR87" s="147">
        <f t="shared" si="40"/>
        <v>0</v>
      </c>
      <c r="AS87" s="190">
        <f t="shared" si="41"/>
        <v>0</v>
      </c>
      <c r="AT87" s="189">
        <f t="shared" si="42"/>
        <v>0</v>
      </c>
    </row>
    <row r="88" spans="1:46" x14ac:dyDescent="0.2">
      <c r="A88" s="10">
        <f>+IF(OR(Y88&gt;0,I88&gt;0),MAX(A$14:A87)+1,0)</f>
        <v>0</v>
      </c>
      <c r="B88" s="11"/>
      <c r="C88" s="11"/>
      <c r="D88" s="435"/>
      <c r="E88" s="435"/>
      <c r="F88" s="435"/>
      <c r="G88" s="435"/>
      <c r="H88" s="435"/>
      <c r="I88" s="435">
        <f t="shared" si="22"/>
        <v>0</v>
      </c>
      <c r="J88" s="11"/>
      <c r="K88" s="435"/>
      <c r="L88" s="435"/>
      <c r="M88" s="435"/>
      <c r="N88" s="435"/>
      <c r="O88" s="435"/>
      <c r="P88" s="435">
        <f t="shared" si="23"/>
        <v>0</v>
      </c>
      <c r="Q88" s="11"/>
      <c r="R88" s="435"/>
      <c r="S88" s="435"/>
      <c r="T88" s="435"/>
      <c r="U88" s="435"/>
      <c r="V88" s="435"/>
      <c r="W88" s="435">
        <f t="shared" si="24"/>
        <v>0</v>
      </c>
      <c r="X88" s="447">
        <f t="shared" si="25"/>
        <v>0</v>
      </c>
      <c r="Y88" s="156">
        <f t="shared" si="26"/>
        <v>0</v>
      </c>
      <c r="Z88" s="11"/>
      <c r="AA88" s="11"/>
      <c r="AB88" s="156">
        <f t="shared" si="43"/>
        <v>0</v>
      </c>
      <c r="AC88" s="149"/>
      <c r="AD88" s="396">
        <f t="shared" si="27"/>
        <v>0</v>
      </c>
      <c r="AE88" s="157">
        <f t="shared" si="28"/>
        <v>0</v>
      </c>
      <c r="AF88" s="609"/>
      <c r="AG88" s="147">
        <f t="shared" si="29"/>
        <v>0</v>
      </c>
      <c r="AH88" s="147">
        <f t="shared" si="30"/>
        <v>0</v>
      </c>
      <c r="AI88" s="186">
        <f t="shared" si="31"/>
        <v>0</v>
      </c>
      <c r="AJ88" s="147">
        <f t="shared" si="32"/>
        <v>0</v>
      </c>
      <c r="AK88" s="147">
        <f t="shared" si="33"/>
        <v>0</v>
      </c>
      <c r="AL88" s="186">
        <f t="shared" si="34"/>
        <v>0</v>
      </c>
      <c r="AM88" s="182">
        <f t="shared" si="35"/>
        <v>0</v>
      </c>
      <c r="AN88" s="147">
        <f t="shared" si="36"/>
        <v>0</v>
      </c>
      <c r="AO88" s="147">
        <f t="shared" si="37"/>
        <v>0</v>
      </c>
      <c r="AP88" s="186">
        <f t="shared" si="38"/>
        <v>0</v>
      </c>
      <c r="AQ88" s="147">
        <f t="shared" si="39"/>
        <v>0</v>
      </c>
      <c r="AR88" s="147">
        <f t="shared" si="40"/>
        <v>0</v>
      </c>
      <c r="AS88" s="190">
        <f t="shared" si="41"/>
        <v>0</v>
      </c>
      <c r="AT88" s="189">
        <f t="shared" si="42"/>
        <v>0</v>
      </c>
    </row>
    <row r="89" spans="1:46" x14ac:dyDescent="0.2">
      <c r="A89" s="10">
        <f>+IF(OR(Y89&gt;0,I89&gt;0),MAX(A$14:A88)+1,0)</f>
        <v>0</v>
      </c>
      <c r="B89" s="11"/>
      <c r="C89" s="11"/>
      <c r="D89" s="435"/>
      <c r="E89" s="435"/>
      <c r="F89" s="435"/>
      <c r="G89" s="435"/>
      <c r="H89" s="435"/>
      <c r="I89" s="435">
        <f t="shared" si="22"/>
        <v>0</v>
      </c>
      <c r="J89" s="11"/>
      <c r="K89" s="435"/>
      <c r="L89" s="435"/>
      <c r="M89" s="435"/>
      <c r="N89" s="435"/>
      <c r="O89" s="435"/>
      <c r="P89" s="435">
        <f t="shared" si="23"/>
        <v>0</v>
      </c>
      <c r="Q89" s="11"/>
      <c r="R89" s="435"/>
      <c r="S89" s="435"/>
      <c r="T89" s="435"/>
      <c r="U89" s="435"/>
      <c r="V89" s="435"/>
      <c r="W89" s="435">
        <f t="shared" si="24"/>
        <v>0</v>
      </c>
      <c r="X89" s="447">
        <f t="shared" si="25"/>
        <v>0</v>
      </c>
      <c r="Y89" s="156">
        <f t="shared" si="26"/>
        <v>0</v>
      </c>
      <c r="Z89" s="11"/>
      <c r="AA89" s="11"/>
      <c r="AB89" s="156">
        <f t="shared" si="43"/>
        <v>0</v>
      </c>
      <c r="AC89" s="149"/>
      <c r="AD89" s="396">
        <f t="shared" si="27"/>
        <v>0</v>
      </c>
      <c r="AE89" s="157">
        <f t="shared" si="28"/>
        <v>0</v>
      </c>
      <c r="AF89" s="609"/>
      <c r="AG89" s="147">
        <f t="shared" si="29"/>
        <v>0</v>
      </c>
      <c r="AH89" s="147">
        <f t="shared" si="30"/>
        <v>0</v>
      </c>
      <c r="AI89" s="186">
        <f t="shared" si="31"/>
        <v>0</v>
      </c>
      <c r="AJ89" s="147">
        <f t="shared" si="32"/>
        <v>0</v>
      </c>
      <c r="AK89" s="147">
        <f t="shared" si="33"/>
        <v>0</v>
      </c>
      <c r="AL89" s="186">
        <f t="shared" si="34"/>
        <v>0</v>
      </c>
      <c r="AM89" s="182">
        <f t="shared" si="35"/>
        <v>0</v>
      </c>
      <c r="AN89" s="147">
        <f t="shared" si="36"/>
        <v>0</v>
      </c>
      <c r="AO89" s="147">
        <f t="shared" si="37"/>
        <v>0</v>
      </c>
      <c r="AP89" s="186">
        <f t="shared" si="38"/>
        <v>0</v>
      </c>
      <c r="AQ89" s="147">
        <f t="shared" si="39"/>
        <v>0</v>
      </c>
      <c r="AR89" s="147">
        <f t="shared" si="40"/>
        <v>0</v>
      </c>
      <c r="AS89" s="190">
        <f t="shared" si="41"/>
        <v>0</v>
      </c>
      <c r="AT89" s="189">
        <f t="shared" si="42"/>
        <v>0</v>
      </c>
    </row>
    <row r="90" spans="1:46" x14ac:dyDescent="0.2">
      <c r="A90" s="10">
        <f>+IF(OR(Y90&gt;0,I90&gt;0),MAX(A$14:A89)+1,0)</f>
        <v>0</v>
      </c>
      <c r="B90" s="11"/>
      <c r="C90" s="11"/>
      <c r="D90" s="435"/>
      <c r="E90" s="435"/>
      <c r="F90" s="435"/>
      <c r="G90" s="435"/>
      <c r="H90" s="435"/>
      <c r="I90" s="435">
        <f t="shared" si="22"/>
        <v>0</v>
      </c>
      <c r="J90" s="11"/>
      <c r="K90" s="435"/>
      <c r="L90" s="435"/>
      <c r="M90" s="435"/>
      <c r="N90" s="435"/>
      <c r="O90" s="435"/>
      <c r="P90" s="435">
        <f t="shared" si="23"/>
        <v>0</v>
      </c>
      <c r="Q90" s="11"/>
      <c r="R90" s="435"/>
      <c r="S90" s="435"/>
      <c r="T90" s="435"/>
      <c r="U90" s="435"/>
      <c r="V90" s="435"/>
      <c r="W90" s="435">
        <f t="shared" si="24"/>
        <v>0</v>
      </c>
      <c r="X90" s="447">
        <f t="shared" si="25"/>
        <v>0</v>
      </c>
      <c r="Y90" s="156">
        <f t="shared" si="26"/>
        <v>0</v>
      </c>
      <c r="Z90" s="11"/>
      <c r="AA90" s="11"/>
      <c r="AB90" s="156">
        <f t="shared" si="43"/>
        <v>0</v>
      </c>
      <c r="AC90" s="149"/>
      <c r="AD90" s="396">
        <f t="shared" si="27"/>
        <v>0</v>
      </c>
      <c r="AE90" s="157">
        <f t="shared" si="28"/>
        <v>0</v>
      </c>
      <c r="AF90" s="609"/>
      <c r="AG90" s="147">
        <f t="shared" si="29"/>
        <v>0</v>
      </c>
      <c r="AH90" s="147">
        <f t="shared" si="30"/>
        <v>0</v>
      </c>
      <c r="AI90" s="186">
        <f t="shared" si="31"/>
        <v>0</v>
      </c>
      <c r="AJ90" s="147">
        <f t="shared" si="32"/>
        <v>0</v>
      </c>
      <c r="AK90" s="147">
        <f t="shared" si="33"/>
        <v>0</v>
      </c>
      <c r="AL90" s="186">
        <f t="shared" si="34"/>
        <v>0</v>
      </c>
      <c r="AM90" s="182">
        <f t="shared" si="35"/>
        <v>0</v>
      </c>
      <c r="AN90" s="147">
        <f t="shared" si="36"/>
        <v>0</v>
      </c>
      <c r="AO90" s="147">
        <f t="shared" si="37"/>
        <v>0</v>
      </c>
      <c r="AP90" s="186">
        <f t="shared" si="38"/>
        <v>0</v>
      </c>
      <c r="AQ90" s="147">
        <f t="shared" si="39"/>
        <v>0</v>
      </c>
      <c r="AR90" s="147">
        <f t="shared" si="40"/>
        <v>0</v>
      </c>
      <c r="AS90" s="190">
        <f t="shared" si="41"/>
        <v>0</v>
      </c>
      <c r="AT90" s="189">
        <f t="shared" si="42"/>
        <v>0</v>
      </c>
    </row>
    <row r="91" spans="1:46" x14ac:dyDescent="0.2">
      <c r="A91" s="10">
        <f>+IF(OR(Y91&gt;0,I91&gt;0),MAX(A$14:A90)+1,0)</f>
        <v>0</v>
      </c>
      <c r="B91" s="11"/>
      <c r="C91" s="11"/>
      <c r="D91" s="435"/>
      <c r="E91" s="435"/>
      <c r="F91" s="435"/>
      <c r="G91" s="435"/>
      <c r="H91" s="435"/>
      <c r="I91" s="435">
        <f t="shared" si="22"/>
        <v>0</v>
      </c>
      <c r="J91" s="11"/>
      <c r="K91" s="435"/>
      <c r="L91" s="435"/>
      <c r="M91" s="435"/>
      <c r="N91" s="435"/>
      <c r="O91" s="435"/>
      <c r="P91" s="435">
        <f t="shared" si="23"/>
        <v>0</v>
      </c>
      <c r="Q91" s="11"/>
      <c r="R91" s="435"/>
      <c r="S91" s="435"/>
      <c r="T91" s="435"/>
      <c r="U91" s="435"/>
      <c r="V91" s="435"/>
      <c r="W91" s="435">
        <f t="shared" si="24"/>
        <v>0</v>
      </c>
      <c r="X91" s="447">
        <f t="shared" si="25"/>
        <v>0</v>
      </c>
      <c r="Y91" s="156">
        <f t="shared" si="26"/>
        <v>0</v>
      </c>
      <c r="Z91" s="11"/>
      <c r="AA91" s="11"/>
      <c r="AB91" s="156">
        <f t="shared" si="43"/>
        <v>0</v>
      </c>
      <c r="AC91" s="149"/>
      <c r="AD91" s="396">
        <f t="shared" si="27"/>
        <v>0</v>
      </c>
      <c r="AE91" s="157">
        <f t="shared" si="28"/>
        <v>0</v>
      </c>
      <c r="AF91" s="609"/>
      <c r="AG91" s="147">
        <f t="shared" si="29"/>
        <v>0</v>
      </c>
      <c r="AH91" s="147">
        <f t="shared" si="30"/>
        <v>0</v>
      </c>
      <c r="AI91" s="186">
        <f t="shared" si="31"/>
        <v>0</v>
      </c>
      <c r="AJ91" s="147">
        <f t="shared" si="32"/>
        <v>0</v>
      </c>
      <c r="AK91" s="147">
        <f t="shared" si="33"/>
        <v>0</v>
      </c>
      <c r="AL91" s="186">
        <f t="shared" si="34"/>
        <v>0</v>
      </c>
      <c r="AM91" s="182">
        <f t="shared" si="35"/>
        <v>0</v>
      </c>
      <c r="AN91" s="147">
        <f t="shared" si="36"/>
        <v>0</v>
      </c>
      <c r="AO91" s="147">
        <f t="shared" si="37"/>
        <v>0</v>
      </c>
      <c r="AP91" s="186">
        <f t="shared" si="38"/>
        <v>0</v>
      </c>
      <c r="AQ91" s="147">
        <f t="shared" si="39"/>
        <v>0</v>
      </c>
      <c r="AR91" s="147">
        <f t="shared" si="40"/>
        <v>0</v>
      </c>
      <c r="AS91" s="190">
        <f t="shared" si="41"/>
        <v>0</v>
      </c>
      <c r="AT91" s="189">
        <f t="shared" si="42"/>
        <v>0</v>
      </c>
    </row>
    <row r="92" spans="1:46" x14ac:dyDescent="0.2">
      <c r="A92" s="10">
        <f>+IF(OR(Y92&gt;0,I92&gt;0),MAX(A$14:A91)+1,0)</f>
        <v>0</v>
      </c>
      <c r="B92" s="11"/>
      <c r="C92" s="11"/>
      <c r="D92" s="435"/>
      <c r="E92" s="435"/>
      <c r="F92" s="435"/>
      <c r="G92" s="435"/>
      <c r="H92" s="435"/>
      <c r="I92" s="435">
        <f t="shared" si="22"/>
        <v>0</v>
      </c>
      <c r="J92" s="11"/>
      <c r="K92" s="435"/>
      <c r="L92" s="435"/>
      <c r="M92" s="435"/>
      <c r="N92" s="435"/>
      <c r="O92" s="435"/>
      <c r="P92" s="435">
        <f t="shared" si="23"/>
        <v>0</v>
      </c>
      <c r="Q92" s="11"/>
      <c r="R92" s="435"/>
      <c r="S92" s="435"/>
      <c r="T92" s="435"/>
      <c r="U92" s="435"/>
      <c r="V92" s="435"/>
      <c r="W92" s="435">
        <f t="shared" si="24"/>
        <v>0</v>
      </c>
      <c r="X92" s="447">
        <f t="shared" si="25"/>
        <v>0</v>
      </c>
      <c r="Y92" s="156">
        <f t="shared" si="26"/>
        <v>0</v>
      </c>
      <c r="Z92" s="11"/>
      <c r="AA92" s="11"/>
      <c r="AB92" s="156">
        <f t="shared" si="43"/>
        <v>0</v>
      </c>
      <c r="AC92" s="149"/>
      <c r="AD92" s="396">
        <f t="shared" si="27"/>
        <v>0</v>
      </c>
      <c r="AE92" s="157">
        <f t="shared" si="28"/>
        <v>0</v>
      </c>
      <c r="AF92" s="609"/>
      <c r="AG92" s="147">
        <f t="shared" si="29"/>
        <v>0</v>
      </c>
      <c r="AH92" s="147">
        <f t="shared" si="30"/>
        <v>0</v>
      </c>
      <c r="AI92" s="186">
        <f t="shared" si="31"/>
        <v>0</v>
      </c>
      <c r="AJ92" s="147">
        <f t="shared" si="32"/>
        <v>0</v>
      </c>
      <c r="AK92" s="147">
        <f t="shared" si="33"/>
        <v>0</v>
      </c>
      <c r="AL92" s="186">
        <f t="shared" si="34"/>
        <v>0</v>
      </c>
      <c r="AM92" s="182">
        <f t="shared" si="35"/>
        <v>0</v>
      </c>
      <c r="AN92" s="147">
        <f t="shared" si="36"/>
        <v>0</v>
      </c>
      <c r="AO92" s="147">
        <f t="shared" si="37"/>
        <v>0</v>
      </c>
      <c r="AP92" s="186">
        <f t="shared" si="38"/>
        <v>0</v>
      </c>
      <c r="AQ92" s="147">
        <f t="shared" si="39"/>
        <v>0</v>
      </c>
      <c r="AR92" s="147">
        <f t="shared" si="40"/>
        <v>0</v>
      </c>
      <c r="AS92" s="190">
        <f t="shared" si="41"/>
        <v>0</v>
      </c>
      <c r="AT92" s="189">
        <f t="shared" si="42"/>
        <v>0</v>
      </c>
    </row>
    <row r="93" spans="1:46" x14ac:dyDescent="0.2">
      <c r="A93" s="10">
        <f>+IF(OR(Y93&gt;0,I93&gt;0),MAX(A$14:A92)+1,0)</f>
        <v>0</v>
      </c>
      <c r="B93" s="11"/>
      <c r="C93" s="11"/>
      <c r="D93" s="435"/>
      <c r="E93" s="435"/>
      <c r="F93" s="435"/>
      <c r="G93" s="435"/>
      <c r="H93" s="435"/>
      <c r="I93" s="435">
        <f t="shared" si="22"/>
        <v>0</v>
      </c>
      <c r="J93" s="11"/>
      <c r="K93" s="435"/>
      <c r="L93" s="435"/>
      <c r="M93" s="435"/>
      <c r="N93" s="435"/>
      <c r="O93" s="435"/>
      <c r="P93" s="435">
        <f t="shared" si="23"/>
        <v>0</v>
      </c>
      <c r="Q93" s="11"/>
      <c r="R93" s="435"/>
      <c r="S93" s="435"/>
      <c r="T93" s="435"/>
      <c r="U93" s="435"/>
      <c r="V93" s="435"/>
      <c r="W93" s="435">
        <f t="shared" si="24"/>
        <v>0</v>
      </c>
      <c r="X93" s="447">
        <f t="shared" si="25"/>
        <v>0</v>
      </c>
      <c r="Y93" s="156">
        <f t="shared" si="26"/>
        <v>0</v>
      </c>
      <c r="Z93" s="11"/>
      <c r="AA93" s="11"/>
      <c r="AB93" s="156">
        <f t="shared" si="43"/>
        <v>0</v>
      </c>
      <c r="AC93" s="149"/>
      <c r="AD93" s="396">
        <f t="shared" si="27"/>
        <v>0</v>
      </c>
      <c r="AE93" s="157">
        <f t="shared" si="28"/>
        <v>0</v>
      </c>
      <c r="AF93" s="609"/>
      <c r="AG93" s="147">
        <f t="shared" si="29"/>
        <v>0</v>
      </c>
      <c r="AH93" s="147">
        <f t="shared" si="30"/>
        <v>0</v>
      </c>
      <c r="AI93" s="186">
        <f t="shared" si="31"/>
        <v>0</v>
      </c>
      <c r="AJ93" s="147">
        <f t="shared" si="32"/>
        <v>0</v>
      </c>
      <c r="AK93" s="147">
        <f t="shared" si="33"/>
        <v>0</v>
      </c>
      <c r="AL93" s="186">
        <f t="shared" si="34"/>
        <v>0</v>
      </c>
      <c r="AM93" s="182">
        <f t="shared" si="35"/>
        <v>0</v>
      </c>
      <c r="AN93" s="147">
        <f t="shared" si="36"/>
        <v>0</v>
      </c>
      <c r="AO93" s="147">
        <f t="shared" si="37"/>
        <v>0</v>
      </c>
      <c r="AP93" s="186">
        <f t="shared" si="38"/>
        <v>0</v>
      </c>
      <c r="AQ93" s="147">
        <f t="shared" si="39"/>
        <v>0</v>
      </c>
      <c r="AR93" s="147">
        <f t="shared" si="40"/>
        <v>0</v>
      </c>
      <c r="AS93" s="190">
        <f t="shared" si="41"/>
        <v>0</v>
      </c>
      <c r="AT93" s="189">
        <f t="shared" si="42"/>
        <v>0</v>
      </c>
    </row>
    <row r="94" spans="1:46" x14ac:dyDescent="0.2">
      <c r="A94" s="10">
        <f>+IF(OR(Y94&gt;0,I94&gt;0),MAX(A$14:A93)+1,0)</f>
        <v>0</v>
      </c>
      <c r="B94" s="11"/>
      <c r="C94" s="11"/>
      <c r="D94" s="435"/>
      <c r="E94" s="435"/>
      <c r="F94" s="435"/>
      <c r="G94" s="435"/>
      <c r="H94" s="435"/>
      <c r="I94" s="435">
        <f t="shared" si="22"/>
        <v>0</v>
      </c>
      <c r="J94" s="11"/>
      <c r="K94" s="435"/>
      <c r="L94" s="435"/>
      <c r="M94" s="435"/>
      <c r="N94" s="435"/>
      <c r="O94" s="435"/>
      <c r="P94" s="435">
        <f t="shared" si="23"/>
        <v>0</v>
      </c>
      <c r="Q94" s="11"/>
      <c r="R94" s="435"/>
      <c r="S94" s="435"/>
      <c r="T94" s="435"/>
      <c r="U94" s="435"/>
      <c r="V94" s="435"/>
      <c r="W94" s="435">
        <f t="shared" si="24"/>
        <v>0</v>
      </c>
      <c r="X94" s="447">
        <f t="shared" si="25"/>
        <v>0</v>
      </c>
      <c r="Y94" s="156">
        <f t="shared" si="26"/>
        <v>0</v>
      </c>
      <c r="Z94" s="11"/>
      <c r="AA94" s="11"/>
      <c r="AB94" s="156">
        <f t="shared" si="43"/>
        <v>0</v>
      </c>
      <c r="AC94" s="149"/>
      <c r="AD94" s="396">
        <f t="shared" si="27"/>
        <v>0</v>
      </c>
      <c r="AE94" s="157">
        <f t="shared" si="28"/>
        <v>0</v>
      </c>
      <c r="AF94" s="609"/>
      <c r="AG94" s="147">
        <f t="shared" si="29"/>
        <v>0</v>
      </c>
      <c r="AH94" s="147">
        <f t="shared" si="30"/>
        <v>0</v>
      </c>
      <c r="AI94" s="186">
        <f t="shared" si="31"/>
        <v>0</v>
      </c>
      <c r="AJ94" s="147">
        <f t="shared" si="32"/>
        <v>0</v>
      </c>
      <c r="AK94" s="147">
        <f t="shared" si="33"/>
        <v>0</v>
      </c>
      <c r="AL94" s="186">
        <f t="shared" si="34"/>
        <v>0</v>
      </c>
      <c r="AM94" s="182">
        <f t="shared" si="35"/>
        <v>0</v>
      </c>
      <c r="AN94" s="147">
        <f t="shared" si="36"/>
        <v>0</v>
      </c>
      <c r="AO94" s="147">
        <f t="shared" si="37"/>
        <v>0</v>
      </c>
      <c r="AP94" s="186">
        <f t="shared" si="38"/>
        <v>0</v>
      </c>
      <c r="AQ94" s="147">
        <f t="shared" si="39"/>
        <v>0</v>
      </c>
      <c r="AR94" s="147">
        <f t="shared" si="40"/>
        <v>0</v>
      </c>
      <c r="AS94" s="190">
        <f t="shared" si="41"/>
        <v>0</v>
      </c>
      <c r="AT94" s="189">
        <f t="shared" si="42"/>
        <v>0</v>
      </c>
    </row>
    <row r="95" spans="1:46" x14ac:dyDescent="0.2">
      <c r="A95" s="10">
        <f>+IF(OR(Y95&gt;0,I95&gt;0),MAX(A$14:A94)+1,0)</f>
        <v>0</v>
      </c>
      <c r="B95" s="11"/>
      <c r="C95" s="11"/>
      <c r="D95" s="435"/>
      <c r="E95" s="435"/>
      <c r="F95" s="435"/>
      <c r="G95" s="435"/>
      <c r="H95" s="435"/>
      <c r="I95" s="435">
        <f t="shared" si="22"/>
        <v>0</v>
      </c>
      <c r="J95" s="11"/>
      <c r="K95" s="435"/>
      <c r="L95" s="435"/>
      <c r="M95" s="435"/>
      <c r="N95" s="435"/>
      <c r="O95" s="435"/>
      <c r="P95" s="435">
        <f t="shared" si="23"/>
        <v>0</v>
      </c>
      <c r="Q95" s="11"/>
      <c r="R95" s="435"/>
      <c r="S95" s="435"/>
      <c r="T95" s="435"/>
      <c r="U95" s="435"/>
      <c r="V95" s="435"/>
      <c r="W95" s="435">
        <f t="shared" si="24"/>
        <v>0</v>
      </c>
      <c r="X95" s="447">
        <f t="shared" si="25"/>
        <v>0</v>
      </c>
      <c r="Y95" s="156">
        <f t="shared" si="26"/>
        <v>0</v>
      </c>
      <c r="Z95" s="11"/>
      <c r="AA95" s="11"/>
      <c r="AB95" s="156">
        <f t="shared" si="43"/>
        <v>0</v>
      </c>
      <c r="AC95" s="149"/>
      <c r="AD95" s="396">
        <f t="shared" si="27"/>
        <v>0</v>
      </c>
      <c r="AE95" s="157">
        <f t="shared" si="28"/>
        <v>0</v>
      </c>
      <c r="AF95" s="609"/>
      <c r="AG95" s="147">
        <f t="shared" si="29"/>
        <v>0</v>
      </c>
      <c r="AH95" s="147">
        <f t="shared" si="30"/>
        <v>0</v>
      </c>
      <c r="AI95" s="186">
        <f t="shared" si="31"/>
        <v>0</v>
      </c>
      <c r="AJ95" s="147">
        <f t="shared" si="32"/>
        <v>0</v>
      </c>
      <c r="AK95" s="147">
        <f t="shared" si="33"/>
        <v>0</v>
      </c>
      <c r="AL95" s="186">
        <f t="shared" si="34"/>
        <v>0</v>
      </c>
      <c r="AM95" s="182">
        <f t="shared" si="35"/>
        <v>0</v>
      </c>
      <c r="AN95" s="147">
        <f t="shared" si="36"/>
        <v>0</v>
      </c>
      <c r="AO95" s="147">
        <f t="shared" si="37"/>
        <v>0</v>
      </c>
      <c r="AP95" s="186">
        <f t="shared" si="38"/>
        <v>0</v>
      </c>
      <c r="AQ95" s="147">
        <f t="shared" si="39"/>
        <v>0</v>
      </c>
      <c r="AR95" s="147">
        <f t="shared" si="40"/>
        <v>0</v>
      </c>
      <c r="AS95" s="190">
        <f t="shared" si="41"/>
        <v>0</v>
      </c>
      <c r="AT95" s="189">
        <f t="shared" si="42"/>
        <v>0</v>
      </c>
    </row>
    <row r="96" spans="1:46" x14ac:dyDescent="0.2">
      <c r="A96" s="10">
        <f>+IF(OR(Y96&gt;0,I96&gt;0),MAX(A$14:A95)+1,0)</f>
        <v>0</v>
      </c>
      <c r="B96" s="11"/>
      <c r="C96" s="11"/>
      <c r="D96" s="435"/>
      <c r="E96" s="435"/>
      <c r="F96" s="435"/>
      <c r="G96" s="435"/>
      <c r="H96" s="435"/>
      <c r="I96" s="435">
        <f t="shared" si="22"/>
        <v>0</v>
      </c>
      <c r="J96" s="11"/>
      <c r="K96" s="435"/>
      <c r="L96" s="435"/>
      <c r="M96" s="435"/>
      <c r="N96" s="435"/>
      <c r="O96" s="435"/>
      <c r="P96" s="435">
        <f t="shared" si="23"/>
        <v>0</v>
      </c>
      <c r="Q96" s="11"/>
      <c r="R96" s="435"/>
      <c r="S96" s="435"/>
      <c r="T96" s="435"/>
      <c r="U96" s="435"/>
      <c r="V96" s="435"/>
      <c r="W96" s="435">
        <f t="shared" si="24"/>
        <v>0</v>
      </c>
      <c r="X96" s="447">
        <f t="shared" si="25"/>
        <v>0</v>
      </c>
      <c r="Y96" s="156">
        <f t="shared" si="26"/>
        <v>0</v>
      </c>
      <c r="Z96" s="11"/>
      <c r="AA96" s="11"/>
      <c r="AB96" s="156">
        <f t="shared" si="43"/>
        <v>0</v>
      </c>
      <c r="AC96" s="149"/>
      <c r="AD96" s="396">
        <f t="shared" si="27"/>
        <v>0</v>
      </c>
      <c r="AE96" s="157">
        <f t="shared" si="28"/>
        <v>0</v>
      </c>
      <c r="AF96" s="609"/>
      <c r="AG96" s="147">
        <f t="shared" si="29"/>
        <v>0</v>
      </c>
      <c r="AH96" s="147">
        <f t="shared" si="30"/>
        <v>0</v>
      </c>
      <c r="AI96" s="186">
        <f t="shared" si="31"/>
        <v>0</v>
      </c>
      <c r="AJ96" s="147">
        <f t="shared" si="32"/>
        <v>0</v>
      </c>
      <c r="AK96" s="147">
        <f t="shared" si="33"/>
        <v>0</v>
      </c>
      <c r="AL96" s="186">
        <f t="shared" si="34"/>
        <v>0</v>
      </c>
      <c r="AM96" s="182">
        <f t="shared" si="35"/>
        <v>0</v>
      </c>
      <c r="AN96" s="147">
        <f t="shared" si="36"/>
        <v>0</v>
      </c>
      <c r="AO96" s="147">
        <f t="shared" si="37"/>
        <v>0</v>
      </c>
      <c r="AP96" s="186">
        <f t="shared" si="38"/>
        <v>0</v>
      </c>
      <c r="AQ96" s="147">
        <f t="shared" si="39"/>
        <v>0</v>
      </c>
      <c r="AR96" s="147">
        <f t="shared" si="40"/>
        <v>0</v>
      </c>
      <c r="AS96" s="190">
        <f t="shared" si="41"/>
        <v>0</v>
      </c>
      <c r="AT96" s="189">
        <f t="shared" si="42"/>
        <v>0</v>
      </c>
    </row>
    <row r="97" spans="1:46" x14ac:dyDescent="0.2">
      <c r="A97" s="10">
        <f>+IF(OR(Y97&gt;0,I97&gt;0),MAX(A$14:A96)+1,0)</f>
        <v>0</v>
      </c>
      <c r="B97" s="11"/>
      <c r="C97" s="11"/>
      <c r="D97" s="435"/>
      <c r="E97" s="435"/>
      <c r="F97" s="435"/>
      <c r="G97" s="435"/>
      <c r="H97" s="435"/>
      <c r="I97" s="435">
        <f t="shared" si="22"/>
        <v>0</v>
      </c>
      <c r="J97" s="11"/>
      <c r="K97" s="435"/>
      <c r="L97" s="435"/>
      <c r="M97" s="435"/>
      <c r="N97" s="435"/>
      <c r="O97" s="435"/>
      <c r="P97" s="435">
        <f t="shared" si="23"/>
        <v>0</v>
      </c>
      <c r="Q97" s="11"/>
      <c r="R97" s="435"/>
      <c r="S97" s="435"/>
      <c r="T97" s="435"/>
      <c r="U97" s="435"/>
      <c r="V97" s="435"/>
      <c r="W97" s="435">
        <f t="shared" si="24"/>
        <v>0</v>
      </c>
      <c r="X97" s="447">
        <f t="shared" si="25"/>
        <v>0</v>
      </c>
      <c r="Y97" s="156">
        <f t="shared" si="26"/>
        <v>0</v>
      </c>
      <c r="Z97" s="11"/>
      <c r="AA97" s="11"/>
      <c r="AB97" s="156">
        <f t="shared" si="43"/>
        <v>0</v>
      </c>
      <c r="AC97" s="149"/>
      <c r="AD97" s="396">
        <f t="shared" si="27"/>
        <v>0</v>
      </c>
      <c r="AE97" s="157">
        <f t="shared" si="28"/>
        <v>0</v>
      </c>
      <c r="AF97" s="609"/>
      <c r="AG97" s="147">
        <f t="shared" si="29"/>
        <v>0</v>
      </c>
      <c r="AH97" s="147">
        <f t="shared" si="30"/>
        <v>0</v>
      </c>
      <c r="AI97" s="186">
        <f t="shared" si="31"/>
        <v>0</v>
      </c>
      <c r="AJ97" s="147">
        <f t="shared" si="32"/>
        <v>0</v>
      </c>
      <c r="AK97" s="147">
        <f t="shared" si="33"/>
        <v>0</v>
      </c>
      <c r="AL97" s="186">
        <f t="shared" si="34"/>
        <v>0</v>
      </c>
      <c r="AM97" s="182">
        <f t="shared" si="35"/>
        <v>0</v>
      </c>
      <c r="AN97" s="147">
        <f t="shared" si="36"/>
        <v>0</v>
      </c>
      <c r="AO97" s="147">
        <f t="shared" si="37"/>
        <v>0</v>
      </c>
      <c r="AP97" s="186">
        <f t="shared" si="38"/>
        <v>0</v>
      </c>
      <c r="AQ97" s="147">
        <f t="shared" si="39"/>
        <v>0</v>
      </c>
      <c r="AR97" s="147">
        <f t="shared" si="40"/>
        <v>0</v>
      </c>
      <c r="AS97" s="190">
        <f t="shared" si="41"/>
        <v>0</v>
      </c>
      <c r="AT97" s="189">
        <f t="shared" si="42"/>
        <v>0</v>
      </c>
    </row>
    <row r="98" spans="1:46" x14ac:dyDescent="0.2">
      <c r="A98" s="10">
        <f>+IF(OR(Y98&gt;0,I98&gt;0),MAX(A$14:A97)+1,0)</f>
        <v>0</v>
      </c>
      <c r="B98" s="11"/>
      <c r="C98" s="11"/>
      <c r="D98" s="435"/>
      <c r="E98" s="435"/>
      <c r="F98" s="435"/>
      <c r="G98" s="435"/>
      <c r="H98" s="435"/>
      <c r="I98" s="435">
        <f t="shared" si="22"/>
        <v>0</v>
      </c>
      <c r="J98" s="11"/>
      <c r="K98" s="435"/>
      <c r="L98" s="435"/>
      <c r="M98" s="435"/>
      <c r="N98" s="435"/>
      <c r="O98" s="435"/>
      <c r="P98" s="435">
        <f t="shared" si="23"/>
        <v>0</v>
      </c>
      <c r="Q98" s="11"/>
      <c r="R98" s="435"/>
      <c r="S98" s="435"/>
      <c r="T98" s="435"/>
      <c r="U98" s="435"/>
      <c r="V98" s="435"/>
      <c r="W98" s="435">
        <f t="shared" si="24"/>
        <v>0</v>
      </c>
      <c r="X98" s="447">
        <f t="shared" si="25"/>
        <v>0</v>
      </c>
      <c r="Y98" s="156">
        <f t="shared" si="26"/>
        <v>0</v>
      </c>
      <c r="Z98" s="11"/>
      <c r="AA98" s="11"/>
      <c r="AB98" s="156">
        <f t="shared" si="43"/>
        <v>0</v>
      </c>
      <c r="AC98" s="149"/>
      <c r="AD98" s="396">
        <f t="shared" si="27"/>
        <v>0</v>
      </c>
      <c r="AE98" s="157">
        <f t="shared" si="28"/>
        <v>0</v>
      </c>
      <c r="AF98" s="609"/>
      <c r="AG98" s="147">
        <f t="shared" si="29"/>
        <v>0</v>
      </c>
      <c r="AH98" s="147">
        <f t="shared" si="30"/>
        <v>0</v>
      </c>
      <c r="AI98" s="186">
        <f t="shared" si="31"/>
        <v>0</v>
      </c>
      <c r="AJ98" s="147">
        <f t="shared" si="32"/>
        <v>0</v>
      </c>
      <c r="AK98" s="147">
        <f t="shared" si="33"/>
        <v>0</v>
      </c>
      <c r="AL98" s="186">
        <f t="shared" si="34"/>
        <v>0</v>
      </c>
      <c r="AM98" s="182">
        <f t="shared" si="35"/>
        <v>0</v>
      </c>
      <c r="AN98" s="147">
        <f t="shared" si="36"/>
        <v>0</v>
      </c>
      <c r="AO98" s="147">
        <f t="shared" si="37"/>
        <v>0</v>
      </c>
      <c r="AP98" s="186">
        <f t="shared" si="38"/>
        <v>0</v>
      </c>
      <c r="AQ98" s="147">
        <f t="shared" si="39"/>
        <v>0</v>
      </c>
      <c r="AR98" s="147">
        <f t="shared" si="40"/>
        <v>0</v>
      </c>
      <c r="AS98" s="190">
        <f t="shared" si="41"/>
        <v>0</v>
      </c>
      <c r="AT98" s="189">
        <f t="shared" si="42"/>
        <v>0</v>
      </c>
    </row>
    <row r="99" spans="1:46" x14ac:dyDescent="0.2">
      <c r="A99" s="10">
        <f>+IF(OR(Y99&gt;0,I99&gt;0),MAX(A$14:A98)+1,0)</f>
        <v>0</v>
      </c>
      <c r="B99" s="11"/>
      <c r="C99" s="11"/>
      <c r="D99" s="435"/>
      <c r="E99" s="435"/>
      <c r="F99" s="435"/>
      <c r="G99" s="435"/>
      <c r="H99" s="435"/>
      <c r="I99" s="435">
        <f t="shared" si="22"/>
        <v>0</v>
      </c>
      <c r="J99" s="11"/>
      <c r="K99" s="435"/>
      <c r="L99" s="435"/>
      <c r="M99" s="435"/>
      <c r="N99" s="435"/>
      <c r="O99" s="435"/>
      <c r="P99" s="435">
        <f t="shared" si="23"/>
        <v>0</v>
      </c>
      <c r="Q99" s="11"/>
      <c r="R99" s="435"/>
      <c r="S99" s="435"/>
      <c r="T99" s="435"/>
      <c r="U99" s="435"/>
      <c r="V99" s="435"/>
      <c r="W99" s="435">
        <f t="shared" si="24"/>
        <v>0</v>
      </c>
      <c r="X99" s="447">
        <f t="shared" si="25"/>
        <v>0</v>
      </c>
      <c r="Y99" s="156">
        <f t="shared" si="26"/>
        <v>0</v>
      </c>
      <c r="Z99" s="11"/>
      <c r="AA99" s="11"/>
      <c r="AB99" s="156">
        <f t="shared" si="43"/>
        <v>0</v>
      </c>
      <c r="AC99" s="149"/>
      <c r="AD99" s="396">
        <f t="shared" si="27"/>
        <v>0</v>
      </c>
      <c r="AE99" s="157">
        <f t="shared" si="28"/>
        <v>0</v>
      </c>
      <c r="AF99" s="609"/>
      <c r="AG99" s="147">
        <f t="shared" si="29"/>
        <v>0</v>
      </c>
      <c r="AH99" s="147">
        <f t="shared" si="30"/>
        <v>0</v>
      </c>
      <c r="AI99" s="186">
        <f t="shared" si="31"/>
        <v>0</v>
      </c>
      <c r="AJ99" s="147">
        <f t="shared" si="32"/>
        <v>0</v>
      </c>
      <c r="AK99" s="147">
        <f t="shared" si="33"/>
        <v>0</v>
      </c>
      <c r="AL99" s="186">
        <f t="shared" si="34"/>
        <v>0</v>
      </c>
      <c r="AM99" s="182">
        <f t="shared" si="35"/>
        <v>0</v>
      </c>
      <c r="AN99" s="147">
        <f t="shared" si="36"/>
        <v>0</v>
      </c>
      <c r="AO99" s="147">
        <f t="shared" si="37"/>
        <v>0</v>
      </c>
      <c r="AP99" s="186">
        <f t="shared" si="38"/>
        <v>0</v>
      </c>
      <c r="AQ99" s="147">
        <f t="shared" si="39"/>
        <v>0</v>
      </c>
      <c r="AR99" s="147">
        <f t="shared" si="40"/>
        <v>0</v>
      </c>
      <c r="AS99" s="190">
        <f t="shared" si="41"/>
        <v>0</v>
      </c>
      <c r="AT99" s="189">
        <f t="shared" si="42"/>
        <v>0</v>
      </c>
    </row>
    <row r="100" spans="1:46" x14ac:dyDescent="0.2">
      <c r="A100" s="10">
        <f>+IF(OR(Y100&gt;0,I100&gt;0),MAX(A$14:A99)+1,0)</f>
        <v>0</v>
      </c>
      <c r="B100" s="11"/>
      <c r="C100" s="11"/>
      <c r="D100" s="435"/>
      <c r="E100" s="435"/>
      <c r="F100" s="435"/>
      <c r="G100" s="435"/>
      <c r="H100" s="435"/>
      <c r="I100" s="435">
        <f t="shared" si="22"/>
        <v>0</v>
      </c>
      <c r="J100" s="11"/>
      <c r="K100" s="435"/>
      <c r="L100" s="435"/>
      <c r="M100" s="435"/>
      <c r="N100" s="435"/>
      <c r="O100" s="435"/>
      <c r="P100" s="435">
        <f t="shared" si="23"/>
        <v>0</v>
      </c>
      <c r="Q100" s="11"/>
      <c r="R100" s="435"/>
      <c r="S100" s="435"/>
      <c r="T100" s="435"/>
      <c r="U100" s="435"/>
      <c r="V100" s="435"/>
      <c r="W100" s="435">
        <f t="shared" si="24"/>
        <v>0</v>
      </c>
      <c r="X100" s="447">
        <f t="shared" si="25"/>
        <v>0</v>
      </c>
      <c r="Y100" s="156">
        <f t="shared" si="26"/>
        <v>0</v>
      </c>
      <c r="Z100" s="11"/>
      <c r="AA100" s="11"/>
      <c r="AB100" s="156">
        <f t="shared" si="43"/>
        <v>0</v>
      </c>
      <c r="AC100" s="149"/>
      <c r="AD100" s="396">
        <f t="shared" si="27"/>
        <v>0</v>
      </c>
      <c r="AE100" s="157">
        <f t="shared" si="28"/>
        <v>0</v>
      </c>
      <c r="AF100" s="609"/>
      <c r="AG100" s="147">
        <f t="shared" si="29"/>
        <v>0</v>
      </c>
      <c r="AH100" s="147">
        <f t="shared" si="30"/>
        <v>0</v>
      </c>
      <c r="AI100" s="186">
        <f t="shared" si="31"/>
        <v>0</v>
      </c>
      <c r="AJ100" s="147">
        <f t="shared" si="32"/>
        <v>0</v>
      </c>
      <c r="AK100" s="147">
        <f t="shared" si="33"/>
        <v>0</v>
      </c>
      <c r="AL100" s="186">
        <f t="shared" si="34"/>
        <v>0</v>
      </c>
      <c r="AM100" s="182">
        <f t="shared" si="35"/>
        <v>0</v>
      </c>
      <c r="AN100" s="147">
        <f t="shared" si="36"/>
        <v>0</v>
      </c>
      <c r="AO100" s="147">
        <f t="shared" si="37"/>
        <v>0</v>
      </c>
      <c r="AP100" s="186">
        <f t="shared" si="38"/>
        <v>0</v>
      </c>
      <c r="AQ100" s="147">
        <f t="shared" si="39"/>
        <v>0</v>
      </c>
      <c r="AR100" s="147">
        <f t="shared" si="40"/>
        <v>0</v>
      </c>
      <c r="AS100" s="190">
        <f t="shared" si="41"/>
        <v>0</v>
      </c>
      <c r="AT100" s="189">
        <f t="shared" si="42"/>
        <v>0</v>
      </c>
    </row>
    <row r="101" spans="1:46" x14ac:dyDescent="0.2">
      <c r="A101" s="10">
        <f>+IF(OR(Y101&gt;0,I101&gt;0),MAX(A$14:A100)+1,0)</f>
        <v>0</v>
      </c>
      <c r="B101" s="11"/>
      <c r="C101" s="11"/>
      <c r="D101" s="435"/>
      <c r="E101" s="435"/>
      <c r="F101" s="435"/>
      <c r="G101" s="435"/>
      <c r="H101" s="435"/>
      <c r="I101" s="435">
        <f t="shared" si="22"/>
        <v>0</v>
      </c>
      <c r="J101" s="11"/>
      <c r="K101" s="435"/>
      <c r="L101" s="435"/>
      <c r="M101" s="435"/>
      <c r="N101" s="435"/>
      <c r="O101" s="435"/>
      <c r="P101" s="435">
        <f t="shared" si="23"/>
        <v>0</v>
      </c>
      <c r="Q101" s="11"/>
      <c r="R101" s="435"/>
      <c r="S101" s="435"/>
      <c r="T101" s="435"/>
      <c r="U101" s="435"/>
      <c r="V101" s="435"/>
      <c r="W101" s="435">
        <f t="shared" si="24"/>
        <v>0</v>
      </c>
      <c r="X101" s="447">
        <f t="shared" si="25"/>
        <v>0</v>
      </c>
      <c r="Y101" s="156">
        <f t="shared" si="26"/>
        <v>0</v>
      </c>
      <c r="Z101" s="11"/>
      <c r="AA101" s="11"/>
      <c r="AB101" s="156">
        <f t="shared" si="43"/>
        <v>0</v>
      </c>
      <c r="AC101" s="149"/>
      <c r="AD101" s="396">
        <f t="shared" si="27"/>
        <v>0</v>
      </c>
      <c r="AE101" s="157">
        <f t="shared" si="28"/>
        <v>0</v>
      </c>
      <c r="AF101" s="609"/>
      <c r="AG101" s="147">
        <f t="shared" si="29"/>
        <v>0</v>
      </c>
      <c r="AH101" s="147">
        <f t="shared" si="30"/>
        <v>0</v>
      </c>
      <c r="AI101" s="186">
        <f t="shared" si="31"/>
        <v>0</v>
      </c>
      <c r="AJ101" s="147">
        <f t="shared" si="32"/>
        <v>0</v>
      </c>
      <c r="AK101" s="147">
        <f t="shared" si="33"/>
        <v>0</v>
      </c>
      <c r="AL101" s="186">
        <f t="shared" si="34"/>
        <v>0</v>
      </c>
      <c r="AM101" s="182">
        <f t="shared" si="35"/>
        <v>0</v>
      </c>
      <c r="AN101" s="147">
        <f t="shared" si="36"/>
        <v>0</v>
      </c>
      <c r="AO101" s="147">
        <f t="shared" si="37"/>
        <v>0</v>
      </c>
      <c r="AP101" s="186">
        <f t="shared" si="38"/>
        <v>0</v>
      </c>
      <c r="AQ101" s="147">
        <f t="shared" si="39"/>
        <v>0</v>
      </c>
      <c r="AR101" s="147">
        <f t="shared" si="40"/>
        <v>0</v>
      </c>
      <c r="AS101" s="190">
        <f t="shared" si="41"/>
        <v>0</v>
      </c>
      <c r="AT101" s="189">
        <f t="shared" si="42"/>
        <v>0</v>
      </c>
    </row>
    <row r="102" spans="1:46" x14ac:dyDescent="0.2">
      <c r="A102" s="10">
        <f>+IF(OR(Y102&gt;0,I102&gt;0),MAX(A$14:A101)+1,0)</f>
        <v>0</v>
      </c>
      <c r="B102" s="11"/>
      <c r="C102" s="11"/>
      <c r="D102" s="435"/>
      <c r="E102" s="435"/>
      <c r="F102" s="435"/>
      <c r="G102" s="435"/>
      <c r="H102" s="435"/>
      <c r="I102" s="435">
        <f t="shared" si="22"/>
        <v>0</v>
      </c>
      <c r="J102" s="11"/>
      <c r="K102" s="435"/>
      <c r="L102" s="435"/>
      <c r="M102" s="435"/>
      <c r="N102" s="435"/>
      <c r="O102" s="435"/>
      <c r="P102" s="435">
        <f t="shared" si="23"/>
        <v>0</v>
      </c>
      <c r="Q102" s="11"/>
      <c r="R102" s="435"/>
      <c r="S102" s="435"/>
      <c r="T102" s="435"/>
      <c r="U102" s="435"/>
      <c r="V102" s="435"/>
      <c r="W102" s="435">
        <f t="shared" si="24"/>
        <v>0</v>
      </c>
      <c r="X102" s="447">
        <f t="shared" si="25"/>
        <v>0</v>
      </c>
      <c r="Y102" s="156">
        <f t="shared" si="26"/>
        <v>0</v>
      </c>
      <c r="Z102" s="11"/>
      <c r="AA102" s="11"/>
      <c r="AB102" s="156">
        <f t="shared" si="43"/>
        <v>0</v>
      </c>
      <c r="AC102" s="149"/>
      <c r="AD102" s="396">
        <f t="shared" si="27"/>
        <v>0</v>
      </c>
      <c r="AE102" s="157">
        <f t="shared" si="28"/>
        <v>0</v>
      </c>
      <c r="AF102" s="609"/>
      <c r="AG102" s="147">
        <f t="shared" si="29"/>
        <v>0</v>
      </c>
      <c r="AH102" s="147">
        <f t="shared" si="30"/>
        <v>0</v>
      </c>
      <c r="AI102" s="186">
        <f t="shared" si="31"/>
        <v>0</v>
      </c>
      <c r="AJ102" s="147">
        <f t="shared" si="32"/>
        <v>0</v>
      </c>
      <c r="AK102" s="147">
        <f t="shared" si="33"/>
        <v>0</v>
      </c>
      <c r="AL102" s="186">
        <f t="shared" si="34"/>
        <v>0</v>
      </c>
      <c r="AM102" s="182">
        <f t="shared" si="35"/>
        <v>0</v>
      </c>
      <c r="AN102" s="147">
        <f t="shared" si="36"/>
        <v>0</v>
      </c>
      <c r="AO102" s="147">
        <f t="shared" si="37"/>
        <v>0</v>
      </c>
      <c r="AP102" s="186">
        <f t="shared" si="38"/>
        <v>0</v>
      </c>
      <c r="AQ102" s="147">
        <f t="shared" si="39"/>
        <v>0</v>
      </c>
      <c r="AR102" s="147">
        <f t="shared" si="40"/>
        <v>0</v>
      </c>
      <c r="AS102" s="190">
        <f t="shared" si="41"/>
        <v>0</v>
      </c>
      <c r="AT102" s="189">
        <f t="shared" si="42"/>
        <v>0</v>
      </c>
    </row>
    <row r="103" spans="1:46" x14ac:dyDescent="0.2">
      <c r="A103" s="10">
        <f>+IF(OR(Y103&gt;0,I103&gt;0),MAX(A$14:A102)+1,0)</f>
        <v>0</v>
      </c>
      <c r="B103" s="11"/>
      <c r="C103" s="11"/>
      <c r="D103" s="435"/>
      <c r="E103" s="435"/>
      <c r="F103" s="435"/>
      <c r="G103" s="435"/>
      <c r="H103" s="435"/>
      <c r="I103" s="435">
        <f t="shared" si="22"/>
        <v>0</v>
      </c>
      <c r="J103" s="11"/>
      <c r="K103" s="435"/>
      <c r="L103" s="435"/>
      <c r="M103" s="435"/>
      <c r="N103" s="435"/>
      <c r="O103" s="435"/>
      <c r="P103" s="435">
        <f t="shared" si="23"/>
        <v>0</v>
      </c>
      <c r="Q103" s="11"/>
      <c r="R103" s="435"/>
      <c r="S103" s="435"/>
      <c r="T103" s="435"/>
      <c r="U103" s="435"/>
      <c r="V103" s="435"/>
      <c r="W103" s="435">
        <f t="shared" si="24"/>
        <v>0</v>
      </c>
      <c r="X103" s="447">
        <f t="shared" si="25"/>
        <v>0</v>
      </c>
      <c r="Y103" s="156">
        <f t="shared" si="26"/>
        <v>0</v>
      </c>
      <c r="Z103" s="11"/>
      <c r="AA103" s="11"/>
      <c r="AB103" s="156">
        <f t="shared" si="43"/>
        <v>0</v>
      </c>
      <c r="AC103" s="149"/>
      <c r="AD103" s="396">
        <f t="shared" si="27"/>
        <v>0</v>
      </c>
      <c r="AE103" s="157">
        <f t="shared" si="28"/>
        <v>0</v>
      </c>
      <c r="AF103" s="609"/>
      <c r="AG103" s="147">
        <f t="shared" si="29"/>
        <v>0</v>
      </c>
      <c r="AH103" s="147">
        <f t="shared" si="30"/>
        <v>0</v>
      </c>
      <c r="AI103" s="186">
        <f t="shared" si="31"/>
        <v>0</v>
      </c>
      <c r="AJ103" s="147">
        <f t="shared" si="32"/>
        <v>0</v>
      </c>
      <c r="AK103" s="147">
        <f t="shared" si="33"/>
        <v>0</v>
      </c>
      <c r="AL103" s="186">
        <f t="shared" si="34"/>
        <v>0</v>
      </c>
      <c r="AM103" s="182">
        <f t="shared" si="35"/>
        <v>0</v>
      </c>
      <c r="AN103" s="147">
        <f t="shared" si="36"/>
        <v>0</v>
      </c>
      <c r="AO103" s="147">
        <f t="shared" si="37"/>
        <v>0</v>
      </c>
      <c r="AP103" s="186">
        <f t="shared" si="38"/>
        <v>0</v>
      </c>
      <c r="AQ103" s="147">
        <f t="shared" si="39"/>
        <v>0</v>
      </c>
      <c r="AR103" s="147">
        <f t="shared" si="40"/>
        <v>0</v>
      </c>
      <c r="AS103" s="190">
        <f t="shared" si="41"/>
        <v>0</v>
      </c>
      <c r="AT103" s="189">
        <f t="shared" si="42"/>
        <v>0</v>
      </c>
    </row>
    <row r="104" spans="1:46" x14ac:dyDescent="0.2">
      <c r="A104" s="10">
        <f>+IF(OR(Y104&gt;0,I104&gt;0),MAX(A$14:A103)+1,0)</f>
        <v>0</v>
      </c>
      <c r="B104" s="11"/>
      <c r="C104" s="11"/>
      <c r="D104" s="435"/>
      <c r="E104" s="435"/>
      <c r="F104" s="435"/>
      <c r="G104" s="435"/>
      <c r="H104" s="435"/>
      <c r="I104" s="435">
        <f t="shared" si="22"/>
        <v>0</v>
      </c>
      <c r="J104" s="11"/>
      <c r="K104" s="435"/>
      <c r="L104" s="435"/>
      <c r="M104" s="435"/>
      <c r="N104" s="435"/>
      <c r="O104" s="435"/>
      <c r="P104" s="435">
        <f t="shared" si="23"/>
        <v>0</v>
      </c>
      <c r="Q104" s="11"/>
      <c r="R104" s="435"/>
      <c r="S104" s="435"/>
      <c r="T104" s="435"/>
      <c r="U104" s="435"/>
      <c r="V104" s="435"/>
      <c r="W104" s="435">
        <f t="shared" si="24"/>
        <v>0</v>
      </c>
      <c r="X104" s="447">
        <f t="shared" si="25"/>
        <v>0</v>
      </c>
      <c r="Y104" s="156">
        <f t="shared" si="26"/>
        <v>0</v>
      </c>
      <c r="Z104" s="11"/>
      <c r="AA104" s="11"/>
      <c r="AB104" s="156">
        <f t="shared" si="43"/>
        <v>0</v>
      </c>
      <c r="AC104" s="149"/>
      <c r="AD104" s="396">
        <f t="shared" si="27"/>
        <v>0</v>
      </c>
      <c r="AE104" s="157">
        <f t="shared" si="28"/>
        <v>0</v>
      </c>
      <c r="AF104" s="609"/>
      <c r="AG104" s="147">
        <f t="shared" si="29"/>
        <v>0</v>
      </c>
      <c r="AH104" s="147">
        <f t="shared" si="30"/>
        <v>0</v>
      </c>
      <c r="AI104" s="186">
        <f t="shared" si="31"/>
        <v>0</v>
      </c>
      <c r="AJ104" s="147">
        <f t="shared" si="32"/>
        <v>0</v>
      </c>
      <c r="AK104" s="147">
        <f t="shared" si="33"/>
        <v>0</v>
      </c>
      <c r="AL104" s="186">
        <f t="shared" si="34"/>
        <v>0</v>
      </c>
      <c r="AM104" s="182">
        <f t="shared" si="35"/>
        <v>0</v>
      </c>
      <c r="AN104" s="147">
        <f t="shared" si="36"/>
        <v>0</v>
      </c>
      <c r="AO104" s="147">
        <f t="shared" si="37"/>
        <v>0</v>
      </c>
      <c r="AP104" s="186">
        <f t="shared" si="38"/>
        <v>0</v>
      </c>
      <c r="AQ104" s="147">
        <f t="shared" si="39"/>
        <v>0</v>
      </c>
      <c r="AR104" s="147">
        <f t="shared" si="40"/>
        <v>0</v>
      </c>
      <c r="AS104" s="190">
        <f t="shared" si="41"/>
        <v>0</v>
      </c>
      <c r="AT104" s="189">
        <f t="shared" si="42"/>
        <v>0</v>
      </c>
    </row>
    <row r="105" spans="1:46" x14ac:dyDescent="0.2">
      <c r="A105" s="10">
        <f>+IF(OR(Y105&gt;0,I105&gt;0),MAX(A$14:A104)+1,0)</f>
        <v>0</v>
      </c>
      <c r="B105" s="11"/>
      <c r="C105" s="11"/>
      <c r="D105" s="435"/>
      <c r="E105" s="435"/>
      <c r="F105" s="435"/>
      <c r="G105" s="435"/>
      <c r="H105" s="435"/>
      <c r="I105" s="435">
        <f t="shared" si="22"/>
        <v>0</v>
      </c>
      <c r="J105" s="11"/>
      <c r="K105" s="435"/>
      <c r="L105" s="435"/>
      <c r="M105" s="435"/>
      <c r="N105" s="435"/>
      <c r="O105" s="435"/>
      <c r="P105" s="435">
        <f t="shared" si="23"/>
        <v>0</v>
      </c>
      <c r="Q105" s="11"/>
      <c r="R105" s="435"/>
      <c r="S105" s="435"/>
      <c r="T105" s="435"/>
      <c r="U105" s="435"/>
      <c r="V105" s="435"/>
      <c r="W105" s="435">
        <f t="shared" si="24"/>
        <v>0</v>
      </c>
      <c r="X105" s="447">
        <f t="shared" si="25"/>
        <v>0</v>
      </c>
      <c r="Y105" s="156">
        <f t="shared" si="26"/>
        <v>0</v>
      </c>
      <c r="Z105" s="11"/>
      <c r="AA105" s="11"/>
      <c r="AB105" s="156">
        <f t="shared" si="43"/>
        <v>0</v>
      </c>
      <c r="AC105" s="149"/>
      <c r="AD105" s="396">
        <f t="shared" si="27"/>
        <v>0</v>
      </c>
      <c r="AE105" s="157">
        <f t="shared" si="28"/>
        <v>0</v>
      </c>
      <c r="AF105" s="609"/>
      <c r="AG105" s="147">
        <f t="shared" si="29"/>
        <v>0</v>
      </c>
      <c r="AH105" s="147">
        <f t="shared" si="30"/>
        <v>0</v>
      </c>
      <c r="AI105" s="186">
        <f t="shared" si="31"/>
        <v>0</v>
      </c>
      <c r="AJ105" s="147">
        <f t="shared" si="32"/>
        <v>0</v>
      </c>
      <c r="AK105" s="147">
        <f t="shared" si="33"/>
        <v>0</v>
      </c>
      <c r="AL105" s="186">
        <f t="shared" si="34"/>
        <v>0</v>
      </c>
      <c r="AM105" s="182">
        <f t="shared" si="35"/>
        <v>0</v>
      </c>
      <c r="AN105" s="147">
        <f t="shared" si="36"/>
        <v>0</v>
      </c>
      <c r="AO105" s="147">
        <f t="shared" si="37"/>
        <v>0</v>
      </c>
      <c r="AP105" s="186">
        <f t="shared" si="38"/>
        <v>0</v>
      </c>
      <c r="AQ105" s="147">
        <f t="shared" si="39"/>
        <v>0</v>
      </c>
      <c r="AR105" s="147">
        <f t="shared" si="40"/>
        <v>0</v>
      </c>
      <c r="AS105" s="190">
        <f t="shared" si="41"/>
        <v>0</v>
      </c>
      <c r="AT105" s="189">
        <f t="shared" si="42"/>
        <v>0</v>
      </c>
    </row>
    <row r="106" spans="1:46" x14ac:dyDescent="0.2">
      <c r="A106" s="10">
        <f>+IF(OR(Y106&gt;0,I106&gt;0),MAX(A$14:A105)+1,0)</f>
        <v>0</v>
      </c>
      <c r="B106" s="11"/>
      <c r="C106" s="11"/>
      <c r="D106" s="435"/>
      <c r="E106" s="435"/>
      <c r="F106" s="435"/>
      <c r="G106" s="435"/>
      <c r="H106" s="435"/>
      <c r="I106" s="435">
        <f t="shared" si="22"/>
        <v>0</v>
      </c>
      <c r="J106" s="11"/>
      <c r="K106" s="435"/>
      <c r="L106" s="435"/>
      <c r="M106" s="435"/>
      <c r="N106" s="435"/>
      <c r="O106" s="435"/>
      <c r="P106" s="435">
        <f t="shared" si="23"/>
        <v>0</v>
      </c>
      <c r="Q106" s="11"/>
      <c r="R106" s="435"/>
      <c r="S106" s="435"/>
      <c r="T106" s="435"/>
      <c r="U106" s="435"/>
      <c r="V106" s="435"/>
      <c r="W106" s="435">
        <f t="shared" si="24"/>
        <v>0</v>
      </c>
      <c r="X106" s="447">
        <f t="shared" si="25"/>
        <v>0</v>
      </c>
      <c r="Y106" s="156">
        <f t="shared" si="26"/>
        <v>0</v>
      </c>
      <c r="Z106" s="11"/>
      <c r="AA106" s="11"/>
      <c r="AB106" s="156">
        <f t="shared" si="43"/>
        <v>0</v>
      </c>
      <c r="AC106" s="149"/>
      <c r="AD106" s="396">
        <f t="shared" si="27"/>
        <v>0</v>
      </c>
      <c r="AE106" s="157">
        <f t="shared" si="28"/>
        <v>0</v>
      </c>
      <c r="AF106" s="609"/>
      <c r="AG106" s="147">
        <f t="shared" si="29"/>
        <v>0</v>
      </c>
      <c r="AH106" s="147">
        <f t="shared" si="30"/>
        <v>0</v>
      </c>
      <c r="AI106" s="186">
        <f t="shared" si="31"/>
        <v>0</v>
      </c>
      <c r="AJ106" s="147">
        <f t="shared" si="32"/>
        <v>0</v>
      </c>
      <c r="AK106" s="147">
        <f t="shared" si="33"/>
        <v>0</v>
      </c>
      <c r="AL106" s="186">
        <f t="shared" si="34"/>
        <v>0</v>
      </c>
      <c r="AM106" s="182">
        <f t="shared" si="35"/>
        <v>0</v>
      </c>
      <c r="AN106" s="147">
        <f t="shared" si="36"/>
        <v>0</v>
      </c>
      <c r="AO106" s="147">
        <f t="shared" si="37"/>
        <v>0</v>
      </c>
      <c r="AP106" s="186">
        <f t="shared" si="38"/>
        <v>0</v>
      </c>
      <c r="AQ106" s="147">
        <f t="shared" si="39"/>
        <v>0</v>
      </c>
      <c r="AR106" s="147">
        <f t="shared" si="40"/>
        <v>0</v>
      </c>
      <c r="AS106" s="190">
        <f t="shared" si="41"/>
        <v>0</v>
      </c>
      <c r="AT106" s="189">
        <f t="shared" si="42"/>
        <v>0</v>
      </c>
    </row>
    <row r="107" spans="1:46" x14ac:dyDescent="0.2">
      <c r="A107" s="10">
        <f>+IF(OR(Y107&gt;0,I107&gt;0),MAX(A$14:A106)+1,0)</f>
        <v>0</v>
      </c>
      <c r="B107" s="11"/>
      <c r="C107" s="11"/>
      <c r="D107" s="435"/>
      <c r="E107" s="435"/>
      <c r="F107" s="435"/>
      <c r="G107" s="435"/>
      <c r="H107" s="435"/>
      <c r="I107" s="435">
        <f t="shared" si="22"/>
        <v>0</v>
      </c>
      <c r="J107" s="11"/>
      <c r="K107" s="435"/>
      <c r="L107" s="435"/>
      <c r="M107" s="435"/>
      <c r="N107" s="435"/>
      <c r="O107" s="435"/>
      <c r="P107" s="435">
        <f t="shared" si="23"/>
        <v>0</v>
      </c>
      <c r="Q107" s="11"/>
      <c r="R107" s="435"/>
      <c r="S107" s="435"/>
      <c r="T107" s="435"/>
      <c r="U107" s="435"/>
      <c r="V107" s="435"/>
      <c r="W107" s="435">
        <f t="shared" si="24"/>
        <v>0</v>
      </c>
      <c r="X107" s="447">
        <f t="shared" si="25"/>
        <v>0</v>
      </c>
      <c r="Y107" s="156">
        <f t="shared" si="26"/>
        <v>0</v>
      </c>
      <c r="Z107" s="11"/>
      <c r="AA107" s="11"/>
      <c r="AB107" s="156">
        <f t="shared" si="43"/>
        <v>0</v>
      </c>
      <c r="AC107" s="149"/>
      <c r="AD107" s="396">
        <f t="shared" si="27"/>
        <v>0</v>
      </c>
      <c r="AE107" s="157">
        <f t="shared" si="28"/>
        <v>0</v>
      </c>
      <c r="AF107" s="609"/>
      <c r="AG107" s="147">
        <f t="shared" si="29"/>
        <v>0</v>
      </c>
      <c r="AH107" s="147">
        <f t="shared" si="30"/>
        <v>0</v>
      </c>
      <c r="AI107" s="186">
        <f t="shared" si="31"/>
        <v>0</v>
      </c>
      <c r="AJ107" s="147">
        <f t="shared" si="32"/>
        <v>0</v>
      </c>
      <c r="AK107" s="147">
        <f t="shared" si="33"/>
        <v>0</v>
      </c>
      <c r="AL107" s="186">
        <f t="shared" si="34"/>
        <v>0</v>
      </c>
      <c r="AM107" s="182">
        <f t="shared" si="35"/>
        <v>0</v>
      </c>
      <c r="AN107" s="147">
        <f t="shared" si="36"/>
        <v>0</v>
      </c>
      <c r="AO107" s="147">
        <f t="shared" si="37"/>
        <v>0</v>
      </c>
      <c r="AP107" s="186">
        <f t="shared" si="38"/>
        <v>0</v>
      </c>
      <c r="AQ107" s="147">
        <f t="shared" si="39"/>
        <v>0</v>
      </c>
      <c r="AR107" s="147">
        <f t="shared" si="40"/>
        <v>0</v>
      </c>
      <c r="AS107" s="190">
        <f t="shared" si="41"/>
        <v>0</v>
      </c>
      <c r="AT107" s="189">
        <f t="shared" si="42"/>
        <v>0</v>
      </c>
    </row>
    <row r="108" spans="1:46" x14ac:dyDescent="0.2">
      <c r="A108" s="10">
        <f>+IF(OR(Y108&gt;0,I108&gt;0),MAX(A$14:A107)+1,0)</f>
        <v>0</v>
      </c>
      <c r="B108" s="11"/>
      <c r="C108" s="11"/>
      <c r="D108" s="435"/>
      <c r="E108" s="435"/>
      <c r="F108" s="435"/>
      <c r="G108" s="435"/>
      <c r="H108" s="435"/>
      <c r="I108" s="435">
        <f t="shared" si="22"/>
        <v>0</v>
      </c>
      <c r="J108" s="11"/>
      <c r="K108" s="435"/>
      <c r="L108" s="435"/>
      <c r="M108" s="435"/>
      <c r="N108" s="435"/>
      <c r="O108" s="435"/>
      <c r="P108" s="435">
        <f t="shared" si="23"/>
        <v>0</v>
      </c>
      <c r="Q108" s="11"/>
      <c r="R108" s="435"/>
      <c r="S108" s="435"/>
      <c r="T108" s="435"/>
      <c r="U108" s="435"/>
      <c r="V108" s="435"/>
      <c r="W108" s="435">
        <f t="shared" si="24"/>
        <v>0</v>
      </c>
      <c r="X108" s="447">
        <f t="shared" si="25"/>
        <v>0</v>
      </c>
      <c r="Y108" s="156">
        <f t="shared" si="26"/>
        <v>0</v>
      </c>
      <c r="Z108" s="11"/>
      <c r="AA108" s="11"/>
      <c r="AB108" s="156">
        <f t="shared" si="43"/>
        <v>0</v>
      </c>
      <c r="AC108" s="149"/>
      <c r="AD108" s="396">
        <f t="shared" si="27"/>
        <v>0</v>
      </c>
      <c r="AE108" s="157">
        <f t="shared" si="28"/>
        <v>0</v>
      </c>
      <c r="AF108" s="609"/>
      <c r="AG108" s="147">
        <f t="shared" si="29"/>
        <v>0</v>
      </c>
      <c r="AH108" s="147">
        <f t="shared" si="30"/>
        <v>0</v>
      </c>
      <c r="AI108" s="186">
        <f t="shared" si="31"/>
        <v>0</v>
      </c>
      <c r="AJ108" s="147">
        <f t="shared" si="32"/>
        <v>0</v>
      </c>
      <c r="AK108" s="147">
        <f t="shared" si="33"/>
        <v>0</v>
      </c>
      <c r="AL108" s="186">
        <f t="shared" si="34"/>
        <v>0</v>
      </c>
      <c r="AM108" s="182">
        <f t="shared" si="35"/>
        <v>0</v>
      </c>
      <c r="AN108" s="147">
        <f t="shared" si="36"/>
        <v>0</v>
      </c>
      <c r="AO108" s="147">
        <f t="shared" si="37"/>
        <v>0</v>
      </c>
      <c r="AP108" s="186">
        <f t="shared" si="38"/>
        <v>0</v>
      </c>
      <c r="AQ108" s="147">
        <f t="shared" si="39"/>
        <v>0</v>
      </c>
      <c r="AR108" s="147">
        <f t="shared" si="40"/>
        <v>0</v>
      </c>
      <c r="AS108" s="190">
        <f t="shared" si="41"/>
        <v>0</v>
      </c>
      <c r="AT108" s="189">
        <f t="shared" si="42"/>
        <v>0</v>
      </c>
    </row>
    <row r="109" spans="1:46" x14ac:dyDescent="0.2">
      <c r="A109" s="10">
        <f>+IF(OR(Y109&gt;0,I109&gt;0),MAX(A$14:A108)+1,0)</f>
        <v>0</v>
      </c>
      <c r="B109" s="11"/>
      <c r="C109" s="11"/>
      <c r="D109" s="435"/>
      <c r="E109" s="435"/>
      <c r="F109" s="435"/>
      <c r="G109" s="435"/>
      <c r="H109" s="435"/>
      <c r="I109" s="435">
        <f t="shared" si="22"/>
        <v>0</v>
      </c>
      <c r="J109" s="11"/>
      <c r="K109" s="435"/>
      <c r="L109" s="435"/>
      <c r="M109" s="435"/>
      <c r="N109" s="435"/>
      <c r="O109" s="435"/>
      <c r="P109" s="435">
        <f t="shared" si="23"/>
        <v>0</v>
      </c>
      <c r="Q109" s="11"/>
      <c r="R109" s="435"/>
      <c r="S109" s="435"/>
      <c r="T109" s="435"/>
      <c r="U109" s="435"/>
      <c r="V109" s="435"/>
      <c r="W109" s="435">
        <f t="shared" si="24"/>
        <v>0</v>
      </c>
      <c r="X109" s="447">
        <f t="shared" si="25"/>
        <v>0</v>
      </c>
      <c r="Y109" s="156">
        <f t="shared" si="26"/>
        <v>0</v>
      </c>
      <c r="Z109" s="11"/>
      <c r="AA109" s="11"/>
      <c r="AB109" s="156">
        <f t="shared" si="43"/>
        <v>0</v>
      </c>
      <c r="AC109" s="149"/>
      <c r="AD109" s="396">
        <f t="shared" si="27"/>
        <v>0</v>
      </c>
      <c r="AE109" s="157">
        <f t="shared" si="28"/>
        <v>0</v>
      </c>
      <c r="AF109" s="609"/>
      <c r="AG109" s="147">
        <f t="shared" si="29"/>
        <v>0</v>
      </c>
      <c r="AH109" s="147">
        <f t="shared" si="30"/>
        <v>0</v>
      </c>
      <c r="AI109" s="186">
        <f t="shared" si="31"/>
        <v>0</v>
      </c>
      <c r="AJ109" s="147">
        <f t="shared" si="32"/>
        <v>0</v>
      </c>
      <c r="AK109" s="147">
        <f t="shared" si="33"/>
        <v>0</v>
      </c>
      <c r="AL109" s="186">
        <f t="shared" si="34"/>
        <v>0</v>
      </c>
      <c r="AM109" s="182">
        <f t="shared" si="35"/>
        <v>0</v>
      </c>
      <c r="AN109" s="147">
        <f t="shared" si="36"/>
        <v>0</v>
      </c>
      <c r="AO109" s="147">
        <f t="shared" si="37"/>
        <v>0</v>
      </c>
      <c r="AP109" s="186">
        <f t="shared" si="38"/>
        <v>0</v>
      </c>
      <c r="AQ109" s="147">
        <f t="shared" si="39"/>
        <v>0</v>
      </c>
      <c r="AR109" s="147">
        <f t="shared" si="40"/>
        <v>0</v>
      </c>
      <c r="AS109" s="190">
        <f t="shared" si="41"/>
        <v>0</v>
      </c>
      <c r="AT109" s="189">
        <f t="shared" si="42"/>
        <v>0</v>
      </c>
    </row>
    <row r="110" spans="1:46" x14ac:dyDescent="0.2">
      <c r="A110" s="10">
        <f>+IF(OR(Y110&gt;0,I110&gt;0),MAX(A$14:A109)+1,0)</f>
        <v>0</v>
      </c>
      <c r="B110" s="11"/>
      <c r="C110" s="11"/>
      <c r="D110" s="435"/>
      <c r="E110" s="435"/>
      <c r="F110" s="435"/>
      <c r="G110" s="435"/>
      <c r="H110" s="435"/>
      <c r="I110" s="435">
        <f t="shared" si="22"/>
        <v>0</v>
      </c>
      <c r="J110" s="11"/>
      <c r="K110" s="435"/>
      <c r="L110" s="435"/>
      <c r="M110" s="435"/>
      <c r="N110" s="435"/>
      <c r="O110" s="435"/>
      <c r="P110" s="435">
        <f t="shared" si="23"/>
        <v>0</v>
      </c>
      <c r="Q110" s="11"/>
      <c r="R110" s="435"/>
      <c r="S110" s="435"/>
      <c r="T110" s="435"/>
      <c r="U110" s="435"/>
      <c r="V110" s="435"/>
      <c r="W110" s="435">
        <f t="shared" si="24"/>
        <v>0</v>
      </c>
      <c r="X110" s="447">
        <f t="shared" si="25"/>
        <v>0</v>
      </c>
      <c r="Y110" s="156">
        <f t="shared" si="26"/>
        <v>0</v>
      </c>
      <c r="Z110" s="11"/>
      <c r="AA110" s="11"/>
      <c r="AB110" s="156">
        <f t="shared" si="43"/>
        <v>0</v>
      </c>
      <c r="AC110" s="149"/>
      <c r="AD110" s="396">
        <f t="shared" si="27"/>
        <v>0</v>
      </c>
      <c r="AE110" s="157">
        <f t="shared" si="28"/>
        <v>0</v>
      </c>
      <c r="AF110" s="609"/>
      <c r="AG110" s="147">
        <f t="shared" si="29"/>
        <v>0</v>
      </c>
      <c r="AH110" s="147">
        <f t="shared" si="30"/>
        <v>0</v>
      </c>
      <c r="AI110" s="186">
        <f t="shared" si="31"/>
        <v>0</v>
      </c>
      <c r="AJ110" s="147">
        <f t="shared" si="32"/>
        <v>0</v>
      </c>
      <c r="AK110" s="147">
        <f t="shared" si="33"/>
        <v>0</v>
      </c>
      <c r="AL110" s="186">
        <f t="shared" si="34"/>
        <v>0</v>
      </c>
      <c r="AM110" s="182">
        <f t="shared" si="35"/>
        <v>0</v>
      </c>
      <c r="AN110" s="147">
        <f t="shared" si="36"/>
        <v>0</v>
      </c>
      <c r="AO110" s="147">
        <f t="shared" si="37"/>
        <v>0</v>
      </c>
      <c r="AP110" s="186">
        <f t="shared" si="38"/>
        <v>0</v>
      </c>
      <c r="AQ110" s="147">
        <f t="shared" si="39"/>
        <v>0</v>
      </c>
      <c r="AR110" s="147">
        <f t="shared" si="40"/>
        <v>0</v>
      </c>
      <c r="AS110" s="190">
        <f t="shared" si="41"/>
        <v>0</v>
      </c>
      <c r="AT110" s="189">
        <f t="shared" si="42"/>
        <v>0</v>
      </c>
    </row>
    <row r="111" spans="1:46" x14ac:dyDescent="0.2">
      <c r="A111" s="10">
        <f>+IF(OR(Y111&gt;0,I111&gt;0),MAX(A$14:A110)+1,0)</f>
        <v>0</v>
      </c>
      <c r="B111" s="11"/>
      <c r="C111" s="11"/>
      <c r="D111" s="435"/>
      <c r="E111" s="435"/>
      <c r="F111" s="435"/>
      <c r="G111" s="435"/>
      <c r="H111" s="435"/>
      <c r="I111" s="435">
        <f t="shared" si="22"/>
        <v>0</v>
      </c>
      <c r="J111" s="11"/>
      <c r="K111" s="435"/>
      <c r="L111" s="435"/>
      <c r="M111" s="435"/>
      <c r="N111" s="435"/>
      <c r="O111" s="435"/>
      <c r="P111" s="435">
        <f t="shared" si="23"/>
        <v>0</v>
      </c>
      <c r="Q111" s="11"/>
      <c r="R111" s="435"/>
      <c r="S111" s="435"/>
      <c r="T111" s="435"/>
      <c r="U111" s="435"/>
      <c r="V111" s="435"/>
      <c r="W111" s="435">
        <f t="shared" si="24"/>
        <v>0</v>
      </c>
      <c r="X111" s="447">
        <f t="shared" si="25"/>
        <v>0</v>
      </c>
      <c r="Y111" s="156">
        <f t="shared" si="26"/>
        <v>0</v>
      </c>
      <c r="Z111" s="11"/>
      <c r="AA111" s="11"/>
      <c r="AB111" s="156">
        <f t="shared" si="43"/>
        <v>0</v>
      </c>
      <c r="AC111" s="149"/>
      <c r="AD111" s="396">
        <f t="shared" si="27"/>
        <v>0</v>
      </c>
      <c r="AE111" s="157">
        <f t="shared" si="28"/>
        <v>0</v>
      </c>
      <c r="AF111" s="609"/>
      <c r="AG111" s="147">
        <f t="shared" si="29"/>
        <v>0</v>
      </c>
      <c r="AH111" s="147">
        <f t="shared" si="30"/>
        <v>0</v>
      </c>
      <c r="AI111" s="186">
        <f t="shared" si="31"/>
        <v>0</v>
      </c>
      <c r="AJ111" s="147">
        <f t="shared" si="32"/>
        <v>0</v>
      </c>
      <c r="AK111" s="147">
        <f t="shared" si="33"/>
        <v>0</v>
      </c>
      <c r="AL111" s="186">
        <f t="shared" si="34"/>
        <v>0</v>
      </c>
      <c r="AM111" s="182">
        <f t="shared" si="35"/>
        <v>0</v>
      </c>
      <c r="AN111" s="147">
        <f t="shared" si="36"/>
        <v>0</v>
      </c>
      <c r="AO111" s="147">
        <f t="shared" si="37"/>
        <v>0</v>
      </c>
      <c r="AP111" s="186">
        <f t="shared" si="38"/>
        <v>0</v>
      </c>
      <c r="AQ111" s="147">
        <f t="shared" si="39"/>
        <v>0</v>
      </c>
      <c r="AR111" s="147">
        <f t="shared" si="40"/>
        <v>0</v>
      </c>
      <c r="AS111" s="190">
        <f t="shared" si="41"/>
        <v>0</v>
      </c>
      <c r="AT111" s="189">
        <f t="shared" si="42"/>
        <v>0</v>
      </c>
    </row>
    <row r="112" spans="1:46" x14ac:dyDescent="0.2">
      <c r="A112" s="10">
        <f>+IF(OR(Y112&gt;0,I112&gt;0),MAX(A$14:A111)+1,0)</f>
        <v>0</v>
      </c>
      <c r="B112" s="11"/>
      <c r="C112" s="11"/>
      <c r="D112" s="435"/>
      <c r="E112" s="435"/>
      <c r="F112" s="435"/>
      <c r="G112" s="435"/>
      <c r="H112" s="435"/>
      <c r="I112" s="435">
        <f t="shared" si="22"/>
        <v>0</v>
      </c>
      <c r="J112" s="11"/>
      <c r="K112" s="435"/>
      <c r="L112" s="435"/>
      <c r="M112" s="435"/>
      <c r="N112" s="435"/>
      <c r="O112" s="435"/>
      <c r="P112" s="435">
        <f t="shared" si="23"/>
        <v>0</v>
      </c>
      <c r="Q112" s="11"/>
      <c r="R112" s="435"/>
      <c r="S112" s="435"/>
      <c r="T112" s="435"/>
      <c r="U112" s="435"/>
      <c r="V112" s="435"/>
      <c r="W112" s="435">
        <f t="shared" si="24"/>
        <v>0</v>
      </c>
      <c r="X112" s="447">
        <f t="shared" si="25"/>
        <v>0</v>
      </c>
      <c r="Y112" s="156">
        <f t="shared" si="26"/>
        <v>0</v>
      </c>
      <c r="Z112" s="11"/>
      <c r="AA112" s="11"/>
      <c r="AB112" s="156">
        <f t="shared" si="43"/>
        <v>0</v>
      </c>
      <c r="AC112" s="149"/>
      <c r="AD112" s="396">
        <f t="shared" si="27"/>
        <v>0</v>
      </c>
      <c r="AE112" s="157">
        <f t="shared" si="28"/>
        <v>0</v>
      </c>
      <c r="AF112" s="609"/>
      <c r="AG112" s="147">
        <f t="shared" si="29"/>
        <v>0</v>
      </c>
      <c r="AH112" s="147">
        <f t="shared" si="30"/>
        <v>0</v>
      </c>
      <c r="AI112" s="186">
        <f t="shared" si="31"/>
        <v>0</v>
      </c>
      <c r="AJ112" s="147">
        <f t="shared" si="32"/>
        <v>0</v>
      </c>
      <c r="AK112" s="147">
        <f t="shared" si="33"/>
        <v>0</v>
      </c>
      <c r="AL112" s="186">
        <f t="shared" si="34"/>
        <v>0</v>
      </c>
      <c r="AM112" s="182">
        <f t="shared" si="35"/>
        <v>0</v>
      </c>
      <c r="AN112" s="147">
        <f t="shared" si="36"/>
        <v>0</v>
      </c>
      <c r="AO112" s="147">
        <f t="shared" si="37"/>
        <v>0</v>
      </c>
      <c r="AP112" s="186">
        <f t="shared" si="38"/>
        <v>0</v>
      </c>
      <c r="AQ112" s="147">
        <f t="shared" si="39"/>
        <v>0</v>
      </c>
      <c r="AR112" s="147">
        <f t="shared" si="40"/>
        <v>0</v>
      </c>
      <c r="AS112" s="190">
        <f t="shared" si="41"/>
        <v>0</v>
      </c>
      <c r="AT112" s="189">
        <f t="shared" si="42"/>
        <v>0</v>
      </c>
    </row>
    <row r="113" spans="1:46" x14ac:dyDescent="0.2">
      <c r="A113" s="10">
        <f>+IF(OR(Y113&gt;0,I113&gt;0),MAX(A$14:A112)+1,0)</f>
        <v>0</v>
      </c>
      <c r="B113" s="11"/>
      <c r="C113" s="11"/>
      <c r="D113" s="435"/>
      <c r="E113" s="435"/>
      <c r="F113" s="435"/>
      <c r="G113" s="435"/>
      <c r="H113" s="435"/>
      <c r="I113" s="435">
        <f t="shared" si="22"/>
        <v>0</v>
      </c>
      <c r="J113" s="11"/>
      <c r="K113" s="435"/>
      <c r="L113" s="435"/>
      <c r="M113" s="435"/>
      <c r="N113" s="435"/>
      <c r="O113" s="435"/>
      <c r="P113" s="435">
        <f t="shared" si="23"/>
        <v>0</v>
      </c>
      <c r="Q113" s="11"/>
      <c r="R113" s="435"/>
      <c r="S113" s="435"/>
      <c r="T113" s="435"/>
      <c r="U113" s="435"/>
      <c r="V113" s="435"/>
      <c r="W113" s="435">
        <f t="shared" si="24"/>
        <v>0</v>
      </c>
      <c r="X113" s="447">
        <f t="shared" si="25"/>
        <v>0</v>
      </c>
      <c r="Y113" s="156">
        <f t="shared" si="26"/>
        <v>0</v>
      </c>
      <c r="Z113" s="11"/>
      <c r="AA113" s="11"/>
      <c r="AB113" s="156">
        <f t="shared" si="43"/>
        <v>0</v>
      </c>
      <c r="AC113" s="149"/>
      <c r="AD113" s="396">
        <f t="shared" si="27"/>
        <v>0</v>
      </c>
      <c r="AE113" s="157">
        <f t="shared" si="28"/>
        <v>0</v>
      </c>
      <c r="AF113" s="609"/>
      <c r="AG113" s="147">
        <f t="shared" si="29"/>
        <v>0</v>
      </c>
      <c r="AH113" s="147">
        <f t="shared" si="30"/>
        <v>0</v>
      </c>
      <c r="AI113" s="186">
        <f t="shared" si="31"/>
        <v>0</v>
      </c>
      <c r="AJ113" s="147">
        <f t="shared" si="32"/>
        <v>0</v>
      </c>
      <c r="AK113" s="147">
        <f t="shared" si="33"/>
        <v>0</v>
      </c>
      <c r="AL113" s="186">
        <f t="shared" si="34"/>
        <v>0</v>
      </c>
      <c r="AM113" s="182">
        <f t="shared" si="35"/>
        <v>0</v>
      </c>
      <c r="AN113" s="147">
        <f t="shared" si="36"/>
        <v>0</v>
      </c>
      <c r="AO113" s="147">
        <f t="shared" si="37"/>
        <v>0</v>
      </c>
      <c r="AP113" s="186">
        <f t="shared" si="38"/>
        <v>0</v>
      </c>
      <c r="AQ113" s="147">
        <f t="shared" si="39"/>
        <v>0</v>
      </c>
      <c r="AR113" s="147">
        <f t="shared" si="40"/>
        <v>0</v>
      </c>
      <c r="AS113" s="190">
        <f t="shared" si="41"/>
        <v>0</v>
      </c>
      <c r="AT113" s="189">
        <f t="shared" si="42"/>
        <v>0</v>
      </c>
    </row>
    <row r="114" spans="1:46" x14ac:dyDescent="0.2">
      <c r="A114" s="10">
        <f>+IF(OR(Y114&gt;0,I114&gt;0),MAX(A$14:A113)+1,0)</f>
        <v>0</v>
      </c>
      <c r="B114" s="11"/>
      <c r="C114" s="11"/>
      <c r="D114" s="435"/>
      <c r="E114" s="435"/>
      <c r="F114" s="435"/>
      <c r="G114" s="435"/>
      <c r="H114" s="435"/>
      <c r="I114" s="435">
        <f t="shared" si="22"/>
        <v>0</v>
      </c>
      <c r="J114" s="11"/>
      <c r="K114" s="435"/>
      <c r="L114" s="435"/>
      <c r="M114" s="435"/>
      <c r="N114" s="435"/>
      <c r="O114" s="435"/>
      <c r="P114" s="435">
        <f t="shared" si="23"/>
        <v>0</v>
      </c>
      <c r="Q114" s="11"/>
      <c r="R114" s="435"/>
      <c r="S114" s="435"/>
      <c r="T114" s="435"/>
      <c r="U114" s="435"/>
      <c r="V114" s="435"/>
      <c r="W114" s="435">
        <f t="shared" si="24"/>
        <v>0</v>
      </c>
      <c r="X114" s="447">
        <f t="shared" si="25"/>
        <v>0</v>
      </c>
      <c r="Y114" s="156">
        <f t="shared" si="26"/>
        <v>0</v>
      </c>
      <c r="Z114" s="11"/>
      <c r="AA114" s="11"/>
      <c r="AB114" s="156">
        <f t="shared" si="43"/>
        <v>0</v>
      </c>
      <c r="AC114" s="149"/>
      <c r="AD114" s="396">
        <f t="shared" si="27"/>
        <v>0</v>
      </c>
      <c r="AE114" s="157">
        <f t="shared" si="28"/>
        <v>0</v>
      </c>
      <c r="AF114" s="609"/>
      <c r="AG114" s="147">
        <f t="shared" si="29"/>
        <v>0</v>
      </c>
      <c r="AH114" s="147">
        <f t="shared" si="30"/>
        <v>0</v>
      </c>
      <c r="AI114" s="186">
        <f t="shared" si="31"/>
        <v>0</v>
      </c>
      <c r="AJ114" s="147">
        <f t="shared" si="32"/>
        <v>0</v>
      </c>
      <c r="AK114" s="147">
        <f t="shared" si="33"/>
        <v>0</v>
      </c>
      <c r="AL114" s="186">
        <f t="shared" si="34"/>
        <v>0</v>
      </c>
      <c r="AM114" s="182">
        <f t="shared" si="35"/>
        <v>0</v>
      </c>
      <c r="AN114" s="147">
        <f t="shared" si="36"/>
        <v>0</v>
      </c>
      <c r="AO114" s="147">
        <f t="shared" si="37"/>
        <v>0</v>
      </c>
      <c r="AP114" s="186">
        <f t="shared" si="38"/>
        <v>0</v>
      </c>
      <c r="AQ114" s="147">
        <f t="shared" si="39"/>
        <v>0</v>
      </c>
      <c r="AR114" s="147">
        <f t="shared" si="40"/>
        <v>0</v>
      </c>
      <c r="AS114" s="190">
        <f t="shared" si="41"/>
        <v>0</v>
      </c>
      <c r="AT114" s="189">
        <f t="shared" si="42"/>
        <v>0</v>
      </c>
    </row>
    <row r="115" spans="1:46" x14ac:dyDescent="0.2">
      <c r="A115" s="10">
        <f>+IF(OR(Y115&gt;0,I115&gt;0),MAX(A$14:A114)+1,0)</f>
        <v>0</v>
      </c>
      <c r="B115" s="11"/>
      <c r="C115" s="11"/>
      <c r="D115" s="435"/>
      <c r="E115" s="435"/>
      <c r="F115" s="435"/>
      <c r="G115" s="435"/>
      <c r="H115" s="435"/>
      <c r="I115" s="435">
        <f t="shared" si="22"/>
        <v>0</v>
      </c>
      <c r="J115" s="11"/>
      <c r="K115" s="435"/>
      <c r="L115" s="435"/>
      <c r="M115" s="435"/>
      <c r="N115" s="435"/>
      <c r="O115" s="435"/>
      <c r="P115" s="435">
        <f t="shared" si="23"/>
        <v>0</v>
      </c>
      <c r="Q115" s="11"/>
      <c r="R115" s="435"/>
      <c r="S115" s="435"/>
      <c r="T115" s="435"/>
      <c r="U115" s="435"/>
      <c r="V115" s="435"/>
      <c r="W115" s="435">
        <f t="shared" si="24"/>
        <v>0</v>
      </c>
      <c r="X115" s="447">
        <f t="shared" si="25"/>
        <v>0</v>
      </c>
      <c r="Y115" s="156">
        <f t="shared" si="26"/>
        <v>0</v>
      </c>
      <c r="Z115" s="11"/>
      <c r="AA115" s="11"/>
      <c r="AB115" s="156">
        <f t="shared" si="43"/>
        <v>0</v>
      </c>
      <c r="AC115" s="149"/>
      <c r="AD115" s="396">
        <f t="shared" si="27"/>
        <v>0</v>
      </c>
      <c r="AE115" s="157">
        <f t="shared" si="28"/>
        <v>0</v>
      </c>
      <c r="AF115" s="609"/>
      <c r="AG115" s="147">
        <f t="shared" si="29"/>
        <v>0</v>
      </c>
      <c r="AH115" s="147">
        <f t="shared" si="30"/>
        <v>0</v>
      </c>
      <c r="AI115" s="186">
        <f t="shared" si="31"/>
        <v>0</v>
      </c>
      <c r="AJ115" s="147">
        <f t="shared" si="32"/>
        <v>0</v>
      </c>
      <c r="AK115" s="147">
        <f t="shared" si="33"/>
        <v>0</v>
      </c>
      <c r="AL115" s="186">
        <f t="shared" si="34"/>
        <v>0</v>
      </c>
      <c r="AM115" s="182">
        <f t="shared" si="35"/>
        <v>0</v>
      </c>
      <c r="AN115" s="147">
        <f t="shared" si="36"/>
        <v>0</v>
      </c>
      <c r="AO115" s="147">
        <f t="shared" si="37"/>
        <v>0</v>
      </c>
      <c r="AP115" s="186">
        <f t="shared" si="38"/>
        <v>0</v>
      </c>
      <c r="AQ115" s="147">
        <f t="shared" si="39"/>
        <v>0</v>
      </c>
      <c r="AR115" s="147">
        <f t="shared" si="40"/>
        <v>0</v>
      </c>
      <c r="AS115" s="190">
        <f t="shared" si="41"/>
        <v>0</v>
      </c>
      <c r="AT115" s="189">
        <f t="shared" si="42"/>
        <v>0</v>
      </c>
    </row>
    <row r="116" spans="1:46" x14ac:dyDescent="0.2">
      <c r="A116" s="10">
        <f>+IF(OR(Y116&gt;0,I116&gt;0),MAX(A$14:A115)+1,0)</f>
        <v>0</v>
      </c>
      <c r="B116" s="11"/>
      <c r="C116" s="11"/>
      <c r="D116" s="435"/>
      <c r="E116" s="435"/>
      <c r="F116" s="435"/>
      <c r="G116" s="435"/>
      <c r="H116" s="435"/>
      <c r="I116" s="435">
        <f t="shared" si="22"/>
        <v>0</v>
      </c>
      <c r="J116" s="11"/>
      <c r="K116" s="435"/>
      <c r="L116" s="435"/>
      <c r="M116" s="435"/>
      <c r="N116" s="435"/>
      <c r="O116" s="435"/>
      <c r="P116" s="435">
        <f t="shared" si="23"/>
        <v>0</v>
      </c>
      <c r="Q116" s="11"/>
      <c r="R116" s="435"/>
      <c r="S116" s="435"/>
      <c r="T116" s="435"/>
      <c r="U116" s="435"/>
      <c r="V116" s="435"/>
      <c r="W116" s="435">
        <f t="shared" si="24"/>
        <v>0</v>
      </c>
      <c r="X116" s="447">
        <f t="shared" si="25"/>
        <v>0</v>
      </c>
      <c r="Y116" s="156">
        <f t="shared" si="26"/>
        <v>0</v>
      </c>
      <c r="Z116" s="11"/>
      <c r="AA116" s="11"/>
      <c r="AB116" s="156">
        <f t="shared" si="43"/>
        <v>0</v>
      </c>
      <c r="AC116" s="149"/>
      <c r="AD116" s="396">
        <f t="shared" si="27"/>
        <v>0</v>
      </c>
      <c r="AE116" s="157">
        <f t="shared" si="28"/>
        <v>0</v>
      </c>
      <c r="AF116" s="609"/>
      <c r="AG116" s="147">
        <f t="shared" si="29"/>
        <v>0</v>
      </c>
      <c r="AH116" s="147">
        <f t="shared" si="30"/>
        <v>0</v>
      </c>
      <c r="AI116" s="186">
        <f t="shared" si="31"/>
        <v>0</v>
      </c>
      <c r="AJ116" s="147">
        <f t="shared" si="32"/>
        <v>0</v>
      </c>
      <c r="AK116" s="147">
        <f t="shared" si="33"/>
        <v>0</v>
      </c>
      <c r="AL116" s="186">
        <f t="shared" si="34"/>
        <v>0</v>
      </c>
      <c r="AM116" s="182">
        <f t="shared" si="35"/>
        <v>0</v>
      </c>
      <c r="AN116" s="147">
        <f t="shared" si="36"/>
        <v>0</v>
      </c>
      <c r="AO116" s="147">
        <f t="shared" si="37"/>
        <v>0</v>
      </c>
      <c r="AP116" s="186">
        <f t="shared" si="38"/>
        <v>0</v>
      </c>
      <c r="AQ116" s="147">
        <f t="shared" si="39"/>
        <v>0</v>
      </c>
      <c r="AR116" s="147">
        <f t="shared" si="40"/>
        <v>0</v>
      </c>
      <c r="AS116" s="190">
        <f t="shared" si="41"/>
        <v>0</v>
      </c>
      <c r="AT116" s="189">
        <f t="shared" si="42"/>
        <v>0</v>
      </c>
    </row>
    <row r="117" spans="1:46" x14ac:dyDescent="0.2">
      <c r="A117" s="10">
        <f>+IF(OR(Y117&gt;0,I117&gt;0),MAX(A$14:A116)+1,0)</f>
        <v>0</v>
      </c>
      <c r="B117" s="11"/>
      <c r="C117" s="11"/>
      <c r="D117" s="435"/>
      <c r="E117" s="435"/>
      <c r="F117" s="435"/>
      <c r="G117" s="435"/>
      <c r="H117" s="435"/>
      <c r="I117" s="435">
        <f t="shared" si="22"/>
        <v>0</v>
      </c>
      <c r="J117" s="11"/>
      <c r="K117" s="435"/>
      <c r="L117" s="435"/>
      <c r="M117" s="435"/>
      <c r="N117" s="435"/>
      <c r="O117" s="435"/>
      <c r="P117" s="435">
        <f t="shared" si="23"/>
        <v>0</v>
      </c>
      <c r="Q117" s="11"/>
      <c r="R117" s="435"/>
      <c r="S117" s="435"/>
      <c r="T117" s="435"/>
      <c r="U117" s="435"/>
      <c r="V117" s="435"/>
      <c r="W117" s="435">
        <f t="shared" si="24"/>
        <v>0</v>
      </c>
      <c r="X117" s="447">
        <f t="shared" si="25"/>
        <v>0</v>
      </c>
      <c r="Y117" s="156">
        <f t="shared" si="26"/>
        <v>0</v>
      </c>
      <c r="Z117" s="11"/>
      <c r="AA117" s="11"/>
      <c r="AB117" s="156">
        <f t="shared" si="43"/>
        <v>0</v>
      </c>
      <c r="AC117" s="149"/>
      <c r="AD117" s="396">
        <f t="shared" si="27"/>
        <v>0</v>
      </c>
      <c r="AE117" s="157">
        <f t="shared" si="28"/>
        <v>0</v>
      </c>
      <c r="AF117" s="609"/>
      <c r="AG117" s="147">
        <f t="shared" si="29"/>
        <v>0</v>
      </c>
      <c r="AH117" s="147">
        <f t="shared" si="30"/>
        <v>0</v>
      </c>
      <c r="AI117" s="186">
        <f t="shared" si="31"/>
        <v>0</v>
      </c>
      <c r="AJ117" s="147">
        <f t="shared" si="32"/>
        <v>0</v>
      </c>
      <c r="AK117" s="147">
        <f t="shared" si="33"/>
        <v>0</v>
      </c>
      <c r="AL117" s="186">
        <f t="shared" si="34"/>
        <v>0</v>
      </c>
      <c r="AM117" s="182">
        <f t="shared" si="35"/>
        <v>0</v>
      </c>
      <c r="AN117" s="147">
        <f t="shared" si="36"/>
        <v>0</v>
      </c>
      <c r="AO117" s="147">
        <f t="shared" si="37"/>
        <v>0</v>
      </c>
      <c r="AP117" s="186">
        <f t="shared" si="38"/>
        <v>0</v>
      </c>
      <c r="AQ117" s="147">
        <f t="shared" si="39"/>
        <v>0</v>
      </c>
      <c r="AR117" s="147">
        <f t="shared" si="40"/>
        <v>0</v>
      </c>
      <c r="AS117" s="190">
        <f t="shared" si="41"/>
        <v>0</v>
      </c>
      <c r="AT117" s="189">
        <f t="shared" si="42"/>
        <v>0</v>
      </c>
    </row>
    <row r="118" spans="1:46" x14ac:dyDescent="0.2">
      <c r="A118" s="10">
        <f>+IF(OR(Y118&gt;0,I118&gt;0),MAX(A$14:A117)+1,0)</f>
        <v>0</v>
      </c>
      <c r="B118" s="11"/>
      <c r="C118" s="11"/>
      <c r="D118" s="435"/>
      <c r="E118" s="435"/>
      <c r="F118" s="435"/>
      <c r="G118" s="435"/>
      <c r="H118" s="435"/>
      <c r="I118" s="435">
        <f t="shared" si="22"/>
        <v>0</v>
      </c>
      <c r="J118" s="11"/>
      <c r="K118" s="435"/>
      <c r="L118" s="435"/>
      <c r="M118" s="435"/>
      <c r="N118" s="435"/>
      <c r="O118" s="435"/>
      <c r="P118" s="435">
        <f t="shared" si="23"/>
        <v>0</v>
      </c>
      <c r="Q118" s="11"/>
      <c r="R118" s="435"/>
      <c r="S118" s="435"/>
      <c r="T118" s="435"/>
      <c r="U118" s="435"/>
      <c r="V118" s="435"/>
      <c r="W118" s="435">
        <f t="shared" si="24"/>
        <v>0</v>
      </c>
      <c r="X118" s="447">
        <f t="shared" si="25"/>
        <v>0</v>
      </c>
      <c r="Y118" s="156">
        <f t="shared" si="26"/>
        <v>0</v>
      </c>
      <c r="Z118" s="11"/>
      <c r="AA118" s="11"/>
      <c r="AB118" s="156">
        <f t="shared" si="43"/>
        <v>0</v>
      </c>
      <c r="AC118" s="149"/>
      <c r="AD118" s="396">
        <f t="shared" si="27"/>
        <v>0</v>
      </c>
      <c r="AE118" s="157">
        <f t="shared" si="28"/>
        <v>0</v>
      </c>
      <c r="AF118" s="609"/>
      <c r="AG118" s="147">
        <f t="shared" si="29"/>
        <v>0</v>
      </c>
      <c r="AH118" s="147">
        <f t="shared" si="30"/>
        <v>0</v>
      </c>
      <c r="AI118" s="186">
        <f t="shared" si="31"/>
        <v>0</v>
      </c>
      <c r="AJ118" s="147">
        <f t="shared" si="32"/>
        <v>0</v>
      </c>
      <c r="AK118" s="147">
        <f t="shared" si="33"/>
        <v>0</v>
      </c>
      <c r="AL118" s="186">
        <f t="shared" si="34"/>
        <v>0</v>
      </c>
      <c r="AM118" s="182">
        <f t="shared" si="35"/>
        <v>0</v>
      </c>
      <c r="AN118" s="147">
        <f t="shared" si="36"/>
        <v>0</v>
      </c>
      <c r="AO118" s="147">
        <f t="shared" si="37"/>
        <v>0</v>
      </c>
      <c r="AP118" s="186">
        <f t="shared" si="38"/>
        <v>0</v>
      </c>
      <c r="AQ118" s="147">
        <f t="shared" si="39"/>
        <v>0</v>
      </c>
      <c r="AR118" s="147">
        <f t="shared" si="40"/>
        <v>0</v>
      </c>
      <c r="AS118" s="190">
        <f t="shared" si="41"/>
        <v>0</v>
      </c>
      <c r="AT118" s="189">
        <f t="shared" si="42"/>
        <v>0</v>
      </c>
    </row>
    <row r="119" spans="1:46" x14ac:dyDescent="0.2">
      <c r="A119" s="10">
        <f>+IF(OR(Y119&gt;0,I119&gt;0),MAX(A$14:A118)+1,0)</f>
        <v>0</v>
      </c>
      <c r="B119" s="11"/>
      <c r="C119" s="11"/>
      <c r="D119" s="435"/>
      <c r="E119" s="435"/>
      <c r="F119" s="435"/>
      <c r="G119" s="435"/>
      <c r="H119" s="435"/>
      <c r="I119" s="435">
        <f t="shared" si="22"/>
        <v>0</v>
      </c>
      <c r="J119" s="11"/>
      <c r="K119" s="435"/>
      <c r="L119" s="435"/>
      <c r="M119" s="435"/>
      <c r="N119" s="435"/>
      <c r="O119" s="435"/>
      <c r="P119" s="435">
        <f t="shared" si="23"/>
        <v>0</v>
      </c>
      <c r="Q119" s="11"/>
      <c r="R119" s="435"/>
      <c r="S119" s="435"/>
      <c r="T119" s="435"/>
      <c r="U119" s="435"/>
      <c r="V119" s="435"/>
      <c r="W119" s="435">
        <f t="shared" si="24"/>
        <v>0</v>
      </c>
      <c r="X119" s="447">
        <f t="shared" si="25"/>
        <v>0</v>
      </c>
      <c r="Y119" s="156">
        <f t="shared" si="26"/>
        <v>0</v>
      </c>
      <c r="Z119" s="11"/>
      <c r="AA119" s="11"/>
      <c r="AB119" s="156">
        <f t="shared" si="43"/>
        <v>0</v>
      </c>
      <c r="AC119" s="149"/>
      <c r="AD119" s="396">
        <f t="shared" si="27"/>
        <v>0</v>
      </c>
      <c r="AE119" s="157">
        <f t="shared" si="28"/>
        <v>0</v>
      </c>
      <c r="AF119" s="609"/>
      <c r="AG119" s="147">
        <f t="shared" si="29"/>
        <v>0</v>
      </c>
      <c r="AH119" s="147">
        <f t="shared" si="30"/>
        <v>0</v>
      </c>
      <c r="AI119" s="186">
        <f t="shared" si="31"/>
        <v>0</v>
      </c>
      <c r="AJ119" s="147">
        <f t="shared" si="32"/>
        <v>0</v>
      </c>
      <c r="AK119" s="147">
        <f t="shared" si="33"/>
        <v>0</v>
      </c>
      <c r="AL119" s="186">
        <f t="shared" si="34"/>
        <v>0</v>
      </c>
      <c r="AM119" s="182">
        <f t="shared" si="35"/>
        <v>0</v>
      </c>
      <c r="AN119" s="147">
        <f t="shared" si="36"/>
        <v>0</v>
      </c>
      <c r="AO119" s="147">
        <f t="shared" si="37"/>
        <v>0</v>
      </c>
      <c r="AP119" s="186">
        <f t="shared" si="38"/>
        <v>0</v>
      </c>
      <c r="AQ119" s="147">
        <f t="shared" si="39"/>
        <v>0</v>
      </c>
      <c r="AR119" s="147">
        <f t="shared" si="40"/>
        <v>0</v>
      </c>
      <c r="AS119" s="190">
        <f t="shared" si="41"/>
        <v>0</v>
      </c>
      <c r="AT119" s="189">
        <f t="shared" si="42"/>
        <v>0</v>
      </c>
    </row>
    <row r="120" spans="1:46" x14ac:dyDescent="0.2">
      <c r="A120" s="10">
        <f>+IF(OR(Y120&gt;0,I120&gt;0),MAX(A$14:A119)+1,0)</f>
        <v>0</v>
      </c>
      <c r="B120" s="11"/>
      <c r="C120" s="11"/>
      <c r="D120" s="435"/>
      <c r="E120" s="435"/>
      <c r="F120" s="435"/>
      <c r="G120" s="435"/>
      <c r="H120" s="435"/>
      <c r="I120" s="435">
        <f t="shared" si="22"/>
        <v>0</v>
      </c>
      <c r="J120" s="11"/>
      <c r="K120" s="435"/>
      <c r="L120" s="435"/>
      <c r="M120" s="435"/>
      <c r="N120" s="435"/>
      <c r="O120" s="435"/>
      <c r="P120" s="435">
        <f t="shared" si="23"/>
        <v>0</v>
      </c>
      <c r="Q120" s="11"/>
      <c r="R120" s="435"/>
      <c r="S120" s="435"/>
      <c r="T120" s="435"/>
      <c r="U120" s="435"/>
      <c r="V120" s="435"/>
      <c r="W120" s="435">
        <f t="shared" si="24"/>
        <v>0</v>
      </c>
      <c r="X120" s="447">
        <f t="shared" si="25"/>
        <v>0</v>
      </c>
      <c r="Y120" s="156">
        <f t="shared" si="26"/>
        <v>0</v>
      </c>
      <c r="Z120" s="11"/>
      <c r="AA120" s="11"/>
      <c r="AB120" s="156">
        <f t="shared" si="43"/>
        <v>0</v>
      </c>
      <c r="AC120" s="149"/>
      <c r="AD120" s="396">
        <f t="shared" si="27"/>
        <v>0</v>
      </c>
      <c r="AE120" s="157">
        <f t="shared" si="28"/>
        <v>0</v>
      </c>
      <c r="AF120" s="609"/>
      <c r="AG120" s="147">
        <f t="shared" si="29"/>
        <v>0</v>
      </c>
      <c r="AH120" s="147">
        <f t="shared" si="30"/>
        <v>0</v>
      </c>
      <c r="AI120" s="186">
        <f t="shared" si="31"/>
        <v>0</v>
      </c>
      <c r="AJ120" s="147">
        <f t="shared" si="32"/>
        <v>0</v>
      </c>
      <c r="AK120" s="147">
        <f t="shared" si="33"/>
        <v>0</v>
      </c>
      <c r="AL120" s="186">
        <f t="shared" si="34"/>
        <v>0</v>
      </c>
      <c r="AM120" s="182">
        <f t="shared" si="35"/>
        <v>0</v>
      </c>
      <c r="AN120" s="147">
        <f t="shared" si="36"/>
        <v>0</v>
      </c>
      <c r="AO120" s="147">
        <f t="shared" si="37"/>
        <v>0</v>
      </c>
      <c r="AP120" s="186">
        <f t="shared" si="38"/>
        <v>0</v>
      </c>
      <c r="AQ120" s="147">
        <f t="shared" si="39"/>
        <v>0</v>
      </c>
      <c r="AR120" s="147">
        <f t="shared" si="40"/>
        <v>0</v>
      </c>
      <c r="AS120" s="190">
        <f t="shared" si="41"/>
        <v>0</v>
      </c>
      <c r="AT120" s="189">
        <f t="shared" si="42"/>
        <v>0</v>
      </c>
    </row>
    <row r="121" spans="1:46" x14ac:dyDescent="0.2">
      <c r="A121" s="10">
        <f>+IF(OR(Y121&gt;0,I121&gt;0),MAX(A$14:A120)+1,0)</f>
        <v>0</v>
      </c>
      <c r="B121" s="11"/>
      <c r="C121" s="11"/>
      <c r="D121" s="435"/>
      <c r="E121" s="435"/>
      <c r="F121" s="435"/>
      <c r="G121" s="435"/>
      <c r="H121" s="435"/>
      <c r="I121" s="435">
        <f t="shared" si="22"/>
        <v>0</v>
      </c>
      <c r="J121" s="11"/>
      <c r="K121" s="435"/>
      <c r="L121" s="435"/>
      <c r="M121" s="435"/>
      <c r="N121" s="435"/>
      <c r="O121" s="435"/>
      <c r="P121" s="435">
        <f t="shared" si="23"/>
        <v>0</v>
      </c>
      <c r="Q121" s="11"/>
      <c r="R121" s="435"/>
      <c r="S121" s="435"/>
      <c r="T121" s="435"/>
      <c r="U121" s="435"/>
      <c r="V121" s="435"/>
      <c r="W121" s="435">
        <f t="shared" si="24"/>
        <v>0</v>
      </c>
      <c r="X121" s="447">
        <f t="shared" si="25"/>
        <v>0</v>
      </c>
      <c r="Y121" s="156">
        <f t="shared" si="26"/>
        <v>0</v>
      </c>
      <c r="Z121" s="11"/>
      <c r="AA121" s="11"/>
      <c r="AB121" s="156">
        <f t="shared" si="43"/>
        <v>0</v>
      </c>
      <c r="AC121" s="149"/>
      <c r="AD121" s="396">
        <f t="shared" si="27"/>
        <v>0</v>
      </c>
      <c r="AE121" s="157">
        <f t="shared" si="28"/>
        <v>0</v>
      </c>
      <c r="AF121" s="609"/>
      <c r="AG121" s="147">
        <f t="shared" si="29"/>
        <v>0</v>
      </c>
      <c r="AH121" s="147">
        <f t="shared" si="30"/>
        <v>0</v>
      </c>
      <c r="AI121" s="186">
        <f t="shared" si="31"/>
        <v>0</v>
      </c>
      <c r="AJ121" s="147">
        <f t="shared" si="32"/>
        <v>0</v>
      </c>
      <c r="AK121" s="147">
        <f t="shared" si="33"/>
        <v>0</v>
      </c>
      <c r="AL121" s="186">
        <f t="shared" si="34"/>
        <v>0</v>
      </c>
      <c r="AM121" s="182">
        <f t="shared" si="35"/>
        <v>0</v>
      </c>
      <c r="AN121" s="147">
        <f t="shared" si="36"/>
        <v>0</v>
      </c>
      <c r="AO121" s="147">
        <f t="shared" si="37"/>
        <v>0</v>
      </c>
      <c r="AP121" s="186">
        <f t="shared" si="38"/>
        <v>0</v>
      </c>
      <c r="AQ121" s="147">
        <f t="shared" si="39"/>
        <v>0</v>
      </c>
      <c r="AR121" s="147">
        <f t="shared" si="40"/>
        <v>0</v>
      </c>
      <c r="AS121" s="190">
        <f t="shared" si="41"/>
        <v>0</v>
      </c>
      <c r="AT121" s="189">
        <f t="shared" si="42"/>
        <v>0</v>
      </c>
    </row>
    <row r="122" spans="1:46" x14ac:dyDescent="0.2">
      <c r="A122" s="10">
        <f>+IF(OR(Y122&gt;0,I122&gt;0),MAX(A$14:A121)+1,0)</f>
        <v>0</v>
      </c>
      <c r="B122" s="11"/>
      <c r="C122" s="11"/>
      <c r="D122" s="435"/>
      <c r="E122" s="435"/>
      <c r="F122" s="435"/>
      <c r="G122" s="435"/>
      <c r="H122" s="435"/>
      <c r="I122" s="435">
        <f t="shared" si="22"/>
        <v>0</v>
      </c>
      <c r="J122" s="11"/>
      <c r="K122" s="435"/>
      <c r="L122" s="435"/>
      <c r="M122" s="435"/>
      <c r="N122" s="435"/>
      <c r="O122" s="435"/>
      <c r="P122" s="435">
        <f t="shared" si="23"/>
        <v>0</v>
      </c>
      <c r="Q122" s="11"/>
      <c r="R122" s="435"/>
      <c r="S122" s="435"/>
      <c r="T122" s="435"/>
      <c r="U122" s="435"/>
      <c r="V122" s="435"/>
      <c r="W122" s="435">
        <f t="shared" si="24"/>
        <v>0</v>
      </c>
      <c r="X122" s="447">
        <f t="shared" si="25"/>
        <v>0</v>
      </c>
      <c r="Y122" s="156">
        <f t="shared" si="26"/>
        <v>0</v>
      </c>
      <c r="Z122" s="11"/>
      <c r="AA122" s="11"/>
      <c r="AB122" s="156">
        <f t="shared" si="43"/>
        <v>0</v>
      </c>
      <c r="AC122" s="149"/>
      <c r="AD122" s="396">
        <f t="shared" si="27"/>
        <v>0</v>
      </c>
      <c r="AE122" s="157">
        <f t="shared" si="28"/>
        <v>0</v>
      </c>
      <c r="AF122" s="609"/>
      <c r="AG122" s="147">
        <f t="shared" si="29"/>
        <v>0</v>
      </c>
      <c r="AH122" s="147">
        <f t="shared" si="30"/>
        <v>0</v>
      </c>
      <c r="AI122" s="186">
        <f t="shared" si="31"/>
        <v>0</v>
      </c>
      <c r="AJ122" s="147">
        <f t="shared" si="32"/>
        <v>0</v>
      </c>
      <c r="AK122" s="147">
        <f t="shared" si="33"/>
        <v>0</v>
      </c>
      <c r="AL122" s="186">
        <f t="shared" si="34"/>
        <v>0</v>
      </c>
      <c r="AM122" s="182">
        <f t="shared" si="35"/>
        <v>0</v>
      </c>
      <c r="AN122" s="147">
        <f t="shared" si="36"/>
        <v>0</v>
      </c>
      <c r="AO122" s="147">
        <f t="shared" si="37"/>
        <v>0</v>
      </c>
      <c r="AP122" s="186">
        <f t="shared" si="38"/>
        <v>0</v>
      </c>
      <c r="AQ122" s="147">
        <f t="shared" si="39"/>
        <v>0</v>
      </c>
      <c r="AR122" s="147">
        <f t="shared" si="40"/>
        <v>0</v>
      </c>
      <c r="AS122" s="190">
        <f t="shared" si="41"/>
        <v>0</v>
      </c>
      <c r="AT122" s="189">
        <f t="shared" si="42"/>
        <v>0</v>
      </c>
    </row>
    <row r="123" spans="1:46" x14ac:dyDescent="0.2">
      <c r="A123" s="10">
        <f>+IF(OR(Y123&gt;0,I123&gt;0),MAX(A$14:A122)+1,0)</f>
        <v>0</v>
      </c>
      <c r="B123" s="11"/>
      <c r="C123" s="11"/>
      <c r="D123" s="435"/>
      <c r="E123" s="435"/>
      <c r="F123" s="435"/>
      <c r="G123" s="435"/>
      <c r="H123" s="435"/>
      <c r="I123" s="435">
        <f t="shared" si="22"/>
        <v>0</v>
      </c>
      <c r="J123" s="11"/>
      <c r="K123" s="435"/>
      <c r="L123" s="435"/>
      <c r="M123" s="435"/>
      <c r="N123" s="435"/>
      <c r="O123" s="435"/>
      <c r="P123" s="435">
        <f t="shared" si="23"/>
        <v>0</v>
      </c>
      <c r="Q123" s="11"/>
      <c r="R123" s="435"/>
      <c r="S123" s="435"/>
      <c r="T123" s="435"/>
      <c r="U123" s="435"/>
      <c r="V123" s="435"/>
      <c r="W123" s="435">
        <f t="shared" si="24"/>
        <v>0</v>
      </c>
      <c r="X123" s="447">
        <f t="shared" si="25"/>
        <v>0</v>
      </c>
      <c r="Y123" s="156">
        <f t="shared" si="26"/>
        <v>0</v>
      </c>
      <c r="Z123" s="11"/>
      <c r="AA123" s="11"/>
      <c r="AB123" s="156">
        <f t="shared" si="43"/>
        <v>0</v>
      </c>
      <c r="AC123" s="149"/>
      <c r="AD123" s="396">
        <f t="shared" si="27"/>
        <v>0</v>
      </c>
      <c r="AE123" s="157">
        <f t="shared" si="28"/>
        <v>0</v>
      </c>
      <c r="AF123" s="609"/>
      <c r="AG123" s="147">
        <f t="shared" si="29"/>
        <v>0</v>
      </c>
      <c r="AH123" s="147">
        <f t="shared" si="30"/>
        <v>0</v>
      </c>
      <c r="AI123" s="186">
        <f t="shared" si="31"/>
        <v>0</v>
      </c>
      <c r="AJ123" s="147">
        <f t="shared" si="32"/>
        <v>0</v>
      </c>
      <c r="AK123" s="147">
        <f t="shared" si="33"/>
        <v>0</v>
      </c>
      <c r="AL123" s="186">
        <f t="shared" si="34"/>
        <v>0</v>
      </c>
      <c r="AM123" s="182">
        <f t="shared" si="35"/>
        <v>0</v>
      </c>
      <c r="AN123" s="147">
        <f t="shared" si="36"/>
        <v>0</v>
      </c>
      <c r="AO123" s="147">
        <f t="shared" si="37"/>
        <v>0</v>
      </c>
      <c r="AP123" s="186">
        <f t="shared" si="38"/>
        <v>0</v>
      </c>
      <c r="AQ123" s="147">
        <f t="shared" si="39"/>
        <v>0</v>
      </c>
      <c r="AR123" s="147">
        <f t="shared" si="40"/>
        <v>0</v>
      </c>
      <c r="AS123" s="190">
        <f t="shared" si="41"/>
        <v>0</v>
      </c>
      <c r="AT123" s="189">
        <f t="shared" si="42"/>
        <v>0</v>
      </c>
    </row>
    <row r="124" spans="1:46" x14ac:dyDescent="0.2">
      <c r="A124" s="10">
        <f>+IF(OR(Y124&gt;0,I124&gt;0),MAX(A$14:A123)+1,0)</f>
        <v>0</v>
      </c>
      <c r="B124" s="11"/>
      <c r="C124" s="11"/>
      <c r="D124" s="435"/>
      <c r="E124" s="435"/>
      <c r="F124" s="435"/>
      <c r="G124" s="435"/>
      <c r="H124" s="435"/>
      <c r="I124" s="435">
        <f t="shared" si="22"/>
        <v>0</v>
      </c>
      <c r="J124" s="11"/>
      <c r="K124" s="435"/>
      <c r="L124" s="435"/>
      <c r="M124" s="435"/>
      <c r="N124" s="435"/>
      <c r="O124" s="435"/>
      <c r="P124" s="435">
        <f t="shared" si="23"/>
        <v>0</v>
      </c>
      <c r="Q124" s="11"/>
      <c r="R124" s="435"/>
      <c r="S124" s="435"/>
      <c r="T124" s="435"/>
      <c r="U124" s="435"/>
      <c r="V124" s="435"/>
      <c r="W124" s="435">
        <f t="shared" si="24"/>
        <v>0</v>
      </c>
      <c r="X124" s="447">
        <f t="shared" si="25"/>
        <v>0</v>
      </c>
      <c r="Y124" s="156">
        <f t="shared" si="26"/>
        <v>0</v>
      </c>
      <c r="Z124" s="11"/>
      <c r="AA124" s="11"/>
      <c r="AB124" s="156">
        <f t="shared" si="43"/>
        <v>0</v>
      </c>
      <c r="AC124" s="149"/>
      <c r="AD124" s="396">
        <f t="shared" si="27"/>
        <v>0</v>
      </c>
      <c r="AE124" s="157">
        <f t="shared" si="28"/>
        <v>0</v>
      </c>
      <c r="AF124" s="609"/>
      <c r="AG124" s="147">
        <f t="shared" si="29"/>
        <v>0</v>
      </c>
      <c r="AH124" s="147">
        <f t="shared" si="30"/>
        <v>0</v>
      </c>
      <c r="AI124" s="186">
        <f t="shared" si="31"/>
        <v>0</v>
      </c>
      <c r="AJ124" s="147">
        <f t="shared" si="32"/>
        <v>0</v>
      </c>
      <c r="AK124" s="147">
        <f t="shared" si="33"/>
        <v>0</v>
      </c>
      <c r="AL124" s="186">
        <f t="shared" si="34"/>
        <v>0</v>
      </c>
      <c r="AM124" s="182">
        <f t="shared" si="35"/>
        <v>0</v>
      </c>
      <c r="AN124" s="147">
        <f t="shared" si="36"/>
        <v>0</v>
      </c>
      <c r="AO124" s="147">
        <f t="shared" si="37"/>
        <v>0</v>
      </c>
      <c r="AP124" s="186">
        <f t="shared" si="38"/>
        <v>0</v>
      </c>
      <c r="AQ124" s="147">
        <f t="shared" si="39"/>
        <v>0</v>
      </c>
      <c r="AR124" s="147">
        <f t="shared" si="40"/>
        <v>0</v>
      </c>
      <c r="AS124" s="190">
        <f t="shared" si="41"/>
        <v>0</v>
      </c>
      <c r="AT124" s="189">
        <f t="shared" si="42"/>
        <v>0</v>
      </c>
    </row>
    <row r="125" spans="1:46" x14ac:dyDescent="0.2">
      <c r="A125" s="10">
        <f>+IF(OR(Y125&gt;0,I125&gt;0),MAX(A$14:A124)+1,0)</f>
        <v>0</v>
      </c>
      <c r="B125" s="11"/>
      <c r="C125" s="11"/>
      <c r="D125" s="435"/>
      <c r="E125" s="435"/>
      <c r="F125" s="435"/>
      <c r="G125" s="435"/>
      <c r="H125" s="435"/>
      <c r="I125" s="435">
        <f t="shared" si="22"/>
        <v>0</v>
      </c>
      <c r="J125" s="11"/>
      <c r="K125" s="435"/>
      <c r="L125" s="435"/>
      <c r="M125" s="435"/>
      <c r="N125" s="435"/>
      <c r="O125" s="435"/>
      <c r="P125" s="435">
        <f t="shared" si="23"/>
        <v>0</v>
      </c>
      <c r="Q125" s="11"/>
      <c r="R125" s="435"/>
      <c r="S125" s="435"/>
      <c r="T125" s="435"/>
      <c r="U125" s="435"/>
      <c r="V125" s="435"/>
      <c r="W125" s="435">
        <f t="shared" si="24"/>
        <v>0</v>
      </c>
      <c r="X125" s="447">
        <f t="shared" si="25"/>
        <v>0</v>
      </c>
      <c r="Y125" s="156">
        <f t="shared" si="26"/>
        <v>0</v>
      </c>
      <c r="Z125" s="11"/>
      <c r="AA125" s="11"/>
      <c r="AB125" s="156">
        <f t="shared" si="43"/>
        <v>0</v>
      </c>
      <c r="AC125" s="149"/>
      <c r="AD125" s="396">
        <f t="shared" si="27"/>
        <v>0</v>
      </c>
      <c r="AE125" s="157">
        <f t="shared" si="28"/>
        <v>0</v>
      </c>
      <c r="AF125" s="609"/>
      <c r="AG125" s="147">
        <f t="shared" si="29"/>
        <v>0</v>
      </c>
      <c r="AH125" s="147">
        <f t="shared" si="30"/>
        <v>0</v>
      </c>
      <c r="AI125" s="186">
        <f t="shared" si="31"/>
        <v>0</v>
      </c>
      <c r="AJ125" s="147">
        <f t="shared" si="32"/>
        <v>0</v>
      </c>
      <c r="AK125" s="147">
        <f t="shared" si="33"/>
        <v>0</v>
      </c>
      <c r="AL125" s="186">
        <f t="shared" si="34"/>
        <v>0</v>
      </c>
      <c r="AM125" s="182">
        <f t="shared" si="35"/>
        <v>0</v>
      </c>
      <c r="AN125" s="147">
        <f t="shared" si="36"/>
        <v>0</v>
      </c>
      <c r="AO125" s="147">
        <f t="shared" si="37"/>
        <v>0</v>
      </c>
      <c r="AP125" s="186">
        <f t="shared" si="38"/>
        <v>0</v>
      </c>
      <c r="AQ125" s="147">
        <f t="shared" si="39"/>
        <v>0</v>
      </c>
      <c r="AR125" s="147">
        <f t="shared" si="40"/>
        <v>0</v>
      </c>
      <c r="AS125" s="190">
        <f t="shared" si="41"/>
        <v>0</v>
      </c>
      <c r="AT125" s="189">
        <f t="shared" si="42"/>
        <v>0</v>
      </c>
    </row>
    <row r="126" spans="1:46" x14ac:dyDescent="0.2">
      <c r="A126" s="10">
        <f>+IF(OR(Y126&gt;0,I126&gt;0),MAX(A$14:A125)+1,0)</f>
        <v>0</v>
      </c>
      <c r="B126" s="11"/>
      <c r="C126" s="11"/>
      <c r="D126" s="435"/>
      <c r="E126" s="435"/>
      <c r="F126" s="435"/>
      <c r="G126" s="435"/>
      <c r="H126" s="435"/>
      <c r="I126" s="435">
        <f t="shared" si="22"/>
        <v>0</v>
      </c>
      <c r="J126" s="11"/>
      <c r="K126" s="435"/>
      <c r="L126" s="435"/>
      <c r="M126" s="435"/>
      <c r="N126" s="435"/>
      <c r="O126" s="435"/>
      <c r="P126" s="435">
        <f t="shared" si="23"/>
        <v>0</v>
      </c>
      <c r="Q126" s="11"/>
      <c r="R126" s="435"/>
      <c r="S126" s="435"/>
      <c r="T126" s="435"/>
      <c r="U126" s="435"/>
      <c r="V126" s="435"/>
      <c r="W126" s="435">
        <f t="shared" si="24"/>
        <v>0</v>
      </c>
      <c r="X126" s="447">
        <f t="shared" si="25"/>
        <v>0</v>
      </c>
      <c r="Y126" s="156">
        <f t="shared" si="26"/>
        <v>0</v>
      </c>
      <c r="Z126" s="11"/>
      <c r="AA126" s="11"/>
      <c r="AB126" s="156">
        <f t="shared" si="43"/>
        <v>0</v>
      </c>
      <c r="AC126" s="149"/>
      <c r="AD126" s="396">
        <f t="shared" si="27"/>
        <v>0</v>
      </c>
      <c r="AE126" s="157">
        <f t="shared" si="28"/>
        <v>0</v>
      </c>
      <c r="AF126" s="609"/>
      <c r="AG126" s="147">
        <f t="shared" si="29"/>
        <v>0</v>
      </c>
      <c r="AH126" s="147">
        <f t="shared" si="30"/>
        <v>0</v>
      </c>
      <c r="AI126" s="186">
        <f t="shared" si="31"/>
        <v>0</v>
      </c>
      <c r="AJ126" s="147">
        <f t="shared" si="32"/>
        <v>0</v>
      </c>
      <c r="AK126" s="147">
        <f t="shared" si="33"/>
        <v>0</v>
      </c>
      <c r="AL126" s="186">
        <f t="shared" si="34"/>
        <v>0</v>
      </c>
      <c r="AM126" s="182">
        <f t="shared" si="35"/>
        <v>0</v>
      </c>
      <c r="AN126" s="147">
        <f t="shared" si="36"/>
        <v>0</v>
      </c>
      <c r="AO126" s="147">
        <f t="shared" si="37"/>
        <v>0</v>
      </c>
      <c r="AP126" s="186">
        <f t="shared" si="38"/>
        <v>0</v>
      </c>
      <c r="AQ126" s="147">
        <f t="shared" si="39"/>
        <v>0</v>
      </c>
      <c r="AR126" s="147">
        <f t="shared" si="40"/>
        <v>0</v>
      </c>
      <c r="AS126" s="190">
        <f t="shared" si="41"/>
        <v>0</v>
      </c>
      <c r="AT126" s="189">
        <f t="shared" si="42"/>
        <v>0</v>
      </c>
    </row>
    <row r="127" spans="1:46" x14ac:dyDescent="0.2">
      <c r="A127" s="10">
        <f>+IF(OR(Y127&gt;0,I127&gt;0),MAX(A$14:A126)+1,0)</f>
        <v>0</v>
      </c>
      <c r="B127" s="11"/>
      <c r="C127" s="11"/>
      <c r="D127" s="435"/>
      <c r="E127" s="435"/>
      <c r="F127" s="435"/>
      <c r="G127" s="435"/>
      <c r="H127" s="435"/>
      <c r="I127" s="435">
        <f t="shared" si="22"/>
        <v>0</v>
      </c>
      <c r="J127" s="11"/>
      <c r="K127" s="435"/>
      <c r="L127" s="435"/>
      <c r="M127" s="435"/>
      <c r="N127" s="435"/>
      <c r="O127" s="435"/>
      <c r="P127" s="435">
        <f t="shared" si="23"/>
        <v>0</v>
      </c>
      <c r="Q127" s="11"/>
      <c r="R127" s="435"/>
      <c r="S127" s="435"/>
      <c r="T127" s="435"/>
      <c r="U127" s="435"/>
      <c r="V127" s="435"/>
      <c r="W127" s="435">
        <f t="shared" si="24"/>
        <v>0</v>
      </c>
      <c r="X127" s="447">
        <f t="shared" si="25"/>
        <v>0</v>
      </c>
      <c r="Y127" s="156">
        <f t="shared" si="26"/>
        <v>0</v>
      </c>
      <c r="Z127" s="11"/>
      <c r="AA127" s="11"/>
      <c r="AB127" s="156">
        <f t="shared" si="43"/>
        <v>0</v>
      </c>
      <c r="AC127" s="149"/>
      <c r="AD127" s="396">
        <f t="shared" si="27"/>
        <v>0</v>
      </c>
      <c r="AE127" s="157">
        <f t="shared" si="28"/>
        <v>0</v>
      </c>
      <c r="AF127" s="609"/>
      <c r="AG127" s="147">
        <f t="shared" si="29"/>
        <v>0</v>
      </c>
      <c r="AH127" s="147">
        <f t="shared" si="30"/>
        <v>0</v>
      </c>
      <c r="AI127" s="186">
        <f t="shared" si="31"/>
        <v>0</v>
      </c>
      <c r="AJ127" s="147">
        <f t="shared" si="32"/>
        <v>0</v>
      </c>
      <c r="AK127" s="147">
        <f t="shared" si="33"/>
        <v>0</v>
      </c>
      <c r="AL127" s="186">
        <f t="shared" si="34"/>
        <v>0</v>
      </c>
      <c r="AM127" s="182">
        <f t="shared" si="35"/>
        <v>0</v>
      </c>
      <c r="AN127" s="147">
        <f t="shared" si="36"/>
        <v>0</v>
      </c>
      <c r="AO127" s="147">
        <f t="shared" si="37"/>
        <v>0</v>
      </c>
      <c r="AP127" s="186">
        <f t="shared" si="38"/>
        <v>0</v>
      </c>
      <c r="AQ127" s="147">
        <f t="shared" si="39"/>
        <v>0</v>
      </c>
      <c r="AR127" s="147">
        <f t="shared" si="40"/>
        <v>0</v>
      </c>
      <c r="AS127" s="190">
        <f t="shared" si="41"/>
        <v>0</v>
      </c>
      <c r="AT127" s="189">
        <f t="shared" si="42"/>
        <v>0</v>
      </c>
    </row>
    <row r="128" spans="1:46" x14ac:dyDescent="0.2">
      <c r="A128" s="10">
        <f>+IF(OR(Y128&gt;0,I128&gt;0),MAX(A$14:A127)+1,0)</f>
        <v>0</v>
      </c>
      <c r="B128" s="11"/>
      <c r="C128" s="11"/>
      <c r="D128" s="435"/>
      <c r="E128" s="435"/>
      <c r="F128" s="435"/>
      <c r="G128" s="435"/>
      <c r="H128" s="435"/>
      <c r="I128" s="435">
        <f t="shared" si="22"/>
        <v>0</v>
      </c>
      <c r="J128" s="11"/>
      <c r="K128" s="435"/>
      <c r="L128" s="435"/>
      <c r="M128" s="435"/>
      <c r="N128" s="435"/>
      <c r="O128" s="435"/>
      <c r="P128" s="435">
        <f t="shared" si="23"/>
        <v>0</v>
      </c>
      <c r="Q128" s="11"/>
      <c r="R128" s="435"/>
      <c r="S128" s="435"/>
      <c r="T128" s="435"/>
      <c r="U128" s="435"/>
      <c r="V128" s="435"/>
      <c r="W128" s="435">
        <f t="shared" si="24"/>
        <v>0</v>
      </c>
      <c r="X128" s="447">
        <f t="shared" si="25"/>
        <v>0</v>
      </c>
      <c r="Y128" s="156">
        <f t="shared" si="26"/>
        <v>0</v>
      </c>
      <c r="Z128" s="11"/>
      <c r="AA128" s="11"/>
      <c r="AB128" s="156">
        <f t="shared" si="43"/>
        <v>0</v>
      </c>
      <c r="AC128" s="149"/>
      <c r="AD128" s="396">
        <f t="shared" si="27"/>
        <v>0</v>
      </c>
      <c r="AE128" s="157">
        <f t="shared" si="28"/>
        <v>0</v>
      </c>
      <c r="AF128" s="609"/>
      <c r="AG128" s="147">
        <f t="shared" si="29"/>
        <v>0</v>
      </c>
      <c r="AH128" s="147">
        <f t="shared" si="30"/>
        <v>0</v>
      </c>
      <c r="AI128" s="186">
        <f t="shared" si="31"/>
        <v>0</v>
      </c>
      <c r="AJ128" s="147">
        <f t="shared" si="32"/>
        <v>0</v>
      </c>
      <c r="AK128" s="147">
        <f t="shared" si="33"/>
        <v>0</v>
      </c>
      <c r="AL128" s="186">
        <f t="shared" si="34"/>
        <v>0</v>
      </c>
      <c r="AM128" s="182">
        <f t="shared" si="35"/>
        <v>0</v>
      </c>
      <c r="AN128" s="147">
        <f t="shared" si="36"/>
        <v>0</v>
      </c>
      <c r="AO128" s="147">
        <f t="shared" si="37"/>
        <v>0</v>
      </c>
      <c r="AP128" s="186">
        <f t="shared" si="38"/>
        <v>0</v>
      </c>
      <c r="AQ128" s="147">
        <f t="shared" si="39"/>
        <v>0</v>
      </c>
      <c r="AR128" s="147">
        <f t="shared" si="40"/>
        <v>0</v>
      </c>
      <c r="AS128" s="190">
        <f t="shared" si="41"/>
        <v>0</v>
      </c>
      <c r="AT128" s="189">
        <f t="shared" si="42"/>
        <v>0</v>
      </c>
    </row>
    <row r="129" spans="1:46" x14ac:dyDescent="0.2">
      <c r="A129" s="10">
        <f>+IF(OR(Y129&gt;0,I129&gt;0),MAX(A$14:A128)+1,0)</f>
        <v>0</v>
      </c>
      <c r="B129" s="11"/>
      <c r="C129" s="11"/>
      <c r="D129" s="435"/>
      <c r="E129" s="435"/>
      <c r="F129" s="435"/>
      <c r="G129" s="435"/>
      <c r="H129" s="435"/>
      <c r="I129" s="435">
        <f t="shared" si="22"/>
        <v>0</v>
      </c>
      <c r="J129" s="11"/>
      <c r="K129" s="435"/>
      <c r="L129" s="435"/>
      <c r="M129" s="435"/>
      <c r="N129" s="435"/>
      <c r="O129" s="435"/>
      <c r="P129" s="435">
        <f t="shared" si="23"/>
        <v>0</v>
      </c>
      <c r="Q129" s="11"/>
      <c r="R129" s="435"/>
      <c r="S129" s="435"/>
      <c r="T129" s="435"/>
      <c r="U129" s="435"/>
      <c r="V129" s="435"/>
      <c r="W129" s="435">
        <f t="shared" si="24"/>
        <v>0</v>
      </c>
      <c r="X129" s="447">
        <f t="shared" si="25"/>
        <v>0</v>
      </c>
      <c r="Y129" s="156">
        <f t="shared" si="26"/>
        <v>0</v>
      </c>
      <c r="Z129" s="11"/>
      <c r="AA129" s="11"/>
      <c r="AB129" s="156">
        <f t="shared" si="43"/>
        <v>0</v>
      </c>
      <c r="AC129" s="149"/>
      <c r="AD129" s="396">
        <f t="shared" si="27"/>
        <v>0</v>
      </c>
      <c r="AE129" s="157">
        <f t="shared" si="28"/>
        <v>0</v>
      </c>
      <c r="AF129" s="609"/>
      <c r="AG129" s="147">
        <f t="shared" si="29"/>
        <v>0</v>
      </c>
      <c r="AH129" s="147">
        <f t="shared" si="30"/>
        <v>0</v>
      </c>
      <c r="AI129" s="186">
        <f t="shared" si="31"/>
        <v>0</v>
      </c>
      <c r="AJ129" s="147">
        <f t="shared" si="32"/>
        <v>0</v>
      </c>
      <c r="AK129" s="147">
        <f t="shared" si="33"/>
        <v>0</v>
      </c>
      <c r="AL129" s="186">
        <f t="shared" si="34"/>
        <v>0</v>
      </c>
      <c r="AM129" s="182">
        <f t="shared" si="35"/>
        <v>0</v>
      </c>
      <c r="AN129" s="147">
        <f t="shared" si="36"/>
        <v>0</v>
      </c>
      <c r="AO129" s="147">
        <f t="shared" si="37"/>
        <v>0</v>
      </c>
      <c r="AP129" s="186">
        <f t="shared" si="38"/>
        <v>0</v>
      </c>
      <c r="AQ129" s="147">
        <f t="shared" si="39"/>
        <v>0</v>
      </c>
      <c r="AR129" s="147">
        <f t="shared" si="40"/>
        <v>0</v>
      </c>
      <c r="AS129" s="190">
        <f t="shared" si="41"/>
        <v>0</v>
      </c>
      <c r="AT129" s="189">
        <f t="shared" si="42"/>
        <v>0</v>
      </c>
    </row>
    <row r="130" spans="1:46" x14ac:dyDescent="0.2">
      <c r="A130" s="10">
        <f>+IF(OR(Y130&gt;0,I130&gt;0),MAX(A$14:A129)+1,0)</f>
        <v>0</v>
      </c>
      <c r="B130" s="11"/>
      <c r="C130" s="11"/>
      <c r="D130" s="435"/>
      <c r="E130" s="435"/>
      <c r="F130" s="435"/>
      <c r="G130" s="435"/>
      <c r="H130" s="435"/>
      <c r="I130" s="435">
        <f t="shared" si="22"/>
        <v>0</v>
      </c>
      <c r="J130" s="11"/>
      <c r="K130" s="435"/>
      <c r="L130" s="435"/>
      <c r="M130" s="435"/>
      <c r="N130" s="435"/>
      <c r="O130" s="435"/>
      <c r="P130" s="435">
        <f t="shared" si="23"/>
        <v>0</v>
      </c>
      <c r="Q130" s="11"/>
      <c r="R130" s="435"/>
      <c r="S130" s="435"/>
      <c r="T130" s="435"/>
      <c r="U130" s="435"/>
      <c r="V130" s="435"/>
      <c r="W130" s="435">
        <f t="shared" si="24"/>
        <v>0</v>
      </c>
      <c r="X130" s="447">
        <f t="shared" si="25"/>
        <v>0</v>
      </c>
      <c r="Y130" s="156">
        <f t="shared" si="26"/>
        <v>0</v>
      </c>
      <c r="Z130" s="11"/>
      <c r="AA130" s="11"/>
      <c r="AB130" s="156">
        <f t="shared" si="43"/>
        <v>0</v>
      </c>
      <c r="AC130" s="149"/>
      <c r="AD130" s="396">
        <f t="shared" si="27"/>
        <v>0</v>
      </c>
      <c r="AE130" s="157">
        <f t="shared" si="28"/>
        <v>0</v>
      </c>
      <c r="AF130" s="609"/>
      <c r="AG130" s="147">
        <f t="shared" si="29"/>
        <v>0</v>
      </c>
      <c r="AH130" s="147">
        <f t="shared" si="30"/>
        <v>0</v>
      </c>
      <c r="AI130" s="186">
        <f t="shared" si="31"/>
        <v>0</v>
      </c>
      <c r="AJ130" s="147">
        <f t="shared" si="32"/>
        <v>0</v>
      </c>
      <c r="AK130" s="147">
        <f t="shared" si="33"/>
        <v>0</v>
      </c>
      <c r="AL130" s="186">
        <f t="shared" si="34"/>
        <v>0</v>
      </c>
      <c r="AM130" s="182">
        <f t="shared" si="35"/>
        <v>0</v>
      </c>
      <c r="AN130" s="147">
        <f t="shared" si="36"/>
        <v>0</v>
      </c>
      <c r="AO130" s="147">
        <f t="shared" si="37"/>
        <v>0</v>
      </c>
      <c r="AP130" s="186">
        <f t="shared" si="38"/>
        <v>0</v>
      </c>
      <c r="AQ130" s="147">
        <f t="shared" si="39"/>
        <v>0</v>
      </c>
      <c r="AR130" s="147">
        <f t="shared" si="40"/>
        <v>0</v>
      </c>
      <c r="AS130" s="190">
        <f t="shared" si="41"/>
        <v>0</v>
      </c>
      <c r="AT130" s="189">
        <f t="shared" si="42"/>
        <v>0</v>
      </c>
    </row>
    <row r="131" spans="1:46" x14ac:dyDescent="0.2">
      <c r="A131" s="10">
        <f>+IF(OR(Y131&gt;0,I131&gt;0),MAX(A$14:A130)+1,0)</f>
        <v>0</v>
      </c>
      <c r="B131" s="11"/>
      <c r="C131" s="11"/>
      <c r="D131" s="435"/>
      <c r="E131" s="435"/>
      <c r="F131" s="435"/>
      <c r="G131" s="435"/>
      <c r="H131" s="435"/>
      <c r="I131" s="435">
        <f t="shared" si="22"/>
        <v>0</v>
      </c>
      <c r="J131" s="11"/>
      <c r="K131" s="435"/>
      <c r="L131" s="435"/>
      <c r="M131" s="435"/>
      <c r="N131" s="435"/>
      <c r="O131" s="435"/>
      <c r="P131" s="435">
        <f t="shared" si="23"/>
        <v>0</v>
      </c>
      <c r="Q131" s="11"/>
      <c r="R131" s="435"/>
      <c r="S131" s="435"/>
      <c r="T131" s="435"/>
      <c r="U131" s="435"/>
      <c r="V131" s="435"/>
      <c r="W131" s="435">
        <f t="shared" si="24"/>
        <v>0</v>
      </c>
      <c r="X131" s="447">
        <f t="shared" si="25"/>
        <v>0</v>
      </c>
      <c r="Y131" s="156">
        <f t="shared" si="26"/>
        <v>0</v>
      </c>
      <c r="Z131" s="11"/>
      <c r="AA131" s="11"/>
      <c r="AB131" s="156">
        <f t="shared" si="43"/>
        <v>0</v>
      </c>
      <c r="AC131" s="149"/>
      <c r="AD131" s="396">
        <f t="shared" si="27"/>
        <v>0</v>
      </c>
      <c r="AE131" s="157">
        <f t="shared" si="28"/>
        <v>0</v>
      </c>
      <c r="AF131" s="609"/>
      <c r="AG131" s="147">
        <f t="shared" si="29"/>
        <v>0</v>
      </c>
      <c r="AH131" s="147">
        <f t="shared" si="30"/>
        <v>0</v>
      </c>
      <c r="AI131" s="186">
        <f t="shared" si="31"/>
        <v>0</v>
      </c>
      <c r="AJ131" s="147">
        <f t="shared" si="32"/>
        <v>0</v>
      </c>
      <c r="AK131" s="147">
        <f t="shared" si="33"/>
        <v>0</v>
      </c>
      <c r="AL131" s="186">
        <f t="shared" si="34"/>
        <v>0</v>
      </c>
      <c r="AM131" s="182">
        <f t="shared" si="35"/>
        <v>0</v>
      </c>
      <c r="AN131" s="147">
        <f t="shared" si="36"/>
        <v>0</v>
      </c>
      <c r="AO131" s="147">
        <f t="shared" si="37"/>
        <v>0</v>
      </c>
      <c r="AP131" s="186">
        <f t="shared" si="38"/>
        <v>0</v>
      </c>
      <c r="AQ131" s="147">
        <f t="shared" si="39"/>
        <v>0</v>
      </c>
      <c r="AR131" s="147">
        <f t="shared" si="40"/>
        <v>0</v>
      </c>
      <c r="AS131" s="190">
        <f t="shared" si="41"/>
        <v>0</v>
      </c>
      <c r="AT131" s="189">
        <f t="shared" si="42"/>
        <v>0</v>
      </c>
    </row>
    <row r="132" spans="1:46" x14ac:dyDescent="0.2">
      <c r="A132" s="10">
        <f>+IF(OR(Y132&gt;0,I132&gt;0),MAX(A$14:A131)+1,0)</f>
        <v>0</v>
      </c>
      <c r="B132" s="11"/>
      <c r="C132" s="11"/>
      <c r="D132" s="435"/>
      <c r="E132" s="435"/>
      <c r="F132" s="435"/>
      <c r="G132" s="435"/>
      <c r="H132" s="435"/>
      <c r="I132" s="435">
        <f t="shared" si="22"/>
        <v>0</v>
      </c>
      <c r="J132" s="11"/>
      <c r="K132" s="435"/>
      <c r="L132" s="435"/>
      <c r="M132" s="435"/>
      <c r="N132" s="435"/>
      <c r="O132" s="435"/>
      <c r="P132" s="435">
        <f t="shared" si="23"/>
        <v>0</v>
      </c>
      <c r="Q132" s="11"/>
      <c r="R132" s="435"/>
      <c r="S132" s="435"/>
      <c r="T132" s="435"/>
      <c r="U132" s="435"/>
      <c r="V132" s="435"/>
      <c r="W132" s="435">
        <f t="shared" si="24"/>
        <v>0</v>
      </c>
      <c r="X132" s="447">
        <f t="shared" si="25"/>
        <v>0</v>
      </c>
      <c r="Y132" s="156">
        <f t="shared" si="26"/>
        <v>0</v>
      </c>
      <c r="Z132" s="11"/>
      <c r="AA132" s="11"/>
      <c r="AB132" s="156">
        <f t="shared" si="43"/>
        <v>0</v>
      </c>
      <c r="AC132" s="149"/>
      <c r="AD132" s="396">
        <f t="shared" si="27"/>
        <v>0</v>
      </c>
      <c r="AE132" s="157">
        <f t="shared" si="28"/>
        <v>0</v>
      </c>
      <c r="AF132" s="609"/>
      <c r="AG132" s="147">
        <f t="shared" si="29"/>
        <v>0</v>
      </c>
      <c r="AH132" s="147">
        <f t="shared" si="30"/>
        <v>0</v>
      </c>
      <c r="AI132" s="186">
        <f t="shared" si="31"/>
        <v>0</v>
      </c>
      <c r="AJ132" s="147">
        <f t="shared" si="32"/>
        <v>0</v>
      </c>
      <c r="AK132" s="147">
        <f t="shared" si="33"/>
        <v>0</v>
      </c>
      <c r="AL132" s="186">
        <f t="shared" si="34"/>
        <v>0</v>
      </c>
      <c r="AM132" s="182">
        <f t="shared" si="35"/>
        <v>0</v>
      </c>
      <c r="AN132" s="147">
        <f t="shared" si="36"/>
        <v>0</v>
      </c>
      <c r="AO132" s="147">
        <f t="shared" si="37"/>
        <v>0</v>
      </c>
      <c r="AP132" s="186">
        <f t="shared" si="38"/>
        <v>0</v>
      </c>
      <c r="AQ132" s="147">
        <f t="shared" si="39"/>
        <v>0</v>
      </c>
      <c r="AR132" s="147">
        <f t="shared" si="40"/>
        <v>0</v>
      </c>
      <c r="AS132" s="190">
        <f t="shared" si="41"/>
        <v>0</v>
      </c>
      <c r="AT132" s="189">
        <f t="shared" si="42"/>
        <v>0</v>
      </c>
    </row>
    <row r="133" spans="1:46" x14ac:dyDescent="0.2">
      <c r="A133" s="10">
        <f>+IF(OR(Y133&gt;0,I133&gt;0),MAX(A$14:A132)+1,0)</f>
        <v>0</v>
      </c>
      <c r="B133" s="11"/>
      <c r="C133" s="11"/>
      <c r="D133" s="435"/>
      <c r="E133" s="435"/>
      <c r="F133" s="435"/>
      <c r="G133" s="435"/>
      <c r="H133" s="435"/>
      <c r="I133" s="435">
        <f t="shared" si="22"/>
        <v>0</v>
      </c>
      <c r="J133" s="11"/>
      <c r="K133" s="435"/>
      <c r="L133" s="435"/>
      <c r="M133" s="435"/>
      <c r="N133" s="435"/>
      <c r="O133" s="435"/>
      <c r="P133" s="435">
        <f t="shared" si="23"/>
        <v>0</v>
      </c>
      <c r="Q133" s="11"/>
      <c r="R133" s="435"/>
      <c r="S133" s="435"/>
      <c r="T133" s="435"/>
      <c r="U133" s="435"/>
      <c r="V133" s="435"/>
      <c r="W133" s="435">
        <f t="shared" si="24"/>
        <v>0</v>
      </c>
      <c r="X133" s="447">
        <f t="shared" si="25"/>
        <v>0</v>
      </c>
      <c r="Y133" s="156">
        <f t="shared" si="26"/>
        <v>0</v>
      </c>
      <c r="Z133" s="11"/>
      <c r="AA133" s="11"/>
      <c r="AB133" s="156">
        <f t="shared" si="43"/>
        <v>0</v>
      </c>
      <c r="AC133" s="149"/>
      <c r="AD133" s="396">
        <f t="shared" si="27"/>
        <v>0</v>
      </c>
      <c r="AE133" s="157">
        <f t="shared" si="28"/>
        <v>0</v>
      </c>
      <c r="AF133" s="609"/>
      <c r="AG133" s="147">
        <f t="shared" si="29"/>
        <v>0</v>
      </c>
      <c r="AH133" s="147">
        <f t="shared" si="30"/>
        <v>0</v>
      </c>
      <c r="AI133" s="186">
        <f t="shared" si="31"/>
        <v>0</v>
      </c>
      <c r="AJ133" s="147">
        <f t="shared" si="32"/>
        <v>0</v>
      </c>
      <c r="AK133" s="147">
        <f t="shared" si="33"/>
        <v>0</v>
      </c>
      <c r="AL133" s="186">
        <f t="shared" si="34"/>
        <v>0</v>
      </c>
      <c r="AM133" s="182">
        <f t="shared" si="35"/>
        <v>0</v>
      </c>
      <c r="AN133" s="147">
        <f t="shared" si="36"/>
        <v>0</v>
      </c>
      <c r="AO133" s="147">
        <f t="shared" si="37"/>
        <v>0</v>
      </c>
      <c r="AP133" s="186">
        <f t="shared" si="38"/>
        <v>0</v>
      </c>
      <c r="AQ133" s="147">
        <f t="shared" si="39"/>
        <v>0</v>
      </c>
      <c r="AR133" s="147">
        <f t="shared" si="40"/>
        <v>0</v>
      </c>
      <c r="AS133" s="190">
        <f t="shared" si="41"/>
        <v>0</v>
      </c>
      <c r="AT133" s="189">
        <f t="shared" si="42"/>
        <v>0</v>
      </c>
    </row>
    <row r="134" spans="1:46" x14ac:dyDescent="0.2">
      <c r="A134" s="10">
        <f>+IF(OR(Y134&gt;0,I134&gt;0),MAX(A$14:A133)+1,0)</f>
        <v>0</v>
      </c>
      <c r="B134" s="11"/>
      <c r="C134" s="11"/>
      <c r="D134" s="435"/>
      <c r="E134" s="435"/>
      <c r="F134" s="435"/>
      <c r="G134" s="435"/>
      <c r="H134" s="435"/>
      <c r="I134" s="435">
        <f t="shared" si="22"/>
        <v>0</v>
      </c>
      <c r="J134" s="11"/>
      <c r="K134" s="435"/>
      <c r="L134" s="435"/>
      <c r="M134" s="435"/>
      <c r="N134" s="435"/>
      <c r="O134" s="435"/>
      <c r="P134" s="435">
        <f t="shared" si="23"/>
        <v>0</v>
      </c>
      <c r="Q134" s="11"/>
      <c r="R134" s="435"/>
      <c r="S134" s="435"/>
      <c r="T134" s="435"/>
      <c r="U134" s="435"/>
      <c r="V134" s="435"/>
      <c r="W134" s="435">
        <f t="shared" si="24"/>
        <v>0</v>
      </c>
      <c r="X134" s="447">
        <f t="shared" si="25"/>
        <v>0</v>
      </c>
      <c r="Y134" s="156">
        <f t="shared" si="26"/>
        <v>0</v>
      </c>
      <c r="Z134" s="11"/>
      <c r="AA134" s="11"/>
      <c r="AB134" s="156">
        <f t="shared" si="43"/>
        <v>0</v>
      </c>
      <c r="AC134" s="149"/>
      <c r="AD134" s="396">
        <f t="shared" si="27"/>
        <v>0</v>
      </c>
      <c r="AE134" s="157">
        <f t="shared" si="28"/>
        <v>0</v>
      </c>
      <c r="AF134" s="609"/>
      <c r="AG134" s="147">
        <f t="shared" si="29"/>
        <v>0</v>
      </c>
      <c r="AH134" s="147">
        <f t="shared" si="30"/>
        <v>0</v>
      </c>
      <c r="AI134" s="186">
        <f t="shared" si="31"/>
        <v>0</v>
      </c>
      <c r="AJ134" s="147">
        <f t="shared" si="32"/>
        <v>0</v>
      </c>
      <c r="AK134" s="147">
        <f t="shared" si="33"/>
        <v>0</v>
      </c>
      <c r="AL134" s="186">
        <f t="shared" si="34"/>
        <v>0</v>
      </c>
      <c r="AM134" s="182">
        <f t="shared" si="35"/>
        <v>0</v>
      </c>
      <c r="AN134" s="147">
        <f t="shared" si="36"/>
        <v>0</v>
      </c>
      <c r="AO134" s="147">
        <f t="shared" si="37"/>
        <v>0</v>
      </c>
      <c r="AP134" s="186">
        <f t="shared" si="38"/>
        <v>0</v>
      </c>
      <c r="AQ134" s="147">
        <f t="shared" si="39"/>
        <v>0</v>
      </c>
      <c r="AR134" s="147">
        <f t="shared" si="40"/>
        <v>0</v>
      </c>
      <c r="AS134" s="190">
        <f t="shared" si="41"/>
        <v>0</v>
      </c>
      <c r="AT134" s="189">
        <f t="shared" si="42"/>
        <v>0</v>
      </c>
    </row>
    <row r="135" spans="1:46" x14ac:dyDescent="0.2">
      <c r="A135" s="10">
        <f>+IF(OR(Y135&gt;0,I135&gt;0),MAX(A$14:A134)+1,0)</f>
        <v>0</v>
      </c>
      <c r="B135" s="11"/>
      <c r="C135" s="11"/>
      <c r="D135" s="435"/>
      <c r="E135" s="435"/>
      <c r="F135" s="435"/>
      <c r="G135" s="435"/>
      <c r="H135" s="435"/>
      <c r="I135" s="435">
        <f t="shared" si="22"/>
        <v>0</v>
      </c>
      <c r="J135" s="11"/>
      <c r="K135" s="435"/>
      <c r="L135" s="435"/>
      <c r="M135" s="435"/>
      <c r="N135" s="435"/>
      <c r="O135" s="435"/>
      <c r="P135" s="435">
        <f t="shared" si="23"/>
        <v>0</v>
      </c>
      <c r="Q135" s="11"/>
      <c r="R135" s="435"/>
      <c r="S135" s="435"/>
      <c r="T135" s="435"/>
      <c r="U135" s="435"/>
      <c r="V135" s="435"/>
      <c r="W135" s="435">
        <f t="shared" si="24"/>
        <v>0</v>
      </c>
      <c r="X135" s="447">
        <f t="shared" si="25"/>
        <v>0</v>
      </c>
      <c r="Y135" s="156">
        <f t="shared" si="26"/>
        <v>0</v>
      </c>
      <c r="Z135" s="11"/>
      <c r="AA135" s="11"/>
      <c r="AB135" s="156">
        <f t="shared" si="43"/>
        <v>0</v>
      </c>
      <c r="AC135" s="149"/>
      <c r="AD135" s="396">
        <f t="shared" si="27"/>
        <v>0</v>
      </c>
      <c r="AE135" s="157">
        <f t="shared" si="28"/>
        <v>0</v>
      </c>
      <c r="AF135" s="609"/>
      <c r="AG135" s="147">
        <f t="shared" si="29"/>
        <v>0</v>
      </c>
      <c r="AH135" s="147">
        <f t="shared" si="30"/>
        <v>0</v>
      </c>
      <c r="AI135" s="186">
        <f t="shared" si="31"/>
        <v>0</v>
      </c>
      <c r="AJ135" s="147">
        <f t="shared" si="32"/>
        <v>0</v>
      </c>
      <c r="AK135" s="147">
        <f t="shared" si="33"/>
        <v>0</v>
      </c>
      <c r="AL135" s="186">
        <f t="shared" si="34"/>
        <v>0</v>
      </c>
      <c r="AM135" s="182">
        <f t="shared" si="35"/>
        <v>0</v>
      </c>
      <c r="AN135" s="147">
        <f t="shared" si="36"/>
        <v>0</v>
      </c>
      <c r="AO135" s="147">
        <f t="shared" si="37"/>
        <v>0</v>
      </c>
      <c r="AP135" s="186">
        <f t="shared" si="38"/>
        <v>0</v>
      </c>
      <c r="AQ135" s="147">
        <f t="shared" si="39"/>
        <v>0</v>
      </c>
      <c r="AR135" s="147">
        <f t="shared" si="40"/>
        <v>0</v>
      </c>
      <c r="AS135" s="190">
        <f t="shared" si="41"/>
        <v>0</v>
      </c>
      <c r="AT135" s="189">
        <f t="shared" si="42"/>
        <v>0</v>
      </c>
    </row>
    <row r="136" spans="1:46" x14ac:dyDescent="0.2">
      <c r="A136" s="10">
        <f>+IF(OR(Y136&gt;0,I136&gt;0),MAX(A$14:A135)+1,0)</f>
        <v>0</v>
      </c>
      <c r="B136" s="11"/>
      <c r="C136" s="11"/>
      <c r="D136" s="435"/>
      <c r="E136" s="435"/>
      <c r="F136" s="435"/>
      <c r="G136" s="435"/>
      <c r="H136" s="435"/>
      <c r="I136" s="435">
        <f t="shared" si="22"/>
        <v>0</v>
      </c>
      <c r="J136" s="11"/>
      <c r="K136" s="435"/>
      <c r="L136" s="435"/>
      <c r="M136" s="435"/>
      <c r="N136" s="435"/>
      <c r="O136" s="435"/>
      <c r="P136" s="435">
        <f t="shared" si="23"/>
        <v>0</v>
      </c>
      <c r="Q136" s="11"/>
      <c r="R136" s="435"/>
      <c r="S136" s="435"/>
      <c r="T136" s="435"/>
      <c r="U136" s="435"/>
      <c r="V136" s="435"/>
      <c r="W136" s="435">
        <f t="shared" si="24"/>
        <v>0</v>
      </c>
      <c r="X136" s="447">
        <f t="shared" si="25"/>
        <v>0</v>
      </c>
      <c r="Y136" s="156">
        <f t="shared" si="26"/>
        <v>0</v>
      </c>
      <c r="Z136" s="11"/>
      <c r="AA136" s="11"/>
      <c r="AB136" s="156">
        <f t="shared" si="43"/>
        <v>0</v>
      </c>
      <c r="AC136" s="149"/>
      <c r="AD136" s="396">
        <f t="shared" si="27"/>
        <v>0</v>
      </c>
      <c r="AE136" s="157">
        <f t="shared" si="28"/>
        <v>0</v>
      </c>
      <c r="AF136" s="609"/>
      <c r="AG136" s="147">
        <f t="shared" si="29"/>
        <v>0</v>
      </c>
      <c r="AH136" s="147">
        <f t="shared" si="30"/>
        <v>0</v>
      </c>
      <c r="AI136" s="186">
        <f t="shared" si="31"/>
        <v>0</v>
      </c>
      <c r="AJ136" s="147">
        <f t="shared" si="32"/>
        <v>0</v>
      </c>
      <c r="AK136" s="147">
        <f t="shared" si="33"/>
        <v>0</v>
      </c>
      <c r="AL136" s="186">
        <f t="shared" si="34"/>
        <v>0</v>
      </c>
      <c r="AM136" s="182">
        <f t="shared" si="35"/>
        <v>0</v>
      </c>
      <c r="AN136" s="147">
        <f t="shared" si="36"/>
        <v>0</v>
      </c>
      <c r="AO136" s="147">
        <f t="shared" si="37"/>
        <v>0</v>
      </c>
      <c r="AP136" s="186">
        <f t="shared" si="38"/>
        <v>0</v>
      </c>
      <c r="AQ136" s="147">
        <f t="shared" si="39"/>
        <v>0</v>
      </c>
      <c r="AR136" s="147">
        <f t="shared" si="40"/>
        <v>0</v>
      </c>
      <c r="AS136" s="190">
        <f t="shared" si="41"/>
        <v>0</v>
      </c>
      <c r="AT136" s="189">
        <f t="shared" si="42"/>
        <v>0</v>
      </c>
    </row>
    <row r="137" spans="1:46" x14ac:dyDescent="0.2">
      <c r="A137" s="10">
        <f>+IF(OR(Y137&gt;0,I137&gt;0),MAX(A$14:A136)+1,0)</f>
        <v>0</v>
      </c>
      <c r="B137" s="11"/>
      <c r="C137" s="11"/>
      <c r="D137" s="435"/>
      <c r="E137" s="435"/>
      <c r="F137" s="435"/>
      <c r="G137" s="435"/>
      <c r="H137" s="435"/>
      <c r="I137" s="435">
        <f t="shared" si="22"/>
        <v>0</v>
      </c>
      <c r="J137" s="11"/>
      <c r="K137" s="435"/>
      <c r="L137" s="435"/>
      <c r="M137" s="435"/>
      <c r="N137" s="435"/>
      <c r="O137" s="435"/>
      <c r="P137" s="435">
        <f t="shared" si="23"/>
        <v>0</v>
      </c>
      <c r="Q137" s="11"/>
      <c r="R137" s="435"/>
      <c r="S137" s="435"/>
      <c r="T137" s="435"/>
      <c r="U137" s="435"/>
      <c r="V137" s="435"/>
      <c r="W137" s="435">
        <f t="shared" si="24"/>
        <v>0</v>
      </c>
      <c r="X137" s="447">
        <f t="shared" si="25"/>
        <v>0</v>
      </c>
      <c r="Y137" s="156">
        <f t="shared" si="26"/>
        <v>0</v>
      </c>
      <c r="Z137" s="11"/>
      <c r="AA137" s="11"/>
      <c r="AB137" s="156">
        <f t="shared" si="43"/>
        <v>0</v>
      </c>
      <c r="AC137" s="149"/>
      <c r="AD137" s="396">
        <f t="shared" si="27"/>
        <v>0</v>
      </c>
      <c r="AE137" s="157">
        <f t="shared" si="28"/>
        <v>0</v>
      </c>
      <c r="AF137" s="609"/>
      <c r="AG137" s="147">
        <f t="shared" si="29"/>
        <v>0</v>
      </c>
      <c r="AH137" s="147">
        <f t="shared" si="30"/>
        <v>0</v>
      </c>
      <c r="AI137" s="186">
        <f t="shared" si="31"/>
        <v>0</v>
      </c>
      <c r="AJ137" s="147">
        <f t="shared" si="32"/>
        <v>0</v>
      </c>
      <c r="AK137" s="147">
        <f t="shared" si="33"/>
        <v>0</v>
      </c>
      <c r="AL137" s="186">
        <f t="shared" si="34"/>
        <v>0</v>
      </c>
      <c r="AM137" s="182">
        <f t="shared" si="35"/>
        <v>0</v>
      </c>
      <c r="AN137" s="147">
        <f t="shared" si="36"/>
        <v>0</v>
      </c>
      <c r="AO137" s="147">
        <f t="shared" si="37"/>
        <v>0</v>
      </c>
      <c r="AP137" s="186">
        <f t="shared" si="38"/>
        <v>0</v>
      </c>
      <c r="AQ137" s="147">
        <f t="shared" si="39"/>
        <v>0</v>
      </c>
      <c r="AR137" s="147">
        <f t="shared" si="40"/>
        <v>0</v>
      </c>
      <c r="AS137" s="190">
        <f t="shared" si="41"/>
        <v>0</v>
      </c>
      <c r="AT137" s="189">
        <f t="shared" si="42"/>
        <v>0</v>
      </c>
    </row>
    <row r="138" spans="1:46" x14ac:dyDescent="0.2">
      <c r="A138" s="10">
        <f>+IF(OR(Y138&gt;0,I138&gt;0),MAX(A$14:A137)+1,0)</f>
        <v>0</v>
      </c>
      <c r="B138" s="11"/>
      <c r="C138" s="11"/>
      <c r="D138" s="435"/>
      <c r="E138" s="435"/>
      <c r="F138" s="435"/>
      <c r="G138" s="435"/>
      <c r="H138" s="435"/>
      <c r="I138" s="435">
        <f t="shared" si="22"/>
        <v>0</v>
      </c>
      <c r="J138" s="11"/>
      <c r="K138" s="435"/>
      <c r="L138" s="435"/>
      <c r="M138" s="435"/>
      <c r="N138" s="435"/>
      <c r="O138" s="435"/>
      <c r="P138" s="435">
        <f t="shared" si="23"/>
        <v>0</v>
      </c>
      <c r="Q138" s="11"/>
      <c r="R138" s="435"/>
      <c r="S138" s="435"/>
      <c r="T138" s="435"/>
      <c r="U138" s="435"/>
      <c r="V138" s="435"/>
      <c r="W138" s="435">
        <f t="shared" si="24"/>
        <v>0</v>
      </c>
      <c r="X138" s="447">
        <f t="shared" si="25"/>
        <v>0</v>
      </c>
      <c r="Y138" s="156">
        <f t="shared" si="26"/>
        <v>0</v>
      </c>
      <c r="Z138" s="11"/>
      <c r="AA138" s="11"/>
      <c r="AB138" s="156">
        <f t="shared" si="43"/>
        <v>0</v>
      </c>
      <c r="AC138" s="149"/>
      <c r="AD138" s="396">
        <f t="shared" si="27"/>
        <v>0</v>
      </c>
      <c r="AE138" s="157">
        <f t="shared" si="28"/>
        <v>0</v>
      </c>
      <c r="AF138" s="609"/>
      <c r="AG138" s="147">
        <f t="shared" si="29"/>
        <v>0</v>
      </c>
      <c r="AH138" s="147">
        <f t="shared" si="30"/>
        <v>0</v>
      </c>
      <c r="AI138" s="186">
        <f t="shared" si="31"/>
        <v>0</v>
      </c>
      <c r="AJ138" s="147">
        <f t="shared" si="32"/>
        <v>0</v>
      </c>
      <c r="AK138" s="147">
        <f t="shared" si="33"/>
        <v>0</v>
      </c>
      <c r="AL138" s="186">
        <f t="shared" si="34"/>
        <v>0</v>
      </c>
      <c r="AM138" s="182">
        <f t="shared" si="35"/>
        <v>0</v>
      </c>
      <c r="AN138" s="147">
        <f t="shared" si="36"/>
        <v>0</v>
      </c>
      <c r="AO138" s="147">
        <f t="shared" si="37"/>
        <v>0</v>
      </c>
      <c r="AP138" s="186">
        <f t="shared" si="38"/>
        <v>0</v>
      </c>
      <c r="AQ138" s="147">
        <f t="shared" si="39"/>
        <v>0</v>
      </c>
      <c r="AR138" s="147">
        <f t="shared" si="40"/>
        <v>0</v>
      </c>
      <c r="AS138" s="190">
        <f t="shared" si="41"/>
        <v>0</v>
      </c>
      <c r="AT138" s="189">
        <f t="shared" si="42"/>
        <v>0</v>
      </c>
    </row>
    <row r="139" spans="1:46" x14ac:dyDescent="0.2">
      <c r="A139" s="10">
        <f>+IF(OR(Y139&gt;0,I139&gt;0),MAX(A$14:A138)+1,0)</f>
        <v>0</v>
      </c>
      <c r="B139" s="11"/>
      <c r="C139" s="11"/>
      <c r="D139" s="435"/>
      <c r="E139" s="435"/>
      <c r="F139" s="435"/>
      <c r="G139" s="435"/>
      <c r="H139" s="435"/>
      <c r="I139" s="435">
        <f t="shared" si="22"/>
        <v>0</v>
      </c>
      <c r="J139" s="11"/>
      <c r="K139" s="435"/>
      <c r="L139" s="435"/>
      <c r="M139" s="435"/>
      <c r="N139" s="435"/>
      <c r="O139" s="435"/>
      <c r="P139" s="435">
        <f t="shared" si="23"/>
        <v>0</v>
      </c>
      <c r="Q139" s="11"/>
      <c r="R139" s="435"/>
      <c r="S139" s="435"/>
      <c r="T139" s="435"/>
      <c r="U139" s="435"/>
      <c r="V139" s="435"/>
      <c r="W139" s="435">
        <f t="shared" si="24"/>
        <v>0</v>
      </c>
      <c r="X139" s="447">
        <f t="shared" si="25"/>
        <v>0</v>
      </c>
      <c r="Y139" s="156">
        <f t="shared" si="26"/>
        <v>0</v>
      </c>
      <c r="Z139" s="11"/>
      <c r="AA139" s="11"/>
      <c r="AB139" s="156">
        <f t="shared" si="43"/>
        <v>0</v>
      </c>
      <c r="AC139" s="149"/>
      <c r="AD139" s="396">
        <f t="shared" si="27"/>
        <v>0</v>
      </c>
      <c r="AE139" s="157">
        <f t="shared" si="28"/>
        <v>0</v>
      </c>
      <c r="AF139" s="609"/>
      <c r="AG139" s="147">
        <f t="shared" si="29"/>
        <v>0</v>
      </c>
      <c r="AH139" s="147">
        <f t="shared" si="30"/>
        <v>0</v>
      </c>
      <c r="AI139" s="186">
        <f t="shared" si="31"/>
        <v>0</v>
      </c>
      <c r="AJ139" s="147">
        <f t="shared" si="32"/>
        <v>0</v>
      </c>
      <c r="AK139" s="147">
        <f t="shared" si="33"/>
        <v>0</v>
      </c>
      <c r="AL139" s="186">
        <f t="shared" si="34"/>
        <v>0</v>
      </c>
      <c r="AM139" s="182">
        <f t="shared" si="35"/>
        <v>0</v>
      </c>
      <c r="AN139" s="147">
        <f t="shared" si="36"/>
        <v>0</v>
      </c>
      <c r="AO139" s="147">
        <f t="shared" si="37"/>
        <v>0</v>
      </c>
      <c r="AP139" s="186">
        <f t="shared" si="38"/>
        <v>0</v>
      </c>
      <c r="AQ139" s="147">
        <f t="shared" si="39"/>
        <v>0</v>
      </c>
      <c r="AR139" s="147">
        <f t="shared" si="40"/>
        <v>0</v>
      </c>
      <c r="AS139" s="190">
        <f t="shared" si="41"/>
        <v>0</v>
      </c>
      <c r="AT139" s="189">
        <f t="shared" si="42"/>
        <v>0</v>
      </c>
    </row>
    <row r="140" spans="1:46" x14ac:dyDescent="0.2">
      <c r="A140" s="10">
        <f>+IF(OR(Y140&gt;0,I140&gt;0),MAX(A$14:A139)+1,0)</f>
        <v>0</v>
      </c>
      <c r="B140" s="11"/>
      <c r="C140" s="11"/>
      <c r="D140" s="435"/>
      <c r="E140" s="435"/>
      <c r="F140" s="435"/>
      <c r="G140" s="435"/>
      <c r="H140" s="435"/>
      <c r="I140" s="435">
        <f t="shared" si="22"/>
        <v>0</v>
      </c>
      <c r="J140" s="11"/>
      <c r="K140" s="435"/>
      <c r="L140" s="435"/>
      <c r="M140" s="435"/>
      <c r="N140" s="435"/>
      <c r="O140" s="435"/>
      <c r="P140" s="435">
        <f t="shared" si="23"/>
        <v>0</v>
      </c>
      <c r="Q140" s="11"/>
      <c r="R140" s="435"/>
      <c r="S140" s="435"/>
      <c r="T140" s="435"/>
      <c r="U140" s="435"/>
      <c r="V140" s="435"/>
      <c r="W140" s="435">
        <f t="shared" si="24"/>
        <v>0</v>
      </c>
      <c r="X140" s="447">
        <f t="shared" si="25"/>
        <v>0</v>
      </c>
      <c r="Y140" s="156">
        <f t="shared" si="26"/>
        <v>0</v>
      </c>
      <c r="Z140" s="11"/>
      <c r="AA140" s="11"/>
      <c r="AB140" s="156">
        <f t="shared" si="43"/>
        <v>0</v>
      </c>
      <c r="AC140" s="149"/>
      <c r="AD140" s="396">
        <f t="shared" si="27"/>
        <v>0</v>
      </c>
      <c r="AE140" s="157">
        <f t="shared" si="28"/>
        <v>0</v>
      </c>
      <c r="AF140" s="609"/>
      <c r="AG140" s="147">
        <f t="shared" si="29"/>
        <v>0</v>
      </c>
      <c r="AH140" s="147">
        <f t="shared" si="30"/>
        <v>0</v>
      </c>
      <c r="AI140" s="186">
        <f t="shared" si="31"/>
        <v>0</v>
      </c>
      <c r="AJ140" s="147">
        <f t="shared" si="32"/>
        <v>0</v>
      </c>
      <c r="AK140" s="147">
        <f t="shared" si="33"/>
        <v>0</v>
      </c>
      <c r="AL140" s="186">
        <f t="shared" si="34"/>
        <v>0</v>
      </c>
      <c r="AM140" s="182">
        <f t="shared" si="35"/>
        <v>0</v>
      </c>
      <c r="AN140" s="147">
        <f t="shared" si="36"/>
        <v>0</v>
      </c>
      <c r="AO140" s="147">
        <f t="shared" si="37"/>
        <v>0</v>
      </c>
      <c r="AP140" s="186">
        <f t="shared" si="38"/>
        <v>0</v>
      </c>
      <c r="AQ140" s="147">
        <f t="shared" si="39"/>
        <v>0</v>
      </c>
      <c r="AR140" s="147">
        <f t="shared" si="40"/>
        <v>0</v>
      </c>
      <c r="AS140" s="190">
        <f t="shared" si="41"/>
        <v>0</v>
      </c>
      <c r="AT140" s="189">
        <f t="shared" si="42"/>
        <v>0</v>
      </c>
    </row>
    <row r="141" spans="1:46" x14ac:dyDescent="0.2">
      <c r="A141" s="10">
        <f>+IF(OR(Y141&gt;0,I141&gt;0),MAX(A$14:A140)+1,0)</f>
        <v>0</v>
      </c>
      <c r="B141" s="11"/>
      <c r="C141" s="11"/>
      <c r="D141" s="435"/>
      <c r="E141" s="435"/>
      <c r="F141" s="435"/>
      <c r="G141" s="435"/>
      <c r="H141" s="435"/>
      <c r="I141" s="435">
        <f t="shared" si="22"/>
        <v>0</v>
      </c>
      <c r="J141" s="11"/>
      <c r="K141" s="435"/>
      <c r="L141" s="435"/>
      <c r="M141" s="435"/>
      <c r="N141" s="435"/>
      <c r="O141" s="435"/>
      <c r="P141" s="435">
        <f t="shared" si="23"/>
        <v>0</v>
      </c>
      <c r="Q141" s="11"/>
      <c r="R141" s="435"/>
      <c r="S141" s="435"/>
      <c r="T141" s="435"/>
      <c r="U141" s="435"/>
      <c r="V141" s="435"/>
      <c r="W141" s="435">
        <f t="shared" si="24"/>
        <v>0</v>
      </c>
      <c r="X141" s="447">
        <f t="shared" si="25"/>
        <v>0</v>
      </c>
      <c r="Y141" s="156">
        <f t="shared" si="26"/>
        <v>0</v>
      </c>
      <c r="Z141" s="11"/>
      <c r="AA141" s="11"/>
      <c r="AB141" s="156">
        <f t="shared" si="43"/>
        <v>0</v>
      </c>
      <c r="AC141" s="149"/>
      <c r="AD141" s="396">
        <f t="shared" si="27"/>
        <v>0</v>
      </c>
      <c r="AE141" s="157">
        <f t="shared" si="28"/>
        <v>0</v>
      </c>
      <c r="AF141" s="609"/>
      <c r="AG141" s="147">
        <f t="shared" si="29"/>
        <v>0</v>
      </c>
      <c r="AH141" s="147">
        <f t="shared" si="30"/>
        <v>0</v>
      </c>
      <c r="AI141" s="186">
        <f t="shared" si="31"/>
        <v>0</v>
      </c>
      <c r="AJ141" s="147">
        <f t="shared" si="32"/>
        <v>0</v>
      </c>
      <c r="AK141" s="147">
        <f t="shared" si="33"/>
        <v>0</v>
      </c>
      <c r="AL141" s="186">
        <f t="shared" si="34"/>
        <v>0</v>
      </c>
      <c r="AM141" s="182">
        <f t="shared" si="35"/>
        <v>0</v>
      </c>
      <c r="AN141" s="147">
        <f t="shared" si="36"/>
        <v>0</v>
      </c>
      <c r="AO141" s="147">
        <f t="shared" si="37"/>
        <v>0</v>
      </c>
      <c r="AP141" s="186">
        <f t="shared" si="38"/>
        <v>0</v>
      </c>
      <c r="AQ141" s="147">
        <f t="shared" si="39"/>
        <v>0</v>
      </c>
      <c r="AR141" s="147">
        <f t="shared" si="40"/>
        <v>0</v>
      </c>
      <c r="AS141" s="190">
        <f t="shared" si="41"/>
        <v>0</v>
      </c>
      <c r="AT141" s="189">
        <f t="shared" si="42"/>
        <v>0</v>
      </c>
    </row>
    <row r="142" spans="1:46" x14ac:dyDescent="0.2">
      <c r="A142" s="10">
        <f>+IF(OR(Y142&gt;0,I142&gt;0),MAX(A$14:A141)+1,0)</f>
        <v>0</v>
      </c>
      <c r="B142" s="11"/>
      <c r="C142" s="11"/>
      <c r="D142" s="435"/>
      <c r="E142" s="435"/>
      <c r="F142" s="435"/>
      <c r="G142" s="435"/>
      <c r="H142" s="435"/>
      <c r="I142" s="435">
        <f t="shared" si="22"/>
        <v>0</v>
      </c>
      <c r="J142" s="11"/>
      <c r="K142" s="435"/>
      <c r="L142" s="435"/>
      <c r="M142" s="435"/>
      <c r="N142" s="435"/>
      <c r="O142" s="435"/>
      <c r="P142" s="435">
        <f t="shared" si="23"/>
        <v>0</v>
      </c>
      <c r="Q142" s="11"/>
      <c r="R142" s="435"/>
      <c r="S142" s="435"/>
      <c r="T142" s="435"/>
      <c r="U142" s="435"/>
      <c r="V142" s="435"/>
      <c r="W142" s="435">
        <f t="shared" si="24"/>
        <v>0</v>
      </c>
      <c r="X142" s="447">
        <f t="shared" si="25"/>
        <v>0</v>
      </c>
      <c r="Y142" s="156">
        <f t="shared" si="26"/>
        <v>0</v>
      </c>
      <c r="Z142" s="11"/>
      <c r="AA142" s="11"/>
      <c r="AB142" s="156">
        <f t="shared" si="43"/>
        <v>0</v>
      </c>
      <c r="AC142" s="149"/>
      <c r="AD142" s="396">
        <f t="shared" si="27"/>
        <v>0</v>
      </c>
      <c r="AE142" s="157">
        <f t="shared" si="28"/>
        <v>0</v>
      </c>
      <c r="AF142" s="609"/>
      <c r="AG142" s="147">
        <f t="shared" si="29"/>
        <v>0</v>
      </c>
      <c r="AH142" s="147">
        <f t="shared" si="30"/>
        <v>0</v>
      </c>
      <c r="AI142" s="186">
        <f t="shared" si="31"/>
        <v>0</v>
      </c>
      <c r="AJ142" s="147">
        <f t="shared" si="32"/>
        <v>0</v>
      </c>
      <c r="AK142" s="147">
        <f t="shared" si="33"/>
        <v>0</v>
      </c>
      <c r="AL142" s="186">
        <f t="shared" si="34"/>
        <v>0</v>
      </c>
      <c r="AM142" s="182">
        <f t="shared" si="35"/>
        <v>0</v>
      </c>
      <c r="AN142" s="147">
        <f t="shared" si="36"/>
        <v>0</v>
      </c>
      <c r="AO142" s="147">
        <f t="shared" si="37"/>
        <v>0</v>
      </c>
      <c r="AP142" s="186">
        <f t="shared" si="38"/>
        <v>0</v>
      </c>
      <c r="AQ142" s="147">
        <f t="shared" si="39"/>
        <v>0</v>
      </c>
      <c r="AR142" s="147">
        <f t="shared" si="40"/>
        <v>0</v>
      </c>
      <c r="AS142" s="190">
        <f t="shared" si="41"/>
        <v>0</v>
      </c>
      <c r="AT142" s="189">
        <f t="shared" si="42"/>
        <v>0</v>
      </c>
    </row>
    <row r="143" spans="1:46" x14ac:dyDescent="0.2">
      <c r="A143" s="10">
        <f>+IF(OR(Y143&gt;0,I143&gt;0),MAX(A$14:A142)+1,0)</f>
        <v>0</v>
      </c>
      <c r="B143" s="11"/>
      <c r="C143" s="11"/>
      <c r="D143" s="435"/>
      <c r="E143" s="435"/>
      <c r="F143" s="435"/>
      <c r="G143" s="435"/>
      <c r="H143" s="435"/>
      <c r="I143" s="435">
        <f t="shared" si="22"/>
        <v>0</v>
      </c>
      <c r="J143" s="11"/>
      <c r="K143" s="435"/>
      <c r="L143" s="435"/>
      <c r="M143" s="435"/>
      <c r="N143" s="435"/>
      <c r="O143" s="435"/>
      <c r="P143" s="435">
        <f t="shared" si="23"/>
        <v>0</v>
      </c>
      <c r="Q143" s="11"/>
      <c r="R143" s="435"/>
      <c r="S143" s="435"/>
      <c r="T143" s="435"/>
      <c r="U143" s="435"/>
      <c r="V143" s="435"/>
      <c r="W143" s="435">
        <f t="shared" si="24"/>
        <v>0</v>
      </c>
      <c r="X143" s="447">
        <f t="shared" si="25"/>
        <v>0</v>
      </c>
      <c r="Y143" s="156">
        <f t="shared" si="26"/>
        <v>0</v>
      </c>
      <c r="Z143" s="11"/>
      <c r="AA143" s="11"/>
      <c r="AB143" s="156">
        <f t="shared" si="43"/>
        <v>0</v>
      </c>
      <c r="AC143" s="149"/>
      <c r="AD143" s="396">
        <f t="shared" si="27"/>
        <v>0</v>
      </c>
      <c r="AE143" s="157">
        <f t="shared" si="28"/>
        <v>0</v>
      </c>
      <c r="AF143" s="609"/>
      <c r="AG143" s="147">
        <f t="shared" si="29"/>
        <v>0</v>
      </c>
      <c r="AH143" s="147">
        <f t="shared" si="30"/>
        <v>0</v>
      </c>
      <c r="AI143" s="186">
        <f t="shared" si="31"/>
        <v>0</v>
      </c>
      <c r="AJ143" s="147">
        <f t="shared" si="32"/>
        <v>0</v>
      </c>
      <c r="AK143" s="147">
        <f t="shared" si="33"/>
        <v>0</v>
      </c>
      <c r="AL143" s="186">
        <f t="shared" si="34"/>
        <v>0</v>
      </c>
      <c r="AM143" s="182">
        <f t="shared" si="35"/>
        <v>0</v>
      </c>
      <c r="AN143" s="147">
        <f t="shared" si="36"/>
        <v>0</v>
      </c>
      <c r="AO143" s="147">
        <f t="shared" si="37"/>
        <v>0</v>
      </c>
      <c r="AP143" s="186">
        <f t="shared" si="38"/>
        <v>0</v>
      </c>
      <c r="AQ143" s="147">
        <f t="shared" si="39"/>
        <v>0</v>
      </c>
      <c r="AR143" s="147">
        <f t="shared" si="40"/>
        <v>0</v>
      </c>
      <c r="AS143" s="190">
        <f t="shared" si="41"/>
        <v>0</v>
      </c>
      <c r="AT143" s="189">
        <f t="shared" si="42"/>
        <v>0</v>
      </c>
    </row>
    <row r="144" spans="1:46" x14ac:dyDescent="0.2">
      <c r="A144" s="10">
        <f>+IF(OR(Y144&gt;0,I144&gt;0),MAX(A$14:A143)+1,0)</f>
        <v>0</v>
      </c>
      <c r="B144" s="11"/>
      <c r="C144" s="11"/>
      <c r="D144" s="435"/>
      <c r="E144" s="435"/>
      <c r="F144" s="435"/>
      <c r="G144" s="435"/>
      <c r="H144" s="435"/>
      <c r="I144" s="435">
        <f t="shared" ref="I144:I194" si="44">+C144+SUM(E144:H144)</f>
        <v>0</v>
      </c>
      <c r="J144" s="11"/>
      <c r="K144" s="435"/>
      <c r="L144" s="435"/>
      <c r="M144" s="435"/>
      <c r="N144" s="435"/>
      <c r="O144" s="435"/>
      <c r="P144" s="435">
        <f t="shared" ref="P144:P194" si="45">+J144+SUM(L144:O144)</f>
        <v>0</v>
      </c>
      <c r="Q144" s="11"/>
      <c r="R144" s="435"/>
      <c r="S144" s="435"/>
      <c r="T144" s="435"/>
      <c r="U144" s="435"/>
      <c r="V144" s="435"/>
      <c r="W144" s="435">
        <f t="shared" ref="W144:W194" si="46">+Q144+SUM(S144:V144)</f>
        <v>0</v>
      </c>
      <c r="X144" s="447">
        <f t="shared" ref="X144:X195" si="47">+J144+Q144</f>
        <v>0</v>
      </c>
      <c r="Y144" s="156">
        <f t="shared" ref="Y144:Y194" si="48">+P144+W144</f>
        <v>0</v>
      </c>
      <c r="Z144" s="11"/>
      <c r="AA144" s="11"/>
      <c r="AB144" s="156">
        <f t="shared" si="43"/>
        <v>0</v>
      </c>
      <c r="AC144" s="149"/>
      <c r="AD144" s="396">
        <f t="shared" ref="AD144:AD194" si="49">+AC144+AC144*$AD$11</f>
        <v>0</v>
      </c>
      <c r="AE144" s="157">
        <f t="shared" ref="AE144:AE194" si="50">+AB144*AD144</f>
        <v>0</v>
      </c>
      <c r="AF144" s="609"/>
      <c r="AG144" s="147">
        <f t="shared" ref="AG144:AG194" si="51">+AE144*C144</f>
        <v>0</v>
      </c>
      <c r="AH144" s="147">
        <f t="shared" ref="AH144:AH194" si="52">+AE144*J144+AE144*Q144*0.8</f>
        <v>0</v>
      </c>
      <c r="AI144" s="186">
        <f t="shared" ref="AI144:AI194" si="53">+AG144+AH144</f>
        <v>0</v>
      </c>
      <c r="AJ144" s="147">
        <f t="shared" ref="AJ144:AJ194" si="54">+($AE144-$AJ$6)/$AJ$8*C144</f>
        <v>0</v>
      </c>
      <c r="AK144" s="147">
        <f t="shared" ref="AK144:AK194" si="55">+($AE144-$AJ$6)/$AJ$8*J144+($AE144-$AJ$6)/$AJ$8*Q144*0.8</f>
        <v>0</v>
      </c>
      <c r="AL144" s="186">
        <f t="shared" ref="AL144:AL194" si="56">+AJ144+AK144</f>
        <v>0</v>
      </c>
      <c r="AM144" s="182">
        <f t="shared" ref="AM144:AM194" si="57">+AL144*(AM$10+AF144)</f>
        <v>0</v>
      </c>
      <c r="AN144" s="147">
        <f t="shared" ref="AN144:AN194" si="58">+AE144*I144</f>
        <v>0</v>
      </c>
      <c r="AO144" s="147">
        <f t="shared" ref="AO144:AO194" si="59">+AE144*P144+AE144*W144*0.8</f>
        <v>0</v>
      </c>
      <c r="AP144" s="186">
        <f t="shared" ref="AP144:AP194" si="60">+AN144+AO144</f>
        <v>0</v>
      </c>
      <c r="AQ144" s="147">
        <f t="shared" ref="AQ144:AQ194" si="61">+($AE144-$AJ$6)/$AJ$8*$I144</f>
        <v>0</v>
      </c>
      <c r="AR144" s="147">
        <f t="shared" ref="AR144:AR194" si="62">+($AE144-$AJ$6)/$AJ$8*$P144+($AE144-$AJ$6)/$AJ$8*$W144*0.8</f>
        <v>0</v>
      </c>
      <c r="AS144" s="190">
        <f t="shared" ref="AS144:AS194" si="63">+AQ144+AR144</f>
        <v>0</v>
      </c>
      <c r="AT144" s="189">
        <f t="shared" ref="AT144:AT194" si="64">+AS144*(AT$10+AF144)</f>
        <v>0</v>
      </c>
    </row>
    <row r="145" spans="1:46" x14ac:dyDescent="0.2">
      <c r="A145" s="10">
        <f>+IF(OR(Y145&gt;0,I145&gt;0),MAX(A$14:A144)+1,0)</f>
        <v>0</v>
      </c>
      <c r="B145" s="11"/>
      <c r="C145" s="11"/>
      <c r="D145" s="435"/>
      <c r="E145" s="435"/>
      <c r="F145" s="435"/>
      <c r="G145" s="435"/>
      <c r="H145" s="435"/>
      <c r="I145" s="435">
        <f t="shared" si="44"/>
        <v>0</v>
      </c>
      <c r="J145" s="11"/>
      <c r="K145" s="435"/>
      <c r="L145" s="435"/>
      <c r="M145" s="435"/>
      <c r="N145" s="435"/>
      <c r="O145" s="435"/>
      <c r="P145" s="435">
        <f t="shared" si="45"/>
        <v>0</v>
      </c>
      <c r="Q145" s="11"/>
      <c r="R145" s="435"/>
      <c r="S145" s="435"/>
      <c r="T145" s="435"/>
      <c r="U145" s="435"/>
      <c r="V145" s="435"/>
      <c r="W145" s="435">
        <f t="shared" si="46"/>
        <v>0</v>
      </c>
      <c r="X145" s="447">
        <f t="shared" si="47"/>
        <v>0</v>
      </c>
      <c r="Y145" s="156">
        <f t="shared" si="48"/>
        <v>0</v>
      </c>
      <c r="Z145" s="11"/>
      <c r="AA145" s="11"/>
      <c r="AB145" s="156">
        <f t="shared" ref="AB145:AB193" si="65">+Z145+AA145</f>
        <v>0</v>
      </c>
      <c r="AC145" s="149"/>
      <c r="AD145" s="396">
        <f t="shared" si="49"/>
        <v>0</v>
      </c>
      <c r="AE145" s="157">
        <f t="shared" si="50"/>
        <v>0</v>
      </c>
      <c r="AF145" s="609"/>
      <c r="AG145" s="147">
        <f t="shared" si="51"/>
        <v>0</v>
      </c>
      <c r="AH145" s="147">
        <f t="shared" si="52"/>
        <v>0</v>
      </c>
      <c r="AI145" s="186">
        <f t="shared" si="53"/>
        <v>0</v>
      </c>
      <c r="AJ145" s="147">
        <f t="shared" si="54"/>
        <v>0</v>
      </c>
      <c r="AK145" s="147">
        <f t="shared" si="55"/>
        <v>0</v>
      </c>
      <c r="AL145" s="186">
        <f t="shared" si="56"/>
        <v>0</v>
      </c>
      <c r="AM145" s="182">
        <f t="shared" si="57"/>
        <v>0</v>
      </c>
      <c r="AN145" s="147">
        <f t="shared" si="58"/>
        <v>0</v>
      </c>
      <c r="AO145" s="147">
        <f t="shared" si="59"/>
        <v>0</v>
      </c>
      <c r="AP145" s="186">
        <f t="shared" si="60"/>
        <v>0</v>
      </c>
      <c r="AQ145" s="147">
        <f t="shared" si="61"/>
        <v>0</v>
      </c>
      <c r="AR145" s="147">
        <f t="shared" si="62"/>
        <v>0</v>
      </c>
      <c r="AS145" s="190">
        <f t="shared" si="63"/>
        <v>0</v>
      </c>
      <c r="AT145" s="189">
        <f t="shared" si="64"/>
        <v>0</v>
      </c>
    </row>
    <row r="146" spans="1:46" x14ac:dyDescent="0.2">
      <c r="A146" s="10">
        <f>+IF(OR(Y146&gt;0,I146&gt;0),MAX(A$14:A145)+1,0)</f>
        <v>0</v>
      </c>
      <c r="B146" s="11"/>
      <c r="C146" s="11"/>
      <c r="D146" s="435"/>
      <c r="E146" s="435"/>
      <c r="F146" s="435"/>
      <c r="G146" s="435"/>
      <c r="H146" s="435"/>
      <c r="I146" s="435">
        <f t="shared" si="44"/>
        <v>0</v>
      </c>
      <c r="J146" s="11"/>
      <c r="K146" s="435"/>
      <c r="L146" s="435"/>
      <c r="M146" s="435"/>
      <c r="N146" s="435"/>
      <c r="O146" s="435"/>
      <c r="P146" s="435">
        <f t="shared" si="45"/>
        <v>0</v>
      </c>
      <c r="Q146" s="11"/>
      <c r="R146" s="435"/>
      <c r="S146" s="435"/>
      <c r="T146" s="435"/>
      <c r="U146" s="435"/>
      <c r="V146" s="435"/>
      <c r="W146" s="435">
        <f t="shared" si="46"/>
        <v>0</v>
      </c>
      <c r="X146" s="447">
        <f t="shared" si="47"/>
        <v>0</v>
      </c>
      <c r="Y146" s="156">
        <f t="shared" si="48"/>
        <v>0</v>
      </c>
      <c r="Z146" s="11"/>
      <c r="AA146" s="11"/>
      <c r="AB146" s="156">
        <f t="shared" si="65"/>
        <v>0</v>
      </c>
      <c r="AC146" s="149"/>
      <c r="AD146" s="396">
        <f t="shared" si="49"/>
        <v>0</v>
      </c>
      <c r="AE146" s="157">
        <f t="shared" si="50"/>
        <v>0</v>
      </c>
      <c r="AF146" s="609"/>
      <c r="AG146" s="147">
        <f t="shared" si="51"/>
        <v>0</v>
      </c>
      <c r="AH146" s="147">
        <f t="shared" si="52"/>
        <v>0</v>
      </c>
      <c r="AI146" s="186">
        <f t="shared" si="53"/>
        <v>0</v>
      </c>
      <c r="AJ146" s="147">
        <f t="shared" si="54"/>
        <v>0</v>
      </c>
      <c r="AK146" s="147">
        <f t="shared" si="55"/>
        <v>0</v>
      </c>
      <c r="AL146" s="186">
        <f t="shared" si="56"/>
        <v>0</v>
      </c>
      <c r="AM146" s="182">
        <f t="shared" si="57"/>
        <v>0</v>
      </c>
      <c r="AN146" s="147">
        <f t="shared" si="58"/>
        <v>0</v>
      </c>
      <c r="AO146" s="147">
        <f t="shared" si="59"/>
        <v>0</v>
      </c>
      <c r="AP146" s="186">
        <f t="shared" si="60"/>
        <v>0</v>
      </c>
      <c r="AQ146" s="147">
        <f t="shared" si="61"/>
        <v>0</v>
      </c>
      <c r="AR146" s="147">
        <f t="shared" si="62"/>
        <v>0</v>
      </c>
      <c r="AS146" s="190">
        <f t="shared" si="63"/>
        <v>0</v>
      </c>
      <c r="AT146" s="189">
        <f t="shared" si="64"/>
        <v>0</v>
      </c>
    </row>
    <row r="147" spans="1:46" x14ac:dyDescent="0.2">
      <c r="A147" s="10">
        <f>+IF(OR(Y147&gt;0,I147&gt;0),MAX(A$14:A146)+1,0)</f>
        <v>0</v>
      </c>
      <c r="B147" s="11"/>
      <c r="C147" s="11"/>
      <c r="D147" s="435"/>
      <c r="E147" s="435"/>
      <c r="F147" s="435"/>
      <c r="G147" s="435"/>
      <c r="H147" s="435"/>
      <c r="I147" s="435">
        <f t="shared" si="44"/>
        <v>0</v>
      </c>
      <c r="J147" s="11"/>
      <c r="K147" s="435"/>
      <c r="L147" s="435"/>
      <c r="M147" s="435"/>
      <c r="N147" s="435"/>
      <c r="O147" s="435"/>
      <c r="P147" s="435">
        <f t="shared" si="45"/>
        <v>0</v>
      </c>
      <c r="Q147" s="11"/>
      <c r="R147" s="435"/>
      <c r="S147" s="435"/>
      <c r="T147" s="435"/>
      <c r="U147" s="435"/>
      <c r="V147" s="435"/>
      <c r="W147" s="435">
        <f t="shared" si="46"/>
        <v>0</v>
      </c>
      <c r="X147" s="447">
        <f t="shared" si="47"/>
        <v>0</v>
      </c>
      <c r="Y147" s="156">
        <f t="shared" si="48"/>
        <v>0</v>
      </c>
      <c r="Z147" s="11"/>
      <c r="AA147" s="11"/>
      <c r="AB147" s="156">
        <f t="shared" si="65"/>
        <v>0</v>
      </c>
      <c r="AC147" s="149"/>
      <c r="AD147" s="396">
        <f t="shared" si="49"/>
        <v>0</v>
      </c>
      <c r="AE147" s="157">
        <f t="shared" si="50"/>
        <v>0</v>
      </c>
      <c r="AF147" s="609"/>
      <c r="AG147" s="147">
        <f t="shared" si="51"/>
        <v>0</v>
      </c>
      <c r="AH147" s="147">
        <f t="shared" si="52"/>
        <v>0</v>
      </c>
      <c r="AI147" s="186">
        <f t="shared" si="53"/>
        <v>0</v>
      </c>
      <c r="AJ147" s="147">
        <f t="shared" si="54"/>
        <v>0</v>
      </c>
      <c r="AK147" s="147">
        <f t="shared" si="55"/>
        <v>0</v>
      </c>
      <c r="AL147" s="186">
        <f t="shared" si="56"/>
        <v>0</v>
      </c>
      <c r="AM147" s="182">
        <f t="shared" si="57"/>
        <v>0</v>
      </c>
      <c r="AN147" s="147">
        <f t="shared" si="58"/>
        <v>0</v>
      </c>
      <c r="AO147" s="147">
        <f t="shared" si="59"/>
        <v>0</v>
      </c>
      <c r="AP147" s="186">
        <f t="shared" si="60"/>
        <v>0</v>
      </c>
      <c r="AQ147" s="147">
        <f t="shared" si="61"/>
        <v>0</v>
      </c>
      <c r="AR147" s="147">
        <f t="shared" si="62"/>
        <v>0</v>
      </c>
      <c r="AS147" s="190">
        <f t="shared" si="63"/>
        <v>0</v>
      </c>
      <c r="AT147" s="189">
        <f t="shared" si="64"/>
        <v>0</v>
      </c>
    </row>
    <row r="148" spans="1:46" x14ac:dyDescent="0.2">
      <c r="A148" s="10">
        <f>+IF(OR(Y148&gt;0,I148&gt;0),MAX(A$14:A147)+1,0)</f>
        <v>0</v>
      </c>
      <c r="B148" s="11"/>
      <c r="C148" s="11"/>
      <c r="D148" s="435"/>
      <c r="E148" s="435"/>
      <c r="F148" s="435"/>
      <c r="G148" s="435"/>
      <c r="H148" s="435"/>
      <c r="I148" s="435">
        <f t="shared" si="44"/>
        <v>0</v>
      </c>
      <c r="J148" s="11"/>
      <c r="K148" s="435"/>
      <c r="L148" s="435"/>
      <c r="M148" s="435"/>
      <c r="N148" s="435"/>
      <c r="O148" s="435"/>
      <c r="P148" s="435">
        <f t="shared" si="45"/>
        <v>0</v>
      </c>
      <c r="Q148" s="11"/>
      <c r="R148" s="435"/>
      <c r="S148" s="435"/>
      <c r="T148" s="435"/>
      <c r="U148" s="435"/>
      <c r="V148" s="435"/>
      <c r="W148" s="435">
        <f t="shared" si="46"/>
        <v>0</v>
      </c>
      <c r="X148" s="447">
        <f t="shared" si="47"/>
        <v>0</v>
      </c>
      <c r="Y148" s="156">
        <f t="shared" si="48"/>
        <v>0</v>
      </c>
      <c r="Z148" s="11"/>
      <c r="AA148" s="11"/>
      <c r="AB148" s="156">
        <f t="shared" si="65"/>
        <v>0</v>
      </c>
      <c r="AC148" s="149"/>
      <c r="AD148" s="396">
        <f t="shared" si="49"/>
        <v>0</v>
      </c>
      <c r="AE148" s="157">
        <f t="shared" si="50"/>
        <v>0</v>
      </c>
      <c r="AF148" s="609"/>
      <c r="AG148" s="147">
        <f t="shared" si="51"/>
        <v>0</v>
      </c>
      <c r="AH148" s="147">
        <f t="shared" si="52"/>
        <v>0</v>
      </c>
      <c r="AI148" s="186">
        <f t="shared" si="53"/>
        <v>0</v>
      </c>
      <c r="AJ148" s="147">
        <f t="shared" si="54"/>
        <v>0</v>
      </c>
      <c r="AK148" s="147">
        <f t="shared" si="55"/>
        <v>0</v>
      </c>
      <c r="AL148" s="186">
        <f t="shared" si="56"/>
        <v>0</v>
      </c>
      <c r="AM148" s="182">
        <f t="shared" si="57"/>
        <v>0</v>
      </c>
      <c r="AN148" s="147">
        <f t="shared" si="58"/>
        <v>0</v>
      </c>
      <c r="AO148" s="147">
        <f t="shared" si="59"/>
        <v>0</v>
      </c>
      <c r="AP148" s="186">
        <f t="shared" si="60"/>
        <v>0</v>
      </c>
      <c r="AQ148" s="147">
        <f t="shared" si="61"/>
        <v>0</v>
      </c>
      <c r="AR148" s="147">
        <f t="shared" si="62"/>
        <v>0</v>
      </c>
      <c r="AS148" s="190">
        <f t="shared" si="63"/>
        <v>0</v>
      </c>
      <c r="AT148" s="189">
        <f t="shared" si="64"/>
        <v>0</v>
      </c>
    </row>
    <row r="149" spans="1:46" x14ac:dyDescent="0.2">
      <c r="A149" s="10">
        <f>+IF(OR(Y149&gt;0,I149&gt;0),MAX(A$14:A148)+1,0)</f>
        <v>0</v>
      </c>
      <c r="B149" s="11"/>
      <c r="C149" s="11"/>
      <c r="D149" s="435"/>
      <c r="E149" s="435"/>
      <c r="F149" s="435"/>
      <c r="G149" s="435"/>
      <c r="H149" s="435"/>
      <c r="I149" s="435">
        <f t="shared" si="44"/>
        <v>0</v>
      </c>
      <c r="J149" s="11"/>
      <c r="K149" s="435"/>
      <c r="L149" s="435"/>
      <c r="M149" s="435"/>
      <c r="N149" s="435"/>
      <c r="O149" s="435"/>
      <c r="P149" s="435">
        <f t="shared" si="45"/>
        <v>0</v>
      </c>
      <c r="Q149" s="11"/>
      <c r="R149" s="435"/>
      <c r="S149" s="435"/>
      <c r="T149" s="435"/>
      <c r="U149" s="435"/>
      <c r="V149" s="435"/>
      <c r="W149" s="435">
        <f t="shared" si="46"/>
        <v>0</v>
      </c>
      <c r="X149" s="447">
        <f t="shared" si="47"/>
        <v>0</v>
      </c>
      <c r="Y149" s="156">
        <f t="shared" si="48"/>
        <v>0</v>
      </c>
      <c r="Z149" s="11"/>
      <c r="AA149" s="11"/>
      <c r="AB149" s="156">
        <f t="shared" si="65"/>
        <v>0</v>
      </c>
      <c r="AC149" s="149"/>
      <c r="AD149" s="396">
        <f t="shared" si="49"/>
        <v>0</v>
      </c>
      <c r="AE149" s="157">
        <f t="shared" si="50"/>
        <v>0</v>
      </c>
      <c r="AF149" s="609"/>
      <c r="AG149" s="147">
        <f t="shared" si="51"/>
        <v>0</v>
      </c>
      <c r="AH149" s="147">
        <f t="shared" si="52"/>
        <v>0</v>
      </c>
      <c r="AI149" s="186">
        <f t="shared" si="53"/>
        <v>0</v>
      </c>
      <c r="AJ149" s="147">
        <f t="shared" si="54"/>
        <v>0</v>
      </c>
      <c r="AK149" s="147">
        <f t="shared" si="55"/>
        <v>0</v>
      </c>
      <c r="AL149" s="186">
        <f t="shared" si="56"/>
        <v>0</v>
      </c>
      <c r="AM149" s="182">
        <f t="shared" si="57"/>
        <v>0</v>
      </c>
      <c r="AN149" s="147">
        <f t="shared" si="58"/>
        <v>0</v>
      </c>
      <c r="AO149" s="147">
        <f t="shared" si="59"/>
        <v>0</v>
      </c>
      <c r="AP149" s="186">
        <f t="shared" si="60"/>
        <v>0</v>
      </c>
      <c r="AQ149" s="147">
        <f t="shared" si="61"/>
        <v>0</v>
      </c>
      <c r="AR149" s="147">
        <f t="shared" si="62"/>
        <v>0</v>
      </c>
      <c r="AS149" s="190">
        <f t="shared" si="63"/>
        <v>0</v>
      </c>
      <c r="AT149" s="189">
        <f t="shared" si="64"/>
        <v>0</v>
      </c>
    </row>
    <row r="150" spans="1:46" x14ac:dyDescent="0.2">
      <c r="A150" s="10">
        <f>+IF(OR(Y150&gt;0,I150&gt;0),MAX(A$14:A149)+1,0)</f>
        <v>0</v>
      </c>
      <c r="B150" s="11"/>
      <c r="C150" s="11"/>
      <c r="D150" s="435"/>
      <c r="E150" s="435"/>
      <c r="F150" s="435"/>
      <c r="G150" s="435"/>
      <c r="H150" s="435"/>
      <c r="I150" s="435">
        <f t="shared" si="44"/>
        <v>0</v>
      </c>
      <c r="J150" s="11"/>
      <c r="K150" s="435"/>
      <c r="L150" s="435"/>
      <c r="M150" s="435"/>
      <c r="N150" s="435"/>
      <c r="O150" s="435"/>
      <c r="P150" s="435">
        <f t="shared" si="45"/>
        <v>0</v>
      </c>
      <c r="Q150" s="11"/>
      <c r="R150" s="435"/>
      <c r="S150" s="435"/>
      <c r="T150" s="435"/>
      <c r="U150" s="435"/>
      <c r="V150" s="435"/>
      <c r="W150" s="435">
        <f t="shared" si="46"/>
        <v>0</v>
      </c>
      <c r="X150" s="447">
        <f t="shared" si="47"/>
        <v>0</v>
      </c>
      <c r="Y150" s="156">
        <f t="shared" si="48"/>
        <v>0</v>
      </c>
      <c r="Z150" s="11"/>
      <c r="AA150" s="11"/>
      <c r="AB150" s="156">
        <f t="shared" si="65"/>
        <v>0</v>
      </c>
      <c r="AC150" s="149"/>
      <c r="AD150" s="396">
        <f t="shared" si="49"/>
        <v>0</v>
      </c>
      <c r="AE150" s="157">
        <f t="shared" si="50"/>
        <v>0</v>
      </c>
      <c r="AF150" s="609"/>
      <c r="AG150" s="147">
        <f t="shared" si="51"/>
        <v>0</v>
      </c>
      <c r="AH150" s="147">
        <f t="shared" si="52"/>
        <v>0</v>
      </c>
      <c r="AI150" s="186">
        <f t="shared" si="53"/>
        <v>0</v>
      </c>
      <c r="AJ150" s="147">
        <f t="shared" si="54"/>
        <v>0</v>
      </c>
      <c r="AK150" s="147">
        <f t="shared" si="55"/>
        <v>0</v>
      </c>
      <c r="AL150" s="186">
        <f t="shared" si="56"/>
        <v>0</v>
      </c>
      <c r="AM150" s="182">
        <f t="shared" si="57"/>
        <v>0</v>
      </c>
      <c r="AN150" s="147">
        <f t="shared" si="58"/>
        <v>0</v>
      </c>
      <c r="AO150" s="147">
        <f t="shared" si="59"/>
        <v>0</v>
      </c>
      <c r="AP150" s="186">
        <f t="shared" si="60"/>
        <v>0</v>
      </c>
      <c r="AQ150" s="147">
        <f t="shared" si="61"/>
        <v>0</v>
      </c>
      <c r="AR150" s="147">
        <f t="shared" si="62"/>
        <v>0</v>
      </c>
      <c r="AS150" s="190">
        <f t="shared" si="63"/>
        <v>0</v>
      </c>
      <c r="AT150" s="189">
        <f t="shared" si="64"/>
        <v>0</v>
      </c>
    </row>
    <row r="151" spans="1:46" x14ac:dyDescent="0.2">
      <c r="A151" s="10">
        <f>+IF(OR(Y151&gt;0,I151&gt;0),MAX(A$14:A150)+1,0)</f>
        <v>0</v>
      </c>
      <c r="B151" s="11"/>
      <c r="C151" s="11"/>
      <c r="D151" s="435"/>
      <c r="E151" s="435"/>
      <c r="F151" s="435"/>
      <c r="G151" s="435"/>
      <c r="H151" s="435"/>
      <c r="I151" s="435">
        <f t="shared" si="44"/>
        <v>0</v>
      </c>
      <c r="J151" s="11"/>
      <c r="K151" s="435"/>
      <c r="L151" s="435"/>
      <c r="M151" s="435"/>
      <c r="N151" s="435"/>
      <c r="O151" s="435"/>
      <c r="P151" s="435">
        <f t="shared" si="45"/>
        <v>0</v>
      </c>
      <c r="Q151" s="11"/>
      <c r="R151" s="435"/>
      <c r="S151" s="435"/>
      <c r="T151" s="435"/>
      <c r="U151" s="435"/>
      <c r="V151" s="435"/>
      <c r="W151" s="435">
        <f t="shared" si="46"/>
        <v>0</v>
      </c>
      <c r="X151" s="447">
        <f t="shared" si="47"/>
        <v>0</v>
      </c>
      <c r="Y151" s="156">
        <f t="shared" si="48"/>
        <v>0</v>
      </c>
      <c r="Z151" s="11"/>
      <c r="AA151" s="11"/>
      <c r="AB151" s="156">
        <f t="shared" si="65"/>
        <v>0</v>
      </c>
      <c r="AC151" s="149"/>
      <c r="AD151" s="396">
        <f t="shared" si="49"/>
        <v>0</v>
      </c>
      <c r="AE151" s="157">
        <f t="shared" si="50"/>
        <v>0</v>
      </c>
      <c r="AF151" s="609"/>
      <c r="AG151" s="147">
        <f t="shared" si="51"/>
        <v>0</v>
      </c>
      <c r="AH151" s="147">
        <f t="shared" si="52"/>
        <v>0</v>
      </c>
      <c r="AI151" s="186">
        <f t="shared" si="53"/>
        <v>0</v>
      </c>
      <c r="AJ151" s="147">
        <f t="shared" si="54"/>
        <v>0</v>
      </c>
      <c r="AK151" s="147">
        <f t="shared" si="55"/>
        <v>0</v>
      </c>
      <c r="AL151" s="186">
        <f t="shared" si="56"/>
        <v>0</v>
      </c>
      <c r="AM151" s="182">
        <f t="shared" si="57"/>
        <v>0</v>
      </c>
      <c r="AN151" s="147">
        <f t="shared" si="58"/>
        <v>0</v>
      </c>
      <c r="AO151" s="147">
        <f t="shared" si="59"/>
        <v>0</v>
      </c>
      <c r="AP151" s="186">
        <f t="shared" si="60"/>
        <v>0</v>
      </c>
      <c r="AQ151" s="147">
        <f t="shared" si="61"/>
        <v>0</v>
      </c>
      <c r="AR151" s="147">
        <f t="shared" si="62"/>
        <v>0</v>
      </c>
      <c r="AS151" s="190">
        <f t="shared" si="63"/>
        <v>0</v>
      </c>
      <c r="AT151" s="189">
        <f t="shared" si="64"/>
        <v>0</v>
      </c>
    </row>
    <row r="152" spans="1:46" x14ac:dyDescent="0.2">
      <c r="A152" s="10">
        <f>+IF(OR(Y152&gt;0,I152&gt;0),MAX(A$14:A151)+1,0)</f>
        <v>0</v>
      </c>
      <c r="B152" s="11"/>
      <c r="C152" s="11"/>
      <c r="D152" s="435"/>
      <c r="E152" s="435"/>
      <c r="F152" s="435"/>
      <c r="G152" s="435"/>
      <c r="H152" s="435"/>
      <c r="I152" s="435">
        <f t="shared" si="44"/>
        <v>0</v>
      </c>
      <c r="J152" s="11"/>
      <c r="K152" s="435"/>
      <c r="L152" s="435"/>
      <c r="M152" s="435"/>
      <c r="N152" s="435"/>
      <c r="O152" s="435"/>
      <c r="P152" s="435">
        <f t="shared" si="45"/>
        <v>0</v>
      </c>
      <c r="Q152" s="11"/>
      <c r="R152" s="435"/>
      <c r="S152" s="435"/>
      <c r="T152" s="435"/>
      <c r="U152" s="435"/>
      <c r="V152" s="435"/>
      <c r="W152" s="435">
        <f t="shared" si="46"/>
        <v>0</v>
      </c>
      <c r="X152" s="447">
        <f t="shared" si="47"/>
        <v>0</v>
      </c>
      <c r="Y152" s="156">
        <f t="shared" si="48"/>
        <v>0</v>
      </c>
      <c r="Z152" s="11"/>
      <c r="AA152" s="11"/>
      <c r="AB152" s="156">
        <f t="shared" si="65"/>
        <v>0</v>
      </c>
      <c r="AC152" s="149"/>
      <c r="AD152" s="396">
        <f t="shared" si="49"/>
        <v>0</v>
      </c>
      <c r="AE152" s="157">
        <f t="shared" si="50"/>
        <v>0</v>
      </c>
      <c r="AF152" s="609"/>
      <c r="AG152" s="147">
        <f t="shared" si="51"/>
        <v>0</v>
      </c>
      <c r="AH152" s="147">
        <f t="shared" si="52"/>
        <v>0</v>
      </c>
      <c r="AI152" s="186">
        <f t="shared" si="53"/>
        <v>0</v>
      </c>
      <c r="AJ152" s="147">
        <f t="shared" si="54"/>
        <v>0</v>
      </c>
      <c r="AK152" s="147">
        <f t="shared" si="55"/>
        <v>0</v>
      </c>
      <c r="AL152" s="186">
        <f t="shared" si="56"/>
        <v>0</v>
      </c>
      <c r="AM152" s="182">
        <f t="shared" si="57"/>
        <v>0</v>
      </c>
      <c r="AN152" s="147">
        <f t="shared" si="58"/>
        <v>0</v>
      </c>
      <c r="AO152" s="147">
        <f t="shared" si="59"/>
        <v>0</v>
      </c>
      <c r="AP152" s="186">
        <f t="shared" si="60"/>
        <v>0</v>
      </c>
      <c r="AQ152" s="147">
        <f t="shared" si="61"/>
        <v>0</v>
      </c>
      <c r="AR152" s="147">
        <f t="shared" si="62"/>
        <v>0</v>
      </c>
      <c r="AS152" s="190">
        <f t="shared" si="63"/>
        <v>0</v>
      </c>
      <c r="AT152" s="189">
        <f t="shared" si="64"/>
        <v>0</v>
      </c>
    </row>
    <row r="153" spans="1:46" x14ac:dyDescent="0.2">
      <c r="A153" s="10">
        <f>+IF(OR(Y153&gt;0,I153&gt;0),MAX(A$14:A152)+1,0)</f>
        <v>0</v>
      </c>
      <c r="B153" s="11"/>
      <c r="C153" s="11"/>
      <c r="D153" s="435"/>
      <c r="E153" s="435"/>
      <c r="F153" s="435"/>
      <c r="G153" s="435"/>
      <c r="H153" s="435"/>
      <c r="I153" s="435">
        <f t="shared" si="44"/>
        <v>0</v>
      </c>
      <c r="J153" s="11"/>
      <c r="K153" s="435"/>
      <c r="L153" s="435"/>
      <c r="M153" s="435"/>
      <c r="N153" s="435"/>
      <c r="O153" s="435"/>
      <c r="P153" s="435">
        <f t="shared" si="45"/>
        <v>0</v>
      </c>
      <c r="Q153" s="11"/>
      <c r="R153" s="435"/>
      <c r="S153" s="435"/>
      <c r="T153" s="435"/>
      <c r="U153" s="435"/>
      <c r="V153" s="435"/>
      <c r="W153" s="435">
        <f t="shared" si="46"/>
        <v>0</v>
      </c>
      <c r="X153" s="447">
        <f t="shared" si="47"/>
        <v>0</v>
      </c>
      <c r="Y153" s="156">
        <f t="shared" si="48"/>
        <v>0</v>
      </c>
      <c r="Z153" s="11"/>
      <c r="AA153" s="11"/>
      <c r="AB153" s="156">
        <f t="shared" si="65"/>
        <v>0</v>
      </c>
      <c r="AC153" s="149"/>
      <c r="AD153" s="396">
        <f t="shared" si="49"/>
        <v>0</v>
      </c>
      <c r="AE153" s="157">
        <f t="shared" si="50"/>
        <v>0</v>
      </c>
      <c r="AF153" s="609"/>
      <c r="AG153" s="147">
        <f t="shared" si="51"/>
        <v>0</v>
      </c>
      <c r="AH153" s="147">
        <f t="shared" si="52"/>
        <v>0</v>
      </c>
      <c r="AI153" s="186">
        <f t="shared" si="53"/>
        <v>0</v>
      </c>
      <c r="AJ153" s="147">
        <f t="shared" si="54"/>
        <v>0</v>
      </c>
      <c r="AK153" s="147">
        <f t="shared" si="55"/>
        <v>0</v>
      </c>
      <c r="AL153" s="186">
        <f t="shared" si="56"/>
        <v>0</v>
      </c>
      <c r="AM153" s="182">
        <f t="shared" si="57"/>
        <v>0</v>
      </c>
      <c r="AN153" s="147">
        <f t="shared" si="58"/>
        <v>0</v>
      </c>
      <c r="AO153" s="147">
        <f t="shared" si="59"/>
        <v>0</v>
      </c>
      <c r="AP153" s="186">
        <f t="shared" si="60"/>
        <v>0</v>
      </c>
      <c r="AQ153" s="147">
        <f t="shared" si="61"/>
        <v>0</v>
      </c>
      <c r="AR153" s="147">
        <f t="shared" si="62"/>
        <v>0</v>
      </c>
      <c r="AS153" s="190">
        <f t="shared" si="63"/>
        <v>0</v>
      </c>
      <c r="AT153" s="189">
        <f t="shared" si="64"/>
        <v>0</v>
      </c>
    </row>
    <row r="154" spans="1:46" x14ac:dyDescent="0.2">
      <c r="A154" s="10">
        <f>+IF(OR(Y154&gt;0,I154&gt;0),MAX(A$14:A153)+1,0)</f>
        <v>0</v>
      </c>
      <c r="B154" s="11"/>
      <c r="C154" s="11"/>
      <c r="D154" s="435"/>
      <c r="E154" s="435"/>
      <c r="F154" s="435"/>
      <c r="G154" s="435"/>
      <c r="H154" s="435"/>
      <c r="I154" s="435">
        <f t="shared" si="44"/>
        <v>0</v>
      </c>
      <c r="J154" s="11"/>
      <c r="K154" s="435"/>
      <c r="L154" s="435"/>
      <c r="M154" s="435"/>
      <c r="N154" s="435"/>
      <c r="O154" s="435"/>
      <c r="P154" s="435">
        <f t="shared" si="45"/>
        <v>0</v>
      </c>
      <c r="Q154" s="11"/>
      <c r="R154" s="435"/>
      <c r="S154" s="435"/>
      <c r="T154" s="435"/>
      <c r="U154" s="435"/>
      <c r="V154" s="435"/>
      <c r="W154" s="435">
        <f t="shared" si="46"/>
        <v>0</v>
      </c>
      <c r="X154" s="447">
        <f t="shared" si="47"/>
        <v>0</v>
      </c>
      <c r="Y154" s="156">
        <f t="shared" si="48"/>
        <v>0</v>
      </c>
      <c r="Z154" s="11"/>
      <c r="AA154" s="11"/>
      <c r="AB154" s="156">
        <f t="shared" si="65"/>
        <v>0</v>
      </c>
      <c r="AC154" s="149"/>
      <c r="AD154" s="396">
        <f t="shared" si="49"/>
        <v>0</v>
      </c>
      <c r="AE154" s="157">
        <f t="shared" si="50"/>
        <v>0</v>
      </c>
      <c r="AF154" s="609"/>
      <c r="AG154" s="147">
        <f t="shared" si="51"/>
        <v>0</v>
      </c>
      <c r="AH154" s="147">
        <f t="shared" si="52"/>
        <v>0</v>
      </c>
      <c r="AI154" s="186">
        <f t="shared" si="53"/>
        <v>0</v>
      </c>
      <c r="AJ154" s="147">
        <f t="shared" si="54"/>
        <v>0</v>
      </c>
      <c r="AK154" s="147">
        <f t="shared" si="55"/>
        <v>0</v>
      </c>
      <c r="AL154" s="186">
        <f t="shared" si="56"/>
        <v>0</v>
      </c>
      <c r="AM154" s="182">
        <f t="shared" si="57"/>
        <v>0</v>
      </c>
      <c r="AN154" s="147">
        <f t="shared" si="58"/>
        <v>0</v>
      </c>
      <c r="AO154" s="147">
        <f t="shared" si="59"/>
        <v>0</v>
      </c>
      <c r="AP154" s="186">
        <f t="shared" si="60"/>
        <v>0</v>
      </c>
      <c r="AQ154" s="147">
        <f t="shared" si="61"/>
        <v>0</v>
      </c>
      <c r="AR154" s="147">
        <f t="shared" si="62"/>
        <v>0</v>
      </c>
      <c r="AS154" s="190">
        <f t="shared" si="63"/>
        <v>0</v>
      </c>
      <c r="AT154" s="189">
        <f t="shared" si="64"/>
        <v>0</v>
      </c>
    </row>
    <row r="155" spans="1:46" x14ac:dyDescent="0.2">
      <c r="A155" s="10">
        <f>+IF(OR(Y155&gt;0,I155&gt;0),MAX(A$14:A154)+1,0)</f>
        <v>0</v>
      </c>
      <c r="B155" s="11"/>
      <c r="C155" s="11"/>
      <c r="D155" s="435"/>
      <c r="E155" s="435"/>
      <c r="F155" s="435"/>
      <c r="G155" s="435"/>
      <c r="H155" s="435"/>
      <c r="I155" s="435">
        <f t="shared" si="44"/>
        <v>0</v>
      </c>
      <c r="J155" s="11"/>
      <c r="K155" s="435"/>
      <c r="L155" s="435"/>
      <c r="M155" s="435"/>
      <c r="N155" s="435"/>
      <c r="O155" s="435"/>
      <c r="P155" s="435">
        <f t="shared" si="45"/>
        <v>0</v>
      </c>
      <c r="Q155" s="11"/>
      <c r="R155" s="435"/>
      <c r="S155" s="435"/>
      <c r="T155" s="435"/>
      <c r="U155" s="435"/>
      <c r="V155" s="435"/>
      <c r="W155" s="435">
        <f t="shared" si="46"/>
        <v>0</v>
      </c>
      <c r="X155" s="447">
        <f t="shared" si="47"/>
        <v>0</v>
      </c>
      <c r="Y155" s="156">
        <f t="shared" si="48"/>
        <v>0</v>
      </c>
      <c r="Z155" s="11"/>
      <c r="AA155" s="11"/>
      <c r="AB155" s="156">
        <f t="shared" si="65"/>
        <v>0</v>
      </c>
      <c r="AC155" s="149"/>
      <c r="AD155" s="396">
        <f t="shared" si="49"/>
        <v>0</v>
      </c>
      <c r="AE155" s="157">
        <f t="shared" si="50"/>
        <v>0</v>
      </c>
      <c r="AF155" s="609"/>
      <c r="AG155" s="147">
        <f t="shared" si="51"/>
        <v>0</v>
      </c>
      <c r="AH155" s="147">
        <f t="shared" si="52"/>
        <v>0</v>
      </c>
      <c r="AI155" s="186">
        <f t="shared" si="53"/>
        <v>0</v>
      </c>
      <c r="AJ155" s="147">
        <f t="shared" si="54"/>
        <v>0</v>
      </c>
      <c r="AK155" s="147">
        <f t="shared" si="55"/>
        <v>0</v>
      </c>
      <c r="AL155" s="186">
        <f t="shared" si="56"/>
        <v>0</v>
      </c>
      <c r="AM155" s="182">
        <f t="shared" si="57"/>
        <v>0</v>
      </c>
      <c r="AN155" s="147">
        <f t="shared" si="58"/>
        <v>0</v>
      </c>
      <c r="AO155" s="147">
        <f t="shared" si="59"/>
        <v>0</v>
      </c>
      <c r="AP155" s="186">
        <f t="shared" si="60"/>
        <v>0</v>
      </c>
      <c r="AQ155" s="147">
        <f t="shared" si="61"/>
        <v>0</v>
      </c>
      <c r="AR155" s="147">
        <f t="shared" si="62"/>
        <v>0</v>
      </c>
      <c r="AS155" s="190">
        <f t="shared" si="63"/>
        <v>0</v>
      </c>
      <c r="AT155" s="189">
        <f t="shared" si="64"/>
        <v>0</v>
      </c>
    </row>
    <row r="156" spans="1:46" x14ac:dyDescent="0.2">
      <c r="A156" s="10">
        <f>+IF(OR(Y156&gt;0,I156&gt;0),MAX(A$14:A155)+1,0)</f>
        <v>0</v>
      </c>
      <c r="B156" s="11"/>
      <c r="C156" s="11"/>
      <c r="D156" s="435"/>
      <c r="E156" s="435"/>
      <c r="F156" s="435"/>
      <c r="G156" s="435"/>
      <c r="H156" s="435"/>
      <c r="I156" s="435">
        <f t="shared" si="44"/>
        <v>0</v>
      </c>
      <c r="J156" s="11"/>
      <c r="K156" s="435"/>
      <c r="L156" s="435"/>
      <c r="M156" s="435"/>
      <c r="N156" s="435"/>
      <c r="O156" s="435"/>
      <c r="P156" s="435">
        <f t="shared" si="45"/>
        <v>0</v>
      </c>
      <c r="Q156" s="11"/>
      <c r="R156" s="435"/>
      <c r="S156" s="435"/>
      <c r="T156" s="435"/>
      <c r="U156" s="435"/>
      <c r="V156" s="435"/>
      <c r="W156" s="435">
        <f t="shared" si="46"/>
        <v>0</v>
      </c>
      <c r="X156" s="447">
        <f t="shared" si="47"/>
        <v>0</v>
      </c>
      <c r="Y156" s="156">
        <f t="shared" si="48"/>
        <v>0</v>
      </c>
      <c r="Z156" s="11"/>
      <c r="AA156" s="11"/>
      <c r="AB156" s="156">
        <f t="shared" si="65"/>
        <v>0</v>
      </c>
      <c r="AC156" s="149"/>
      <c r="AD156" s="396">
        <f t="shared" si="49"/>
        <v>0</v>
      </c>
      <c r="AE156" s="157">
        <f t="shared" si="50"/>
        <v>0</v>
      </c>
      <c r="AF156" s="609"/>
      <c r="AG156" s="147">
        <f t="shared" si="51"/>
        <v>0</v>
      </c>
      <c r="AH156" s="147">
        <f t="shared" si="52"/>
        <v>0</v>
      </c>
      <c r="AI156" s="186">
        <f t="shared" si="53"/>
        <v>0</v>
      </c>
      <c r="AJ156" s="147">
        <f t="shared" si="54"/>
        <v>0</v>
      </c>
      <c r="AK156" s="147">
        <f t="shared" si="55"/>
        <v>0</v>
      </c>
      <c r="AL156" s="186">
        <f t="shared" si="56"/>
        <v>0</v>
      </c>
      <c r="AM156" s="182">
        <f t="shared" si="57"/>
        <v>0</v>
      </c>
      <c r="AN156" s="147">
        <f t="shared" si="58"/>
        <v>0</v>
      </c>
      <c r="AO156" s="147">
        <f t="shared" si="59"/>
        <v>0</v>
      </c>
      <c r="AP156" s="186">
        <f t="shared" si="60"/>
        <v>0</v>
      </c>
      <c r="AQ156" s="147">
        <f t="shared" si="61"/>
        <v>0</v>
      </c>
      <c r="AR156" s="147">
        <f t="shared" si="62"/>
        <v>0</v>
      </c>
      <c r="AS156" s="190">
        <f t="shared" si="63"/>
        <v>0</v>
      </c>
      <c r="AT156" s="189">
        <f t="shared" si="64"/>
        <v>0</v>
      </c>
    </row>
    <row r="157" spans="1:46" x14ac:dyDescent="0.2">
      <c r="A157" s="10">
        <f>+IF(OR(Y157&gt;0,I157&gt;0),MAX(A$14:A156)+1,0)</f>
        <v>0</v>
      </c>
      <c r="B157" s="11"/>
      <c r="C157" s="11"/>
      <c r="D157" s="435"/>
      <c r="E157" s="435"/>
      <c r="F157" s="435"/>
      <c r="G157" s="435"/>
      <c r="H157" s="435"/>
      <c r="I157" s="435">
        <f t="shared" si="44"/>
        <v>0</v>
      </c>
      <c r="J157" s="11"/>
      <c r="K157" s="435"/>
      <c r="L157" s="435"/>
      <c r="M157" s="435"/>
      <c r="N157" s="435"/>
      <c r="O157" s="435"/>
      <c r="P157" s="435">
        <f t="shared" si="45"/>
        <v>0</v>
      </c>
      <c r="Q157" s="11"/>
      <c r="R157" s="435"/>
      <c r="S157" s="435"/>
      <c r="T157" s="435"/>
      <c r="U157" s="435"/>
      <c r="V157" s="435"/>
      <c r="W157" s="435">
        <f t="shared" si="46"/>
        <v>0</v>
      </c>
      <c r="X157" s="447">
        <f t="shared" si="47"/>
        <v>0</v>
      </c>
      <c r="Y157" s="156">
        <f t="shared" si="48"/>
        <v>0</v>
      </c>
      <c r="Z157" s="11"/>
      <c r="AA157" s="11"/>
      <c r="AB157" s="156">
        <f t="shared" si="65"/>
        <v>0</v>
      </c>
      <c r="AC157" s="149"/>
      <c r="AD157" s="396">
        <f t="shared" si="49"/>
        <v>0</v>
      </c>
      <c r="AE157" s="157">
        <f t="shared" si="50"/>
        <v>0</v>
      </c>
      <c r="AF157" s="609"/>
      <c r="AG157" s="147">
        <f t="shared" si="51"/>
        <v>0</v>
      </c>
      <c r="AH157" s="147">
        <f t="shared" si="52"/>
        <v>0</v>
      </c>
      <c r="AI157" s="186">
        <f t="shared" si="53"/>
        <v>0</v>
      </c>
      <c r="AJ157" s="147">
        <f t="shared" si="54"/>
        <v>0</v>
      </c>
      <c r="AK157" s="147">
        <f t="shared" si="55"/>
        <v>0</v>
      </c>
      <c r="AL157" s="186">
        <f t="shared" si="56"/>
        <v>0</v>
      </c>
      <c r="AM157" s="182">
        <f t="shared" si="57"/>
        <v>0</v>
      </c>
      <c r="AN157" s="147">
        <f t="shared" si="58"/>
        <v>0</v>
      </c>
      <c r="AO157" s="147">
        <f t="shared" si="59"/>
        <v>0</v>
      </c>
      <c r="AP157" s="186">
        <f t="shared" si="60"/>
        <v>0</v>
      </c>
      <c r="AQ157" s="147">
        <f t="shared" si="61"/>
        <v>0</v>
      </c>
      <c r="AR157" s="147">
        <f t="shared" si="62"/>
        <v>0</v>
      </c>
      <c r="AS157" s="190">
        <f t="shared" si="63"/>
        <v>0</v>
      </c>
      <c r="AT157" s="189">
        <f t="shared" si="64"/>
        <v>0</v>
      </c>
    </row>
    <row r="158" spans="1:46" x14ac:dyDescent="0.2">
      <c r="A158" s="10">
        <f>+IF(OR(Y158&gt;0,I158&gt;0),MAX(A$14:A157)+1,0)</f>
        <v>0</v>
      </c>
      <c r="B158" s="11"/>
      <c r="C158" s="11"/>
      <c r="D158" s="435"/>
      <c r="E158" s="435"/>
      <c r="F158" s="435"/>
      <c r="G158" s="435"/>
      <c r="H158" s="435"/>
      <c r="I158" s="435">
        <f t="shared" si="44"/>
        <v>0</v>
      </c>
      <c r="J158" s="11"/>
      <c r="K158" s="435"/>
      <c r="L158" s="435"/>
      <c r="M158" s="435"/>
      <c r="N158" s="435"/>
      <c r="O158" s="435"/>
      <c r="P158" s="435">
        <f t="shared" si="45"/>
        <v>0</v>
      </c>
      <c r="Q158" s="11"/>
      <c r="R158" s="435"/>
      <c r="S158" s="435"/>
      <c r="T158" s="435"/>
      <c r="U158" s="435"/>
      <c r="V158" s="435"/>
      <c r="W158" s="435">
        <f t="shared" si="46"/>
        <v>0</v>
      </c>
      <c r="X158" s="447">
        <f t="shared" si="47"/>
        <v>0</v>
      </c>
      <c r="Y158" s="156">
        <f t="shared" si="48"/>
        <v>0</v>
      </c>
      <c r="Z158" s="11"/>
      <c r="AA158" s="11"/>
      <c r="AB158" s="156">
        <f t="shared" si="65"/>
        <v>0</v>
      </c>
      <c r="AC158" s="149"/>
      <c r="AD158" s="396">
        <f t="shared" si="49"/>
        <v>0</v>
      </c>
      <c r="AE158" s="157">
        <f t="shared" si="50"/>
        <v>0</v>
      </c>
      <c r="AF158" s="609"/>
      <c r="AG158" s="147">
        <f t="shared" si="51"/>
        <v>0</v>
      </c>
      <c r="AH158" s="147">
        <f t="shared" si="52"/>
        <v>0</v>
      </c>
      <c r="AI158" s="186">
        <f t="shared" si="53"/>
        <v>0</v>
      </c>
      <c r="AJ158" s="147">
        <f t="shared" si="54"/>
        <v>0</v>
      </c>
      <c r="AK158" s="147">
        <f t="shared" si="55"/>
        <v>0</v>
      </c>
      <c r="AL158" s="186">
        <f t="shared" si="56"/>
        <v>0</v>
      </c>
      <c r="AM158" s="182">
        <f t="shared" si="57"/>
        <v>0</v>
      </c>
      <c r="AN158" s="147">
        <f t="shared" si="58"/>
        <v>0</v>
      </c>
      <c r="AO158" s="147">
        <f t="shared" si="59"/>
        <v>0</v>
      </c>
      <c r="AP158" s="186">
        <f t="shared" si="60"/>
        <v>0</v>
      </c>
      <c r="AQ158" s="147">
        <f t="shared" si="61"/>
        <v>0</v>
      </c>
      <c r="AR158" s="147">
        <f t="shared" si="62"/>
        <v>0</v>
      </c>
      <c r="AS158" s="190">
        <f t="shared" si="63"/>
        <v>0</v>
      </c>
      <c r="AT158" s="189">
        <f t="shared" si="64"/>
        <v>0</v>
      </c>
    </row>
    <row r="159" spans="1:46" x14ac:dyDescent="0.2">
      <c r="A159" s="10">
        <f>+IF(OR(Y159&gt;0,I159&gt;0),MAX(A$14:A158)+1,0)</f>
        <v>0</v>
      </c>
      <c r="B159" s="11"/>
      <c r="C159" s="11"/>
      <c r="D159" s="435"/>
      <c r="E159" s="435"/>
      <c r="F159" s="435"/>
      <c r="G159" s="435"/>
      <c r="H159" s="435"/>
      <c r="I159" s="435">
        <f t="shared" si="44"/>
        <v>0</v>
      </c>
      <c r="J159" s="11"/>
      <c r="K159" s="435"/>
      <c r="L159" s="435"/>
      <c r="M159" s="435"/>
      <c r="N159" s="435"/>
      <c r="O159" s="435"/>
      <c r="P159" s="435">
        <f t="shared" si="45"/>
        <v>0</v>
      </c>
      <c r="Q159" s="11"/>
      <c r="R159" s="435"/>
      <c r="S159" s="435"/>
      <c r="T159" s="435"/>
      <c r="U159" s="435"/>
      <c r="V159" s="435"/>
      <c r="W159" s="435">
        <f t="shared" si="46"/>
        <v>0</v>
      </c>
      <c r="X159" s="447">
        <f t="shared" si="47"/>
        <v>0</v>
      </c>
      <c r="Y159" s="156">
        <f t="shared" si="48"/>
        <v>0</v>
      </c>
      <c r="Z159" s="11"/>
      <c r="AA159" s="11"/>
      <c r="AB159" s="156">
        <f t="shared" si="65"/>
        <v>0</v>
      </c>
      <c r="AC159" s="149"/>
      <c r="AD159" s="396">
        <f t="shared" si="49"/>
        <v>0</v>
      </c>
      <c r="AE159" s="157">
        <f t="shared" si="50"/>
        <v>0</v>
      </c>
      <c r="AF159" s="609"/>
      <c r="AG159" s="147">
        <f t="shared" si="51"/>
        <v>0</v>
      </c>
      <c r="AH159" s="147">
        <f t="shared" si="52"/>
        <v>0</v>
      </c>
      <c r="AI159" s="186">
        <f t="shared" si="53"/>
        <v>0</v>
      </c>
      <c r="AJ159" s="147">
        <f t="shared" si="54"/>
        <v>0</v>
      </c>
      <c r="AK159" s="147">
        <f t="shared" si="55"/>
        <v>0</v>
      </c>
      <c r="AL159" s="186">
        <f t="shared" si="56"/>
        <v>0</v>
      </c>
      <c r="AM159" s="182">
        <f t="shared" si="57"/>
        <v>0</v>
      </c>
      <c r="AN159" s="147">
        <f t="shared" si="58"/>
        <v>0</v>
      </c>
      <c r="AO159" s="147">
        <f t="shared" si="59"/>
        <v>0</v>
      </c>
      <c r="AP159" s="186">
        <f t="shared" si="60"/>
        <v>0</v>
      </c>
      <c r="AQ159" s="147">
        <f t="shared" si="61"/>
        <v>0</v>
      </c>
      <c r="AR159" s="147">
        <f t="shared" si="62"/>
        <v>0</v>
      </c>
      <c r="AS159" s="190">
        <f t="shared" si="63"/>
        <v>0</v>
      </c>
      <c r="AT159" s="189">
        <f t="shared" si="64"/>
        <v>0</v>
      </c>
    </row>
    <row r="160" spans="1:46" x14ac:dyDescent="0.2">
      <c r="A160" s="10">
        <f>+IF(OR(Y160&gt;0,I160&gt;0),MAX(A$14:A159)+1,0)</f>
        <v>0</v>
      </c>
      <c r="B160" s="11"/>
      <c r="C160" s="11"/>
      <c r="D160" s="435"/>
      <c r="E160" s="435"/>
      <c r="F160" s="435"/>
      <c r="G160" s="435"/>
      <c r="H160" s="435"/>
      <c r="I160" s="435">
        <f t="shared" si="44"/>
        <v>0</v>
      </c>
      <c r="J160" s="11"/>
      <c r="K160" s="435"/>
      <c r="L160" s="435"/>
      <c r="M160" s="435"/>
      <c r="N160" s="435"/>
      <c r="O160" s="435"/>
      <c r="P160" s="435">
        <f t="shared" si="45"/>
        <v>0</v>
      </c>
      <c r="Q160" s="11"/>
      <c r="R160" s="435"/>
      <c r="S160" s="435"/>
      <c r="T160" s="435"/>
      <c r="U160" s="435"/>
      <c r="V160" s="435"/>
      <c r="W160" s="435">
        <f t="shared" si="46"/>
        <v>0</v>
      </c>
      <c r="X160" s="447">
        <f t="shared" si="47"/>
        <v>0</v>
      </c>
      <c r="Y160" s="156">
        <f t="shared" si="48"/>
        <v>0</v>
      </c>
      <c r="Z160" s="11"/>
      <c r="AA160" s="11"/>
      <c r="AB160" s="156">
        <f t="shared" si="65"/>
        <v>0</v>
      </c>
      <c r="AC160" s="149"/>
      <c r="AD160" s="396">
        <f t="shared" si="49"/>
        <v>0</v>
      </c>
      <c r="AE160" s="157">
        <f t="shared" si="50"/>
        <v>0</v>
      </c>
      <c r="AF160" s="609"/>
      <c r="AG160" s="147">
        <f t="shared" si="51"/>
        <v>0</v>
      </c>
      <c r="AH160" s="147">
        <f t="shared" si="52"/>
        <v>0</v>
      </c>
      <c r="AI160" s="186">
        <f t="shared" si="53"/>
        <v>0</v>
      </c>
      <c r="AJ160" s="147">
        <f t="shared" si="54"/>
        <v>0</v>
      </c>
      <c r="AK160" s="147">
        <f t="shared" si="55"/>
        <v>0</v>
      </c>
      <c r="AL160" s="186">
        <f t="shared" si="56"/>
        <v>0</v>
      </c>
      <c r="AM160" s="182">
        <f t="shared" si="57"/>
        <v>0</v>
      </c>
      <c r="AN160" s="147">
        <f t="shared" si="58"/>
        <v>0</v>
      </c>
      <c r="AO160" s="147">
        <f t="shared" si="59"/>
        <v>0</v>
      </c>
      <c r="AP160" s="186">
        <f t="shared" si="60"/>
        <v>0</v>
      </c>
      <c r="AQ160" s="147">
        <f t="shared" si="61"/>
        <v>0</v>
      </c>
      <c r="AR160" s="147">
        <f t="shared" si="62"/>
        <v>0</v>
      </c>
      <c r="AS160" s="190">
        <f t="shared" si="63"/>
        <v>0</v>
      </c>
      <c r="AT160" s="189">
        <f t="shared" si="64"/>
        <v>0</v>
      </c>
    </row>
    <row r="161" spans="1:46" x14ac:dyDescent="0.2">
      <c r="A161" s="10">
        <f>+IF(OR(Y161&gt;0,I161&gt;0),MAX(A$14:A160)+1,0)</f>
        <v>0</v>
      </c>
      <c r="B161" s="11"/>
      <c r="C161" s="11"/>
      <c r="D161" s="435"/>
      <c r="E161" s="435"/>
      <c r="F161" s="435"/>
      <c r="G161" s="435"/>
      <c r="H161" s="435"/>
      <c r="I161" s="435">
        <f t="shared" si="44"/>
        <v>0</v>
      </c>
      <c r="J161" s="11"/>
      <c r="K161" s="435"/>
      <c r="L161" s="435"/>
      <c r="M161" s="435"/>
      <c r="N161" s="435"/>
      <c r="O161" s="435"/>
      <c r="P161" s="435">
        <f t="shared" si="45"/>
        <v>0</v>
      </c>
      <c r="Q161" s="11"/>
      <c r="R161" s="435"/>
      <c r="S161" s="435"/>
      <c r="T161" s="435"/>
      <c r="U161" s="435"/>
      <c r="V161" s="435"/>
      <c r="W161" s="435">
        <f t="shared" si="46"/>
        <v>0</v>
      </c>
      <c r="X161" s="447">
        <f t="shared" si="47"/>
        <v>0</v>
      </c>
      <c r="Y161" s="156">
        <f t="shared" si="48"/>
        <v>0</v>
      </c>
      <c r="Z161" s="11"/>
      <c r="AA161" s="11"/>
      <c r="AB161" s="156">
        <f t="shared" si="65"/>
        <v>0</v>
      </c>
      <c r="AC161" s="149"/>
      <c r="AD161" s="396">
        <f t="shared" si="49"/>
        <v>0</v>
      </c>
      <c r="AE161" s="157">
        <f t="shared" si="50"/>
        <v>0</v>
      </c>
      <c r="AF161" s="609"/>
      <c r="AG161" s="147">
        <f t="shared" si="51"/>
        <v>0</v>
      </c>
      <c r="AH161" s="147">
        <f t="shared" si="52"/>
        <v>0</v>
      </c>
      <c r="AI161" s="186">
        <f t="shared" si="53"/>
        <v>0</v>
      </c>
      <c r="AJ161" s="147">
        <f t="shared" si="54"/>
        <v>0</v>
      </c>
      <c r="AK161" s="147">
        <f t="shared" si="55"/>
        <v>0</v>
      </c>
      <c r="AL161" s="186">
        <f t="shared" si="56"/>
        <v>0</v>
      </c>
      <c r="AM161" s="182">
        <f t="shared" si="57"/>
        <v>0</v>
      </c>
      <c r="AN161" s="147">
        <f t="shared" si="58"/>
        <v>0</v>
      </c>
      <c r="AO161" s="147">
        <f t="shared" si="59"/>
        <v>0</v>
      </c>
      <c r="AP161" s="186">
        <f t="shared" si="60"/>
        <v>0</v>
      </c>
      <c r="AQ161" s="147">
        <f t="shared" si="61"/>
        <v>0</v>
      </c>
      <c r="AR161" s="147">
        <f t="shared" si="62"/>
        <v>0</v>
      </c>
      <c r="AS161" s="190">
        <f t="shared" si="63"/>
        <v>0</v>
      </c>
      <c r="AT161" s="189">
        <f t="shared" si="64"/>
        <v>0</v>
      </c>
    </row>
    <row r="162" spans="1:46" x14ac:dyDescent="0.2">
      <c r="A162" s="10">
        <f>+IF(OR(Y162&gt;0,I162&gt;0),MAX(A$14:A161)+1,0)</f>
        <v>0</v>
      </c>
      <c r="B162" s="11"/>
      <c r="C162" s="11"/>
      <c r="D162" s="435"/>
      <c r="E162" s="435"/>
      <c r="F162" s="435"/>
      <c r="G162" s="435"/>
      <c r="H162" s="435"/>
      <c r="I162" s="435">
        <f t="shared" si="44"/>
        <v>0</v>
      </c>
      <c r="J162" s="11"/>
      <c r="K162" s="435"/>
      <c r="L162" s="435"/>
      <c r="M162" s="435"/>
      <c r="N162" s="435"/>
      <c r="O162" s="435"/>
      <c r="P162" s="435">
        <f t="shared" si="45"/>
        <v>0</v>
      </c>
      <c r="Q162" s="11"/>
      <c r="R162" s="435"/>
      <c r="S162" s="435"/>
      <c r="T162" s="435"/>
      <c r="U162" s="435"/>
      <c r="V162" s="435"/>
      <c r="W162" s="435">
        <f t="shared" si="46"/>
        <v>0</v>
      </c>
      <c r="X162" s="447">
        <f t="shared" si="47"/>
        <v>0</v>
      </c>
      <c r="Y162" s="156">
        <f t="shared" si="48"/>
        <v>0</v>
      </c>
      <c r="Z162" s="11"/>
      <c r="AA162" s="11"/>
      <c r="AB162" s="156">
        <f t="shared" si="65"/>
        <v>0</v>
      </c>
      <c r="AC162" s="149"/>
      <c r="AD162" s="396">
        <f t="shared" si="49"/>
        <v>0</v>
      </c>
      <c r="AE162" s="157">
        <f t="shared" si="50"/>
        <v>0</v>
      </c>
      <c r="AF162" s="609"/>
      <c r="AG162" s="147">
        <f t="shared" si="51"/>
        <v>0</v>
      </c>
      <c r="AH162" s="147">
        <f t="shared" si="52"/>
        <v>0</v>
      </c>
      <c r="AI162" s="186">
        <f t="shared" si="53"/>
        <v>0</v>
      </c>
      <c r="AJ162" s="147">
        <f t="shared" si="54"/>
        <v>0</v>
      </c>
      <c r="AK162" s="147">
        <f t="shared" si="55"/>
        <v>0</v>
      </c>
      <c r="AL162" s="186">
        <f t="shared" si="56"/>
        <v>0</v>
      </c>
      <c r="AM162" s="182">
        <f t="shared" si="57"/>
        <v>0</v>
      </c>
      <c r="AN162" s="147">
        <f t="shared" si="58"/>
        <v>0</v>
      </c>
      <c r="AO162" s="147">
        <f t="shared" si="59"/>
        <v>0</v>
      </c>
      <c r="AP162" s="186">
        <f t="shared" si="60"/>
        <v>0</v>
      </c>
      <c r="AQ162" s="147">
        <f t="shared" si="61"/>
        <v>0</v>
      </c>
      <c r="AR162" s="147">
        <f t="shared" si="62"/>
        <v>0</v>
      </c>
      <c r="AS162" s="190">
        <f t="shared" si="63"/>
        <v>0</v>
      </c>
      <c r="AT162" s="189">
        <f t="shared" si="64"/>
        <v>0</v>
      </c>
    </row>
    <row r="163" spans="1:46" x14ac:dyDescent="0.2">
      <c r="A163" s="10">
        <f>+IF(OR(Y163&gt;0,I163&gt;0),MAX(A$14:A162)+1,0)</f>
        <v>0</v>
      </c>
      <c r="B163" s="11"/>
      <c r="C163" s="11"/>
      <c r="D163" s="435"/>
      <c r="E163" s="435"/>
      <c r="F163" s="435"/>
      <c r="G163" s="435"/>
      <c r="H163" s="435"/>
      <c r="I163" s="435">
        <f t="shared" si="44"/>
        <v>0</v>
      </c>
      <c r="J163" s="11"/>
      <c r="K163" s="435"/>
      <c r="L163" s="435"/>
      <c r="M163" s="435"/>
      <c r="N163" s="435"/>
      <c r="O163" s="435"/>
      <c r="P163" s="435">
        <f t="shared" si="45"/>
        <v>0</v>
      </c>
      <c r="Q163" s="11"/>
      <c r="R163" s="435"/>
      <c r="S163" s="435"/>
      <c r="T163" s="435"/>
      <c r="U163" s="435"/>
      <c r="V163" s="435"/>
      <c r="W163" s="435">
        <f t="shared" si="46"/>
        <v>0</v>
      </c>
      <c r="X163" s="447">
        <f t="shared" si="47"/>
        <v>0</v>
      </c>
      <c r="Y163" s="156">
        <f t="shared" si="48"/>
        <v>0</v>
      </c>
      <c r="Z163" s="11"/>
      <c r="AA163" s="11"/>
      <c r="AB163" s="156">
        <f t="shared" si="65"/>
        <v>0</v>
      </c>
      <c r="AC163" s="149"/>
      <c r="AD163" s="396">
        <f t="shared" si="49"/>
        <v>0</v>
      </c>
      <c r="AE163" s="157">
        <f t="shared" si="50"/>
        <v>0</v>
      </c>
      <c r="AF163" s="609"/>
      <c r="AG163" s="147">
        <f t="shared" si="51"/>
        <v>0</v>
      </c>
      <c r="AH163" s="147">
        <f t="shared" si="52"/>
        <v>0</v>
      </c>
      <c r="AI163" s="186">
        <f t="shared" si="53"/>
        <v>0</v>
      </c>
      <c r="AJ163" s="147">
        <f t="shared" si="54"/>
        <v>0</v>
      </c>
      <c r="AK163" s="147">
        <f t="shared" si="55"/>
        <v>0</v>
      </c>
      <c r="AL163" s="186">
        <f t="shared" si="56"/>
        <v>0</v>
      </c>
      <c r="AM163" s="182">
        <f t="shared" si="57"/>
        <v>0</v>
      </c>
      <c r="AN163" s="147">
        <f t="shared" si="58"/>
        <v>0</v>
      </c>
      <c r="AO163" s="147">
        <f t="shared" si="59"/>
        <v>0</v>
      </c>
      <c r="AP163" s="186">
        <f t="shared" si="60"/>
        <v>0</v>
      </c>
      <c r="AQ163" s="147">
        <f t="shared" si="61"/>
        <v>0</v>
      </c>
      <c r="AR163" s="147">
        <f t="shared" si="62"/>
        <v>0</v>
      </c>
      <c r="AS163" s="190">
        <f t="shared" si="63"/>
        <v>0</v>
      </c>
      <c r="AT163" s="189">
        <f t="shared" si="64"/>
        <v>0</v>
      </c>
    </row>
    <row r="164" spans="1:46" x14ac:dyDescent="0.2">
      <c r="A164" s="10">
        <f>+IF(OR(Y164&gt;0,I164&gt;0),MAX(A$14:A163)+1,0)</f>
        <v>0</v>
      </c>
      <c r="B164" s="11"/>
      <c r="C164" s="11"/>
      <c r="D164" s="435"/>
      <c r="E164" s="435"/>
      <c r="F164" s="435"/>
      <c r="G164" s="435"/>
      <c r="H164" s="435"/>
      <c r="I164" s="435">
        <f t="shared" si="44"/>
        <v>0</v>
      </c>
      <c r="J164" s="11"/>
      <c r="K164" s="435"/>
      <c r="L164" s="435"/>
      <c r="M164" s="435"/>
      <c r="N164" s="435"/>
      <c r="O164" s="435"/>
      <c r="P164" s="435">
        <f t="shared" si="45"/>
        <v>0</v>
      </c>
      <c r="Q164" s="11"/>
      <c r="R164" s="435"/>
      <c r="S164" s="435"/>
      <c r="T164" s="435"/>
      <c r="U164" s="435"/>
      <c r="V164" s="435"/>
      <c r="W164" s="435">
        <f t="shared" si="46"/>
        <v>0</v>
      </c>
      <c r="X164" s="447">
        <f t="shared" si="47"/>
        <v>0</v>
      </c>
      <c r="Y164" s="156">
        <f t="shared" si="48"/>
        <v>0</v>
      </c>
      <c r="Z164" s="11"/>
      <c r="AA164" s="11"/>
      <c r="AB164" s="156">
        <f t="shared" si="65"/>
        <v>0</v>
      </c>
      <c r="AC164" s="149"/>
      <c r="AD164" s="396">
        <f t="shared" si="49"/>
        <v>0</v>
      </c>
      <c r="AE164" s="157">
        <f t="shared" si="50"/>
        <v>0</v>
      </c>
      <c r="AF164" s="609"/>
      <c r="AG164" s="147">
        <f t="shared" si="51"/>
        <v>0</v>
      </c>
      <c r="AH164" s="147">
        <f t="shared" si="52"/>
        <v>0</v>
      </c>
      <c r="AI164" s="186">
        <f t="shared" si="53"/>
        <v>0</v>
      </c>
      <c r="AJ164" s="147">
        <f t="shared" si="54"/>
        <v>0</v>
      </c>
      <c r="AK164" s="147">
        <f t="shared" si="55"/>
        <v>0</v>
      </c>
      <c r="AL164" s="186">
        <f t="shared" si="56"/>
        <v>0</v>
      </c>
      <c r="AM164" s="182">
        <f t="shared" si="57"/>
        <v>0</v>
      </c>
      <c r="AN164" s="147">
        <f t="shared" si="58"/>
        <v>0</v>
      </c>
      <c r="AO164" s="147">
        <f t="shared" si="59"/>
        <v>0</v>
      </c>
      <c r="AP164" s="186">
        <f t="shared" si="60"/>
        <v>0</v>
      </c>
      <c r="AQ164" s="147">
        <f t="shared" si="61"/>
        <v>0</v>
      </c>
      <c r="AR164" s="147">
        <f t="shared" si="62"/>
        <v>0</v>
      </c>
      <c r="AS164" s="190">
        <f t="shared" si="63"/>
        <v>0</v>
      </c>
      <c r="AT164" s="189">
        <f t="shared" si="64"/>
        <v>0</v>
      </c>
    </row>
    <row r="165" spans="1:46" x14ac:dyDescent="0.2">
      <c r="A165" s="10">
        <f>+IF(OR(Y165&gt;0,I165&gt;0),MAX(A$14:A164)+1,0)</f>
        <v>0</v>
      </c>
      <c r="B165" s="11"/>
      <c r="C165" s="11"/>
      <c r="D165" s="435"/>
      <c r="E165" s="435"/>
      <c r="F165" s="435"/>
      <c r="G165" s="435"/>
      <c r="H165" s="435"/>
      <c r="I165" s="435">
        <f t="shared" si="44"/>
        <v>0</v>
      </c>
      <c r="J165" s="11"/>
      <c r="K165" s="435"/>
      <c r="L165" s="435"/>
      <c r="M165" s="435"/>
      <c r="N165" s="435"/>
      <c r="O165" s="435"/>
      <c r="P165" s="435">
        <f t="shared" si="45"/>
        <v>0</v>
      </c>
      <c r="Q165" s="11"/>
      <c r="R165" s="435"/>
      <c r="S165" s="435"/>
      <c r="T165" s="435"/>
      <c r="U165" s="435"/>
      <c r="V165" s="435"/>
      <c r="W165" s="435">
        <f t="shared" si="46"/>
        <v>0</v>
      </c>
      <c r="X165" s="447">
        <f t="shared" si="47"/>
        <v>0</v>
      </c>
      <c r="Y165" s="156">
        <f t="shared" si="48"/>
        <v>0</v>
      </c>
      <c r="Z165" s="11"/>
      <c r="AA165" s="11"/>
      <c r="AB165" s="156">
        <f t="shared" si="65"/>
        <v>0</v>
      </c>
      <c r="AC165" s="149"/>
      <c r="AD165" s="396">
        <f t="shared" si="49"/>
        <v>0</v>
      </c>
      <c r="AE165" s="157">
        <f t="shared" si="50"/>
        <v>0</v>
      </c>
      <c r="AF165" s="609"/>
      <c r="AG165" s="147">
        <f t="shared" si="51"/>
        <v>0</v>
      </c>
      <c r="AH165" s="147">
        <f t="shared" si="52"/>
        <v>0</v>
      </c>
      <c r="AI165" s="186">
        <f t="shared" si="53"/>
        <v>0</v>
      </c>
      <c r="AJ165" s="147">
        <f t="shared" si="54"/>
        <v>0</v>
      </c>
      <c r="AK165" s="147">
        <f t="shared" si="55"/>
        <v>0</v>
      </c>
      <c r="AL165" s="186">
        <f t="shared" si="56"/>
        <v>0</v>
      </c>
      <c r="AM165" s="182">
        <f t="shared" si="57"/>
        <v>0</v>
      </c>
      <c r="AN165" s="147">
        <f t="shared" si="58"/>
        <v>0</v>
      </c>
      <c r="AO165" s="147">
        <f t="shared" si="59"/>
        <v>0</v>
      </c>
      <c r="AP165" s="186">
        <f t="shared" si="60"/>
        <v>0</v>
      </c>
      <c r="AQ165" s="147">
        <f t="shared" si="61"/>
        <v>0</v>
      </c>
      <c r="AR165" s="147">
        <f t="shared" si="62"/>
        <v>0</v>
      </c>
      <c r="AS165" s="190">
        <f t="shared" si="63"/>
        <v>0</v>
      </c>
      <c r="AT165" s="189">
        <f t="shared" si="64"/>
        <v>0</v>
      </c>
    </row>
    <row r="166" spans="1:46" x14ac:dyDescent="0.2">
      <c r="A166" s="10">
        <f>+IF(OR(Y166&gt;0,I166&gt;0),MAX(A$14:A165)+1,0)</f>
        <v>0</v>
      </c>
      <c r="B166" s="11"/>
      <c r="C166" s="11"/>
      <c r="D166" s="435"/>
      <c r="E166" s="435"/>
      <c r="F166" s="435"/>
      <c r="G166" s="435"/>
      <c r="H166" s="435"/>
      <c r="I166" s="435">
        <f t="shared" si="44"/>
        <v>0</v>
      </c>
      <c r="J166" s="11"/>
      <c r="K166" s="435"/>
      <c r="L166" s="435"/>
      <c r="M166" s="435"/>
      <c r="N166" s="435"/>
      <c r="O166" s="435"/>
      <c r="P166" s="435">
        <f t="shared" si="45"/>
        <v>0</v>
      </c>
      <c r="Q166" s="11"/>
      <c r="R166" s="435"/>
      <c r="S166" s="435"/>
      <c r="T166" s="435"/>
      <c r="U166" s="435"/>
      <c r="V166" s="435"/>
      <c r="W166" s="435">
        <f t="shared" si="46"/>
        <v>0</v>
      </c>
      <c r="X166" s="447">
        <f t="shared" si="47"/>
        <v>0</v>
      </c>
      <c r="Y166" s="156">
        <f t="shared" si="48"/>
        <v>0</v>
      </c>
      <c r="Z166" s="11"/>
      <c r="AA166" s="11"/>
      <c r="AB166" s="156">
        <f t="shared" si="65"/>
        <v>0</v>
      </c>
      <c r="AC166" s="149"/>
      <c r="AD166" s="396">
        <f t="shared" si="49"/>
        <v>0</v>
      </c>
      <c r="AE166" s="157">
        <f t="shared" si="50"/>
        <v>0</v>
      </c>
      <c r="AF166" s="609"/>
      <c r="AG166" s="147">
        <f t="shared" si="51"/>
        <v>0</v>
      </c>
      <c r="AH166" s="147">
        <f t="shared" si="52"/>
        <v>0</v>
      </c>
      <c r="AI166" s="186">
        <f t="shared" si="53"/>
        <v>0</v>
      </c>
      <c r="AJ166" s="147">
        <f t="shared" si="54"/>
        <v>0</v>
      </c>
      <c r="AK166" s="147">
        <f t="shared" si="55"/>
        <v>0</v>
      </c>
      <c r="AL166" s="186">
        <f t="shared" si="56"/>
        <v>0</v>
      </c>
      <c r="AM166" s="182">
        <f t="shared" si="57"/>
        <v>0</v>
      </c>
      <c r="AN166" s="147">
        <f t="shared" si="58"/>
        <v>0</v>
      </c>
      <c r="AO166" s="147">
        <f t="shared" si="59"/>
        <v>0</v>
      </c>
      <c r="AP166" s="186">
        <f t="shared" si="60"/>
        <v>0</v>
      </c>
      <c r="AQ166" s="147">
        <f t="shared" si="61"/>
        <v>0</v>
      </c>
      <c r="AR166" s="147">
        <f t="shared" si="62"/>
        <v>0</v>
      </c>
      <c r="AS166" s="190">
        <f t="shared" si="63"/>
        <v>0</v>
      </c>
      <c r="AT166" s="189">
        <f t="shared" si="64"/>
        <v>0</v>
      </c>
    </row>
    <row r="167" spans="1:46" x14ac:dyDescent="0.2">
      <c r="A167" s="10">
        <f>+IF(OR(Y167&gt;0,I167&gt;0),MAX(A$14:A166)+1,0)</f>
        <v>0</v>
      </c>
      <c r="B167" s="11"/>
      <c r="C167" s="11"/>
      <c r="D167" s="435"/>
      <c r="E167" s="435"/>
      <c r="F167" s="435"/>
      <c r="G167" s="435"/>
      <c r="H167" s="435"/>
      <c r="I167" s="435">
        <f t="shared" si="44"/>
        <v>0</v>
      </c>
      <c r="J167" s="11"/>
      <c r="K167" s="435"/>
      <c r="L167" s="435"/>
      <c r="M167" s="435"/>
      <c r="N167" s="435"/>
      <c r="O167" s="435"/>
      <c r="P167" s="435">
        <f t="shared" si="45"/>
        <v>0</v>
      </c>
      <c r="Q167" s="11"/>
      <c r="R167" s="435"/>
      <c r="S167" s="435"/>
      <c r="T167" s="435"/>
      <c r="U167" s="435"/>
      <c r="V167" s="435"/>
      <c r="W167" s="435">
        <f t="shared" si="46"/>
        <v>0</v>
      </c>
      <c r="X167" s="447">
        <f t="shared" si="47"/>
        <v>0</v>
      </c>
      <c r="Y167" s="156">
        <f t="shared" si="48"/>
        <v>0</v>
      </c>
      <c r="Z167" s="11"/>
      <c r="AA167" s="11"/>
      <c r="AB167" s="156">
        <f t="shared" si="65"/>
        <v>0</v>
      </c>
      <c r="AC167" s="149"/>
      <c r="AD167" s="396">
        <f t="shared" si="49"/>
        <v>0</v>
      </c>
      <c r="AE167" s="157">
        <f t="shared" si="50"/>
        <v>0</v>
      </c>
      <c r="AF167" s="609"/>
      <c r="AG167" s="147">
        <f t="shared" si="51"/>
        <v>0</v>
      </c>
      <c r="AH167" s="147">
        <f t="shared" si="52"/>
        <v>0</v>
      </c>
      <c r="AI167" s="186">
        <f t="shared" si="53"/>
        <v>0</v>
      </c>
      <c r="AJ167" s="147">
        <f t="shared" si="54"/>
        <v>0</v>
      </c>
      <c r="AK167" s="147">
        <f t="shared" si="55"/>
        <v>0</v>
      </c>
      <c r="AL167" s="186">
        <f t="shared" si="56"/>
        <v>0</v>
      </c>
      <c r="AM167" s="182">
        <f t="shared" si="57"/>
        <v>0</v>
      </c>
      <c r="AN167" s="147">
        <f t="shared" si="58"/>
        <v>0</v>
      </c>
      <c r="AO167" s="147">
        <f t="shared" si="59"/>
        <v>0</v>
      </c>
      <c r="AP167" s="186">
        <f t="shared" si="60"/>
        <v>0</v>
      </c>
      <c r="AQ167" s="147">
        <f t="shared" si="61"/>
        <v>0</v>
      </c>
      <c r="AR167" s="147">
        <f t="shared" si="62"/>
        <v>0</v>
      </c>
      <c r="AS167" s="190">
        <f t="shared" si="63"/>
        <v>0</v>
      </c>
      <c r="AT167" s="189">
        <f t="shared" si="64"/>
        <v>0</v>
      </c>
    </row>
    <row r="168" spans="1:46" x14ac:dyDescent="0.2">
      <c r="A168" s="10">
        <f>+IF(OR(Y168&gt;0,I168&gt;0),MAX(A$14:A167)+1,0)</f>
        <v>0</v>
      </c>
      <c r="B168" s="11"/>
      <c r="C168" s="11"/>
      <c r="D168" s="435"/>
      <c r="E168" s="435"/>
      <c r="F168" s="435"/>
      <c r="G168" s="435"/>
      <c r="H168" s="435"/>
      <c r="I168" s="435">
        <f t="shared" si="44"/>
        <v>0</v>
      </c>
      <c r="J168" s="11"/>
      <c r="K168" s="435"/>
      <c r="L168" s="435"/>
      <c r="M168" s="435"/>
      <c r="N168" s="435"/>
      <c r="O168" s="435"/>
      <c r="P168" s="435">
        <f t="shared" si="45"/>
        <v>0</v>
      </c>
      <c r="Q168" s="11"/>
      <c r="R168" s="435"/>
      <c r="S168" s="435"/>
      <c r="T168" s="435"/>
      <c r="U168" s="435"/>
      <c r="V168" s="435"/>
      <c r="W168" s="435">
        <f t="shared" si="46"/>
        <v>0</v>
      </c>
      <c r="X168" s="447">
        <f t="shared" si="47"/>
        <v>0</v>
      </c>
      <c r="Y168" s="156">
        <f t="shared" si="48"/>
        <v>0</v>
      </c>
      <c r="Z168" s="11"/>
      <c r="AA168" s="11"/>
      <c r="AB168" s="156">
        <f t="shared" si="65"/>
        <v>0</v>
      </c>
      <c r="AC168" s="149"/>
      <c r="AD168" s="396">
        <f t="shared" si="49"/>
        <v>0</v>
      </c>
      <c r="AE168" s="157">
        <f t="shared" si="50"/>
        <v>0</v>
      </c>
      <c r="AF168" s="609"/>
      <c r="AG168" s="147">
        <f t="shared" si="51"/>
        <v>0</v>
      </c>
      <c r="AH168" s="147">
        <f t="shared" si="52"/>
        <v>0</v>
      </c>
      <c r="AI168" s="186">
        <f t="shared" si="53"/>
        <v>0</v>
      </c>
      <c r="AJ168" s="147">
        <f t="shared" si="54"/>
        <v>0</v>
      </c>
      <c r="AK168" s="147">
        <f t="shared" si="55"/>
        <v>0</v>
      </c>
      <c r="AL168" s="186">
        <f t="shared" si="56"/>
        <v>0</v>
      </c>
      <c r="AM168" s="182">
        <f t="shared" si="57"/>
        <v>0</v>
      </c>
      <c r="AN168" s="147">
        <f t="shared" si="58"/>
        <v>0</v>
      </c>
      <c r="AO168" s="147">
        <f t="shared" si="59"/>
        <v>0</v>
      </c>
      <c r="AP168" s="186">
        <f t="shared" si="60"/>
        <v>0</v>
      </c>
      <c r="AQ168" s="147">
        <f t="shared" si="61"/>
        <v>0</v>
      </c>
      <c r="AR168" s="147">
        <f t="shared" si="62"/>
        <v>0</v>
      </c>
      <c r="AS168" s="190">
        <f t="shared" si="63"/>
        <v>0</v>
      </c>
      <c r="AT168" s="189">
        <f t="shared" si="64"/>
        <v>0</v>
      </c>
    </row>
    <row r="169" spans="1:46" x14ac:dyDescent="0.2">
      <c r="A169" s="10">
        <f>+IF(OR(Y169&gt;0,I169&gt;0),MAX(A$14:A168)+1,0)</f>
        <v>0</v>
      </c>
      <c r="B169" s="11"/>
      <c r="C169" s="11"/>
      <c r="D169" s="435"/>
      <c r="E169" s="435"/>
      <c r="F169" s="435"/>
      <c r="G169" s="435"/>
      <c r="H169" s="435"/>
      <c r="I169" s="435">
        <f t="shared" si="44"/>
        <v>0</v>
      </c>
      <c r="J169" s="11"/>
      <c r="K169" s="435"/>
      <c r="L169" s="435"/>
      <c r="M169" s="435"/>
      <c r="N169" s="435"/>
      <c r="O169" s="435"/>
      <c r="P169" s="435">
        <f t="shared" si="45"/>
        <v>0</v>
      </c>
      <c r="Q169" s="11"/>
      <c r="R169" s="435"/>
      <c r="S169" s="435"/>
      <c r="T169" s="435"/>
      <c r="U169" s="435"/>
      <c r="V169" s="435"/>
      <c r="W169" s="435">
        <f t="shared" si="46"/>
        <v>0</v>
      </c>
      <c r="X169" s="447">
        <f t="shared" si="47"/>
        <v>0</v>
      </c>
      <c r="Y169" s="156">
        <f t="shared" si="48"/>
        <v>0</v>
      </c>
      <c r="Z169" s="11"/>
      <c r="AA169" s="11"/>
      <c r="AB169" s="156">
        <f t="shared" si="65"/>
        <v>0</v>
      </c>
      <c r="AC169" s="149"/>
      <c r="AD169" s="396">
        <f t="shared" si="49"/>
        <v>0</v>
      </c>
      <c r="AE169" s="157">
        <f t="shared" si="50"/>
        <v>0</v>
      </c>
      <c r="AF169" s="609"/>
      <c r="AG169" s="147">
        <f t="shared" si="51"/>
        <v>0</v>
      </c>
      <c r="AH169" s="147">
        <f t="shared" si="52"/>
        <v>0</v>
      </c>
      <c r="AI169" s="186">
        <f t="shared" si="53"/>
        <v>0</v>
      </c>
      <c r="AJ169" s="147">
        <f t="shared" si="54"/>
        <v>0</v>
      </c>
      <c r="AK169" s="147">
        <f t="shared" si="55"/>
        <v>0</v>
      </c>
      <c r="AL169" s="186">
        <f t="shared" si="56"/>
        <v>0</v>
      </c>
      <c r="AM169" s="182">
        <f t="shared" si="57"/>
        <v>0</v>
      </c>
      <c r="AN169" s="147">
        <f t="shared" si="58"/>
        <v>0</v>
      </c>
      <c r="AO169" s="147">
        <f t="shared" si="59"/>
        <v>0</v>
      </c>
      <c r="AP169" s="186">
        <f t="shared" si="60"/>
        <v>0</v>
      </c>
      <c r="AQ169" s="147">
        <f t="shared" si="61"/>
        <v>0</v>
      </c>
      <c r="AR169" s="147">
        <f t="shared" si="62"/>
        <v>0</v>
      </c>
      <c r="AS169" s="190">
        <f t="shared" si="63"/>
        <v>0</v>
      </c>
      <c r="AT169" s="189">
        <f t="shared" si="64"/>
        <v>0</v>
      </c>
    </row>
    <row r="170" spans="1:46" x14ac:dyDescent="0.2">
      <c r="A170" s="10">
        <f>+IF(OR(Y170&gt;0,I170&gt;0),MAX(A$14:A169)+1,0)</f>
        <v>0</v>
      </c>
      <c r="B170" s="11"/>
      <c r="C170" s="11"/>
      <c r="D170" s="435"/>
      <c r="E170" s="435"/>
      <c r="F170" s="435"/>
      <c r="G170" s="435"/>
      <c r="H170" s="435"/>
      <c r="I170" s="435">
        <f t="shared" si="44"/>
        <v>0</v>
      </c>
      <c r="J170" s="11"/>
      <c r="K170" s="435"/>
      <c r="L170" s="435"/>
      <c r="M170" s="435"/>
      <c r="N170" s="435"/>
      <c r="O170" s="435"/>
      <c r="P170" s="435">
        <f t="shared" si="45"/>
        <v>0</v>
      </c>
      <c r="Q170" s="11"/>
      <c r="R170" s="435"/>
      <c r="S170" s="435"/>
      <c r="T170" s="435"/>
      <c r="U170" s="435"/>
      <c r="V170" s="435"/>
      <c r="W170" s="435">
        <f t="shared" si="46"/>
        <v>0</v>
      </c>
      <c r="X170" s="447">
        <f t="shared" si="47"/>
        <v>0</v>
      </c>
      <c r="Y170" s="156">
        <f t="shared" si="48"/>
        <v>0</v>
      </c>
      <c r="Z170" s="11"/>
      <c r="AA170" s="11"/>
      <c r="AB170" s="156">
        <f t="shared" si="65"/>
        <v>0</v>
      </c>
      <c r="AC170" s="149"/>
      <c r="AD170" s="396">
        <f t="shared" si="49"/>
        <v>0</v>
      </c>
      <c r="AE170" s="157">
        <f t="shared" si="50"/>
        <v>0</v>
      </c>
      <c r="AF170" s="609"/>
      <c r="AG170" s="147">
        <f t="shared" si="51"/>
        <v>0</v>
      </c>
      <c r="AH170" s="147">
        <f t="shared" si="52"/>
        <v>0</v>
      </c>
      <c r="AI170" s="186">
        <f t="shared" si="53"/>
        <v>0</v>
      </c>
      <c r="AJ170" s="147">
        <f t="shared" si="54"/>
        <v>0</v>
      </c>
      <c r="AK170" s="147">
        <f t="shared" si="55"/>
        <v>0</v>
      </c>
      <c r="AL170" s="186">
        <f t="shared" si="56"/>
        <v>0</v>
      </c>
      <c r="AM170" s="182">
        <f t="shared" si="57"/>
        <v>0</v>
      </c>
      <c r="AN170" s="147">
        <f t="shared" si="58"/>
        <v>0</v>
      </c>
      <c r="AO170" s="147">
        <f t="shared" si="59"/>
        <v>0</v>
      </c>
      <c r="AP170" s="186">
        <f t="shared" si="60"/>
        <v>0</v>
      </c>
      <c r="AQ170" s="147">
        <f t="shared" si="61"/>
        <v>0</v>
      </c>
      <c r="AR170" s="147">
        <f t="shared" si="62"/>
        <v>0</v>
      </c>
      <c r="AS170" s="190">
        <f t="shared" si="63"/>
        <v>0</v>
      </c>
      <c r="AT170" s="189">
        <f t="shared" si="64"/>
        <v>0</v>
      </c>
    </row>
    <row r="171" spans="1:46" x14ac:dyDescent="0.2">
      <c r="A171" s="10">
        <f>+IF(OR(Y171&gt;0,I171&gt;0),MAX(A$14:A170)+1,0)</f>
        <v>0</v>
      </c>
      <c r="B171" s="11"/>
      <c r="C171" s="11"/>
      <c r="D171" s="435"/>
      <c r="E171" s="435"/>
      <c r="F171" s="435"/>
      <c r="G171" s="435"/>
      <c r="H171" s="435"/>
      <c r="I171" s="435">
        <f t="shared" si="44"/>
        <v>0</v>
      </c>
      <c r="J171" s="11"/>
      <c r="K171" s="435"/>
      <c r="L171" s="435"/>
      <c r="M171" s="435"/>
      <c r="N171" s="435"/>
      <c r="O171" s="435"/>
      <c r="P171" s="435">
        <f t="shared" si="45"/>
        <v>0</v>
      </c>
      <c r="Q171" s="11"/>
      <c r="R171" s="435"/>
      <c r="S171" s="435"/>
      <c r="T171" s="435"/>
      <c r="U171" s="435"/>
      <c r="V171" s="435"/>
      <c r="W171" s="435">
        <f t="shared" si="46"/>
        <v>0</v>
      </c>
      <c r="X171" s="447">
        <f t="shared" si="47"/>
        <v>0</v>
      </c>
      <c r="Y171" s="156">
        <f t="shared" si="48"/>
        <v>0</v>
      </c>
      <c r="Z171" s="11"/>
      <c r="AA171" s="11"/>
      <c r="AB171" s="156">
        <f t="shared" si="65"/>
        <v>0</v>
      </c>
      <c r="AC171" s="149"/>
      <c r="AD171" s="396">
        <f t="shared" si="49"/>
        <v>0</v>
      </c>
      <c r="AE171" s="157">
        <f t="shared" si="50"/>
        <v>0</v>
      </c>
      <c r="AF171" s="609"/>
      <c r="AG171" s="147">
        <f t="shared" si="51"/>
        <v>0</v>
      </c>
      <c r="AH171" s="147">
        <f t="shared" si="52"/>
        <v>0</v>
      </c>
      <c r="AI171" s="186">
        <f t="shared" si="53"/>
        <v>0</v>
      </c>
      <c r="AJ171" s="147">
        <f t="shared" si="54"/>
        <v>0</v>
      </c>
      <c r="AK171" s="147">
        <f t="shared" si="55"/>
        <v>0</v>
      </c>
      <c r="AL171" s="186">
        <f t="shared" si="56"/>
        <v>0</v>
      </c>
      <c r="AM171" s="182">
        <f t="shared" si="57"/>
        <v>0</v>
      </c>
      <c r="AN171" s="147">
        <f t="shared" si="58"/>
        <v>0</v>
      </c>
      <c r="AO171" s="147">
        <f t="shared" si="59"/>
        <v>0</v>
      </c>
      <c r="AP171" s="186">
        <f t="shared" si="60"/>
        <v>0</v>
      </c>
      <c r="AQ171" s="147">
        <f t="shared" si="61"/>
        <v>0</v>
      </c>
      <c r="AR171" s="147">
        <f t="shared" si="62"/>
        <v>0</v>
      </c>
      <c r="AS171" s="190">
        <f t="shared" si="63"/>
        <v>0</v>
      </c>
      <c r="AT171" s="189">
        <f t="shared" si="64"/>
        <v>0</v>
      </c>
    </row>
    <row r="172" spans="1:46" x14ac:dyDescent="0.2">
      <c r="A172" s="10">
        <f>+IF(OR(Y172&gt;0,I172&gt;0),MAX(A$14:A171)+1,0)</f>
        <v>0</v>
      </c>
      <c r="B172" s="11"/>
      <c r="C172" s="11"/>
      <c r="D172" s="435"/>
      <c r="E172" s="435"/>
      <c r="F172" s="435"/>
      <c r="G172" s="435"/>
      <c r="H172" s="435"/>
      <c r="I172" s="435">
        <f t="shared" si="44"/>
        <v>0</v>
      </c>
      <c r="J172" s="11"/>
      <c r="K172" s="435"/>
      <c r="L172" s="435"/>
      <c r="M172" s="435"/>
      <c r="N172" s="435"/>
      <c r="O172" s="435"/>
      <c r="P172" s="435">
        <f t="shared" si="45"/>
        <v>0</v>
      </c>
      <c r="Q172" s="11"/>
      <c r="R172" s="435"/>
      <c r="S172" s="435"/>
      <c r="T172" s="435"/>
      <c r="U172" s="435"/>
      <c r="V172" s="435"/>
      <c r="W172" s="435">
        <f t="shared" si="46"/>
        <v>0</v>
      </c>
      <c r="X172" s="447">
        <f t="shared" si="47"/>
        <v>0</v>
      </c>
      <c r="Y172" s="156">
        <f t="shared" si="48"/>
        <v>0</v>
      </c>
      <c r="Z172" s="11"/>
      <c r="AA172" s="11"/>
      <c r="AB172" s="156">
        <f t="shared" si="65"/>
        <v>0</v>
      </c>
      <c r="AC172" s="149"/>
      <c r="AD172" s="396">
        <f t="shared" si="49"/>
        <v>0</v>
      </c>
      <c r="AE172" s="157">
        <f t="shared" si="50"/>
        <v>0</v>
      </c>
      <c r="AF172" s="609"/>
      <c r="AG172" s="147">
        <f t="shared" si="51"/>
        <v>0</v>
      </c>
      <c r="AH172" s="147">
        <f t="shared" si="52"/>
        <v>0</v>
      </c>
      <c r="AI172" s="186">
        <f t="shared" si="53"/>
        <v>0</v>
      </c>
      <c r="AJ172" s="147">
        <f t="shared" si="54"/>
        <v>0</v>
      </c>
      <c r="AK172" s="147">
        <f t="shared" si="55"/>
        <v>0</v>
      </c>
      <c r="AL172" s="186">
        <f t="shared" si="56"/>
        <v>0</v>
      </c>
      <c r="AM172" s="182">
        <f t="shared" si="57"/>
        <v>0</v>
      </c>
      <c r="AN172" s="147">
        <f t="shared" si="58"/>
        <v>0</v>
      </c>
      <c r="AO172" s="147">
        <f t="shared" si="59"/>
        <v>0</v>
      </c>
      <c r="AP172" s="186">
        <f t="shared" si="60"/>
        <v>0</v>
      </c>
      <c r="AQ172" s="147">
        <f t="shared" si="61"/>
        <v>0</v>
      </c>
      <c r="AR172" s="147">
        <f t="shared" si="62"/>
        <v>0</v>
      </c>
      <c r="AS172" s="190">
        <f t="shared" si="63"/>
        <v>0</v>
      </c>
      <c r="AT172" s="189">
        <f t="shared" si="64"/>
        <v>0</v>
      </c>
    </row>
    <row r="173" spans="1:46" x14ac:dyDescent="0.2">
      <c r="A173" s="10">
        <f>+IF(OR(Y173&gt;0,I173&gt;0),MAX(A$14:A172)+1,0)</f>
        <v>0</v>
      </c>
      <c r="B173" s="11"/>
      <c r="C173" s="11"/>
      <c r="D173" s="435"/>
      <c r="E173" s="435"/>
      <c r="F173" s="435"/>
      <c r="G173" s="435"/>
      <c r="H173" s="435"/>
      <c r="I173" s="435">
        <f t="shared" si="44"/>
        <v>0</v>
      </c>
      <c r="J173" s="11"/>
      <c r="K173" s="435"/>
      <c r="L173" s="435"/>
      <c r="M173" s="435"/>
      <c r="N173" s="435"/>
      <c r="O173" s="435"/>
      <c r="P173" s="435">
        <f t="shared" si="45"/>
        <v>0</v>
      </c>
      <c r="Q173" s="11"/>
      <c r="R173" s="435"/>
      <c r="S173" s="435"/>
      <c r="T173" s="435"/>
      <c r="U173" s="435"/>
      <c r="V173" s="435"/>
      <c r="W173" s="435">
        <f t="shared" si="46"/>
        <v>0</v>
      </c>
      <c r="X173" s="447">
        <f t="shared" si="47"/>
        <v>0</v>
      </c>
      <c r="Y173" s="156">
        <f t="shared" si="48"/>
        <v>0</v>
      </c>
      <c r="Z173" s="11"/>
      <c r="AA173" s="11"/>
      <c r="AB173" s="156">
        <f t="shared" si="65"/>
        <v>0</v>
      </c>
      <c r="AC173" s="149"/>
      <c r="AD173" s="396">
        <f t="shared" si="49"/>
        <v>0</v>
      </c>
      <c r="AE173" s="157">
        <f t="shared" si="50"/>
        <v>0</v>
      </c>
      <c r="AF173" s="609"/>
      <c r="AG173" s="147">
        <f t="shared" si="51"/>
        <v>0</v>
      </c>
      <c r="AH173" s="147">
        <f t="shared" si="52"/>
        <v>0</v>
      </c>
      <c r="AI173" s="186">
        <f t="shared" si="53"/>
        <v>0</v>
      </c>
      <c r="AJ173" s="147">
        <f t="shared" si="54"/>
        <v>0</v>
      </c>
      <c r="AK173" s="147">
        <f t="shared" si="55"/>
        <v>0</v>
      </c>
      <c r="AL173" s="186">
        <f t="shared" si="56"/>
        <v>0</v>
      </c>
      <c r="AM173" s="182">
        <f t="shared" si="57"/>
        <v>0</v>
      </c>
      <c r="AN173" s="147">
        <f t="shared" si="58"/>
        <v>0</v>
      </c>
      <c r="AO173" s="147">
        <f t="shared" si="59"/>
        <v>0</v>
      </c>
      <c r="AP173" s="186">
        <f t="shared" si="60"/>
        <v>0</v>
      </c>
      <c r="AQ173" s="147">
        <f t="shared" si="61"/>
        <v>0</v>
      </c>
      <c r="AR173" s="147">
        <f t="shared" si="62"/>
        <v>0</v>
      </c>
      <c r="AS173" s="190">
        <f t="shared" si="63"/>
        <v>0</v>
      </c>
      <c r="AT173" s="189">
        <f t="shared" si="64"/>
        <v>0</v>
      </c>
    </row>
    <row r="174" spans="1:46" x14ac:dyDescent="0.2">
      <c r="A174" s="10">
        <f>+IF(OR(Y174&gt;0,I174&gt;0),MAX(A$14:A173)+1,0)</f>
        <v>0</v>
      </c>
      <c r="B174" s="11"/>
      <c r="C174" s="11"/>
      <c r="D174" s="435"/>
      <c r="E174" s="435"/>
      <c r="F174" s="435"/>
      <c r="G174" s="435"/>
      <c r="H174" s="435"/>
      <c r="I174" s="435">
        <f t="shared" si="44"/>
        <v>0</v>
      </c>
      <c r="J174" s="11"/>
      <c r="K174" s="435"/>
      <c r="L174" s="435"/>
      <c r="M174" s="435"/>
      <c r="N174" s="435"/>
      <c r="O174" s="435"/>
      <c r="P174" s="435">
        <f t="shared" si="45"/>
        <v>0</v>
      </c>
      <c r="Q174" s="11"/>
      <c r="R174" s="435"/>
      <c r="S174" s="435"/>
      <c r="T174" s="435"/>
      <c r="U174" s="435"/>
      <c r="V174" s="435"/>
      <c r="W174" s="435">
        <f t="shared" si="46"/>
        <v>0</v>
      </c>
      <c r="X174" s="447">
        <f t="shared" si="47"/>
        <v>0</v>
      </c>
      <c r="Y174" s="156">
        <f t="shared" si="48"/>
        <v>0</v>
      </c>
      <c r="Z174" s="11"/>
      <c r="AA174" s="11"/>
      <c r="AB174" s="156">
        <f t="shared" si="65"/>
        <v>0</v>
      </c>
      <c r="AC174" s="149"/>
      <c r="AD174" s="396">
        <f t="shared" si="49"/>
        <v>0</v>
      </c>
      <c r="AE174" s="157">
        <f t="shared" si="50"/>
        <v>0</v>
      </c>
      <c r="AF174" s="609"/>
      <c r="AG174" s="147">
        <f t="shared" si="51"/>
        <v>0</v>
      </c>
      <c r="AH174" s="147">
        <f t="shared" si="52"/>
        <v>0</v>
      </c>
      <c r="AI174" s="186">
        <f t="shared" si="53"/>
        <v>0</v>
      </c>
      <c r="AJ174" s="147">
        <f t="shared" si="54"/>
        <v>0</v>
      </c>
      <c r="AK174" s="147">
        <f t="shared" si="55"/>
        <v>0</v>
      </c>
      <c r="AL174" s="186">
        <f t="shared" si="56"/>
        <v>0</v>
      </c>
      <c r="AM174" s="182">
        <f t="shared" si="57"/>
        <v>0</v>
      </c>
      <c r="AN174" s="147">
        <f t="shared" si="58"/>
        <v>0</v>
      </c>
      <c r="AO174" s="147">
        <f t="shared" si="59"/>
        <v>0</v>
      </c>
      <c r="AP174" s="186">
        <f t="shared" si="60"/>
        <v>0</v>
      </c>
      <c r="AQ174" s="147">
        <f t="shared" si="61"/>
        <v>0</v>
      </c>
      <c r="AR174" s="147">
        <f t="shared" si="62"/>
        <v>0</v>
      </c>
      <c r="AS174" s="190">
        <f t="shared" si="63"/>
        <v>0</v>
      </c>
      <c r="AT174" s="189">
        <f t="shared" si="64"/>
        <v>0</v>
      </c>
    </row>
    <row r="175" spans="1:46" x14ac:dyDescent="0.2">
      <c r="A175" s="10">
        <f>+IF(OR(Y175&gt;0,I175&gt;0),MAX(A$14:A174)+1,0)</f>
        <v>0</v>
      </c>
      <c r="B175" s="11"/>
      <c r="C175" s="11"/>
      <c r="D175" s="435"/>
      <c r="E175" s="435"/>
      <c r="F175" s="435"/>
      <c r="G175" s="435"/>
      <c r="H175" s="435"/>
      <c r="I175" s="435">
        <f t="shared" si="44"/>
        <v>0</v>
      </c>
      <c r="J175" s="11"/>
      <c r="K175" s="435"/>
      <c r="L175" s="435"/>
      <c r="M175" s="435"/>
      <c r="N175" s="435"/>
      <c r="O175" s="435"/>
      <c r="P175" s="435">
        <f t="shared" si="45"/>
        <v>0</v>
      </c>
      <c r="Q175" s="11"/>
      <c r="R175" s="435"/>
      <c r="S175" s="435"/>
      <c r="T175" s="435"/>
      <c r="U175" s="435"/>
      <c r="V175" s="435"/>
      <c r="W175" s="435">
        <f t="shared" si="46"/>
        <v>0</v>
      </c>
      <c r="X175" s="447">
        <f t="shared" si="47"/>
        <v>0</v>
      </c>
      <c r="Y175" s="156">
        <f t="shared" si="48"/>
        <v>0</v>
      </c>
      <c r="Z175" s="11"/>
      <c r="AA175" s="11"/>
      <c r="AB175" s="156">
        <f t="shared" si="65"/>
        <v>0</v>
      </c>
      <c r="AC175" s="149"/>
      <c r="AD175" s="396">
        <f t="shared" si="49"/>
        <v>0</v>
      </c>
      <c r="AE175" s="157">
        <f t="shared" si="50"/>
        <v>0</v>
      </c>
      <c r="AF175" s="609"/>
      <c r="AG175" s="147">
        <f t="shared" si="51"/>
        <v>0</v>
      </c>
      <c r="AH175" s="147">
        <f t="shared" si="52"/>
        <v>0</v>
      </c>
      <c r="AI175" s="186">
        <f t="shared" si="53"/>
        <v>0</v>
      </c>
      <c r="AJ175" s="147">
        <f t="shared" si="54"/>
        <v>0</v>
      </c>
      <c r="AK175" s="147">
        <f t="shared" si="55"/>
        <v>0</v>
      </c>
      <c r="AL175" s="186">
        <f t="shared" si="56"/>
        <v>0</v>
      </c>
      <c r="AM175" s="182">
        <f t="shared" si="57"/>
        <v>0</v>
      </c>
      <c r="AN175" s="147">
        <f t="shared" si="58"/>
        <v>0</v>
      </c>
      <c r="AO175" s="147">
        <f t="shared" si="59"/>
        <v>0</v>
      </c>
      <c r="AP175" s="186">
        <f t="shared" si="60"/>
        <v>0</v>
      </c>
      <c r="AQ175" s="147">
        <f t="shared" si="61"/>
        <v>0</v>
      </c>
      <c r="AR175" s="147">
        <f t="shared" si="62"/>
        <v>0</v>
      </c>
      <c r="AS175" s="190">
        <f t="shared" si="63"/>
        <v>0</v>
      </c>
      <c r="AT175" s="189">
        <f t="shared" si="64"/>
        <v>0</v>
      </c>
    </row>
    <row r="176" spans="1:46" x14ac:dyDescent="0.2">
      <c r="A176" s="10">
        <f>+IF(OR(Y176&gt;0,I176&gt;0),MAX(A$14:A175)+1,0)</f>
        <v>0</v>
      </c>
      <c r="B176" s="11"/>
      <c r="C176" s="11"/>
      <c r="D176" s="435"/>
      <c r="E176" s="435"/>
      <c r="F176" s="435"/>
      <c r="G176" s="435"/>
      <c r="H176" s="435"/>
      <c r="I176" s="435">
        <f t="shared" si="44"/>
        <v>0</v>
      </c>
      <c r="J176" s="11"/>
      <c r="K176" s="435"/>
      <c r="L176" s="435"/>
      <c r="M176" s="435"/>
      <c r="N176" s="435"/>
      <c r="O176" s="435"/>
      <c r="P176" s="435">
        <f t="shared" si="45"/>
        <v>0</v>
      </c>
      <c r="Q176" s="11"/>
      <c r="R176" s="435"/>
      <c r="S176" s="435"/>
      <c r="T176" s="435"/>
      <c r="U176" s="435"/>
      <c r="V176" s="435"/>
      <c r="W176" s="435">
        <f t="shared" si="46"/>
        <v>0</v>
      </c>
      <c r="X176" s="447">
        <f t="shared" si="47"/>
        <v>0</v>
      </c>
      <c r="Y176" s="156">
        <f t="shared" si="48"/>
        <v>0</v>
      </c>
      <c r="Z176" s="11"/>
      <c r="AA176" s="11"/>
      <c r="AB176" s="156">
        <f t="shared" si="65"/>
        <v>0</v>
      </c>
      <c r="AC176" s="149"/>
      <c r="AD176" s="396">
        <f t="shared" si="49"/>
        <v>0</v>
      </c>
      <c r="AE176" s="157">
        <f t="shared" si="50"/>
        <v>0</v>
      </c>
      <c r="AF176" s="609"/>
      <c r="AG176" s="147">
        <f t="shared" si="51"/>
        <v>0</v>
      </c>
      <c r="AH176" s="147">
        <f t="shared" si="52"/>
        <v>0</v>
      </c>
      <c r="AI176" s="186">
        <f t="shared" si="53"/>
        <v>0</v>
      </c>
      <c r="AJ176" s="147">
        <f t="shared" si="54"/>
        <v>0</v>
      </c>
      <c r="AK176" s="147">
        <f t="shared" si="55"/>
        <v>0</v>
      </c>
      <c r="AL176" s="186">
        <f t="shared" si="56"/>
        <v>0</v>
      </c>
      <c r="AM176" s="182">
        <f t="shared" si="57"/>
        <v>0</v>
      </c>
      <c r="AN176" s="147">
        <f t="shared" si="58"/>
        <v>0</v>
      </c>
      <c r="AO176" s="147">
        <f t="shared" si="59"/>
        <v>0</v>
      </c>
      <c r="AP176" s="186">
        <f t="shared" si="60"/>
        <v>0</v>
      </c>
      <c r="AQ176" s="147">
        <f t="shared" si="61"/>
        <v>0</v>
      </c>
      <c r="AR176" s="147">
        <f t="shared" si="62"/>
        <v>0</v>
      </c>
      <c r="AS176" s="190">
        <f t="shared" si="63"/>
        <v>0</v>
      </c>
      <c r="AT176" s="189">
        <f t="shared" si="64"/>
        <v>0</v>
      </c>
    </row>
    <row r="177" spans="1:46" x14ac:dyDescent="0.2">
      <c r="A177" s="10">
        <f>+IF(OR(Y177&gt;0,I177&gt;0),MAX(A$14:A176)+1,0)</f>
        <v>0</v>
      </c>
      <c r="B177" s="11"/>
      <c r="C177" s="11"/>
      <c r="D177" s="435"/>
      <c r="E177" s="435"/>
      <c r="F177" s="435"/>
      <c r="G177" s="435"/>
      <c r="H177" s="435"/>
      <c r="I177" s="435">
        <f t="shared" si="44"/>
        <v>0</v>
      </c>
      <c r="J177" s="11"/>
      <c r="K177" s="435"/>
      <c r="L177" s="435"/>
      <c r="M177" s="435"/>
      <c r="N177" s="435"/>
      <c r="O177" s="435"/>
      <c r="P177" s="435">
        <f t="shared" si="45"/>
        <v>0</v>
      </c>
      <c r="Q177" s="11"/>
      <c r="R177" s="435"/>
      <c r="S177" s="435"/>
      <c r="T177" s="435"/>
      <c r="U177" s="435"/>
      <c r="V177" s="435"/>
      <c r="W177" s="435">
        <f t="shared" si="46"/>
        <v>0</v>
      </c>
      <c r="X177" s="447">
        <f t="shared" si="47"/>
        <v>0</v>
      </c>
      <c r="Y177" s="156">
        <f t="shared" si="48"/>
        <v>0</v>
      </c>
      <c r="Z177" s="11"/>
      <c r="AA177" s="11"/>
      <c r="AB177" s="156">
        <f t="shared" si="65"/>
        <v>0</v>
      </c>
      <c r="AC177" s="149"/>
      <c r="AD177" s="396">
        <f t="shared" si="49"/>
        <v>0</v>
      </c>
      <c r="AE177" s="157">
        <f t="shared" si="50"/>
        <v>0</v>
      </c>
      <c r="AF177" s="609"/>
      <c r="AG177" s="147">
        <f t="shared" si="51"/>
        <v>0</v>
      </c>
      <c r="AH177" s="147">
        <f t="shared" si="52"/>
        <v>0</v>
      </c>
      <c r="AI177" s="186">
        <f t="shared" si="53"/>
        <v>0</v>
      </c>
      <c r="AJ177" s="147">
        <f t="shared" si="54"/>
        <v>0</v>
      </c>
      <c r="AK177" s="147">
        <f t="shared" si="55"/>
        <v>0</v>
      </c>
      <c r="AL177" s="186">
        <f t="shared" si="56"/>
        <v>0</v>
      </c>
      <c r="AM177" s="182">
        <f t="shared" si="57"/>
        <v>0</v>
      </c>
      <c r="AN177" s="147">
        <f t="shared" si="58"/>
        <v>0</v>
      </c>
      <c r="AO177" s="147">
        <f t="shared" si="59"/>
        <v>0</v>
      </c>
      <c r="AP177" s="186">
        <f t="shared" si="60"/>
        <v>0</v>
      </c>
      <c r="AQ177" s="147">
        <f t="shared" si="61"/>
        <v>0</v>
      </c>
      <c r="AR177" s="147">
        <f t="shared" si="62"/>
        <v>0</v>
      </c>
      <c r="AS177" s="190">
        <f t="shared" si="63"/>
        <v>0</v>
      </c>
      <c r="AT177" s="189">
        <f t="shared" si="64"/>
        <v>0</v>
      </c>
    </row>
    <row r="178" spans="1:46" x14ac:dyDescent="0.2">
      <c r="A178" s="10">
        <f>+IF(OR(Y178&gt;0,I178&gt;0),MAX(A$14:A177)+1,0)</f>
        <v>0</v>
      </c>
      <c r="B178" s="11"/>
      <c r="C178" s="11"/>
      <c r="D178" s="435"/>
      <c r="E178" s="435"/>
      <c r="F178" s="435"/>
      <c r="G178" s="435"/>
      <c r="H178" s="435"/>
      <c r="I178" s="435">
        <f t="shared" si="44"/>
        <v>0</v>
      </c>
      <c r="J178" s="11"/>
      <c r="K178" s="435"/>
      <c r="L178" s="435"/>
      <c r="M178" s="435"/>
      <c r="N178" s="435"/>
      <c r="O178" s="435"/>
      <c r="P178" s="435">
        <f t="shared" si="45"/>
        <v>0</v>
      </c>
      <c r="Q178" s="11"/>
      <c r="R178" s="435"/>
      <c r="S178" s="435"/>
      <c r="T178" s="435"/>
      <c r="U178" s="435"/>
      <c r="V178" s="435"/>
      <c r="W178" s="435">
        <f t="shared" si="46"/>
        <v>0</v>
      </c>
      <c r="X178" s="447">
        <f t="shared" si="47"/>
        <v>0</v>
      </c>
      <c r="Y178" s="156">
        <f t="shared" si="48"/>
        <v>0</v>
      </c>
      <c r="Z178" s="11"/>
      <c r="AA178" s="11"/>
      <c r="AB178" s="156">
        <f t="shared" si="65"/>
        <v>0</v>
      </c>
      <c r="AC178" s="149"/>
      <c r="AD178" s="396">
        <f t="shared" si="49"/>
        <v>0</v>
      </c>
      <c r="AE178" s="157">
        <f t="shared" si="50"/>
        <v>0</v>
      </c>
      <c r="AF178" s="609"/>
      <c r="AG178" s="147">
        <f t="shared" si="51"/>
        <v>0</v>
      </c>
      <c r="AH178" s="147">
        <f t="shared" si="52"/>
        <v>0</v>
      </c>
      <c r="AI178" s="186">
        <f t="shared" si="53"/>
        <v>0</v>
      </c>
      <c r="AJ178" s="147">
        <f t="shared" si="54"/>
        <v>0</v>
      </c>
      <c r="AK178" s="147">
        <f t="shared" si="55"/>
        <v>0</v>
      </c>
      <c r="AL178" s="186">
        <f t="shared" si="56"/>
        <v>0</v>
      </c>
      <c r="AM178" s="182">
        <f t="shared" si="57"/>
        <v>0</v>
      </c>
      <c r="AN178" s="147">
        <f t="shared" si="58"/>
        <v>0</v>
      </c>
      <c r="AO178" s="147">
        <f t="shared" si="59"/>
        <v>0</v>
      </c>
      <c r="AP178" s="186">
        <f t="shared" si="60"/>
        <v>0</v>
      </c>
      <c r="AQ178" s="147">
        <f t="shared" si="61"/>
        <v>0</v>
      </c>
      <c r="AR178" s="147">
        <f t="shared" si="62"/>
        <v>0</v>
      </c>
      <c r="AS178" s="190">
        <f t="shared" si="63"/>
        <v>0</v>
      </c>
      <c r="AT178" s="189">
        <f t="shared" si="64"/>
        <v>0</v>
      </c>
    </row>
    <row r="179" spans="1:46" x14ac:dyDescent="0.2">
      <c r="A179" s="10">
        <f>+IF(OR(Y179&gt;0,I179&gt;0),MAX(A$14:A178)+1,0)</f>
        <v>0</v>
      </c>
      <c r="B179" s="11"/>
      <c r="C179" s="11"/>
      <c r="D179" s="435"/>
      <c r="E179" s="435"/>
      <c r="F179" s="435"/>
      <c r="G179" s="435"/>
      <c r="H179" s="435"/>
      <c r="I179" s="435">
        <f t="shared" si="44"/>
        <v>0</v>
      </c>
      <c r="J179" s="11"/>
      <c r="K179" s="435"/>
      <c r="L179" s="435"/>
      <c r="M179" s="435"/>
      <c r="N179" s="435"/>
      <c r="O179" s="435"/>
      <c r="P179" s="435">
        <f t="shared" si="45"/>
        <v>0</v>
      </c>
      <c r="Q179" s="11"/>
      <c r="R179" s="435"/>
      <c r="S179" s="435"/>
      <c r="T179" s="435"/>
      <c r="U179" s="435"/>
      <c r="V179" s="435"/>
      <c r="W179" s="435">
        <f t="shared" si="46"/>
        <v>0</v>
      </c>
      <c r="X179" s="447">
        <f t="shared" si="47"/>
        <v>0</v>
      </c>
      <c r="Y179" s="156">
        <f t="shared" si="48"/>
        <v>0</v>
      </c>
      <c r="Z179" s="11"/>
      <c r="AA179" s="11"/>
      <c r="AB179" s="156">
        <f t="shared" si="65"/>
        <v>0</v>
      </c>
      <c r="AC179" s="149"/>
      <c r="AD179" s="396">
        <f t="shared" si="49"/>
        <v>0</v>
      </c>
      <c r="AE179" s="157">
        <f t="shared" si="50"/>
        <v>0</v>
      </c>
      <c r="AF179" s="609"/>
      <c r="AG179" s="147">
        <f t="shared" si="51"/>
        <v>0</v>
      </c>
      <c r="AH179" s="147">
        <f t="shared" si="52"/>
        <v>0</v>
      </c>
      <c r="AI179" s="186">
        <f t="shared" si="53"/>
        <v>0</v>
      </c>
      <c r="AJ179" s="147">
        <f t="shared" si="54"/>
        <v>0</v>
      </c>
      <c r="AK179" s="147">
        <f t="shared" si="55"/>
        <v>0</v>
      </c>
      <c r="AL179" s="186">
        <f t="shared" si="56"/>
        <v>0</v>
      </c>
      <c r="AM179" s="182">
        <f t="shared" si="57"/>
        <v>0</v>
      </c>
      <c r="AN179" s="147">
        <f t="shared" si="58"/>
        <v>0</v>
      </c>
      <c r="AO179" s="147">
        <f t="shared" si="59"/>
        <v>0</v>
      </c>
      <c r="AP179" s="186">
        <f t="shared" si="60"/>
        <v>0</v>
      </c>
      <c r="AQ179" s="147">
        <f t="shared" si="61"/>
        <v>0</v>
      </c>
      <c r="AR179" s="147">
        <f t="shared" si="62"/>
        <v>0</v>
      </c>
      <c r="AS179" s="190">
        <f t="shared" si="63"/>
        <v>0</v>
      </c>
      <c r="AT179" s="189">
        <f t="shared" si="64"/>
        <v>0</v>
      </c>
    </row>
    <row r="180" spans="1:46" x14ac:dyDescent="0.2">
      <c r="A180" s="10">
        <f>+IF(OR(Y180&gt;0,I180&gt;0),MAX(A$14:A179)+1,0)</f>
        <v>0</v>
      </c>
      <c r="B180" s="11"/>
      <c r="C180" s="11"/>
      <c r="D180" s="435"/>
      <c r="E180" s="435"/>
      <c r="F180" s="435"/>
      <c r="G180" s="435"/>
      <c r="H180" s="435"/>
      <c r="I180" s="435">
        <f t="shared" si="44"/>
        <v>0</v>
      </c>
      <c r="J180" s="11"/>
      <c r="K180" s="435"/>
      <c r="L180" s="435"/>
      <c r="M180" s="435"/>
      <c r="N180" s="435"/>
      <c r="O180" s="435"/>
      <c r="P180" s="435">
        <f t="shared" si="45"/>
        <v>0</v>
      </c>
      <c r="Q180" s="11"/>
      <c r="R180" s="435"/>
      <c r="S180" s="435"/>
      <c r="T180" s="435"/>
      <c r="U180" s="435"/>
      <c r="V180" s="435"/>
      <c r="W180" s="435">
        <f t="shared" si="46"/>
        <v>0</v>
      </c>
      <c r="X180" s="447">
        <f t="shared" si="47"/>
        <v>0</v>
      </c>
      <c r="Y180" s="156">
        <f t="shared" si="48"/>
        <v>0</v>
      </c>
      <c r="Z180" s="11"/>
      <c r="AA180" s="11"/>
      <c r="AB180" s="156">
        <f t="shared" si="65"/>
        <v>0</v>
      </c>
      <c r="AC180" s="149"/>
      <c r="AD180" s="396">
        <f t="shared" si="49"/>
        <v>0</v>
      </c>
      <c r="AE180" s="157">
        <f t="shared" si="50"/>
        <v>0</v>
      </c>
      <c r="AF180" s="609"/>
      <c r="AG180" s="147">
        <f t="shared" si="51"/>
        <v>0</v>
      </c>
      <c r="AH180" s="147">
        <f t="shared" si="52"/>
        <v>0</v>
      </c>
      <c r="AI180" s="186">
        <f t="shared" si="53"/>
        <v>0</v>
      </c>
      <c r="AJ180" s="147">
        <f t="shared" si="54"/>
        <v>0</v>
      </c>
      <c r="AK180" s="147">
        <f t="shared" si="55"/>
        <v>0</v>
      </c>
      <c r="AL180" s="186">
        <f t="shared" si="56"/>
        <v>0</v>
      </c>
      <c r="AM180" s="182">
        <f t="shared" si="57"/>
        <v>0</v>
      </c>
      <c r="AN180" s="147">
        <f t="shared" si="58"/>
        <v>0</v>
      </c>
      <c r="AO180" s="147">
        <f t="shared" si="59"/>
        <v>0</v>
      </c>
      <c r="AP180" s="186">
        <f t="shared" si="60"/>
        <v>0</v>
      </c>
      <c r="AQ180" s="147">
        <f t="shared" si="61"/>
        <v>0</v>
      </c>
      <c r="AR180" s="147">
        <f t="shared" si="62"/>
        <v>0</v>
      </c>
      <c r="AS180" s="190">
        <f t="shared" si="63"/>
        <v>0</v>
      </c>
      <c r="AT180" s="189">
        <f t="shared" si="64"/>
        <v>0</v>
      </c>
    </row>
    <row r="181" spans="1:46" x14ac:dyDescent="0.2">
      <c r="A181" s="10">
        <f>+IF(OR(Y181&gt;0,I181&gt;0),MAX(A$14:A180)+1,0)</f>
        <v>0</v>
      </c>
      <c r="B181" s="11"/>
      <c r="C181" s="11"/>
      <c r="D181" s="435"/>
      <c r="E181" s="435"/>
      <c r="F181" s="435"/>
      <c r="G181" s="435"/>
      <c r="H181" s="435"/>
      <c r="I181" s="435">
        <f t="shared" si="44"/>
        <v>0</v>
      </c>
      <c r="J181" s="11"/>
      <c r="K181" s="435"/>
      <c r="L181" s="435"/>
      <c r="M181" s="435"/>
      <c r="N181" s="435"/>
      <c r="O181" s="435"/>
      <c r="P181" s="435">
        <f t="shared" si="45"/>
        <v>0</v>
      </c>
      <c r="Q181" s="11"/>
      <c r="R181" s="435"/>
      <c r="S181" s="435"/>
      <c r="T181" s="435"/>
      <c r="U181" s="435"/>
      <c r="V181" s="435"/>
      <c r="W181" s="435">
        <f t="shared" si="46"/>
        <v>0</v>
      </c>
      <c r="X181" s="447">
        <f t="shared" si="47"/>
        <v>0</v>
      </c>
      <c r="Y181" s="156">
        <f t="shared" si="48"/>
        <v>0</v>
      </c>
      <c r="Z181" s="11"/>
      <c r="AA181" s="11"/>
      <c r="AB181" s="156">
        <f t="shared" si="65"/>
        <v>0</v>
      </c>
      <c r="AC181" s="149"/>
      <c r="AD181" s="396">
        <f t="shared" si="49"/>
        <v>0</v>
      </c>
      <c r="AE181" s="157">
        <f t="shared" si="50"/>
        <v>0</v>
      </c>
      <c r="AF181" s="609"/>
      <c r="AG181" s="147">
        <f t="shared" si="51"/>
        <v>0</v>
      </c>
      <c r="AH181" s="147">
        <f t="shared" si="52"/>
        <v>0</v>
      </c>
      <c r="AI181" s="186">
        <f t="shared" si="53"/>
        <v>0</v>
      </c>
      <c r="AJ181" s="147">
        <f t="shared" si="54"/>
        <v>0</v>
      </c>
      <c r="AK181" s="147">
        <f t="shared" si="55"/>
        <v>0</v>
      </c>
      <c r="AL181" s="186">
        <f t="shared" si="56"/>
        <v>0</v>
      </c>
      <c r="AM181" s="182">
        <f t="shared" si="57"/>
        <v>0</v>
      </c>
      <c r="AN181" s="147">
        <f t="shared" si="58"/>
        <v>0</v>
      </c>
      <c r="AO181" s="147">
        <f t="shared" si="59"/>
        <v>0</v>
      </c>
      <c r="AP181" s="186">
        <f t="shared" si="60"/>
        <v>0</v>
      </c>
      <c r="AQ181" s="147">
        <f t="shared" si="61"/>
        <v>0</v>
      </c>
      <c r="AR181" s="147">
        <f t="shared" si="62"/>
        <v>0</v>
      </c>
      <c r="AS181" s="190">
        <f t="shared" si="63"/>
        <v>0</v>
      </c>
      <c r="AT181" s="189">
        <f t="shared" si="64"/>
        <v>0</v>
      </c>
    </row>
    <row r="182" spans="1:46" x14ac:dyDescent="0.2">
      <c r="A182" s="10">
        <f>+IF(OR(Y182&gt;0,I182&gt;0),MAX(A$14:A181)+1,0)</f>
        <v>0</v>
      </c>
      <c r="B182" s="11"/>
      <c r="C182" s="11"/>
      <c r="D182" s="435"/>
      <c r="E182" s="435"/>
      <c r="F182" s="435"/>
      <c r="G182" s="435"/>
      <c r="H182" s="435"/>
      <c r="I182" s="435">
        <f t="shared" si="44"/>
        <v>0</v>
      </c>
      <c r="J182" s="11"/>
      <c r="K182" s="435"/>
      <c r="L182" s="435"/>
      <c r="M182" s="435"/>
      <c r="N182" s="435"/>
      <c r="O182" s="435"/>
      <c r="P182" s="435">
        <f t="shared" si="45"/>
        <v>0</v>
      </c>
      <c r="Q182" s="11"/>
      <c r="R182" s="435"/>
      <c r="S182" s="435"/>
      <c r="T182" s="435"/>
      <c r="U182" s="435"/>
      <c r="V182" s="435"/>
      <c r="W182" s="435">
        <f t="shared" si="46"/>
        <v>0</v>
      </c>
      <c r="X182" s="447">
        <f t="shared" si="47"/>
        <v>0</v>
      </c>
      <c r="Y182" s="156">
        <f t="shared" si="48"/>
        <v>0</v>
      </c>
      <c r="Z182" s="11"/>
      <c r="AA182" s="11"/>
      <c r="AB182" s="156">
        <f t="shared" si="65"/>
        <v>0</v>
      </c>
      <c r="AC182" s="149"/>
      <c r="AD182" s="396">
        <f t="shared" si="49"/>
        <v>0</v>
      </c>
      <c r="AE182" s="157">
        <f t="shared" si="50"/>
        <v>0</v>
      </c>
      <c r="AF182" s="609"/>
      <c r="AG182" s="147">
        <f t="shared" si="51"/>
        <v>0</v>
      </c>
      <c r="AH182" s="147">
        <f t="shared" si="52"/>
        <v>0</v>
      </c>
      <c r="AI182" s="186">
        <f t="shared" si="53"/>
        <v>0</v>
      </c>
      <c r="AJ182" s="147">
        <f t="shared" si="54"/>
        <v>0</v>
      </c>
      <c r="AK182" s="147">
        <f t="shared" si="55"/>
        <v>0</v>
      </c>
      <c r="AL182" s="186">
        <f t="shared" si="56"/>
        <v>0</v>
      </c>
      <c r="AM182" s="182">
        <f t="shared" si="57"/>
        <v>0</v>
      </c>
      <c r="AN182" s="147">
        <f t="shared" si="58"/>
        <v>0</v>
      </c>
      <c r="AO182" s="147">
        <f t="shared" si="59"/>
        <v>0</v>
      </c>
      <c r="AP182" s="186">
        <f t="shared" si="60"/>
        <v>0</v>
      </c>
      <c r="AQ182" s="147">
        <f t="shared" si="61"/>
        <v>0</v>
      </c>
      <c r="AR182" s="147">
        <f t="shared" si="62"/>
        <v>0</v>
      </c>
      <c r="AS182" s="190">
        <f t="shared" si="63"/>
        <v>0</v>
      </c>
      <c r="AT182" s="189">
        <f t="shared" si="64"/>
        <v>0</v>
      </c>
    </row>
    <row r="183" spans="1:46" x14ac:dyDescent="0.2">
      <c r="A183" s="10">
        <f>+IF(OR(Y183&gt;0,I183&gt;0),MAX(A$14:A182)+1,0)</f>
        <v>0</v>
      </c>
      <c r="B183" s="11"/>
      <c r="C183" s="11"/>
      <c r="D183" s="435"/>
      <c r="E183" s="435"/>
      <c r="F183" s="435"/>
      <c r="G183" s="435"/>
      <c r="H183" s="435"/>
      <c r="I183" s="435">
        <f t="shared" si="44"/>
        <v>0</v>
      </c>
      <c r="J183" s="11"/>
      <c r="K183" s="435"/>
      <c r="L183" s="435"/>
      <c r="M183" s="435"/>
      <c r="N183" s="435"/>
      <c r="O183" s="435"/>
      <c r="P183" s="435">
        <f t="shared" si="45"/>
        <v>0</v>
      </c>
      <c r="Q183" s="11"/>
      <c r="R183" s="435"/>
      <c r="S183" s="435"/>
      <c r="T183" s="435"/>
      <c r="U183" s="435"/>
      <c r="V183" s="435"/>
      <c r="W183" s="435">
        <f t="shared" si="46"/>
        <v>0</v>
      </c>
      <c r="X183" s="447">
        <f t="shared" si="47"/>
        <v>0</v>
      </c>
      <c r="Y183" s="156">
        <f t="shared" si="48"/>
        <v>0</v>
      </c>
      <c r="Z183" s="11"/>
      <c r="AA183" s="11"/>
      <c r="AB183" s="156">
        <f t="shared" si="65"/>
        <v>0</v>
      </c>
      <c r="AC183" s="149"/>
      <c r="AD183" s="396">
        <f t="shared" si="49"/>
        <v>0</v>
      </c>
      <c r="AE183" s="157">
        <f t="shared" si="50"/>
        <v>0</v>
      </c>
      <c r="AF183" s="609"/>
      <c r="AG183" s="147">
        <f t="shared" si="51"/>
        <v>0</v>
      </c>
      <c r="AH183" s="147">
        <f t="shared" si="52"/>
        <v>0</v>
      </c>
      <c r="AI183" s="186">
        <f t="shared" si="53"/>
        <v>0</v>
      </c>
      <c r="AJ183" s="147">
        <f t="shared" si="54"/>
        <v>0</v>
      </c>
      <c r="AK183" s="147">
        <f t="shared" si="55"/>
        <v>0</v>
      </c>
      <c r="AL183" s="186">
        <f t="shared" si="56"/>
        <v>0</v>
      </c>
      <c r="AM183" s="182">
        <f t="shared" si="57"/>
        <v>0</v>
      </c>
      <c r="AN183" s="147">
        <f t="shared" si="58"/>
        <v>0</v>
      </c>
      <c r="AO183" s="147">
        <f t="shared" si="59"/>
        <v>0</v>
      </c>
      <c r="AP183" s="186">
        <f t="shared" si="60"/>
        <v>0</v>
      </c>
      <c r="AQ183" s="147">
        <f t="shared" si="61"/>
        <v>0</v>
      </c>
      <c r="AR183" s="147">
        <f t="shared" si="62"/>
        <v>0</v>
      </c>
      <c r="AS183" s="190">
        <f t="shared" si="63"/>
        <v>0</v>
      </c>
      <c r="AT183" s="189">
        <f t="shared" si="64"/>
        <v>0</v>
      </c>
    </row>
    <row r="184" spans="1:46" x14ac:dyDescent="0.2">
      <c r="A184" s="10">
        <f>+IF(OR(Y184&gt;0,I184&gt;0),MAX(A$14:A183)+1,0)</f>
        <v>0</v>
      </c>
      <c r="B184" s="11"/>
      <c r="C184" s="11"/>
      <c r="D184" s="435"/>
      <c r="E184" s="435"/>
      <c r="F184" s="435"/>
      <c r="G184" s="435"/>
      <c r="H184" s="435"/>
      <c r="I184" s="435">
        <f t="shared" si="44"/>
        <v>0</v>
      </c>
      <c r="J184" s="11"/>
      <c r="K184" s="435"/>
      <c r="L184" s="435"/>
      <c r="M184" s="435"/>
      <c r="N184" s="435"/>
      <c r="O184" s="435"/>
      <c r="P184" s="435">
        <f t="shared" si="45"/>
        <v>0</v>
      </c>
      <c r="Q184" s="11"/>
      <c r="R184" s="435"/>
      <c r="S184" s="435"/>
      <c r="T184" s="435"/>
      <c r="U184" s="435"/>
      <c r="V184" s="435"/>
      <c r="W184" s="435">
        <f t="shared" si="46"/>
        <v>0</v>
      </c>
      <c r="X184" s="447">
        <f t="shared" si="47"/>
        <v>0</v>
      </c>
      <c r="Y184" s="156">
        <f t="shared" si="48"/>
        <v>0</v>
      </c>
      <c r="Z184" s="11"/>
      <c r="AA184" s="11"/>
      <c r="AB184" s="156">
        <f t="shared" si="65"/>
        <v>0</v>
      </c>
      <c r="AC184" s="149"/>
      <c r="AD184" s="396">
        <f t="shared" si="49"/>
        <v>0</v>
      </c>
      <c r="AE184" s="157">
        <f t="shared" si="50"/>
        <v>0</v>
      </c>
      <c r="AF184" s="609"/>
      <c r="AG184" s="147">
        <f t="shared" si="51"/>
        <v>0</v>
      </c>
      <c r="AH184" s="147">
        <f t="shared" si="52"/>
        <v>0</v>
      </c>
      <c r="AI184" s="186">
        <f t="shared" si="53"/>
        <v>0</v>
      </c>
      <c r="AJ184" s="147">
        <f t="shared" si="54"/>
        <v>0</v>
      </c>
      <c r="AK184" s="147">
        <f t="shared" si="55"/>
        <v>0</v>
      </c>
      <c r="AL184" s="186">
        <f t="shared" si="56"/>
        <v>0</v>
      </c>
      <c r="AM184" s="182">
        <f t="shared" si="57"/>
        <v>0</v>
      </c>
      <c r="AN184" s="147">
        <f t="shared" si="58"/>
        <v>0</v>
      </c>
      <c r="AO184" s="147">
        <f t="shared" si="59"/>
        <v>0</v>
      </c>
      <c r="AP184" s="186">
        <f t="shared" si="60"/>
        <v>0</v>
      </c>
      <c r="AQ184" s="147">
        <f t="shared" si="61"/>
        <v>0</v>
      </c>
      <c r="AR184" s="147">
        <f t="shared" si="62"/>
        <v>0</v>
      </c>
      <c r="AS184" s="190">
        <f t="shared" si="63"/>
        <v>0</v>
      </c>
      <c r="AT184" s="189">
        <f t="shared" si="64"/>
        <v>0</v>
      </c>
    </row>
    <row r="185" spans="1:46" x14ac:dyDescent="0.2">
      <c r="A185" s="10">
        <f>+IF(OR(Y185&gt;0,I185&gt;0),MAX(A$14:A184)+1,0)</f>
        <v>0</v>
      </c>
      <c r="B185" s="11"/>
      <c r="C185" s="11"/>
      <c r="D185" s="435"/>
      <c r="E185" s="435"/>
      <c r="F185" s="435"/>
      <c r="G185" s="435"/>
      <c r="H185" s="435"/>
      <c r="I185" s="435">
        <f t="shared" si="44"/>
        <v>0</v>
      </c>
      <c r="J185" s="11"/>
      <c r="K185" s="435"/>
      <c r="L185" s="435"/>
      <c r="M185" s="435"/>
      <c r="N185" s="435"/>
      <c r="O185" s="435"/>
      <c r="P185" s="435">
        <f t="shared" si="45"/>
        <v>0</v>
      </c>
      <c r="Q185" s="11"/>
      <c r="R185" s="435"/>
      <c r="S185" s="435"/>
      <c r="T185" s="435"/>
      <c r="U185" s="435"/>
      <c r="V185" s="435"/>
      <c r="W185" s="435">
        <f t="shared" si="46"/>
        <v>0</v>
      </c>
      <c r="X185" s="447">
        <f t="shared" si="47"/>
        <v>0</v>
      </c>
      <c r="Y185" s="156">
        <f t="shared" si="48"/>
        <v>0</v>
      </c>
      <c r="Z185" s="11"/>
      <c r="AA185" s="11"/>
      <c r="AB185" s="156">
        <f t="shared" si="65"/>
        <v>0</v>
      </c>
      <c r="AC185" s="149"/>
      <c r="AD185" s="396">
        <f t="shared" si="49"/>
        <v>0</v>
      </c>
      <c r="AE185" s="157">
        <f t="shared" si="50"/>
        <v>0</v>
      </c>
      <c r="AF185" s="609"/>
      <c r="AG185" s="147">
        <f t="shared" si="51"/>
        <v>0</v>
      </c>
      <c r="AH185" s="147">
        <f t="shared" si="52"/>
        <v>0</v>
      </c>
      <c r="AI185" s="186">
        <f t="shared" si="53"/>
        <v>0</v>
      </c>
      <c r="AJ185" s="147">
        <f t="shared" si="54"/>
        <v>0</v>
      </c>
      <c r="AK185" s="147">
        <f t="shared" si="55"/>
        <v>0</v>
      </c>
      <c r="AL185" s="186">
        <f t="shared" si="56"/>
        <v>0</v>
      </c>
      <c r="AM185" s="182">
        <f t="shared" si="57"/>
        <v>0</v>
      </c>
      <c r="AN185" s="147">
        <f t="shared" si="58"/>
        <v>0</v>
      </c>
      <c r="AO185" s="147">
        <f t="shared" si="59"/>
        <v>0</v>
      </c>
      <c r="AP185" s="186">
        <f t="shared" si="60"/>
        <v>0</v>
      </c>
      <c r="AQ185" s="147">
        <f t="shared" si="61"/>
        <v>0</v>
      </c>
      <c r="AR185" s="147">
        <f t="shared" si="62"/>
        <v>0</v>
      </c>
      <c r="AS185" s="190">
        <f t="shared" si="63"/>
        <v>0</v>
      </c>
      <c r="AT185" s="189">
        <f t="shared" si="64"/>
        <v>0</v>
      </c>
    </row>
    <row r="186" spans="1:46" x14ac:dyDescent="0.2">
      <c r="A186" s="10">
        <f>+IF(OR(Y186&gt;0,I186&gt;0),MAX(A$14:A185)+1,0)</f>
        <v>0</v>
      </c>
      <c r="B186" s="11"/>
      <c r="C186" s="11"/>
      <c r="D186" s="435"/>
      <c r="E186" s="435"/>
      <c r="F186" s="435"/>
      <c r="G186" s="435"/>
      <c r="H186" s="435"/>
      <c r="I186" s="435">
        <f t="shared" si="44"/>
        <v>0</v>
      </c>
      <c r="J186" s="11"/>
      <c r="K186" s="435"/>
      <c r="L186" s="435"/>
      <c r="M186" s="435"/>
      <c r="N186" s="435"/>
      <c r="O186" s="435"/>
      <c r="P186" s="435">
        <f t="shared" si="45"/>
        <v>0</v>
      </c>
      <c r="Q186" s="11"/>
      <c r="R186" s="435"/>
      <c r="S186" s="435"/>
      <c r="T186" s="435"/>
      <c r="U186" s="435"/>
      <c r="V186" s="435"/>
      <c r="W186" s="435">
        <f t="shared" si="46"/>
        <v>0</v>
      </c>
      <c r="X186" s="447">
        <f t="shared" si="47"/>
        <v>0</v>
      </c>
      <c r="Y186" s="156">
        <f t="shared" si="48"/>
        <v>0</v>
      </c>
      <c r="Z186" s="11"/>
      <c r="AA186" s="11"/>
      <c r="AB186" s="156">
        <f t="shared" si="65"/>
        <v>0</v>
      </c>
      <c r="AC186" s="149"/>
      <c r="AD186" s="396">
        <f t="shared" si="49"/>
        <v>0</v>
      </c>
      <c r="AE186" s="157">
        <f t="shared" si="50"/>
        <v>0</v>
      </c>
      <c r="AF186" s="609"/>
      <c r="AG186" s="147">
        <f t="shared" si="51"/>
        <v>0</v>
      </c>
      <c r="AH186" s="147">
        <f t="shared" si="52"/>
        <v>0</v>
      </c>
      <c r="AI186" s="186">
        <f t="shared" si="53"/>
        <v>0</v>
      </c>
      <c r="AJ186" s="147">
        <f t="shared" si="54"/>
        <v>0</v>
      </c>
      <c r="AK186" s="147">
        <f t="shared" si="55"/>
        <v>0</v>
      </c>
      <c r="AL186" s="186">
        <f t="shared" si="56"/>
        <v>0</v>
      </c>
      <c r="AM186" s="182">
        <f t="shared" si="57"/>
        <v>0</v>
      </c>
      <c r="AN186" s="147">
        <f t="shared" si="58"/>
        <v>0</v>
      </c>
      <c r="AO186" s="147">
        <f t="shared" si="59"/>
        <v>0</v>
      </c>
      <c r="AP186" s="186">
        <f t="shared" si="60"/>
        <v>0</v>
      </c>
      <c r="AQ186" s="147">
        <f t="shared" si="61"/>
        <v>0</v>
      </c>
      <c r="AR186" s="147">
        <f t="shared" si="62"/>
        <v>0</v>
      </c>
      <c r="AS186" s="190">
        <f t="shared" si="63"/>
        <v>0</v>
      </c>
      <c r="AT186" s="189">
        <f t="shared" si="64"/>
        <v>0</v>
      </c>
    </row>
    <row r="187" spans="1:46" x14ac:dyDescent="0.2">
      <c r="A187" s="10">
        <f>+IF(OR(Y187&gt;0,I187&gt;0),MAX(A$14:A186)+1,0)</f>
        <v>0</v>
      </c>
      <c r="B187" s="11"/>
      <c r="C187" s="11"/>
      <c r="D187" s="435"/>
      <c r="E187" s="435"/>
      <c r="F187" s="435"/>
      <c r="G187" s="435"/>
      <c r="H187" s="435"/>
      <c r="I187" s="435">
        <f t="shared" si="44"/>
        <v>0</v>
      </c>
      <c r="J187" s="11"/>
      <c r="K187" s="435"/>
      <c r="L187" s="435"/>
      <c r="M187" s="435"/>
      <c r="N187" s="435"/>
      <c r="O187" s="435"/>
      <c r="P187" s="435">
        <f t="shared" si="45"/>
        <v>0</v>
      </c>
      <c r="Q187" s="11"/>
      <c r="R187" s="435"/>
      <c r="S187" s="435"/>
      <c r="T187" s="435"/>
      <c r="U187" s="435"/>
      <c r="V187" s="435"/>
      <c r="W187" s="435">
        <f t="shared" si="46"/>
        <v>0</v>
      </c>
      <c r="X187" s="447">
        <f t="shared" si="47"/>
        <v>0</v>
      </c>
      <c r="Y187" s="156">
        <f t="shared" si="48"/>
        <v>0</v>
      </c>
      <c r="Z187" s="11"/>
      <c r="AA187" s="11"/>
      <c r="AB187" s="156">
        <f t="shared" si="65"/>
        <v>0</v>
      </c>
      <c r="AC187" s="149"/>
      <c r="AD187" s="396">
        <f t="shared" si="49"/>
        <v>0</v>
      </c>
      <c r="AE187" s="157">
        <f t="shared" si="50"/>
        <v>0</v>
      </c>
      <c r="AF187" s="609"/>
      <c r="AG187" s="147">
        <f t="shared" si="51"/>
        <v>0</v>
      </c>
      <c r="AH187" s="147">
        <f t="shared" si="52"/>
        <v>0</v>
      </c>
      <c r="AI187" s="186">
        <f t="shared" si="53"/>
        <v>0</v>
      </c>
      <c r="AJ187" s="147">
        <f t="shared" si="54"/>
        <v>0</v>
      </c>
      <c r="AK187" s="147">
        <f t="shared" si="55"/>
        <v>0</v>
      </c>
      <c r="AL187" s="186">
        <f t="shared" si="56"/>
        <v>0</v>
      </c>
      <c r="AM187" s="182">
        <f t="shared" si="57"/>
        <v>0</v>
      </c>
      <c r="AN187" s="147">
        <f t="shared" si="58"/>
        <v>0</v>
      </c>
      <c r="AO187" s="147">
        <f t="shared" si="59"/>
        <v>0</v>
      </c>
      <c r="AP187" s="186">
        <f t="shared" si="60"/>
        <v>0</v>
      </c>
      <c r="AQ187" s="147">
        <f t="shared" si="61"/>
        <v>0</v>
      </c>
      <c r="AR187" s="147">
        <f t="shared" si="62"/>
        <v>0</v>
      </c>
      <c r="AS187" s="190">
        <f t="shared" si="63"/>
        <v>0</v>
      </c>
      <c r="AT187" s="189">
        <f t="shared" si="64"/>
        <v>0</v>
      </c>
    </row>
    <row r="188" spans="1:46" x14ac:dyDescent="0.2">
      <c r="A188" s="10">
        <f>+IF(OR(Y188&gt;0,I188&gt;0),MAX(A$14:A187)+1,0)</f>
        <v>0</v>
      </c>
      <c r="B188" s="11"/>
      <c r="C188" s="11"/>
      <c r="D188" s="435"/>
      <c r="E188" s="435"/>
      <c r="F188" s="435"/>
      <c r="G188" s="435"/>
      <c r="H188" s="435"/>
      <c r="I188" s="435">
        <f t="shared" si="44"/>
        <v>0</v>
      </c>
      <c r="J188" s="11"/>
      <c r="K188" s="435"/>
      <c r="L188" s="435"/>
      <c r="M188" s="435"/>
      <c r="N188" s="435"/>
      <c r="O188" s="435"/>
      <c r="P188" s="435">
        <f t="shared" si="45"/>
        <v>0</v>
      </c>
      <c r="Q188" s="11"/>
      <c r="R188" s="435"/>
      <c r="S188" s="435"/>
      <c r="T188" s="435"/>
      <c r="U188" s="435"/>
      <c r="V188" s="435"/>
      <c r="W188" s="435">
        <f t="shared" si="46"/>
        <v>0</v>
      </c>
      <c r="X188" s="447">
        <f t="shared" si="47"/>
        <v>0</v>
      </c>
      <c r="Y188" s="156">
        <f t="shared" si="48"/>
        <v>0</v>
      </c>
      <c r="Z188" s="11"/>
      <c r="AA188" s="11"/>
      <c r="AB188" s="156">
        <f t="shared" si="65"/>
        <v>0</v>
      </c>
      <c r="AC188" s="149"/>
      <c r="AD188" s="396">
        <f t="shared" si="49"/>
        <v>0</v>
      </c>
      <c r="AE188" s="157">
        <f t="shared" si="50"/>
        <v>0</v>
      </c>
      <c r="AF188" s="609"/>
      <c r="AG188" s="147">
        <f t="shared" si="51"/>
        <v>0</v>
      </c>
      <c r="AH188" s="147">
        <f t="shared" si="52"/>
        <v>0</v>
      </c>
      <c r="AI188" s="186">
        <f t="shared" si="53"/>
        <v>0</v>
      </c>
      <c r="AJ188" s="147">
        <f t="shared" si="54"/>
        <v>0</v>
      </c>
      <c r="AK188" s="147">
        <f t="shared" si="55"/>
        <v>0</v>
      </c>
      <c r="AL188" s="186">
        <f t="shared" si="56"/>
        <v>0</v>
      </c>
      <c r="AM188" s="182">
        <f t="shared" si="57"/>
        <v>0</v>
      </c>
      <c r="AN188" s="147">
        <f t="shared" si="58"/>
        <v>0</v>
      </c>
      <c r="AO188" s="147">
        <f t="shared" si="59"/>
        <v>0</v>
      </c>
      <c r="AP188" s="186">
        <f t="shared" si="60"/>
        <v>0</v>
      </c>
      <c r="AQ188" s="147">
        <f t="shared" si="61"/>
        <v>0</v>
      </c>
      <c r="AR188" s="147">
        <f t="shared" si="62"/>
        <v>0</v>
      </c>
      <c r="AS188" s="190">
        <f t="shared" si="63"/>
        <v>0</v>
      </c>
      <c r="AT188" s="189">
        <f t="shared" si="64"/>
        <v>0</v>
      </c>
    </row>
    <row r="189" spans="1:46" x14ac:dyDescent="0.2">
      <c r="A189" s="10">
        <f>+IF(OR(Y189&gt;0,I189&gt;0),MAX(A$14:A188)+1,0)</f>
        <v>0</v>
      </c>
      <c r="B189" s="11"/>
      <c r="C189" s="11"/>
      <c r="D189" s="435"/>
      <c r="E189" s="435"/>
      <c r="F189" s="435"/>
      <c r="G189" s="435"/>
      <c r="H189" s="435"/>
      <c r="I189" s="435">
        <f t="shared" si="44"/>
        <v>0</v>
      </c>
      <c r="J189" s="11"/>
      <c r="K189" s="435"/>
      <c r="L189" s="435"/>
      <c r="M189" s="435"/>
      <c r="N189" s="435"/>
      <c r="O189" s="435"/>
      <c r="P189" s="435">
        <f t="shared" si="45"/>
        <v>0</v>
      </c>
      <c r="Q189" s="11"/>
      <c r="R189" s="435"/>
      <c r="S189" s="435"/>
      <c r="T189" s="435"/>
      <c r="U189" s="435"/>
      <c r="V189" s="435"/>
      <c r="W189" s="435">
        <f t="shared" si="46"/>
        <v>0</v>
      </c>
      <c r="X189" s="447">
        <f t="shared" si="47"/>
        <v>0</v>
      </c>
      <c r="Y189" s="156">
        <f t="shared" si="48"/>
        <v>0</v>
      </c>
      <c r="Z189" s="11"/>
      <c r="AA189" s="11"/>
      <c r="AB189" s="156">
        <f t="shared" si="65"/>
        <v>0</v>
      </c>
      <c r="AC189" s="149"/>
      <c r="AD189" s="396">
        <f t="shared" si="49"/>
        <v>0</v>
      </c>
      <c r="AE189" s="157">
        <f t="shared" si="50"/>
        <v>0</v>
      </c>
      <c r="AF189" s="609"/>
      <c r="AG189" s="147">
        <f t="shared" si="51"/>
        <v>0</v>
      </c>
      <c r="AH189" s="147">
        <f t="shared" si="52"/>
        <v>0</v>
      </c>
      <c r="AI189" s="186">
        <f t="shared" si="53"/>
        <v>0</v>
      </c>
      <c r="AJ189" s="147">
        <f t="shared" si="54"/>
        <v>0</v>
      </c>
      <c r="AK189" s="147">
        <f t="shared" si="55"/>
        <v>0</v>
      </c>
      <c r="AL189" s="186">
        <f t="shared" si="56"/>
        <v>0</v>
      </c>
      <c r="AM189" s="182">
        <f t="shared" si="57"/>
        <v>0</v>
      </c>
      <c r="AN189" s="147">
        <f t="shared" si="58"/>
        <v>0</v>
      </c>
      <c r="AO189" s="147">
        <f t="shared" si="59"/>
        <v>0</v>
      </c>
      <c r="AP189" s="186">
        <f t="shared" si="60"/>
        <v>0</v>
      </c>
      <c r="AQ189" s="147">
        <f t="shared" si="61"/>
        <v>0</v>
      </c>
      <c r="AR189" s="147">
        <f t="shared" si="62"/>
        <v>0</v>
      </c>
      <c r="AS189" s="190">
        <f t="shared" si="63"/>
        <v>0</v>
      </c>
      <c r="AT189" s="189">
        <f t="shared" si="64"/>
        <v>0</v>
      </c>
    </row>
    <row r="190" spans="1:46" x14ac:dyDescent="0.2">
      <c r="A190" s="10">
        <f>+IF(OR(Y190&gt;0,I190&gt;0),MAX(A$14:A189)+1,0)</f>
        <v>0</v>
      </c>
      <c r="B190" s="11"/>
      <c r="C190" s="11"/>
      <c r="D190" s="435"/>
      <c r="E190" s="435"/>
      <c r="F190" s="435"/>
      <c r="G190" s="435"/>
      <c r="H190" s="435"/>
      <c r="I190" s="435">
        <f t="shared" si="44"/>
        <v>0</v>
      </c>
      <c r="J190" s="11"/>
      <c r="K190" s="435"/>
      <c r="L190" s="435"/>
      <c r="M190" s="435"/>
      <c r="N190" s="435"/>
      <c r="O190" s="435"/>
      <c r="P190" s="435">
        <f t="shared" si="45"/>
        <v>0</v>
      </c>
      <c r="Q190" s="11"/>
      <c r="R190" s="435"/>
      <c r="S190" s="435"/>
      <c r="T190" s="435"/>
      <c r="U190" s="435"/>
      <c r="V190" s="435"/>
      <c r="W190" s="435">
        <f t="shared" si="46"/>
        <v>0</v>
      </c>
      <c r="X190" s="447">
        <f t="shared" si="47"/>
        <v>0</v>
      </c>
      <c r="Y190" s="156">
        <f t="shared" si="48"/>
        <v>0</v>
      </c>
      <c r="Z190" s="11"/>
      <c r="AA190" s="11"/>
      <c r="AB190" s="156">
        <f t="shared" si="65"/>
        <v>0</v>
      </c>
      <c r="AC190" s="149"/>
      <c r="AD190" s="396">
        <f t="shared" si="49"/>
        <v>0</v>
      </c>
      <c r="AE190" s="157">
        <f t="shared" si="50"/>
        <v>0</v>
      </c>
      <c r="AF190" s="609"/>
      <c r="AG190" s="147">
        <f t="shared" si="51"/>
        <v>0</v>
      </c>
      <c r="AH190" s="147">
        <f t="shared" si="52"/>
        <v>0</v>
      </c>
      <c r="AI190" s="186">
        <f t="shared" si="53"/>
        <v>0</v>
      </c>
      <c r="AJ190" s="147">
        <f t="shared" si="54"/>
        <v>0</v>
      </c>
      <c r="AK190" s="147">
        <f t="shared" si="55"/>
        <v>0</v>
      </c>
      <c r="AL190" s="186">
        <f t="shared" si="56"/>
        <v>0</v>
      </c>
      <c r="AM190" s="182">
        <f t="shared" si="57"/>
        <v>0</v>
      </c>
      <c r="AN190" s="147">
        <f t="shared" si="58"/>
        <v>0</v>
      </c>
      <c r="AO190" s="147">
        <f t="shared" si="59"/>
        <v>0</v>
      </c>
      <c r="AP190" s="186">
        <f t="shared" si="60"/>
        <v>0</v>
      </c>
      <c r="AQ190" s="147">
        <f t="shared" si="61"/>
        <v>0</v>
      </c>
      <c r="AR190" s="147">
        <f t="shared" si="62"/>
        <v>0</v>
      </c>
      <c r="AS190" s="190">
        <f t="shared" si="63"/>
        <v>0</v>
      </c>
      <c r="AT190" s="189">
        <f t="shared" si="64"/>
        <v>0</v>
      </c>
    </row>
    <row r="191" spans="1:46" x14ac:dyDescent="0.2">
      <c r="A191" s="10">
        <f>+IF(OR(Y191&gt;0,I191&gt;0),MAX(A$14:A190)+1,0)</f>
        <v>0</v>
      </c>
      <c r="B191" s="11"/>
      <c r="C191" s="11"/>
      <c r="D191" s="435"/>
      <c r="E191" s="435"/>
      <c r="F191" s="435"/>
      <c r="G191" s="435"/>
      <c r="H191" s="435"/>
      <c r="I191" s="435">
        <f t="shared" si="44"/>
        <v>0</v>
      </c>
      <c r="J191" s="11"/>
      <c r="K191" s="435"/>
      <c r="L191" s="435"/>
      <c r="M191" s="435"/>
      <c r="N191" s="435"/>
      <c r="O191" s="435"/>
      <c r="P191" s="435">
        <f t="shared" si="45"/>
        <v>0</v>
      </c>
      <c r="Q191" s="11"/>
      <c r="R191" s="435"/>
      <c r="S191" s="435"/>
      <c r="T191" s="435"/>
      <c r="U191" s="435"/>
      <c r="V191" s="435"/>
      <c r="W191" s="435">
        <f t="shared" si="46"/>
        <v>0</v>
      </c>
      <c r="X191" s="447">
        <f t="shared" si="47"/>
        <v>0</v>
      </c>
      <c r="Y191" s="156">
        <f t="shared" si="48"/>
        <v>0</v>
      </c>
      <c r="Z191" s="11"/>
      <c r="AA191" s="11"/>
      <c r="AB191" s="156">
        <f t="shared" si="65"/>
        <v>0</v>
      </c>
      <c r="AC191" s="149"/>
      <c r="AD191" s="396">
        <f t="shared" si="49"/>
        <v>0</v>
      </c>
      <c r="AE191" s="157">
        <f t="shared" si="50"/>
        <v>0</v>
      </c>
      <c r="AF191" s="609"/>
      <c r="AG191" s="147">
        <f t="shared" si="51"/>
        <v>0</v>
      </c>
      <c r="AH191" s="147">
        <f t="shared" si="52"/>
        <v>0</v>
      </c>
      <c r="AI191" s="186">
        <f t="shared" si="53"/>
        <v>0</v>
      </c>
      <c r="AJ191" s="147">
        <f t="shared" si="54"/>
        <v>0</v>
      </c>
      <c r="AK191" s="147">
        <f t="shared" si="55"/>
        <v>0</v>
      </c>
      <c r="AL191" s="186">
        <f t="shared" si="56"/>
        <v>0</v>
      </c>
      <c r="AM191" s="182">
        <f t="shared" si="57"/>
        <v>0</v>
      </c>
      <c r="AN191" s="147">
        <f t="shared" si="58"/>
        <v>0</v>
      </c>
      <c r="AO191" s="147">
        <f t="shared" si="59"/>
        <v>0</v>
      </c>
      <c r="AP191" s="186">
        <f t="shared" si="60"/>
        <v>0</v>
      </c>
      <c r="AQ191" s="147">
        <f t="shared" si="61"/>
        <v>0</v>
      </c>
      <c r="AR191" s="147">
        <f t="shared" si="62"/>
        <v>0</v>
      </c>
      <c r="AS191" s="190">
        <f t="shared" si="63"/>
        <v>0</v>
      </c>
      <c r="AT191" s="189">
        <f t="shared" si="64"/>
        <v>0</v>
      </c>
    </row>
    <row r="192" spans="1:46" x14ac:dyDescent="0.2">
      <c r="A192" s="10">
        <f>+IF(OR(Y192&gt;0,I192&gt;0),MAX(A$14:A191)+1,0)</f>
        <v>0</v>
      </c>
      <c r="B192" s="11"/>
      <c r="C192" s="11"/>
      <c r="D192" s="435"/>
      <c r="E192" s="435"/>
      <c r="F192" s="435"/>
      <c r="G192" s="435"/>
      <c r="H192" s="435"/>
      <c r="I192" s="435">
        <f t="shared" si="44"/>
        <v>0</v>
      </c>
      <c r="J192" s="11"/>
      <c r="K192" s="435"/>
      <c r="L192" s="435"/>
      <c r="M192" s="435"/>
      <c r="N192" s="435"/>
      <c r="O192" s="435"/>
      <c r="P192" s="435">
        <f t="shared" si="45"/>
        <v>0</v>
      </c>
      <c r="Q192" s="11"/>
      <c r="R192" s="435"/>
      <c r="S192" s="435"/>
      <c r="T192" s="435"/>
      <c r="U192" s="435"/>
      <c r="V192" s="435"/>
      <c r="W192" s="435">
        <f t="shared" si="46"/>
        <v>0</v>
      </c>
      <c r="X192" s="447">
        <f t="shared" si="47"/>
        <v>0</v>
      </c>
      <c r="Y192" s="156">
        <f t="shared" si="48"/>
        <v>0</v>
      </c>
      <c r="Z192" s="11"/>
      <c r="AA192" s="11"/>
      <c r="AB192" s="156">
        <f t="shared" si="65"/>
        <v>0</v>
      </c>
      <c r="AC192" s="149"/>
      <c r="AD192" s="396">
        <f t="shared" si="49"/>
        <v>0</v>
      </c>
      <c r="AE192" s="157">
        <f t="shared" si="50"/>
        <v>0</v>
      </c>
      <c r="AF192" s="609"/>
      <c r="AG192" s="147">
        <f t="shared" si="51"/>
        <v>0</v>
      </c>
      <c r="AH192" s="147">
        <f t="shared" si="52"/>
        <v>0</v>
      </c>
      <c r="AI192" s="186">
        <f t="shared" si="53"/>
        <v>0</v>
      </c>
      <c r="AJ192" s="147">
        <f t="shared" si="54"/>
        <v>0</v>
      </c>
      <c r="AK192" s="147">
        <f t="shared" si="55"/>
        <v>0</v>
      </c>
      <c r="AL192" s="186">
        <f t="shared" si="56"/>
        <v>0</v>
      </c>
      <c r="AM192" s="182">
        <f t="shared" si="57"/>
        <v>0</v>
      </c>
      <c r="AN192" s="147">
        <f t="shared" si="58"/>
        <v>0</v>
      </c>
      <c r="AO192" s="147">
        <f t="shared" si="59"/>
        <v>0</v>
      </c>
      <c r="AP192" s="186">
        <f t="shared" si="60"/>
        <v>0</v>
      </c>
      <c r="AQ192" s="147">
        <f t="shared" si="61"/>
        <v>0</v>
      </c>
      <c r="AR192" s="147">
        <f t="shared" si="62"/>
        <v>0</v>
      </c>
      <c r="AS192" s="190">
        <f t="shared" si="63"/>
        <v>0</v>
      </c>
      <c r="AT192" s="189">
        <f t="shared" si="64"/>
        <v>0</v>
      </c>
    </row>
    <row r="193" spans="1:46" x14ac:dyDescent="0.2">
      <c r="A193" s="10">
        <f>+IF(OR(Y193&gt;0,I193&gt;0),MAX(A$14:A192)+1,0)</f>
        <v>0</v>
      </c>
      <c r="B193" s="11"/>
      <c r="C193" s="11"/>
      <c r="D193" s="435"/>
      <c r="E193" s="435"/>
      <c r="F193" s="435"/>
      <c r="G193" s="435"/>
      <c r="H193" s="435"/>
      <c r="I193" s="435">
        <f t="shared" si="44"/>
        <v>0</v>
      </c>
      <c r="J193" s="11"/>
      <c r="K193" s="435"/>
      <c r="L193" s="435"/>
      <c r="M193" s="435"/>
      <c r="N193" s="435"/>
      <c r="O193" s="435"/>
      <c r="P193" s="435">
        <f t="shared" si="45"/>
        <v>0</v>
      </c>
      <c r="Q193" s="11"/>
      <c r="R193" s="435"/>
      <c r="S193" s="435"/>
      <c r="T193" s="435"/>
      <c r="U193" s="435"/>
      <c r="V193" s="435"/>
      <c r="W193" s="435">
        <f t="shared" si="46"/>
        <v>0</v>
      </c>
      <c r="X193" s="447">
        <f t="shared" si="47"/>
        <v>0</v>
      </c>
      <c r="Y193" s="156">
        <f t="shared" si="48"/>
        <v>0</v>
      </c>
      <c r="Z193" s="11"/>
      <c r="AA193" s="11"/>
      <c r="AB193" s="156">
        <f t="shared" si="65"/>
        <v>0</v>
      </c>
      <c r="AC193" s="149"/>
      <c r="AD193" s="396">
        <f t="shared" si="49"/>
        <v>0</v>
      </c>
      <c r="AE193" s="157">
        <f t="shared" si="50"/>
        <v>0</v>
      </c>
      <c r="AF193" s="609"/>
      <c r="AG193" s="147">
        <f t="shared" si="51"/>
        <v>0</v>
      </c>
      <c r="AH193" s="147">
        <f t="shared" si="52"/>
        <v>0</v>
      </c>
      <c r="AI193" s="186">
        <f t="shared" si="53"/>
        <v>0</v>
      </c>
      <c r="AJ193" s="147">
        <f t="shared" si="54"/>
        <v>0</v>
      </c>
      <c r="AK193" s="147">
        <f t="shared" si="55"/>
        <v>0</v>
      </c>
      <c r="AL193" s="186">
        <f t="shared" si="56"/>
        <v>0</v>
      </c>
      <c r="AM193" s="182">
        <f t="shared" si="57"/>
        <v>0</v>
      </c>
      <c r="AN193" s="147">
        <f t="shared" si="58"/>
        <v>0</v>
      </c>
      <c r="AO193" s="147">
        <f t="shared" si="59"/>
        <v>0</v>
      </c>
      <c r="AP193" s="186">
        <f t="shared" si="60"/>
        <v>0</v>
      </c>
      <c r="AQ193" s="147">
        <f t="shared" si="61"/>
        <v>0</v>
      </c>
      <c r="AR193" s="147">
        <f t="shared" si="62"/>
        <v>0</v>
      </c>
      <c r="AS193" s="190">
        <f t="shared" si="63"/>
        <v>0</v>
      </c>
      <c r="AT193" s="189">
        <f t="shared" si="64"/>
        <v>0</v>
      </c>
    </row>
    <row r="194" spans="1:46" ht="10.8" thickBot="1" x14ac:dyDescent="0.25">
      <c r="A194" s="10">
        <f>+IF(OR(Y194&gt;0,I194&gt;0),MAX(A$14:A193)+1,0)</f>
        <v>0</v>
      </c>
      <c r="B194" s="11"/>
      <c r="C194" s="11"/>
      <c r="D194" s="435"/>
      <c r="E194" s="435"/>
      <c r="F194" s="435"/>
      <c r="G194" s="435"/>
      <c r="H194" s="435"/>
      <c r="I194" s="435">
        <f t="shared" si="44"/>
        <v>0</v>
      </c>
      <c r="J194" s="11"/>
      <c r="K194" s="435"/>
      <c r="L194" s="435"/>
      <c r="M194" s="435"/>
      <c r="N194" s="435"/>
      <c r="O194" s="435"/>
      <c r="P194" s="435">
        <f t="shared" si="45"/>
        <v>0</v>
      </c>
      <c r="Q194" s="11"/>
      <c r="R194" s="435"/>
      <c r="S194" s="435"/>
      <c r="T194" s="435"/>
      <c r="U194" s="435"/>
      <c r="V194" s="435"/>
      <c r="W194" s="435">
        <f t="shared" si="46"/>
        <v>0</v>
      </c>
      <c r="X194" s="447">
        <f t="shared" si="47"/>
        <v>0</v>
      </c>
      <c r="Y194" s="156">
        <f t="shared" si="48"/>
        <v>0</v>
      </c>
      <c r="Z194" s="11"/>
      <c r="AA194" s="11"/>
      <c r="AB194" s="156">
        <f>+Z194+AA194</f>
        <v>0</v>
      </c>
      <c r="AC194" s="149"/>
      <c r="AD194" s="396">
        <f t="shared" si="49"/>
        <v>0</v>
      </c>
      <c r="AE194" s="157">
        <f t="shared" si="50"/>
        <v>0</v>
      </c>
      <c r="AF194" s="609"/>
      <c r="AG194" s="147">
        <f t="shared" si="51"/>
        <v>0</v>
      </c>
      <c r="AH194" s="147">
        <f t="shared" si="52"/>
        <v>0</v>
      </c>
      <c r="AI194" s="186">
        <f t="shared" si="53"/>
        <v>0</v>
      </c>
      <c r="AJ194" s="147">
        <f t="shared" si="54"/>
        <v>0</v>
      </c>
      <c r="AK194" s="147">
        <f t="shared" si="55"/>
        <v>0</v>
      </c>
      <c r="AL194" s="186">
        <f t="shared" si="56"/>
        <v>0</v>
      </c>
      <c r="AM194" s="182">
        <f t="shared" si="57"/>
        <v>0</v>
      </c>
      <c r="AN194" s="147">
        <f t="shared" si="58"/>
        <v>0</v>
      </c>
      <c r="AO194" s="147">
        <f t="shared" si="59"/>
        <v>0</v>
      </c>
      <c r="AP194" s="186">
        <f t="shared" si="60"/>
        <v>0</v>
      </c>
      <c r="AQ194" s="147">
        <f t="shared" si="61"/>
        <v>0</v>
      </c>
      <c r="AR194" s="147">
        <f t="shared" si="62"/>
        <v>0</v>
      </c>
      <c r="AS194" s="190">
        <f t="shared" si="63"/>
        <v>0</v>
      </c>
      <c r="AT194" s="189">
        <f t="shared" si="64"/>
        <v>0</v>
      </c>
    </row>
    <row r="195" spans="1:46" ht="10.8" thickBot="1" x14ac:dyDescent="0.25">
      <c r="B195" s="158" t="s">
        <v>57</v>
      </c>
      <c r="C195" s="159">
        <f t="shared" ref="C195:I195" si="66">SUM(C15:C194)</f>
        <v>0</v>
      </c>
      <c r="D195" s="159">
        <f t="shared" si="66"/>
        <v>0</v>
      </c>
      <c r="E195" s="159">
        <f t="shared" si="66"/>
        <v>0</v>
      </c>
      <c r="F195" s="159">
        <f t="shared" si="66"/>
        <v>0</v>
      </c>
      <c r="G195" s="159">
        <f t="shared" si="66"/>
        <v>0</v>
      </c>
      <c r="H195" s="159">
        <f t="shared" si="66"/>
        <v>0</v>
      </c>
      <c r="I195" s="159">
        <f t="shared" si="66"/>
        <v>0</v>
      </c>
      <c r="J195" s="159">
        <f t="shared" ref="J195:AT195" si="67">SUM(J15:J194)</f>
        <v>0</v>
      </c>
      <c r="K195" s="159">
        <f t="shared" si="67"/>
        <v>0</v>
      </c>
      <c r="L195" s="159">
        <f t="shared" si="67"/>
        <v>0</v>
      </c>
      <c r="M195" s="159">
        <f t="shared" si="67"/>
        <v>0</v>
      </c>
      <c r="N195" s="159">
        <f t="shared" si="67"/>
        <v>0</v>
      </c>
      <c r="O195" s="159">
        <f t="shared" si="67"/>
        <v>0</v>
      </c>
      <c r="P195" s="159">
        <f t="shared" si="67"/>
        <v>0</v>
      </c>
      <c r="Q195" s="159">
        <f t="shared" si="67"/>
        <v>0</v>
      </c>
      <c r="R195" s="159">
        <f t="shared" si="67"/>
        <v>0</v>
      </c>
      <c r="S195" s="159">
        <f t="shared" si="67"/>
        <v>0</v>
      </c>
      <c r="T195" s="159">
        <f t="shared" si="67"/>
        <v>0</v>
      </c>
      <c r="U195" s="159">
        <f t="shared" si="67"/>
        <v>0</v>
      </c>
      <c r="V195" s="159">
        <f t="shared" si="67"/>
        <v>0</v>
      </c>
      <c r="W195" s="159">
        <f t="shared" si="67"/>
        <v>0</v>
      </c>
      <c r="X195" s="159">
        <f t="shared" si="47"/>
        <v>0</v>
      </c>
      <c r="Y195" s="159">
        <f t="shared" si="67"/>
        <v>0</v>
      </c>
      <c r="Z195" s="159">
        <f t="shared" si="67"/>
        <v>0</v>
      </c>
      <c r="AA195" s="159">
        <f t="shared" si="67"/>
        <v>0</v>
      </c>
      <c r="AB195" s="159">
        <f t="shared" si="67"/>
        <v>0</v>
      </c>
      <c r="AC195" s="231"/>
      <c r="AD195" s="231"/>
      <c r="AE195" s="231">
        <f t="shared" si="67"/>
        <v>0</v>
      </c>
      <c r="AF195" s="496"/>
      <c r="AG195" s="231">
        <f t="shared" si="67"/>
        <v>0</v>
      </c>
      <c r="AH195" s="231">
        <f t="shared" si="67"/>
        <v>0</v>
      </c>
      <c r="AI195" s="231">
        <f t="shared" si="67"/>
        <v>0</v>
      </c>
      <c r="AJ195" s="231">
        <f t="shared" si="67"/>
        <v>0</v>
      </c>
      <c r="AK195" s="231">
        <f t="shared" si="67"/>
        <v>0</v>
      </c>
      <c r="AL195" s="231">
        <f t="shared" si="67"/>
        <v>0</v>
      </c>
      <c r="AM195" s="231">
        <f t="shared" si="67"/>
        <v>0</v>
      </c>
      <c r="AN195" s="231">
        <f t="shared" si="67"/>
        <v>0</v>
      </c>
      <c r="AO195" s="231">
        <f t="shared" si="67"/>
        <v>0</v>
      </c>
      <c r="AP195" s="231">
        <f t="shared" si="67"/>
        <v>0</v>
      </c>
      <c r="AQ195" s="231">
        <f t="shared" si="67"/>
        <v>0</v>
      </c>
      <c r="AR195" s="231">
        <f t="shared" si="67"/>
        <v>0</v>
      </c>
      <c r="AS195" s="231">
        <f t="shared" si="67"/>
        <v>0</v>
      </c>
      <c r="AT195" s="231">
        <f t="shared" si="67"/>
        <v>0</v>
      </c>
    </row>
    <row r="196" spans="1:46" ht="20.399999999999999" x14ac:dyDescent="0.2">
      <c r="B196" s="3" t="s">
        <v>58</v>
      </c>
      <c r="C196" s="2"/>
      <c r="D196" s="446"/>
      <c r="E196" s="446"/>
      <c r="F196" s="446"/>
      <c r="G196" s="446"/>
      <c r="H196" s="446"/>
      <c r="I196" s="446"/>
      <c r="J196" s="2"/>
      <c r="K196" s="446"/>
      <c r="L196" s="446"/>
      <c r="M196" s="446"/>
      <c r="N196" s="446"/>
      <c r="O196" s="446"/>
      <c r="P196" s="446"/>
      <c r="Q196" s="2"/>
      <c r="R196" s="446"/>
      <c r="S196" s="446"/>
      <c r="T196" s="446"/>
      <c r="U196" s="446"/>
      <c r="V196" s="446"/>
      <c r="W196" s="446"/>
      <c r="X196" s="446"/>
      <c r="Y196" s="100"/>
      <c r="Z196" s="11"/>
      <c r="AA196" s="11"/>
      <c r="AB196" s="84"/>
      <c r="AC196" s="149"/>
      <c r="AD196" s="396"/>
      <c r="AE196" s="150"/>
      <c r="AF196" s="495"/>
    </row>
    <row r="197" spans="1:46" ht="30.6" x14ac:dyDescent="0.2">
      <c r="B197" s="154" t="s">
        <v>2</v>
      </c>
      <c r="C197" s="155">
        <f>+SUM(C198:C297)</f>
        <v>0</v>
      </c>
      <c r="D197" s="155">
        <f t="shared" ref="D197:W197" si="68">+SUM(D198:D297)</f>
        <v>0</v>
      </c>
      <c r="E197" s="155">
        <f t="shared" si="68"/>
        <v>0</v>
      </c>
      <c r="F197" s="155">
        <f t="shared" si="68"/>
        <v>0</v>
      </c>
      <c r="G197" s="155">
        <f t="shared" si="68"/>
        <v>0</v>
      </c>
      <c r="H197" s="155">
        <f t="shared" si="68"/>
        <v>0</v>
      </c>
      <c r="I197" s="155">
        <f t="shared" si="68"/>
        <v>0</v>
      </c>
      <c r="J197" s="155">
        <f t="shared" si="68"/>
        <v>0</v>
      </c>
      <c r="K197" s="155">
        <f t="shared" si="68"/>
        <v>0</v>
      </c>
      <c r="L197" s="155">
        <f t="shared" si="68"/>
        <v>0</v>
      </c>
      <c r="M197" s="155">
        <f t="shared" si="68"/>
        <v>0</v>
      </c>
      <c r="N197" s="155">
        <f t="shared" si="68"/>
        <v>0</v>
      </c>
      <c r="O197" s="155">
        <f t="shared" si="68"/>
        <v>0</v>
      </c>
      <c r="P197" s="155">
        <f t="shared" si="68"/>
        <v>0</v>
      </c>
      <c r="Q197" s="155">
        <f t="shared" si="68"/>
        <v>0</v>
      </c>
      <c r="R197" s="155">
        <f t="shared" si="68"/>
        <v>0</v>
      </c>
      <c r="S197" s="155">
        <f t="shared" si="68"/>
        <v>0</v>
      </c>
      <c r="T197" s="155">
        <f t="shared" si="68"/>
        <v>0</v>
      </c>
      <c r="U197" s="155">
        <f t="shared" si="68"/>
        <v>0</v>
      </c>
      <c r="V197" s="155">
        <f t="shared" si="68"/>
        <v>0</v>
      </c>
      <c r="W197" s="155">
        <f t="shared" si="68"/>
        <v>0</v>
      </c>
      <c r="X197" s="155">
        <f t="shared" ref="X197:AT197" si="69">+SUM(X198:X297)</f>
        <v>0</v>
      </c>
      <c r="Y197" s="155">
        <f t="shared" si="69"/>
        <v>0</v>
      </c>
      <c r="Z197" s="155">
        <f t="shared" si="69"/>
        <v>0</v>
      </c>
      <c r="AA197" s="155">
        <f t="shared" si="69"/>
        <v>0</v>
      </c>
      <c r="AB197" s="155">
        <f t="shared" si="69"/>
        <v>0</v>
      </c>
      <c r="AC197" s="155">
        <f t="shared" si="69"/>
        <v>0</v>
      </c>
      <c r="AD197" s="391"/>
      <c r="AE197" s="155">
        <f t="shared" si="69"/>
        <v>0</v>
      </c>
      <c r="AF197" s="497"/>
      <c r="AG197" s="493">
        <f t="shared" si="69"/>
        <v>0</v>
      </c>
      <c r="AH197" s="155">
        <f t="shared" si="69"/>
        <v>0</v>
      </c>
      <c r="AI197" s="155">
        <f t="shared" si="69"/>
        <v>0</v>
      </c>
      <c r="AJ197" s="155">
        <f t="shared" si="69"/>
        <v>0</v>
      </c>
      <c r="AK197" s="155">
        <f t="shared" si="69"/>
        <v>0</v>
      </c>
      <c r="AL197" s="155">
        <f t="shared" si="69"/>
        <v>0</v>
      </c>
      <c r="AM197" s="155">
        <f t="shared" si="69"/>
        <v>0</v>
      </c>
      <c r="AN197" s="155">
        <f t="shared" si="69"/>
        <v>0</v>
      </c>
      <c r="AO197" s="155">
        <f t="shared" si="69"/>
        <v>0</v>
      </c>
      <c r="AP197" s="155">
        <f t="shared" si="69"/>
        <v>0</v>
      </c>
      <c r="AQ197" s="155">
        <f t="shared" si="69"/>
        <v>0</v>
      </c>
      <c r="AR197" s="155">
        <f t="shared" si="69"/>
        <v>0</v>
      </c>
      <c r="AS197" s="155">
        <f t="shared" si="69"/>
        <v>0</v>
      </c>
      <c r="AT197" s="155">
        <f t="shared" si="69"/>
        <v>0</v>
      </c>
    </row>
    <row r="198" spans="1:46" x14ac:dyDescent="0.2">
      <c r="A198" s="10">
        <f>+IF(OR(Y198&gt;0,I198&gt;0),MAX(A$14:A197)+1,0)</f>
        <v>0</v>
      </c>
      <c r="B198" s="12"/>
      <c r="C198" s="11"/>
      <c r="D198" s="435"/>
      <c r="E198" s="435"/>
      <c r="F198" s="435"/>
      <c r="G198" s="435"/>
      <c r="H198" s="435"/>
      <c r="I198" s="435">
        <f t="shared" ref="I198:I261" si="70">+C198+SUM(E198:H198)</f>
        <v>0</v>
      </c>
      <c r="J198" s="11"/>
      <c r="K198" s="435"/>
      <c r="L198" s="435"/>
      <c r="M198" s="435"/>
      <c r="N198" s="435"/>
      <c r="O198" s="435"/>
      <c r="P198" s="435">
        <f t="shared" ref="P198:P261" si="71">+J198+SUM(L198:O198)</f>
        <v>0</v>
      </c>
      <c r="Q198" s="11"/>
      <c r="R198" s="435"/>
      <c r="S198" s="435"/>
      <c r="T198" s="435"/>
      <c r="U198" s="435"/>
      <c r="V198" s="435"/>
      <c r="W198" s="435">
        <f t="shared" ref="W198:W261" si="72">+Q198+SUM(S198:V198)</f>
        <v>0</v>
      </c>
      <c r="X198" s="447">
        <f t="shared" ref="X198:X261" si="73">+J198+Q198</f>
        <v>0</v>
      </c>
      <c r="Y198" s="156">
        <f t="shared" ref="Y198:Y261" si="74">+P198+W198</f>
        <v>0</v>
      </c>
      <c r="Z198" s="11"/>
      <c r="AA198" s="11"/>
      <c r="AB198" s="156">
        <f t="shared" ref="AB198:AB261" si="75">+Z198+AA198</f>
        <v>0</v>
      </c>
      <c r="AC198" s="149"/>
      <c r="AD198" s="396">
        <f t="shared" ref="AD198:AD261" si="76">+AC198+AC198*$AD$11</f>
        <v>0</v>
      </c>
      <c r="AE198" s="157">
        <f t="shared" ref="AE198:AE261" si="77">+AB198*AD198</f>
        <v>0</v>
      </c>
      <c r="AF198" s="609"/>
      <c r="AG198" s="147">
        <f t="shared" ref="AG198:AG261" si="78">+AE198*C198</f>
        <v>0</v>
      </c>
      <c r="AH198" s="147">
        <f t="shared" ref="AH198:AH261" si="79">+AE198*J198+AE198*Q198*0.8</f>
        <v>0</v>
      </c>
      <c r="AI198" s="186">
        <f t="shared" ref="AI198:AI261" si="80">+AG198+AH198</f>
        <v>0</v>
      </c>
      <c r="AJ198" s="147">
        <f t="shared" ref="AJ198:AJ261" si="81">+($AE198-$AJ$6)/$AJ$8*C198</f>
        <v>0</v>
      </c>
      <c r="AK198" s="147">
        <f t="shared" ref="AK198:AK261" si="82">+($AE198-$AJ$6)/$AJ$8*J198+($AE198-$AJ$6)/$AJ$8*Q198*0.8</f>
        <v>0</v>
      </c>
      <c r="AL198" s="186">
        <f t="shared" ref="AL198:AL261" si="83">+AJ198+AK198</f>
        <v>0</v>
      </c>
      <c r="AM198" s="182">
        <f t="shared" ref="AM198:AM261" si="84">+AL198*(AM$10+AF198)</f>
        <v>0</v>
      </c>
      <c r="AN198" s="147">
        <f t="shared" ref="AN198:AN261" si="85">+AE198*I198</f>
        <v>0</v>
      </c>
      <c r="AO198" s="147">
        <f t="shared" ref="AO198:AO261" si="86">+AE198*P198+AE198*W198*0.8</f>
        <v>0</v>
      </c>
      <c r="AP198" s="186">
        <f t="shared" ref="AP198:AP261" si="87">+AN198+AO198</f>
        <v>0</v>
      </c>
      <c r="AQ198" s="147">
        <f t="shared" ref="AQ198:AQ261" si="88">+($AE198-$AJ$6)/$AJ$8*$I198</f>
        <v>0</v>
      </c>
      <c r="AR198" s="147">
        <f t="shared" ref="AR198:AR261" si="89">+($AE198-$AJ$6)/$AJ$8*$P198+($AE198-$AJ$6)/$AJ$8*$W198*0.8</f>
        <v>0</v>
      </c>
      <c r="AS198" s="190">
        <f t="shared" ref="AS198:AS261" si="90">+AQ198+AR198</f>
        <v>0</v>
      </c>
      <c r="AT198" s="189">
        <f t="shared" ref="AT198:AT261" si="91">+AS198*(AT$10+AF198)</f>
        <v>0</v>
      </c>
    </row>
    <row r="199" spans="1:46" x14ac:dyDescent="0.2">
      <c r="A199" s="10">
        <f>+IF(OR(Y199&gt;0,I199&gt;0),MAX(A$14:A198)+1,0)</f>
        <v>0</v>
      </c>
      <c r="B199" s="12"/>
      <c r="C199" s="11"/>
      <c r="D199" s="435"/>
      <c r="E199" s="435"/>
      <c r="F199" s="435"/>
      <c r="G199" s="435"/>
      <c r="H199" s="435"/>
      <c r="I199" s="435">
        <f t="shared" si="70"/>
        <v>0</v>
      </c>
      <c r="J199" s="11"/>
      <c r="K199" s="435"/>
      <c r="L199" s="435"/>
      <c r="M199" s="435"/>
      <c r="N199" s="435"/>
      <c r="O199" s="435"/>
      <c r="P199" s="435">
        <f t="shared" si="71"/>
        <v>0</v>
      </c>
      <c r="Q199" s="11"/>
      <c r="R199" s="435"/>
      <c r="S199" s="435"/>
      <c r="T199" s="435"/>
      <c r="U199" s="435"/>
      <c r="V199" s="435"/>
      <c r="W199" s="435">
        <f t="shared" si="72"/>
        <v>0</v>
      </c>
      <c r="X199" s="447">
        <f t="shared" si="73"/>
        <v>0</v>
      </c>
      <c r="Y199" s="156">
        <f t="shared" si="74"/>
        <v>0</v>
      </c>
      <c r="Z199" s="11"/>
      <c r="AA199" s="11"/>
      <c r="AB199" s="156">
        <f t="shared" si="75"/>
        <v>0</v>
      </c>
      <c r="AC199" s="149"/>
      <c r="AD199" s="396">
        <f t="shared" si="76"/>
        <v>0</v>
      </c>
      <c r="AE199" s="157">
        <f t="shared" si="77"/>
        <v>0</v>
      </c>
      <c r="AF199" s="609"/>
      <c r="AG199" s="147">
        <f t="shared" si="78"/>
        <v>0</v>
      </c>
      <c r="AH199" s="147">
        <f t="shared" si="79"/>
        <v>0</v>
      </c>
      <c r="AI199" s="186">
        <f t="shared" si="80"/>
        <v>0</v>
      </c>
      <c r="AJ199" s="147">
        <f t="shared" si="81"/>
        <v>0</v>
      </c>
      <c r="AK199" s="147">
        <f t="shared" si="82"/>
        <v>0</v>
      </c>
      <c r="AL199" s="186">
        <f t="shared" si="83"/>
        <v>0</v>
      </c>
      <c r="AM199" s="182">
        <f t="shared" si="84"/>
        <v>0</v>
      </c>
      <c r="AN199" s="147">
        <f t="shared" si="85"/>
        <v>0</v>
      </c>
      <c r="AO199" s="147">
        <f t="shared" si="86"/>
        <v>0</v>
      </c>
      <c r="AP199" s="186">
        <f t="shared" si="87"/>
        <v>0</v>
      </c>
      <c r="AQ199" s="147">
        <f t="shared" si="88"/>
        <v>0</v>
      </c>
      <c r="AR199" s="147">
        <f t="shared" si="89"/>
        <v>0</v>
      </c>
      <c r="AS199" s="190">
        <f t="shared" si="90"/>
        <v>0</v>
      </c>
      <c r="AT199" s="189">
        <f t="shared" si="91"/>
        <v>0</v>
      </c>
    </row>
    <row r="200" spans="1:46" x14ac:dyDescent="0.2">
      <c r="A200" s="10">
        <f>+IF(OR(Y200&gt;0,I200&gt;0),MAX(A$14:A199)+1,0)</f>
        <v>0</v>
      </c>
      <c r="B200" s="12"/>
      <c r="C200" s="11"/>
      <c r="D200" s="435"/>
      <c r="E200" s="435"/>
      <c r="F200" s="435"/>
      <c r="G200" s="435"/>
      <c r="H200" s="435"/>
      <c r="I200" s="435">
        <f t="shared" si="70"/>
        <v>0</v>
      </c>
      <c r="J200" s="11"/>
      <c r="K200" s="435"/>
      <c r="L200" s="435"/>
      <c r="M200" s="435"/>
      <c r="N200" s="435"/>
      <c r="O200" s="435"/>
      <c r="P200" s="435">
        <f t="shared" si="71"/>
        <v>0</v>
      </c>
      <c r="Q200" s="11"/>
      <c r="R200" s="435"/>
      <c r="S200" s="435"/>
      <c r="T200" s="435"/>
      <c r="U200" s="435"/>
      <c r="V200" s="435"/>
      <c r="W200" s="435">
        <f t="shared" si="72"/>
        <v>0</v>
      </c>
      <c r="X200" s="447">
        <f t="shared" si="73"/>
        <v>0</v>
      </c>
      <c r="Y200" s="156">
        <f t="shared" si="74"/>
        <v>0</v>
      </c>
      <c r="Z200" s="11"/>
      <c r="AA200" s="11"/>
      <c r="AB200" s="156">
        <f t="shared" si="75"/>
        <v>0</v>
      </c>
      <c r="AC200" s="149"/>
      <c r="AD200" s="396">
        <f t="shared" si="76"/>
        <v>0</v>
      </c>
      <c r="AE200" s="157">
        <f t="shared" si="77"/>
        <v>0</v>
      </c>
      <c r="AF200" s="609"/>
      <c r="AG200" s="147">
        <f t="shared" si="78"/>
        <v>0</v>
      </c>
      <c r="AH200" s="147">
        <f t="shared" si="79"/>
        <v>0</v>
      </c>
      <c r="AI200" s="186">
        <f t="shared" si="80"/>
        <v>0</v>
      </c>
      <c r="AJ200" s="147">
        <f t="shared" si="81"/>
        <v>0</v>
      </c>
      <c r="AK200" s="147">
        <f t="shared" si="82"/>
        <v>0</v>
      </c>
      <c r="AL200" s="186">
        <f t="shared" si="83"/>
        <v>0</v>
      </c>
      <c r="AM200" s="182">
        <f t="shared" si="84"/>
        <v>0</v>
      </c>
      <c r="AN200" s="147">
        <f t="shared" si="85"/>
        <v>0</v>
      </c>
      <c r="AO200" s="147">
        <f t="shared" si="86"/>
        <v>0</v>
      </c>
      <c r="AP200" s="186">
        <f t="shared" si="87"/>
        <v>0</v>
      </c>
      <c r="AQ200" s="147">
        <f t="shared" si="88"/>
        <v>0</v>
      </c>
      <c r="AR200" s="147">
        <f t="shared" si="89"/>
        <v>0</v>
      </c>
      <c r="AS200" s="190">
        <f t="shared" si="90"/>
        <v>0</v>
      </c>
      <c r="AT200" s="189">
        <f t="shared" si="91"/>
        <v>0</v>
      </c>
    </row>
    <row r="201" spans="1:46" x14ac:dyDescent="0.2">
      <c r="A201" s="10">
        <f>+IF(OR(Y201&gt;0,I201&gt;0),MAX(A$14:A200)+1,0)</f>
        <v>0</v>
      </c>
      <c r="B201" s="12"/>
      <c r="C201" s="11"/>
      <c r="D201" s="435"/>
      <c r="E201" s="435"/>
      <c r="F201" s="435"/>
      <c r="G201" s="435"/>
      <c r="H201" s="435"/>
      <c r="I201" s="435">
        <f t="shared" si="70"/>
        <v>0</v>
      </c>
      <c r="J201" s="11"/>
      <c r="K201" s="435"/>
      <c r="L201" s="435"/>
      <c r="M201" s="435"/>
      <c r="N201" s="435"/>
      <c r="O201" s="435"/>
      <c r="P201" s="435">
        <f t="shared" si="71"/>
        <v>0</v>
      </c>
      <c r="Q201" s="11"/>
      <c r="R201" s="435"/>
      <c r="S201" s="435"/>
      <c r="T201" s="435"/>
      <c r="U201" s="435"/>
      <c r="V201" s="435"/>
      <c r="W201" s="435">
        <f t="shared" si="72"/>
        <v>0</v>
      </c>
      <c r="X201" s="447">
        <f t="shared" si="73"/>
        <v>0</v>
      </c>
      <c r="Y201" s="156">
        <f t="shared" si="74"/>
        <v>0</v>
      </c>
      <c r="Z201" s="11"/>
      <c r="AA201" s="11"/>
      <c r="AB201" s="156">
        <f t="shared" si="75"/>
        <v>0</v>
      </c>
      <c r="AC201" s="149"/>
      <c r="AD201" s="396">
        <f t="shared" si="76"/>
        <v>0</v>
      </c>
      <c r="AE201" s="157">
        <f t="shared" si="77"/>
        <v>0</v>
      </c>
      <c r="AF201" s="609"/>
      <c r="AG201" s="147">
        <f t="shared" si="78"/>
        <v>0</v>
      </c>
      <c r="AH201" s="147">
        <f t="shared" si="79"/>
        <v>0</v>
      </c>
      <c r="AI201" s="186">
        <f t="shared" si="80"/>
        <v>0</v>
      </c>
      <c r="AJ201" s="147">
        <f t="shared" si="81"/>
        <v>0</v>
      </c>
      <c r="AK201" s="147">
        <f t="shared" si="82"/>
        <v>0</v>
      </c>
      <c r="AL201" s="186">
        <f t="shared" si="83"/>
        <v>0</v>
      </c>
      <c r="AM201" s="182">
        <f t="shared" si="84"/>
        <v>0</v>
      </c>
      <c r="AN201" s="147">
        <f t="shared" si="85"/>
        <v>0</v>
      </c>
      <c r="AO201" s="147">
        <f t="shared" si="86"/>
        <v>0</v>
      </c>
      <c r="AP201" s="186">
        <f t="shared" si="87"/>
        <v>0</v>
      </c>
      <c r="AQ201" s="147">
        <f t="shared" si="88"/>
        <v>0</v>
      </c>
      <c r="AR201" s="147">
        <f t="shared" si="89"/>
        <v>0</v>
      </c>
      <c r="AS201" s="190">
        <f t="shared" si="90"/>
        <v>0</v>
      </c>
      <c r="AT201" s="189">
        <f t="shared" si="91"/>
        <v>0</v>
      </c>
    </row>
    <row r="202" spans="1:46" x14ac:dyDescent="0.2">
      <c r="A202" s="10">
        <f>+IF(OR(Y202&gt;0,I202&gt;0),MAX(A$14:A201)+1,0)</f>
        <v>0</v>
      </c>
      <c r="B202" s="12"/>
      <c r="C202" s="11"/>
      <c r="D202" s="435"/>
      <c r="E202" s="435"/>
      <c r="F202" s="435"/>
      <c r="G202" s="435"/>
      <c r="H202" s="435"/>
      <c r="I202" s="435">
        <f t="shared" si="70"/>
        <v>0</v>
      </c>
      <c r="J202" s="11"/>
      <c r="K202" s="435"/>
      <c r="L202" s="435"/>
      <c r="M202" s="435"/>
      <c r="N202" s="435"/>
      <c r="O202" s="435"/>
      <c r="P202" s="435">
        <f t="shared" si="71"/>
        <v>0</v>
      </c>
      <c r="Q202" s="11"/>
      <c r="R202" s="435"/>
      <c r="S202" s="435"/>
      <c r="T202" s="435"/>
      <c r="U202" s="435"/>
      <c r="V202" s="435"/>
      <c r="W202" s="435">
        <f t="shared" si="72"/>
        <v>0</v>
      </c>
      <c r="X202" s="447">
        <f t="shared" si="73"/>
        <v>0</v>
      </c>
      <c r="Y202" s="156">
        <f t="shared" si="74"/>
        <v>0</v>
      </c>
      <c r="Z202" s="11"/>
      <c r="AA202" s="11"/>
      <c r="AB202" s="156">
        <f t="shared" si="75"/>
        <v>0</v>
      </c>
      <c r="AC202" s="149"/>
      <c r="AD202" s="396">
        <f t="shared" si="76"/>
        <v>0</v>
      </c>
      <c r="AE202" s="157">
        <f t="shared" si="77"/>
        <v>0</v>
      </c>
      <c r="AF202" s="609"/>
      <c r="AG202" s="147">
        <f t="shared" si="78"/>
        <v>0</v>
      </c>
      <c r="AH202" s="147">
        <f t="shared" si="79"/>
        <v>0</v>
      </c>
      <c r="AI202" s="186">
        <f t="shared" si="80"/>
        <v>0</v>
      </c>
      <c r="AJ202" s="147">
        <f t="shared" si="81"/>
        <v>0</v>
      </c>
      <c r="AK202" s="147">
        <f t="shared" si="82"/>
        <v>0</v>
      </c>
      <c r="AL202" s="186">
        <f t="shared" si="83"/>
        <v>0</v>
      </c>
      <c r="AM202" s="182">
        <f t="shared" si="84"/>
        <v>0</v>
      </c>
      <c r="AN202" s="147">
        <f t="shared" si="85"/>
        <v>0</v>
      </c>
      <c r="AO202" s="147">
        <f t="shared" si="86"/>
        <v>0</v>
      </c>
      <c r="AP202" s="186">
        <f t="shared" si="87"/>
        <v>0</v>
      </c>
      <c r="AQ202" s="147">
        <f t="shared" si="88"/>
        <v>0</v>
      </c>
      <c r="AR202" s="147">
        <f t="shared" si="89"/>
        <v>0</v>
      </c>
      <c r="AS202" s="190">
        <f t="shared" si="90"/>
        <v>0</v>
      </c>
      <c r="AT202" s="189">
        <f t="shared" si="91"/>
        <v>0</v>
      </c>
    </row>
    <row r="203" spans="1:46" x14ac:dyDescent="0.2">
      <c r="A203" s="10">
        <f>+IF(OR(Y203&gt;0,I203&gt;0),MAX(A$14:A202)+1,0)</f>
        <v>0</v>
      </c>
      <c r="B203" s="12"/>
      <c r="C203" s="11"/>
      <c r="D203" s="435"/>
      <c r="E203" s="435"/>
      <c r="F203" s="435"/>
      <c r="G203" s="435"/>
      <c r="H203" s="435"/>
      <c r="I203" s="435">
        <f t="shared" si="70"/>
        <v>0</v>
      </c>
      <c r="J203" s="11"/>
      <c r="K203" s="435"/>
      <c r="L203" s="435"/>
      <c r="M203" s="435"/>
      <c r="N203" s="435"/>
      <c r="O203" s="435"/>
      <c r="P203" s="435">
        <f t="shared" si="71"/>
        <v>0</v>
      </c>
      <c r="Q203" s="11"/>
      <c r="R203" s="435"/>
      <c r="S203" s="435"/>
      <c r="T203" s="435"/>
      <c r="U203" s="435"/>
      <c r="V203" s="435"/>
      <c r="W203" s="435">
        <f t="shared" si="72"/>
        <v>0</v>
      </c>
      <c r="X203" s="447">
        <f t="shared" si="73"/>
        <v>0</v>
      </c>
      <c r="Y203" s="156">
        <f t="shared" si="74"/>
        <v>0</v>
      </c>
      <c r="Z203" s="11"/>
      <c r="AA203" s="11"/>
      <c r="AB203" s="156">
        <f t="shared" si="75"/>
        <v>0</v>
      </c>
      <c r="AC203" s="149"/>
      <c r="AD203" s="396">
        <f t="shared" si="76"/>
        <v>0</v>
      </c>
      <c r="AE203" s="157">
        <f t="shared" si="77"/>
        <v>0</v>
      </c>
      <c r="AF203" s="609"/>
      <c r="AG203" s="147">
        <f t="shared" si="78"/>
        <v>0</v>
      </c>
      <c r="AH203" s="147">
        <f t="shared" si="79"/>
        <v>0</v>
      </c>
      <c r="AI203" s="186">
        <f t="shared" si="80"/>
        <v>0</v>
      </c>
      <c r="AJ203" s="147">
        <f t="shared" si="81"/>
        <v>0</v>
      </c>
      <c r="AK203" s="147">
        <f t="shared" si="82"/>
        <v>0</v>
      </c>
      <c r="AL203" s="186">
        <f t="shared" si="83"/>
        <v>0</v>
      </c>
      <c r="AM203" s="182">
        <f t="shared" si="84"/>
        <v>0</v>
      </c>
      <c r="AN203" s="147">
        <f t="shared" si="85"/>
        <v>0</v>
      </c>
      <c r="AO203" s="147">
        <f t="shared" si="86"/>
        <v>0</v>
      </c>
      <c r="AP203" s="186">
        <f t="shared" si="87"/>
        <v>0</v>
      </c>
      <c r="AQ203" s="147">
        <f t="shared" si="88"/>
        <v>0</v>
      </c>
      <c r="AR203" s="147">
        <f t="shared" si="89"/>
        <v>0</v>
      </c>
      <c r="AS203" s="190">
        <f t="shared" si="90"/>
        <v>0</v>
      </c>
      <c r="AT203" s="189">
        <f t="shared" si="91"/>
        <v>0</v>
      </c>
    </row>
    <row r="204" spans="1:46" x14ac:dyDescent="0.2">
      <c r="A204" s="10">
        <f>+IF(OR(Y204&gt;0,I204&gt;0),MAX(A$14:A203)+1,0)</f>
        <v>0</v>
      </c>
      <c r="B204" s="12"/>
      <c r="C204" s="11"/>
      <c r="D204" s="435"/>
      <c r="E204" s="435"/>
      <c r="F204" s="435"/>
      <c r="G204" s="435"/>
      <c r="H204" s="435"/>
      <c r="I204" s="435">
        <f t="shared" si="70"/>
        <v>0</v>
      </c>
      <c r="J204" s="11"/>
      <c r="K204" s="435"/>
      <c r="L204" s="435"/>
      <c r="M204" s="435"/>
      <c r="N204" s="435"/>
      <c r="O204" s="435"/>
      <c r="P204" s="435">
        <f t="shared" si="71"/>
        <v>0</v>
      </c>
      <c r="Q204" s="11"/>
      <c r="R204" s="435"/>
      <c r="S204" s="435"/>
      <c r="T204" s="435"/>
      <c r="U204" s="435"/>
      <c r="V204" s="435"/>
      <c r="W204" s="435">
        <f t="shared" si="72"/>
        <v>0</v>
      </c>
      <c r="X204" s="447">
        <f t="shared" si="73"/>
        <v>0</v>
      </c>
      <c r="Y204" s="156">
        <f t="shared" si="74"/>
        <v>0</v>
      </c>
      <c r="Z204" s="11"/>
      <c r="AA204" s="11"/>
      <c r="AB204" s="156">
        <f t="shared" si="75"/>
        <v>0</v>
      </c>
      <c r="AC204" s="149"/>
      <c r="AD204" s="396">
        <f t="shared" si="76"/>
        <v>0</v>
      </c>
      <c r="AE204" s="157">
        <f t="shared" si="77"/>
        <v>0</v>
      </c>
      <c r="AF204" s="609"/>
      <c r="AG204" s="147">
        <f t="shared" si="78"/>
        <v>0</v>
      </c>
      <c r="AH204" s="147">
        <f t="shared" si="79"/>
        <v>0</v>
      </c>
      <c r="AI204" s="186">
        <f t="shared" si="80"/>
        <v>0</v>
      </c>
      <c r="AJ204" s="147">
        <f t="shared" si="81"/>
        <v>0</v>
      </c>
      <c r="AK204" s="147">
        <f t="shared" si="82"/>
        <v>0</v>
      </c>
      <c r="AL204" s="186">
        <f t="shared" si="83"/>
        <v>0</v>
      </c>
      <c r="AM204" s="182">
        <f t="shared" si="84"/>
        <v>0</v>
      </c>
      <c r="AN204" s="147">
        <f t="shared" si="85"/>
        <v>0</v>
      </c>
      <c r="AO204" s="147">
        <f t="shared" si="86"/>
        <v>0</v>
      </c>
      <c r="AP204" s="186">
        <f t="shared" si="87"/>
        <v>0</v>
      </c>
      <c r="AQ204" s="147">
        <f t="shared" si="88"/>
        <v>0</v>
      </c>
      <c r="AR204" s="147">
        <f t="shared" si="89"/>
        <v>0</v>
      </c>
      <c r="AS204" s="190">
        <f t="shared" si="90"/>
        <v>0</v>
      </c>
      <c r="AT204" s="189">
        <f t="shared" si="91"/>
        <v>0</v>
      </c>
    </row>
    <row r="205" spans="1:46" x14ac:dyDescent="0.2">
      <c r="A205" s="10">
        <f>+IF(OR(Y205&gt;0,I205&gt;0),MAX(A$14:A204)+1,0)</f>
        <v>0</v>
      </c>
      <c r="B205" s="12"/>
      <c r="C205" s="11"/>
      <c r="D205" s="435"/>
      <c r="E205" s="435"/>
      <c r="F205" s="435"/>
      <c r="G205" s="435"/>
      <c r="H205" s="435"/>
      <c r="I205" s="435">
        <f t="shared" si="70"/>
        <v>0</v>
      </c>
      <c r="J205" s="11"/>
      <c r="K205" s="435"/>
      <c r="L205" s="435"/>
      <c r="M205" s="435"/>
      <c r="N205" s="435"/>
      <c r="O205" s="435"/>
      <c r="P205" s="435">
        <f t="shared" si="71"/>
        <v>0</v>
      </c>
      <c r="Q205" s="11"/>
      <c r="R205" s="435"/>
      <c r="S205" s="435"/>
      <c r="T205" s="435"/>
      <c r="U205" s="435"/>
      <c r="V205" s="435"/>
      <c r="W205" s="435">
        <f t="shared" si="72"/>
        <v>0</v>
      </c>
      <c r="X205" s="447">
        <f t="shared" si="73"/>
        <v>0</v>
      </c>
      <c r="Y205" s="156">
        <f t="shared" si="74"/>
        <v>0</v>
      </c>
      <c r="Z205" s="11"/>
      <c r="AA205" s="11"/>
      <c r="AB205" s="156">
        <f t="shared" si="75"/>
        <v>0</v>
      </c>
      <c r="AC205" s="149"/>
      <c r="AD205" s="396">
        <f t="shared" si="76"/>
        <v>0</v>
      </c>
      <c r="AE205" s="157">
        <f t="shared" si="77"/>
        <v>0</v>
      </c>
      <c r="AF205" s="609"/>
      <c r="AG205" s="147">
        <f t="shared" si="78"/>
        <v>0</v>
      </c>
      <c r="AH205" s="147">
        <f t="shared" si="79"/>
        <v>0</v>
      </c>
      <c r="AI205" s="186">
        <f t="shared" si="80"/>
        <v>0</v>
      </c>
      <c r="AJ205" s="147">
        <f t="shared" si="81"/>
        <v>0</v>
      </c>
      <c r="AK205" s="147">
        <f t="shared" si="82"/>
        <v>0</v>
      </c>
      <c r="AL205" s="186">
        <f t="shared" si="83"/>
        <v>0</v>
      </c>
      <c r="AM205" s="182">
        <f t="shared" si="84"/>
        <v>0</v>
      </c>
      <c r="AN205" s="147">
        <f t="shared" si="85"/>
        <v>0</v>
      </c>
      <c r="AO205" s="147">
        <f t="shared" si="86"/>
        <v>0</v>
      </c>
      <c r="AP205" s="186">
        <f t="shared" si="87"/>
        <v>0</v>
      </c>
      <c r="AQ205" s="147">
        <f t="shared" si="88"/>
        <v>0</v>
      </c>
      <c r="AR205" s="147">
        <f t="shared" si="89"/>
        <v>0</v>
      </c>
      <c r="AS205" s="190">
        <f t="shared" si="90"/>
        <v>0</v>
      </c>
      <c r="AT205" s="189">
        <f t="shared" si="91"/>
        <v>0</v>
      </c>
    </row>
    <row r="206" spans="1:46" x14ac:dyDescent="0.2">
      <c r="A206" s="10">
        <f>+IF(OR(Y206&gt;0,I206&gt;0),MAX(A$14:A205)+1,0)</f>
        <v>0</v>
      </c>
      <c r="B206" s="12"/>
      <c r="C206" s="11"/>
      <c r="D206" s="435"/>
      <c r="E206" s="435"/>
      <c r="F206" s="435"/>
      <c r="G206" s="435"/>
      <c r="H206" s="435"/>
      <c r="I206" s="435">
        <f t="shared" si="70"/>
        <v>0</v>
      </c>
      <c r="J206" s="11"/>
      <c r="K206" s="435"/>
      <c r="L206" s="435"/>
      <c r="M206" s="435"/>
      <c r="N206" s="435"/>
      <c r="O206" s="435"/>
      <c r="P206" s="435">
        <f t="shared" si="71"/>
        <v>0</v>
      </c>
      <c r="Q206" s="11"/>
      <c r="R206" s="435"/>
      <c r="S206" s="435"/>
      <c r="T206" s="435"/>
      <c r="U206" s="435"/>
      <c r="V206" s="435"/>
      <c r="W206" s="435">
        <f t="shared" si="72"/>
        <v>0</v>
      </c>
      <c r="X206" s="447">
        <f t="shared" si="73"/>
        <v>0</v>
      </c>
      <c r="Y206" s="156">
        <f t="shared" si="74"/>
        <v>0</v>
      </c>
      <c r="Z206" s="11"/>
      <c r="AA206" s="11"/>
      <c r="AB206" s="156">
        <f t="shared" si="75"/>
        <v>0</v>
      </c>
      <c r="AC206" s="149"/>
      <c r="AD206" s="396">
        <f t="shared" si="76"/>
        <v>0</v>
      </c>
      <c r="AE206" s="157">
        <f t="shared" si="77"/>
        <v>0</v>
      </c>
      <c r="AF206" s="609"/>
      <c r="AG206" s="147">
        <f t="shared" si="78"/>
        <v>0</v>
      </c>
      <c r="AH206" s="147">
        <f t="shared" si="79"/>
        <v>0</v>
      </c>
      <c r="AI206" s="186">
        <f t="shared" si="80"/>
        <v>0</v>
      </c>
      <c r="AJ206" s="147">
        <f t="shared" si="81"/>
        <v>0</v>
      </c>
      <c r="AK206" s="147">
        <f t="shared" si="82"/>
        <v>0</v>
      </c>
      <c r="AL206" s="186">
        <f t="shared" si="83"/>
        <v>0</v>
      </c>
      <c r="AM206" s="182">
        <f t="shared" si="84"/>
        <v>0</v>
      </c>
      <c r="AN206" s="147">
        <f t="shared" si="85"/>
        <v>0</v>
      </c>
      <c r="AO206" s="147">
        <f t="shared" si="86"/>
        <v>0</v>
      </c>
      <c r="AP206" s="186">
        <f t="shared" si="87"/>
        <v>0</v>
      </c>
      <c r="AQ206" s="147">
        <f t="shared" si="88"/>
        <v>0</v>
      </c>
      <c r="AR206" s="147">
        <f t="shared" si="89"/>
        <v>0</v>
      </c>
      <c r="AS206" s="190">
        <f t="shared" si="90"/>
        <v>0</v>
      </c>
      <c r="AT206" s="189">
        <f t="shared" si="91"/>
        <v>0</v>
      </c>
    </row>
    <row r="207" spans="1:46" x14ac:dyDescent="0.2">
      <c r="A207" s="10">
        <f>+IF(OR(Y207&gt;0,I207&gt;0),MAX(A$14:A206)+1,0)</f>
        <v>0</v>
      </c>
      <c r="B207" s="12"/>
      <c r="C207" s="11"/>
      <c r="D207" s="435"/>
      <c r="E207" s="435"/>
      <c r="F207" s="435"/>
      <c r="G207" s="435"/>
      <c r="H207" s="435"/>
      <c r="I207" s="435">
        <f t="shared" si="70"/>
        <v>0</v>
      </c>
      <c r="J207" s="11"/>
      <c r="K207" s="435"/>
      <c r="L207" s="435"/>
      <c r="M207" s="435"/>
      <c r="N207" s="435"/>
      <c r="O207" s="435"/>
      <c r="P207" s="435">
        <f t="shared" si="71"/>
        <v>0</v>
      </c>
      <c r="Q207" s="11"/>
      <c r="R207" s="435"/>
      <c r="S207" s="435"/>
      <c r="T207" s="435"/>
      <c r="U207" s="435"/>
      <c r="V207" s="435"/>
      <c r="W207" s="435">
        <f t="shared" si="72"/>
        <v>0</v>
      </c>
      <c r="X207" s="447">
        <f t="shared" si="73"/>
        <v>0</v>
      </c>
      <c r="Y207" s="156">
        <f t="shared" si="74"/>
        <v>0</v>
      </c>
      <c r="Z207" s="11"/>
      <c r="AA207" s="11"/>
      <c r="AB207" s="156">
        <f t="shared" si="75"/>
        <v>0</v>
      </c>
      <c r="AC207" s="149"/>
      <c r="AD207" s="396">
        <f t="shared" si="76"/>
        <v>0</v>
      </c>
      <c r="AE207" s="157">
        <f t="shared" si="77"/>
        <v>0</v>
      </c>
      <c r="AF207" s="609"/>
      <c r="AG207" s="147">
        <f t="shared" si="78"/>
        <v>0</v>
      </c>
      <c r="AH207" s="147">
        <f t="shared" si="79"/>
        <v>0</v>
      </c>
      <c r="AI207" s="186">
        <f t="shared" si="80"/>
        <v>0</v>
      </c>
      <c r="AJ207" s="147">
        <f t="shared" si="81"/>
        <v>0</v>
      </c>
      <c r="AK207" s="147">
        <f t="shared" si="82"/>
        <v>0</v>
      </c>
      <c r="AL207" s="186">
        <f t="shared" si="83"/>
        <v>0</v>
      </c>
      <c r="AM207" s="182">
        <f t="shared" si="84"/>
        <v>0</v>
      </c>
      <c r="AN207" s="147">
        <f t="shared" si="85"/>
        <v>0</v>
      </c>
      <c r="AO207" s="147">
        <f t="shared" si="86"/>
        <v>0</v>
      </c>
      <c r="AP207" s="186">
        <f t="shared" si="87"/>
        <v>0</v>
      </c>
      <c r="AQ207" s="147">
        <f t="shared" si="88"/>
        <v>0</v>
      </c>
      <c r="AR207" s="147">
        <f t="shared" si="89"/>
        <v>0</v>
      </c>
      <c r="AS207" s="190">
        <f t="shared" si="90"/>
        <v>0</v>
      </c>
      <c r="AT207" s="189">
        <f t="shared" si="91"/>
        <v>0</v>
      </c>
    </row>
    <row r="208" spans="1:46" x14ac:dyDescent="0.2">
      <c r="A208" s="10">
        <f>+IF(OR(Y208&gt;0,I208&gt;0),MAX(A$14:A207)+1,0)</f>
        <v>0</v>
      </c>
      <c r="B208" s="12"/>
      <c r="C208" s="11"/>
      <c r="D208" s="435"/>
      <c r="E208" s="435"/>
      <c r="F208" s="435"/>
      <c r="G208" s="435"/>
      <c r="H208" s="435"/>
      <c r="I208" s="435">
        <f t="shared" si="70"/>
        <v>0</v>
      </c>
      <c r="J208" s="11"/>
      <c r="K208" s="435"/>
      <c r="L208" s="435"/>
      <c r="M208" s="435"/>
      <c r="N208" s="435"/>
      <c r="O208" s="435"/>
      <c r="P208" s="435">
        <f t="shared" si="71"/>
        <v>0</v>
      </c>
      <c r="Q208" s="11"/>
      <c r="R208" s="435"/>
      <c r="S208" s="435"/>
      <c r="T208" s="435"/>
      <c r="U208" s="435"/>
      <c r="V208" s="435"/>
      <c r="W208" s="435">
        <f t="shared" si="72"/>
        <v>0</v>
      </c>
      <c r="X208" s="447">
        <f t="shared" si="73"/>
        <v>0</v>
      </c>
      <c r="Y208" s="156">
        <f t="shared" si="74"/>
        <v>0</v>
      </c>
      <c r="Z208" s="11"/>
      <c r="AA208" s="11"/>
      <c r="AB208" s="156">
        <f t="shared" si="75"/>
        <v>0</v>
      </c>
      <c r="AC208" s="149"/>
      <c r="AD208" s="396">
        <f t="shared" si="76"/>
        <v>0</v>
      </c>
      <c r="AE208" s="157">
        <f t="shared" si="77"/>
        <v>0</v>
      </c>
      <c r="AF208" s="609"/>
      <c r="AG208" s="147">
        <f t="shared" si="78"/>
        <v>0</v>
      </c>
      <c r="AH208" s="147">
        <f t="shared" si="79"/>
        <v>0</v>
      </c>
      <c r="AI208" s="186">
        <f t="shared" si="80"/>
        <v>0</v>
      </c>
      <c r="AJ208" s="147">
        <f t="shared" si="81"/>
        <v>0</v>
      </c>
      <c r="AK208" s="147">
        <f t="shared" si="82"/>
        <v>0</v>
      </c>
      <c r="AL208" s="186">
        <f t="shared" si="83"/>
        <v>0</v>
      </c>
      <c r="AM208" s="182">
        <f t="shared" si="84"/>
        <v>0</v>
      </c>
      <c r="AN208" s="147">
        <f t="shared" si="85"/>
        <v>0</v>
      </c>
      <c r="AO208" s="147">
        <f t="shared" si="86"/>
        <v>0</v>
      </c>
      <c r="AP208" s="186">
        <f t="shared" si="87"/>
        <v>0</v>
      </c>
      <c r="AQ208" s="147">
        <f t="shared" si="88"/>
        <v>0</v>
      </c>
      <c r="AR208" s="147">
        <f t="shared" si="89"/>
        <v>0</v>
      </c>
      <c r="AS208" s="190">
        <f t="shared" si="90"/>
        <v>0</v>
      </c>
      <c r="AT208" s="189">
        <f t="shared" si="91"/>
        <v>0</v>
      </c>
    </row>
    <row r="209" spans="1:46" x14ac:dyDescent="0.2">
      <c r="A209" s="10">
        <f>+IF(OR(Y209&gt;0,I209&gt;0),MAX(A$14:A208)+1,0)</f>
        <v>0</v>
      </c>
      <c r="B209" s="12"/>
      <c r="C209" s="11"/>
      <c r="D209" s="435"/>
      <c r="E209" s="435"/>
      <c r="F209" s="435"/>
      <c r="G209" s="435"/>
      <c r="H209" s="435"/>
      <c r="I209" s="435">
        <f t="shared" si="70"/>
        <v>0</v>
      </c>
      <c r="J209" s="11"/>
      <c r="K209" s="435"/>
      <c r="L209" s="435"/>
      <c r="M209" s="435"/>
      <c r="N209" s="435"/>
      <c r="O209" s="435"/>
      <c r="P209" s="435">
        <f t="shared" si="71"/>
        <v>0</v>
      </c>
      <c r="Q209" s="11"/>
      <c r="R209" s="435"/>
      <c r="S209" s="435"/>
      <c r="T209" s="435"/>
      <c r="U209" s="435"/>
      <c r="V209" s="435"/>
      <c r="W209" s="435">
        <f t="shared" si="72"/>
        <v>0</v>
      </c>
      <c r="X209" s="447">
        <f t="shared" si="73"/>
        <v>0</v>
      </c>
      <c r="Y209" s="156">
        <f t="shared" si="74"/>
        <v>0</v>
      </c>
      <c r="Z209" s="11"/>
      <c r="AA209" s="11"/>
      <c r="AB209" s="156">
        <f t="shared" si="75"/>
        <v>0</v>
      </c>
      <c r="AC209" s="149"/>
      <c r="AD209" s="396">
        <f t="shared" si="76"/>
        <v>0</v>
      </c>
      <c r="AE209" s="157">
        <f t="shared" si="77"/>
        <v>0</v>
      </c>
      <c r="AF209" s="609"/>
      <c r="AG209" s="147">
        <f t="shared" si="78"/>
        <v>0</v>
      </c>
      <c r="AH209" s="147">
        <f t="shared" si="79"/>
        <v>0</v>
      </c>
      <c r="AI209" s="186">
        <f t="shared" si="80"/>
        <v>0</v>
      </c>
      <c r="AJ209" s="147">
        <f t="shared" si="81"/>
        <v>0</v>
      </c>
      <c r="AK209" s="147">
        <f t="shared" si="82"/>
        <v>0</v>
      </c>
      <c r="AL209" s="186">
        <f t="shared" si="83"/>
        <v>0</v>
      </c>
      <c r="AM209" s="182">
        <f t="shared" si="84"/>
        <v>0</v>
      </c>
      <c r="AN209" s="147">
        <f t="shared" si="85"/>
        <v>0</v>
      </c>
      <c r="AO209" s="147">
        <f t="shared" si="86"/>
        <v>0</v>
      </c>
      <c r="AP209" s="186">
        <f t="shared" si="87"/>
        <v>0</v>
      </c>
      <c r="AQ209" s="147">
        <f t="shared" si="88"/>
        <v>0</v>
      </c>
      <c r="AR209" s="147">
        <f t="shared" si="89"/>
        <v>0</v>
      </c>
      <c r="AS209" s="190">
        <f t="shared" si="90"/>
        <v>0</v>
      </c>
      <c r="AT209" s="189">
        <f t="shared" si="91"/>
        <v>0</v>
      </c>
    </row>
    <row r="210" spans="1:46" x14ac:dyDescent="0.2">
      <c r="A210" s="10">
        <f>+IF(OR(Y210&gt;0,I210&gt;0),MAX(A$14:A209)+1,0)</f>
        <v>0</v>
      </c>
      <c r="B210" s="12"/>
      <c r="C210" s="11"/>
      <c r="D210" s="435"/>
      <c r="E210" s="435"/>
      <c r="F210" s="435"/>
      <c r="G210" s="435"/>
      <c r="H210" s="435"/>
      <c r="I210" s="435">
        <f t="shared" si="70"/>
        <v>0</v>
      </c>
      <c r="J210" s="11"/>
      <c r="K210" s="435"/>
      <c r="L210" s="435"/>
      <c r="M210" s="435"/>
      <c r="N210" s="435"/>
      <c r="O210" s="435"/>
      <c r="P210" s="435">
        <f t="shared" si="71"/>
        <v>0</v>
      </c>
      <c r="Q210" s="11"/>
      <c r="R210" s="435"/>
      <c r="S210" s="435"/>
      <c r="T210" s="435"/>
      <c r="U210" s="435"/>
      <c r="V210" s="435"/>
      <c r="W210" s="435">
        <f t="shared" si="72"/>
        <v>0</v>
      </c>
      <c r="X210" s="447">
        <f t="shared" si="73"/>
        <v>0</v>
      </c>
      <c r="Y210" s="156">
        <f t="shared" si="74"/>
        <v>0</v>
      </c>
      <c r="Z210" s="11"/>
      <c r="AA210" s="11"/>
      <c r="AB210" s="156">
        <f t="shared" si="75"/>
        <v>0</v>
      </c>
      <c r="AC210" s="149"/>
      <c r="AD210" s="396">
        <f t="shared" si="76"/>
        <v>0</v>
      </c>
      <c r="AE210" s="157">
        <f t="shared" si="77"/>
        <v>0</v>
      </c>
      <c r="AF210" s="609"/>
      <c r="AG210" s="147">
        <f t="shared" si="78"/>
        <v>0</v>
      </c>
      <c r="AH210" s="147">
        <f t="shared" si="79"/>
        <v>0</v>
      </c>
      <c r="AI210" s="186">
        <f t="shared" si="80"/>
        <v>0</v>
      </c>
      <c r="AJ210" s="147">
        <f t="shared" si="81"/>
        <v>0</v>
      </c>
      <c r="AK210" s="147">
        <f t="shared" si="82"/>
        <v>0</v>
      </c>
      <c r="AL210" s="186">
        <f t="shared" si="83"/>
        <v>0</v>
      </c>
      <c r="AM210" s="182">
        <f t="shared" si="84"/>
        <v>0</v>
      </c>
      <c r="AN210" s="147">
        <f t="shared" si="85"/>
        <v>0</v>
      </c>
      <c r="AO210" s="147">
        <f t="shared" si="86"/>
        <v>0</v>
      </c>
      <c r="AP210" s="186">
        <f t="shared" si="87"/>
        <v>0</v>
      </c>
      <c r="AQ210" s="147">
        <f t="shared" si="88"/>
        <v>0</v>
      </c>
      <c r="AR210" s="147">
        <f t="shared" si="89"/>
        <v>0</v>
      </c>
      <c r="AS210" s="190">
        <f t="shared" si="90"/>
        <v>0</v>
      </c>
      <c r="AT210" s="189">
        <f t="shared" si="91"/>
        <v>0</v>
      </c>
    </row>
    <row r="211" spans="1:46" x14ac:dyDescent="0.2">
      <c r="A211" s="10">
        <f>+IF(OR(Y211&gt;0,I211&gt;0),MAX(A$14:A210)+1,0)</f>
        <v>0</v>
      </c>
      <c r="B211" s="12"/>
      <c r="C211" s="11"/>
      <c r="D211" s="435"/>
      <c r="E211" s="435"/>
      <c r="F211" s="435"/>
      <c r="G211" s="435"/>
      <c r="H211" s="435"/>
      <c r="I211" s="435">
        <f t="shared" si="70"/>
        <v>0</v>
      </c>
      <c r="J211" s="11"/>
      <c r="K211" s="435"/>
      <c r="L211" s="435"/>
      <c r="M211" s="435"/>
      <c r="N211" s="435"/>
      <c r="O211" s="435"/>
      <c r="P211" s="435">
        <f t="shared" si="71"/>
        <v>0</v>
      </c>
      <c r="Q211" s="11"/>
      <c r="R211" s="435"/>
      <c r="S211" s="435"/>
      <c r="T211" s="435"/>
      <c r="U211" s="435"/>
      <c r="V211" s="435"/>
      <c r="W211" s="435">
        <f t="shared" si="72"/>
        <v>0</v>
      </c>
      <c r="X211" s="447">
        <f t="shared" si="73"/>
        <v>0</v>
      </c>
      <c r="Y211" s="156">
        <f t="shared" si="74"/>
        <v>0</v>
      </c>
      <c r="Z211" s="11"/>
      <c r="AA211" s="11"/>
      <c r="AB211" s="156">
        <f t="shared" si="75"/>
        <v>0</v>
      </c>
      <c r="AC211" s="149"/>
      <c r="AD211" s="396">
        <f t="shared" si="76"/>
        <v>0</v>
      </c>
      <c r="AE211" s="157">
        <f t="shared" si="77"/>
        <v>0</v>
      </c>
      <c r="AF211" s="609"/>
      <c r="AG211" s="147">
        <f t="shared" si="78"/>
        <v>0</v>
      </c>
      <c r="AH211" s="147">
        <f t="shared" si="79"/>
        <v>0</v>
      </c>
      <c r="AI211" s="186">
        <f t="shared" si="80"/>
        <v>0</v>
      </c>
      <c r="AJ211" s="147">
        <f t="shared" si="81"/>
        <v>0</v>
      </c>
      <c r="AK211" s="147">
        <f t="shared" si="82"/>
        <v>0</v>
      </c>
      <c r="AL211" s="186">
        <f t="shared" si="83"/>
        <v>0</v>
      </c>
      <c r="AM211" s="182">
        <f t="shared" si="84"/>
        <v>0</v>
      </c>
      <c r="AN211" s="147">
        <f t="shared" si="85"/>
        <v>0</v>
      </c>
      <c r="AO211" s="147">
        <f t="shared" si="86"/>
        <v>0</v>
      </c>
      <c r="AP211" s="186">
        <f t="shared" si="87"/>
        <v>0</v>
      </c>
      <c r="AQ211" s="147">
        <f t="shared" si="88"/>
        <v>0</v>
      </c>
      <c r="AR211" s="147">
        <f t="shared" si="89"/>
        <v>0</v>
      </c>
      <c r="AS211" s="190">
        <f t="shared" si="90"/>
        <v>0</v>
      </c>
      <c r="AT211" s="189">
        <f t="shared" si="91"/>
        <v>0</v>
      </c>
    </row>
    <row r="212" spans="1:46" x14ac:dyDescent="0.2">
      <c r="A212" s="10">
        <f>+IF(OR(Y212&gt;0,I212&gt;0),MAX(A$14:A211)+1,0)</f>
        <v>0</v>
      </c>
      <c r="B212" s="12"/>
      <c r="C212" s="11"/>
      <c r="D212" s="435"/>
      <c r="E212" s="435"/>
      <c r="F212" s="435"/>
      <c r="G212" s="435"/>
      <c r="H212" s="435"/>
      <c r="I212" s="435">
        <f t="shared" si="70"/>
        <v>0</v>
      </c>
      <c r="J212" s="11"/>
      <c r="K212" s="435"/>
      <c r="L212" s="435"/>
      <c r="M212" s="435"/>
      <c r="N212" s="435"/>
      <c r="O212" s="435"/>
      <c r="P212" s="435">
        <f t="shared" si="71"/>
        <v>0</v>
      </c>
      <c r="Q212" s="11"/>
      <c r="R212" s="435"/>
      <c r="S212" s="435"/>
      <c r="T212" s="435"/>
      <c r="U212" s="435"/>
      <c r="V212" s="435"/>
      <c r="W212" s="435">
        <f t="shared" si="72"/>
        <v>0</v>
      </c>
      <c r="X212" s="447">
        <f t="shared" si="73"/>
        <v>0</v>
      </c>
      <c r="Y212" s="156">
        <f t="shared" si="74"/>
        <v>0</v>
      </c>
      <c r="Z212" s="11"/>
      <c r="AA212" s="11"/>
      <c r="AB212" s="156">
        <f t="shared" si="75"/>
        <v>0</v>
      </c>
      <c r="AC212" s="149"/>
      <c r="AD212" s="396">
        <f t="shared" si="76"/>
        <v>0</v>
      </c>
      <c r="AE212" s="157">
        <f t="shared" si="77"/>
        <v>0</v>
      </c>
      <c r="AF212" s="609"/>
      <c r="AG212" s="147">
        <f t="shared" si="78"/>
        <v>0</v>
      </c>
      <c r="AH212" s="147">
        <f t="shared" si="79"/>
        <v>0</v>
      </c>
      <c r="AI212" s="186">
        <f t="shared" si="80"/>
        <v>0</v>
      </c>
      <c r="AJ212" s="147">
        <f t="shared" si="81"/>
        <v>0</v>
      </c>
      <c r="AK212" s="147">
        <f t="shared" si="82"/>
        <v>0</v>
      </c>
      <c r="AL212" s="186">
        <f t="shared" si="83"/>
        <v>0</v>
      </c>
      <c r="AM212" s="182">
        <f t="shared" si="84"/>
        <v>0</v>
      </c>
      <c r="AN212" s="147">
        <f t="shared" si="85"/>
        <v>0</v>
      </c>
      <c r="AO212" s="147">
        <f t="shared" si="86"/>
        <v>0</v>
      </c>
      <c r="AP212" s="186">
        <f t="shared" si="87"/>
        <v>0</v>
      </c>
      <c r="AQ212" s="147">
        <f t="shared" si="88"/>
        <v>0</v>
      </c>
      <c r="AR212" s="147">
        <f t="shared" si="89"/>
        <v>0</v>
      </c>
      <c r="AS212" s="190">
        <f t="shared" si="90"/>
        <v>0</v>
      </c>
      <c r="AT212" s="189">
        <f t="shared" si="91"/>
        <v>0</v>
      </c>
    </row>
    <row r="213" spans="1:46" x14ac:dyDescent="0.2">
      <c r="A213" s="10">
        <f>+IF(OR(Y213&gt;0,I213&gt;0),MAX(A$14:A212)+1,0)</f>
        <v>0</v>
      </c>
      <c r="B213" s="12"/>
      <c r="C213" s="11"/>
      <c r="D213" s="435"/>
      <c r="E213" s="435"/>
      <c r="F213" s="435"/>
      <c r="G213" s="435"/>
      <c r="H213" s="435"/>
      <c r="I213" s="435">
        <f t="shared" si="70"/>
        <v>0</v>
      </c>
      <c r="J213" s="11"/>
      <c r="K213" s="435"/>
      <c r="L213" s="435"/>
      <c r="M213" s="435"/>
      <c r="N213" s="435"/>
      <c r="O213" s="435"/>
      <c r="P213" s="435">
        <f t="shared" si="71"/>
        <v>0</v>
      </c>
      <c r="Q213" s="11"/>
      <c r="R213" s="435"/>
      <c r="S213" s="435"/>
      <c r="T213" s="435"/>
      <c r="U213" s="435"/>
      <c r="V213" s="435"/>
      <c r="W213" s="435">
        <f t="shared" si="72"/>
        <v>0</v>
      </c>
      <c r="X213" s="447">
        <f t="shared" si="73"/>
        <v>0</v>
      </c>
      <c r="Y213" s="156">
        <f t="shared" si="74"/>
        <v>0</v>
      </c>
      <c r="Z213" s="11"/>
      <c r="AA213" s="11"/>
      <c r="AB213" s="156">
        <f t="shared" si="75"/>
        <v>0</v>
      </c>
      <c r="AC213" s="149"/>
      <c r="AD213" s="396">
        <f t="shared" si="76"/>
        <v>0</v>
      </c>
      <c r="AE213" s="157">
        <f t="shared" si="77"/>
        <v>0</v>
      </c>
      <c r="AF213" s="609"/>
      <c r="AG213" s="147">
        <f t="shared" si="78"/>
        <v>0</v>
      </c>
      <c r="AH213" s="147">
        <f t="shared" si="79"/>
        <v>0</v>
      </c>
      <c r="AI213" s="186">
        <f t="shared" si="80"/>
        <v>0</v>
      </c>
      <c r="AJ213" s="147">
        <f t="shared" si="81"/>
        <v>0</v>
      </c>
      <c r="AK213" s="147">
        <f t="shared" si="82"/>
        <v>0</v>
      </c>
      <c r="AL213" s="186">
        <f t="shared" si="83"/>
        <v>0</v>
      </c>
      <c r="AM213" s="182">
        <f t="shared" si="84"/>
        <v>0</v>
      </c>
      <c r="AN213" s="147">
        <f t="shared" si="85"/>
        <v>0</v>
      </c>
      <c r="AO213" s="147">
        <f t="shared" si="86"/>
        <v>0</v>
      </c>
      <c r="AP213" s="186">
        <f t="shared" si="87"/>
        <v>0</v>
      </c>
      <c r="AQ213" s="147">
        <f t="shared" si="88"/>
        <v>0</v>
      </c>
      <c r="AR213" s="147">
        <f t="shared" si="89"/>
        <v>0</v>
      </c>
      <c r="AS213" s="190">
        <f t="shared" si="90"/>
        <v>0</v>
      </c>
      <c r="AT213" s="189">
        <f t="shared" si="91"/>
        <v>0</v>
      </c>
    </row>
    <row r="214" spans="1:46" x14ac:dyDescent="0.2">
      <c r="A214" s="10">
        <f>+IF(OR(Y214&gt;0,I214&gt;0),MAX(A$14:A213)+1,0)</f>
        <v>0</v>
      </c>
      <c r="B214" s="12"/>
      <c r="C214" s="11"/>
      <c r="D214" s="435"/>
      <c r="E214" s="435"/>
      <c r="F214" s="435"/>
      <c r="G214" s="435"/>
      <c r="H214" s="435"/>
      <c r="I214" s="435">
        <f t="shared" si="70"/>
        <v>0</v>
      </c>
      <c r="J214" s="11"/>
      <c r="K214" s="435"/>
      <c r="L214" s="435"/>
      <c r="M214" s="435"/>
      <c r="N214" s="435"/>
      <c r="O214" s="435"/>
      <c r="P214" s="435">
        <f t="shared" si="71"/>
        <v>0</v>
      </c>
      <c r="Q214" s="11"/>
      <c r="R214" s="435"/>
      <c r="S214" s="435"/>
      <c r="T214" s="435"/>
      <c r="U214" s="435"/>
      <c r="V214" s="435"/>
      <c r="W214" s="435">
        <f t="shared" si="72"/>
        <v>0</v>
      </c>
      <c r="X214" s="447">
        <f t="shared" si="73"/>
        <v>0</v>
      </c>
      <c r="Y214" s="156">
        <f t="shared" si="74"/>
        <v>0</v>
      </c>
      <c r="Z214" s="11"/>
      <c r="AA214" s="11"/>
      <c r="AB214" s="156">
        <f t="shared" si="75"/>
        <v>0</v>
      </c>
      <c r="AC214" s="149"/>
      <c r="AD214" s="396">
        <f t="shared" si="76"/>
        <v>0</v>
      </c>
      <c r="AE214" s="157">
        <f t="shared" si="77"/>
        <v>0</v>
      </c>
      <c r="AF214" s="609"/>
      <c r="AG214" s="147">
        <f t="shared" si="78"/>
        <v>0</v>
      </c>
      <c r="AH214" s="147">
        <f t="shared" si="79"/>
        <v>0</v>
      </c>
      <c r="AI214" s="186">
        <f t="shared" si="80"/>
        <v>0</v>
      </c>
      <c r="AJ214" s="147">
        <f t="shared" si="81"/>
        <v>0</v>
      </c>
      <c r="AK214" s="147">
        <f t="shared" si="82"/>
        <v>0</v>
      </c>
      <c r="AL214" s="186">
        <f t="shared" si="83"/>
        <v>0</v>
      </c>
      <c r="AM214" s="182">
        <f t="shared" si="84"/>
        <v>0</v>
      </c>
      <c r="AN214" s="147">
        <f t="shared" si="85"/>
        <v>0</v>
      </c>
      <c r="AO214" s="147">
        <f t="shared" si="86"/>
        <v>0</v>
      </c>
      <c r="AP214" s="186">
        <f t="shared" si="87"/>
        <v>0</v>
      </c>
      <c r="AQ214" s="147">
        <f t="shared" si="88"/>
        <v>0</v>
      </c>
      <c r="AR214" s="147">
        <f t="shared" si="89"/>
        <v>0</v>
      </c>
      <c r="AS214" s="190">
        <f t="shared" si="90"/>
        <v>0</v>
      </c>
      <c r="AT214" s="189">
        <f t="shared" si="91"/>
        <v>0</v>
      </c>
    </row>
    <row r="215" spans="1:46" x14ac:dyDescent="0.2">
      <c r="A215" s="10">
        <f>+IF(OR(Y215&gt;0,I215&gt;0),MAX(A$14:A214)+1,0)</f>
        <v>0</v>
      </c>
      <c r="B215" s="12"/>
      <c r="C215" s="11"/>
      <c r="D215" s="435"/>
      <c r="E215" s="435"/>
      <c r="F215" s="435"/>
      <c r="G215" s="435"/>
      <c r="H215" s="435"/>
      <c r="I215" s="435">
        <f t="shared" si="70"/>
        <v>0</v>
      </c>
      <c r="J215" s="11"/>
      <c r="K215" s="435"/>
      <c r="L215" s="435"/>
      <c r="M215" s="435"/>
      <c r="N215" s="435"/>
      <c r="O215" s="435"/>
      <c r="P215" s="435">
        <f t="shared" si="71"/>
        <v>0</v>
      </c>
      <c r="Q215" s="11"/>
      <c r="R215" s="435"/>
      <c r="S215" s="435"/>
      <c r="T215" s="435"/>
      <c r="U215" s="435"/>
      <c r="V215" s="435"/>
      <c r="W215" s="435">
        <f t="shared" si="72"/>
        <v>0</v>
      </c>
      <c r="X215" s="447">
        <f t="shared" si="73"/>
        <v>0</v>
      </c>
      <c r="Y215" s="156">
        <f t="shared" si="74"/>
        <v>0</v>
      </c>
      <c r="Z215" s="11"/>
      <c r="AA215" s="11"/>
      <c r="AB215" s="156">
        <f t="shared" si="75"/>
        <v>0</v>
      </c>
      <c r="AC215" s="149"/>
      <c r="AD215" s="396">
        <f t="shared" si="76"/>
        <v>0</v>
      </c>
      <c r="AE215" s="157">
        <f t="shared" si="77"/>
        <v>0</v>
      </c>
      <c r="AF215" s="609"/>
      <c r="AG215" s="147">
        <f t="shared" si="78"/>
        <v>0</v>
      </c>
      <c r="AH215" s="147">
        <f t="shared" si="79"/>
        <v>0</v>
      </c>
      <c r="AI215" s="186">
        <f t="shared" si="80"/>
        <v>0</v>
      </c>
      <c r="AJ215" s="147">
        <f t="shared" si="81"/>
        <v>0</v>
      </c>
      <c r="AK215" s="147">
        <f t="shared" si="82"/>
        <v>0</v>
      </c>
      <c r="AL215" s="186">
        <f t="shared" si="83"/>
        <v>0</v>
      </c>
      <c r="AM215" s="182">
        <f t="shared" si="84"/>
        <v>0</v>
      </c>
      <c r="AN215" s="147">
        <f t="shared" si="85"/>
        <v>0</v>
      </c>
      <c r="AO215" s="147">
        <f t="shared" si="86"/>
        <v>0</v>
      </c>
      <c r="AP215" s="186">
        <f t="shared" si="87"/>
        <v>0</v>
      </c>
      <c r="AQ215" s="147">
        <f t="shared" si="88"/>
        <v>0</v>
      </c>
      <c r="AR215" s="147">
        <f t="shared" si="89"/>
        <v>0</v>
      </c>
      <c r="AS215" s="190">
        <f t="shared" si="90"/>
        <v>0</v>
      </c>
      <c r="AT215" s="189">
        <f t="shared" si="91"/>
        <v>0</v>
      </c>
    </row>
    <row r="216" spans="1:46" x14ac:dyDescent="0.2">
      <c r="A216" s="10">
        <f>+IF(OR(Y216&gt;0,I216&gt;0),MAX(A$14:A215)+1,0)</f>
        <v>0</v>
      </c>
      <c r="B216" s="12"/>
      <c r="C216" s="11"/>
      <c r="D216" s="435"/>
      <c r="E216" s="435"/>
      <c r="F216" s="435"/>
      <c r="G216" s="435"/>
      <c r="H216" s="435"/>
      <c r="I216" s="435">
        <f t="shared" si="70"/>
        <v>0</v>
      </c>
      <c r="J216" s="11"/>
      <c r="K216" s="435"/>
      <c r="L216" s="435"/>
      <c r="M216" s="435"/>
      <c r="N216" s="435"/>
      <c r="O216" s="435"/>
      <c r="P216" s="435">
        <f t="shared" si="71"/>
        <v>0</v>
      </c>
      <c r="Q216" s="11"/>
      <c r="R216" s="435"/>
      <c r="S216" s="435"/>
      <c r="T216" s="435"/>
      <c r="U216" s="435"/>
      <c r="V216" s="435"/>
      <c r="W216" s="435">
        <f t="shared" si="72"/>
        <v>0</v>
      </c>
      <c r="X216" s="447">
        <f t="shared" si="73"/>
        <v>0</v>
      </c>
      <c r="Y216" s="156">
        <f t="shared" si="74"/>
        <v>0</v>
      </c>
      <c r="Z216" s="11"/>
      <c r="AA216" s="11"/>
      <c r="AB216" s="156">
        <f t="shared" si="75"/>
        <v>0</v>
      </c>
      <c r="AC216" s="149"/>
      <c r="AD216" s="396">
        <f t="shared" si="76"/>
        <v>0</v>
      </c>
      <c r="AE216" s="157">
        <f t="shared" si="77"/>
        <v>0</v>
      </c>
      <c r="AF216" s="609"/>
      <c r="AG216" s="147">
        <f t="shared" si="78"/>
        <v>0</v>
      </c>
      <c r="AH216" s="147">
        <f t="shared" si="79"/>
        <v>0</v>
      </c>
      <c r="AI216" s="186">
        <f t="shared" si="80"/>
        <v>0</v>
      </c>
      <c r="AJ216" s="147">
        <f t="shared" si="81"/>
        <v>0</v>
      </c>
      <c r="AK216" s="147">
        <f t="shared" si="82"/>
        <v>0</v>
      </c>
      <c r="AL216" s="186">
        <f t="shared" si="83"/>
        <v>0</v>
      </c>
      <c r="AM216" s="182">
        <f t="shared" si="84"/>
        <v>0</v>
      </c>
      <c r="AN216" s="147">
        <f t="shared" si="85"/>
        <v>0</v>
      </c>
      <c r="AO216" s="147">
        <f t="shared" si="86"/>
        <v>0</v>
      </c>
      <c r="AP216" s="186">
        <f t="shared" si="87"/>
        <v>0</v>
      </c>
      <c r="AQ216" s="147">
        <f t="shared" si="88"/>
        <v>0</v>
      </c>
      <c r="AR216" s="147">
        <f t="shared" si="89"/>
        <v>0</v>
      </c>
      <c r="AS216" s="190">
        <f t="shared" si="90"/>
        <v>0</v>
      </c>
      <c r="AT216" s="189">
        <f t="shared" si="91"/>
        <v>0</v>
      </c>
    </row>
    <row r="217" spans="1:46" x14ac:dyDescent="0.2">
      <c r="A217" s="10">
        <f>+IF(OR(Y217&gt;0,I217&gt;0),MAX(A$14:A216)+1,0)</f>
        <v>0</v>
      </c>
      <c r="B217" s="12"/>
      <c r="C217" s="11"/>
      <c r="D217" s="435"/>
      <c r="E217" s="435"/>
      <c r="F217" s="435"/>
      <c r="G217" s="435"/>
      <c r="H217" s="435"/>
      <c r="I217" s="435">
        <f t="shared" si="70"/>
        <v>0</v>
      </c>
      <c r="J217" s="11"/>
      <c r="K217" s="435"/>
      <c r="L217" s="435"/>
      <c r="M217" s="435"/>
      <c r="N217" s="435"/>
      <c r="O217" s="435"/>
      <c r="P217" s="435">
        <f t="shared" si="71"/>
        <v>0</v>
      </c>
      <c r="Q217" s="11"/>
      <c r="R217" s="435"/>
      <c r="S217" s="435"/>
      <c r="T217" s="435"/>
      <c r="U217" s="435"/>
      <c r="V217" s="435"/>
      <c r="W217" s="435">
        <f t="shared" si="72"/>
        <v>0</v>
      </c>
      <c r="X217" s="447">
        <f t="shared" si="73"/>
        <v>0</v>
      </c>
      <c r="Y217" s="156">
        <f t="shared" si="74"/>
        <v>0</v>
      </c>
      <c r="Z217" s="11"/>
      <c r="AA217" s="11"/>
      <c r="AB217" s="156">
        <f t="shared" si="75"/>
        <v>0</v>
      </c>
      <c r="AC217" s="149"/>
      <c r="AD217" s="396">
        <f t="shared" si="76"/>
        <v>0</v>
      </c>
      <c r="AE217" s="157">
        <f t="shared" si="77"/>
        <v>0</v>
      </c>
      <c r="AF217" s="609"/>
      <c r="AG217" s="147">
        <f t="shared" si="78"/>
        <v>0</v>
      </c>
      <c r="AH217" s="147">
        <f t="shared" si="79"/>
        <v>0</v>
      </c>
      <c r="AI217" s="186">
        <f t="shared" si="80"/>
        <v>0</v>
      </c>
      <c r="AJ217" s="147">
        <f t="shared" si="81"/>
        <v>0</v>
      </c>
      <c r="AK217" s="147">
        <f t="shared" si="82"/>
        <v>0</v>
      </c>
      <c r="AL217" s="186">
        <f t="shared" si="83"/>
        <v>0</v>
      </c>
      <c r="AM217" s="182">
        <f t="shared" si="84"/>
        <v>0</v>
      </c>
      <c r="AN217" s="147">
        <f t="shared" si="85"/>
        <v>0</v>
      </c>
      <c r="AO217" s="147">
        <f t="shared" si="86"/>
        <v>0</v>
      </c>
      <c r="AP217" s="186">
        <f t="shared" si="87"/>
        <v>0</v>
      </c>
      <c r="AQ217" s="147">
        <f t="shared" si="88"/>
        <v>0</v>
      </c>
      <c r="AR217" s="147">
        <f t="shared" si="89"/>
        <v>0</v>
      </c>
      <c r="AS217" s="190">
        <f t="shared" si="90"/>
        <v>0</v>
      </c>
      <c r="AT217" s="189">
        <f t="shared" si="91"/>
        <v>0</v>
      </c>
    </row>
    <row r="218" spans="1:46" x14ac:dyDescent="0.2">
      <c r="A218" s="10">
        <f>+IF(OR(Y218&gt;0,I218&gt;0),MAX(A$14:A217)+1,0)</f>
        <v>0</v>
      </c>
      <c r="B218" s="12"/>
      <c r="C218" s="11"/>
      <c r="D218" s="435"/>
      <c r="E218" s="435"/>
      <c r="F218" s="435"/>
      <c r="G218" s="435"/>
      <c r="H218" s="435"/>
      <c r="I218" s="435">
        <f t="shared" si="70"/>
        <v>0</v>
      </c>
      <c r="J218" s="11"/>
      <c r="K218" s="435"/>
      <c r="L218" s="435"/>
      <c r="M218" s="435"/>
      <c r="N218" s="435"/>
      <c r="O218" s="435"/>
      <c r="P218" s="435">
        <f t="shared" si="71"/>
        <v>0</v>
      </c>
      <c r="Q218" s="11"/>
      <c r="R218" s="435"/>
      <c r="S218" s="435"/>
      <c r="T218" s="435"/>
      <c r="U218" s="435"/>
      <c r="V218" s="435"/>
      <c r="W218" s="435">
        <f t="shared" si="72"/>
        <v>0</v>
      </c>
      <c r="X218" s="447">
        <f t="shared" si="73"/>
        <v>0</v>
      </c>
      <c r="Y218" s="156">
        <f t="shared" si="74"/>
        <v>0</v>
      </c>
      <c r="Z218" s="11"/>
      <c r="AA218" s="11"/>
      <c r="AB218" s="156">
        <f t="shared" si="75"/>
        <v>0</v>
      </c>
      <c r="AC218" s="149"/>
      <c r="AD218" s="396">
        <f t="shared" si="76"/>
        <v>0</v>
      </c>
      <c r="AE218" s="157">
        <f t="shared" si="77"/>
        <v>0</v>
      </c>
      <c r="AF218" s="609"/>
      <c r="AG218" s="147">
        <f t="shared" si="78"/>
        <v>0</v>
      </c>
      <c r="AH218" s="147">
        <f t="shared" si="79"/>
        <v>0</v>
      </c>
      <c r="AI218" s="186">
        <f t="shared" si="80"/>
        <v>0</v>
      </c>
      <c r="AJ218" s="147">
        <f t="shared" si="81"/>
        <v>0</v>
      </c>
      <c r="AK218" s="147">
        <f t="shared" si="82"/>
        <v>0</v>
      </c>
      <c r="AL218" s="186">
        <f t="shared" si="83"/>
        <v>0</v>
      </c>
      <c r="AM218" s="182">
        <f t="shared" si="84"/>
        <v>0</v>
      </c>
      <c r="AN218" s="147">
        <f t="shared" si="85"/>
        <v>0</v>
      </c>
      <c r="AO218" s="147">
        <f t="shared" si="86"/>
        <v>0</v>
      </c>
      <c r="AP218" s="186">
        <f t="shared" si="87"/>
        <v>0</v>
      </c>
      <c r="AQ218" s="147">
        <f t="shared" si="88"/>
        <v>0</v>
      </c>
      <c r="AR218" s="147">
        <f t="shared" si="89"/>
        <v>0</v>
      </c>
      <c r="AS218" s="190">
        <f t="shared" si="90"/>
        <v>0</v>
      </c>
      <c r="AT218" s="189">
        <f t="shared" si="91"/>
        <v>0</v>
      </c>
    </row>
    <row r="219" spans="1:46" x14ac:dyDescent="0.2">
      <c r="A219" s="10">
        <f>+IF(OR(Y219&gt;0,I219&gt;0),MAX(A$14:A218)+1,0)</f>
        <v>0</v>
      </c>
      <c r="B219" s="12"/>
      <c r="C219" s="11"/>
      <c r="D219" s="435"/>
      <c r="E219" s="435"/>
      <c r="F219" s="435"/>
      <c r="G219" s="435"/>
      <c r="H219" s="435"/>
      <c r="I219" s="435">
        <f t="shared" si="70"/>
        <v>0</v>
      </c>
      <c r="J219" s="11"/>
      <c r="K219" s="435"/>
      <c r="L219" s="435"/>
      <c r="M219" s="435"/>
      <c r="N219" s="435"/>
      <c r="O219" s="435"/>
      <c r="P219" s="435">
        <f t="shared" si="71"/>
        <v>0</v>
      </c>
      <c r="Q219" s="11"/>
      <c r="R219" s="435"/>
      <c r="S219" s="435"/>
      <c r="T219" s="435"/>
      <c r="U219" s="435"/>
      <c r="V219" s="435"/>
      <c r="W219" s="435">
        <f t="shared" si="72"/>
        <v>0</v>
      </c>
      <c r="X219" s="447">
        <f t="shared" si="73"/>
        <v>0</v>
      </c>
      <c r="Y219" s="156">
        <f t="shared" si="74"/>
        <v>0</v>
      </c>
      <c r="Z219" s="11"/>
      <c r="AA219" s="11"/>
      <c r="AB219" s="156">
        <f t="shared" si="75"/>
        <v>0</v>
      </c>
      <c r="AC219" s="149"/>
      <c r="AD219" s="396">
        <f t="shared" si="76"/>
        <v>0</v>
      </c>
      <c r="AE219" s="157">
        <f t="shared" si="77"/>
        <v>0</v>
      </c>
      <c r="AF219" s="609"/>
      <c r="AG219" s="147">
        <f t="shared" si="78"/>
        <v>0</v>
      </c>
      <c r="AH219" s="147">
        <f t="shared" si="79"/>
        <v>0</v>
      </c>
      <c r="AI219" s="186">
        <f t="shared" si="80"/>
        <v>0</v>
      </c>
      <c r="AJ219" s="147">
        <f t="shared" si="81"/>
        <v>0</v>
      </c>
      <c r="AK219" s="147">
        <f t="shared" si="82"/>
        <v>0</v>
      </c>
      <c r="AL219" s="186">
        <f t="shared" si="83"/>
        <v>0</v>
      </c>
      <c r="AM219" s="182">
        <f t="shared" si="84"/>
        <v>0</v>
      </c>
      <c r="AN219" s="147">
        <f t="shared" si="85"/>
        <v>0</v>
      </c>
      <c r="AO219" s="147">
        <f t="shared" si="86"/>
        <v>0</v>
      </c>
      <c r="AP219" s="186">
        <f t="shared" si="87"/>
        <v>0</v>
      </c>
      <c r="AQ219" s="147">
        <f t="shared" si="88"/>
        <v>0</v>
      </c>
      <c r="AR219" s="147">
        <f t="shared" si="89"/>
        <v>0</v>
      </c>
      <c r="AS219" s="190">
        <f t="shared" si="90"/>
        <v>0</v>
      </c>
      <c r="AT219" s="189">
        <f t="shared" si="91"/>
        <v>0</v>
      </c>
    </row>
    <row r="220" spans="1:46" x14ac:dyDescent="0.2">
      <c r="A220" s="10">
        <f>+IF(OR(Y220&gt;0,I220&gt;0),MAX(A$14:A219)+1,0)</f>
        <v>0</v>
      </c>
      <c r="B220" s="12"/>
      <c r="C220" s="11"/>
      <c r="D220" s="435"/>
      <c r="E220" s="435"/>
      <c r="F220" s="435"/>
      <c r="G220" s="435"/>
      <c r="H220" s="435"/>
      <c r="I220" s="435">
        <f t="shared" si="70"/>
        <v>0</v>
      </c>
      <c r="J220" s="11"/>
      <c r="K220" s="435"/>
      <c r="L220" s="435"/>
      <c r="M220" s="435"/>
      <c r="N220" s="435"/>
      <c r="O220" s="435"/>
      <c r="P220" s="435">
        <f t="shared" si="71"/>
        <v>0</v>
      </c>
      <c r="Q220" s="11"/>
      <c r="R220" s="435"/>
      <c r="S220" s="435"/>
      <c r="T220" s="435"/>
      <c r="U220" s="435"/>
      <c r="V220" s="435"/>
      <c r="W220" s="435">
        <f t="shared" si="72"/>
        <v>0</v>
      </c>
      <c r="X220" s="447">
        <f t="shared" si="73"/>
        <v>0</v>
      </c>
      <c r="Y220" s="156">
        <f t="shared" si="74"/>
        <v>0</v>
      </c>
      <c r="Z220" s="11"/>
      <c r="AA220" s="11"/>
      <c r="AB220" s="156">
        <f t="shared" si="75"/>
        <v>0</v>
      </c>
      <c r="AC220" s="149"/>
      <c r="AD220" s="396">
        <f t="shared" si="76"/>
        <v>0</v>
      </c>
      <c r="AE220" s="157">
        <f t="shared" si="77"/>
        <v>0</v>
      </c>
      <c r="AF220" s="609"/>
      <c r="AG220" s="147">
        <f t="shared" si="78"/>
        <v>0</v>
      </c>
      <c r="AH220" s="147">
        <f t="shared" si="79"/>
        <v>0</v>
      </c>
      <c r="AI220" s="186">
        <f t="shared" si="80"/>
        <v>0</v>
      </c>
      <c r="AJ220" s="147">
        <f t="shared" si="81"/>
        <v>0</v>
      </c>
      <c r="AK220" s="147">
        <f t="shared" si="82"/>
        <v>0</v>
      </c>
      <c r="AL220" s="186">
        <f t="shared" si="83"/>
        <v>0</v>
      </c>
      <c r="AM220" s="182">
        <f t="shared" si="84"/>
        <v>0</v>
      </c>
      <c r="AN220" s="147">
        <f t="shared" si="85"/>
        <v>0</v>
      </c>
      <c r="AO220" s="147">
        <f t="shared" si="86"/>
        <v>0</v>
      </c>
      <c r="AP220" s="186">
        <f t="shared" si="87"/>
        <v>0</v>
      </c>
      <c r="AQ220" s="147">
        <f t="shared" si="88"/>
        <v>0</v>
      </c>
      <c r="AR220" s="147">
        <f t="shared" si="89"/>
        <v>0</v>
      </c>
      <c r="AS220" s="190">
        <f t="shared" si="90"/>
        <v>0</v>
      </c>
      <c r="AT220" s="189">
        <f t="shared" si="91"/>
        <v>0</v>
      </c>
    </row>
    <row r="221" spans="1:46" x14ac:dyDescent="0.2">
      <c r="A221" s="10">
        <f>+IF(OR(Y221&gt;0,I221&gt;0),MAX(A$14:A220)+1,0)</f>
        <v>0</v>
      </c>
      <c r="B221" s="12"/>
      <c r="C221" s="11"/>
      <c r="D221" s="435"/>
      <c r="E221" s="435"/>
      <c r="F221" s="435"/>
      <c r="G221" s="435"/>
      <c r="H221" s="435"/>
      <c r="I221" s="435">
        <f t="shared" si="70"/>
        <v>0</v>
      </c>
      <c r="J221" s="11"/>
      <c r="K221" s="435"/>
      <c r="L221" s="435"/>
      <c r="M221" s="435"/>
      <c r="N221" s="435"/>
      <c r="O221" s="435"/>
      <c r="P221" s="435">
        <f t="shared" si="71"/>
        <v>0</v>
      </c>
      <c r="Q221" s="11"/>
      <c r="R221" s="435"/>
      <c r="S221" s="435"/>
      <c r="T221" s="435"/>
      <c r="U221" s="435"/>
      <c r="V221" s="435"/>
      <c r="W221" s="435">
        <f t="shared" si="72"/>
        <v>0</v>
      </c>
      <c r="X221" s="447">
        <f t="shared" si="73"/>
        <v>0</v>
      </c>
      <c r="Y221" s="156">
        <f t="shared" si="74"/>
        <v>0</v>
      </c>
      <c r="Z221" s="11"/>
      <c r="AA221" s="11"/>
      <c r="AB221" s="156">
        <f t="shared" si="75"/>
        <v>0</v>
      </c>
      <c r="AC221" s="149"/>
      <c r="AD221" s="396">
        <f t="shared" si="76"/>
        <v>0</v>
      </c>
      <c r="AE221" s="157">
        <f t="shared" si="77"/>
        <v>0</v>
      </c>
      <c r="AF221" s="609"/>
      <c r="AG221" s="147">
        <f t="shared" si="78"/>
        <v>0</v>
      </c>
      <c r="AH221" s="147">
        <f t="shared" si="79"/>
        <v>0</v>
      </c>
      <c r="AI221" s="186">
        <f t="shared" si="80"/>
        <v>0</v>
      </c>
      <c r="AJ221" s="147">
        <f t="shared" si="81"/>
        <v>0</v>
      </c>
      <c r="AK221" s="147">
        <f t="shared" si="82"/>
        <v>0</v>
      </c>
      <c r="AL221" s="186">
        <f t="shared" si="83"/>
        <v>0</v>
      </c>
      <c r="AM221" s="182">
        <f t="shared" si="84"/>
        <v>0</v>
      </c>
      <c r="AN221" s="147">
        <f t="shared" si="85"/>
        <v>0</v>
      </c>
      <c r="AO221" s="147">
        <f t="shared" si="86"/>
        <v>0</v>
      </c>
      <c r="AP221" s="186">
        <f t="shared" si="87"/>
        <v>0</v>
      </c>
      <c r="AQ221" s="147">
        <f t="shared" si="88"/>
        <v>0</v>
      </c>
      <c r="AR221" s="147">
        <f t="shared" si="89"/>
        <v>0</v>
      </c>
      <c r="AS221" s="190">
        <f t="shared" si="90"/>
        <v>0</v>
      </c>
      <c r="AT221" s="189">
        <f t="shared" si="91"/>
        <v>0</v>
      </c>
    </row>
    <row r="222" spans="1:46" x14ac:dyDescent="0.2">
      <c r="A222" s="10">
        <f>+IF(OR(Y222&gt;0,I222&gt;0),MAX(A$14:A221)+1,0)</f>
        <v>0</v>
      </c>
      <c r="B222" s="12"/>
      <c r="C222" s="11"/>
      <c r="D222" s="435"/>
      <c r="E222" s="435"/>
      <c r="F222" s="435"/>
      <c r="G222" s="435"/>
      <c r="H222" s="435"/>
      <c r="I222" s="435">
        <f t="shared" si="70"/>
        <v>0</v>
      </c>
      <c r="J222" s="11"/>
      <c r="K222" s="435"/>
      <c r="L222" s="435"/>
      <c r="M222" s="435"/>
      <c r="N222" s="435"/>
      <c r="O222" s="435"/>
      <c r="P222" s="435">
        <f t="shared" si="71"/>
        <v>0</v>
      </c>
      <c r="Q222" s="11"/>
      <c r="R222" s="435"/>
      <c r="S222" s="435"/>
      <c r="T222" s="435"/>
      <c r="U222" s="435"/>
      <c r="V222" s="435"/>
      <c r="W222" s="435">
        <f t="shared" si="72"/>
        <v>0</v>
      </c>
      <c r="X222" s="447">
        <f t="shared" si="73"/>
        <v>0</v>
      </c>
      <c r="Y222" s="156">
        <f t="shared" si="74"/>
        <v>0</v>
      </c>
      <c r="Z222" s="11"/>
      <c r="AA222" s="11"/>
      <c r="AB222" s="156">
        <f t="shared" si="75"/>
        <v>0</v>
      </c>
      <c r="AC222" s="149"/>
      <c r="AD222" s="396">
        <f t="shared" si="76"/>
        <v>0</v>
      </c>
      <c r="AE222" s="157">
        <f t="shared" si="77"/>
        <v>0</v>
      </c>
      <c r="AF222" s="609"/>
      <c r="AG222" s="147">
        <f t="shared" si="78"/>
        <v>0</v>
      </c>
      <c r="AH222" s="147">
        <f t="shared" si="79"/>
        <v>0</v>
      </c>
      <c r="AI222" s="186">
        <f t="shared" si="80"/>
        <v>0</v>
      </c>
      <c r="AJ222" s="147">
        <f t="shared" si="81"/>
        <v>0</v>
      </c>
      <c r="AK222" s="147">
        <f t="shared" si="82"/>
        <v>0</v>
      </c>
      <c r="AL222" s="186">
        <f t="shared" si="83"/>
        <v>0</v>
      </c>
      <c r="AM222" s="182">
        <f t="shared" si="84"/>
        <v>0</v>
      </c>
      <c r="AN222" s="147">
        <f t="shared" si="85"/>
        <v>0</v>
      </c>
      <c r="AO222" s="147">
        <f t="shared" si="86"/>
        <v>0</v>
      </c>
      <c r="AP222" s="186">
        <f t="shared" si="87"/>
        <v>0</v>
      </c>
      <c r="AQ222" s="147">
        <f t="shared" si="88"/>
        <v>0</v>
      </c>
      <c r="AR222" s="147">
        <f t="shared" si="89"/>
        <v>0</v>
      </c>
      <c r="AS222" s="190">
        <f t="shared" si="90"/>
        <v>0</v>
      </c>
      <c r="AT222" s="189">
        <f t="shared" si="91"/>
        <v>0</v>
      </c>
    </row>
    <row r="223" spans="1:46" x14ac:dyDescent="0.2">
      <c r="A223" s="10">
        <f>+IF(OR(Y223&gt;0,I223&gt;0),MAX(A$14:A222)+1,0)</f>
        <v>0</v>
      </c>
      <c r="B223" s="12"/>
      <c r="C223" s="11"/>
      <c r="D223" s="435"/>
      <c r="E223" s="435"/>
      <c r="F223" s="435"/>
      <c r="G223" s="435"/>
      <c r="H223" s="435"/>
      <c r="I223" s="435">
        <f t="shared" si="70"/>
        <v>0</v>
      </c>
      <c r="J223" s="11"/>
      <c r="K223" s="435"/>
      <c r="L223" s="435"/>
      <c r="M223" s="435"/>
      <c r="N223" s="435"/>
      <c r="O223" s="435"/>
      <c r="P223" s="435">
        <f t="shared" si="71"/>
        <v>0</v>
      </c>
      <c r="Q223" s="11"/>
      <c r="R223" s="435"/>
      <c r="S223" s="435"/>
      <c r="T223" s="435"/>
      <c r="U223" s="435"/>
      <c r="V223" s="435"/>
      <c r="W223" s="435">
        <f t="shared" si="72"/>
        <v>0</v>
      </c>
      <c r="X223" s="447">
        <f t="shared" si="73"/>
        <v>0</v>
      </c>
      <c r="Y223" s="156">
        <f t="shared" si="74"/>
        <v>0</v>
      </c>
      <c r="Z223" s="11"/>
      <c r="AA223" s="11"/>
      <c r="AB223" s="156">
        <f t="shared" si="75"/>
        <v>0</v>
      </c>
      <c r="AC223" s="149"/>
      <c r="AD223" s="396">
        <f t="shared" si="76"/>
        <v>0</v>
      </c>
      <c r="AE223" s="157">
        <f t="shared" si="77"/>
        <v>0</v>
      </c>
      <c r="AF223" s="609"/>
      <c r="AG223" s="147">
        <f t="shared" si="78"/>
        <v>0</v>
      </c>
      <c r="AH223" s="147">
        <f t="shared" si="79"/>
        <v>0</v>
      </c>
      <c r="AI223" s="186">
        <f t="shared" si="80"/>
        <v>0</v>
      </c>
      <c r="AJ223" s="147">
        <f t="shared" si="81"/>
        <v>0</v>
      </c>
      <c r="AK223" s="147">
        <f t="shared" si="82"/>
        <v>0</v>
      </c>
      <c r="AL223" s="186">
        <f t="shared" si="83"/>
        <v>0</v>
      </c>
      <c r="AM223" s="182">
        <f t="shared" si="84"/>
        <v>0</v>
      </c>
      <c r="AN223" s="147">
        <f t="shared" si="85"/>
        <v>0</v>
      </c>
      <c r="AO223" s="147">
        <f t="shared" si="86"/>
        <v>0</v>
      </c>
      <c r="AP223" s="186">
        <f t="shared" si="87"/>
        <v>0</v>
      </c>
      <c r="AQ223" s="147">
        <f t="shared" si="88"/>
        <v>0</v>
      </c>
      <c r="AR223" s="147">
        <f t="shared" si="89"/>
        <v>0</v>
      </c>
      <c r="AS223" s="190">
        <f t="shared" si="90"/>
        <v>0</v>
      </c>
      <c r="AT223" s="189">
        <f t="shared" si="91"/>
        <v>0</v>
      </c>
    </row>
    <row r="224" spans="1:46" x14ac:dyDescent="0.2">
      <c r="A224" s="10">
        <f>+IF(OR(Y224&gt;0,I224&gt;0),MAX(A$14:A223)+1,0)</f>
        <v>0</v>
      </c>
      <c r="B224" s="12"/>
      <c r="C224" s="11"/>
      <c r="D224" s="435"/>
      <c r="E224" s="435"/>
      <c r="F224" s="435"/>
      <c r="G224" s="435"/>
      <c r="H224" s="435"/>
      <c r="I224" s="435">
        <f t="shared" si="70"/>
        <v>0</v>
      </c>
      <c r="J224" s="11"/>
      <c r="K224" s="435"/>
      <c r="L224" s="435"/>
      <c r="M224" s="435"/>
      <c r="N224" s="435"/>
      <c r="O224" s="435"/>
      <c r="P224" s="435">
        <f t="shared" si="71"/>
        <v>0</v>
      </c>
      <c r="Q224" s="11"/>
      <c r="R224" s="435"/>
      <c r="S224" s="435"/>
      <c r="T224" s="435"/>
      <c r="U224" s="435"/>
      <c r="V224" s="435"/>
      <c r="W224" s="435">
        <f t="shared" si="72"/>
        <v>0</v>
      </c>
      <c r="X224" s="447">
        <f t="shared" si="73"/>
        <v>0</v>
      </c>
      <c r="Y224" s="156">
        <f t="shared" si="74"/>
        <v>0</v>
      </c>
      <c r="Z224" s="11"/>
      <c r="AA224" s="11"/>
      <c r="AB224" s="156">
        <f t="shared" si="75"/>
        <v>0</v>
      </c>
      <c r="AC224" s="149"/>
      <c r="AD224" s="396">
        <f t="shared" si="76"/>
        <v>0</v>
      </c>
      <c r="AE224" s="157">
        <f t="shared" si="77"/>
        <v>0</v>
      </c>
      <c r="AF224" s="609"/>
      <c r="AG224" s="147">
        <f t="shared" si="78"/>
        <v>0</v>
      </c>
      <c r="AH224" s="147">
        <f t="shared" si="79"/>
        <v>0</v>
      </c>
      <c r="AI224" s="186">
        <f t="shared" si="80"/>
        <v>0</v>
      </c>
      <c r="AJ224" s="147">
        <f t="shared" si="81"/>
        <v>0</v>
      </c>
      <c r="AK224" s="147">
        <f t="shared" si="82"/>
        <v>0</v>
      </c>
      <c r="AL224" s="186">
        <f t="shared" si="83"/>
        <v>0</v>
      </c>
      <c r="AM224" s="182">
        <f t="shared" si="84"/>
        <v>0</v>
      </c>
      <c r="AN224" s="147">
        <f t="shared" si="85"/>
        <v>0</v>
      </c>
      <c r="AO224" s="147">
        <f t="shared" si="86"/>
        <v>0</v>
      </c>
      <c r="AP224" s="186">
        <f t="shared" si="87"/>
        <v>0</v>
      </c>
      <c r="AQ224" s="147">
        <f t="shared" si="88"/>
        <v>0</v>
      </c>
      <c r="AR224" s="147">
        <f t="shared" si="89"/>
        <v>0</v>
      </c>
      <c r="AS224" s="190">
        <f t="shared" si="90"/>
        <v>0</v>
      </c>
      <c r="AT224" s="189">
        <f t="shared" si="91"/>
        <v>0</v>
      </c>
    </row>
    <row r="225" spans="1:46" x14ac:dyDescent="0.2">
      <c r="A225" s="10">
        <f>+IF(OR(Y225&gt;0,I225&gt;0),MAX(A$14:A224)+1,0)</f>
        <v>0</v>
      </c>
      <c r="B225" s="12"/>
      <c r="C225" s="11"/>
      <c r="D225" s="435"/>
      <c r="E225" s="435"/>
      <c r="F225" s="435"/>
      <c r="G225" s="435"/>
      <c r="H225" s="435"/>
      <c r="I225" s="435">
        <f t="shared" si="70"/>
        <v>0</v>
      </c>
      <c r="J225" s="11"/>
      <c r="K225" s="435"/>
      <c r="L225" s="435"/>
      <c r="M225" s="435"/>
      <c r="N225" s="435"/>
      <c r="O225" s="435"/>
      <c r="P225" s="435">
        <f t="shared" si="71"/>
        <v>0</v>
      </c>
      <c r="Q225" s="11"/>
      <c r="R225" s="435"/>
      <c r="S225" s="435"/>
      <c r="T225" s="435"/>
      <c r="U225" s="435"/>
      <c r="V225" s="435"/>
      <c r="W225" s="435">
        <f t="shared" si="72"/>
        <v>0</v>
      </c>
      <c r="X225" s="447">
        <f t="shared" si="73"/>
        <v>0</v>
      </c>
      <c r="Y225" s="156">
        <f t="shared" si="74"/>
        <v>0</v>
      </c>
      <c r="Z225" s="11"/>
      <c r="AA225" s="11"/>
      <c r="AB225" s="156">
        <f t="shared" si="75"/>
        <v>0</v>
      </c>
      <c r="AC225" s="149"/>
      <c r="AD225" s="396">
        <f t="shared" si="76"/>
        <v>0</v>
      </c>
      <c r="AE225" s="157">
        <f t="shared" si="77"/>
        <v>0</v>
      </c>
      <c r="AF225" s="609"/>
      <c r="AG225" s="147">
        <f t="shared" si="78"/>
        <v>0</v>
      </c>
      <c r="AH225" s="147">
        <f t="shared" si="79"/>
        <v>0</v>
      </c>
      <c r="AI225" s="186">
        <f t="shared" si="80"/>
        <v>0</v>
      </c>
      <c r="AJ225" s="147">
        <f t="shared" si="81"/>
        <v>0</v>
      </c>
      <c r="AK225" s="147">
        <f t="shared" si="82"/>
        <v>0</v>
      </c>
      <c r="AL225" s="186">
        <f t="shared" si="83"/>
        <v>0</v>
      </c>
      <c r="AM225" s="182">
        <f t="shared" si="84"/>
        <v>0</v>
      </c>
      <c r="AN225" s="147">
        <f t="shared" si="85"/>
        <v>0</v>
      </c>
      <c r="AO225" s="147">
        <f t="shared" si="86"/>
        <v>0</v>
      </c>
      <c r="AP225" s="186">
        <f t="shared" si="87"/>
        <v>0</v>
      </c>
      <c r="AQ225" s="147">
        <f t="shared" si="88"/>
        <v>0</v>
      </c>
      <c r="AR225" s="147">
        <f t="shared" si="89"/>
        <v>0</v>
      </c>
      <c r="AS225" s="190">
        <f t="shared" si="90"/>
        <v>0</v>
      </c>
      <c r="AT225" s="189">
        <f t="shared" si="91"/>
        <v>0</v>
      </c>
    </row>
    <row r="226" spans="1:46" x14ac:dyDescent="0.2">
      <c r="A226" s="10">
        <f>+IF(OR(Y226&gt;0,I226&gt;0),MAX(A$14:A225)+1,0)</f>
        <v>0</v>
      </c>
      <c r="B226" s="12"/>
      <c r="C226" s="11"/>
      <c r="D226" s="435"/>
      <c r="E226" s="435"/>
      <c r="F226" s="435"/>
      <c r="G226" s="435"/>
      <c r="H226" s="435"/>
      <c r="I226" s="435">
        <f t="shared" si="70"/>
        <v>0</v>
      </c>
      <c r="J226" s="11"/>
      <c r="K226" s="435"/>
      <c r="L226" s="435"/>
      <c r="M226" s="435"/>
      <c r="N226" s="435"/>
      <c r="O226" s="435"/>
      <c r="P226" s="435">
        <f t="shared" si="71"/>
        <v>0</v>
      </c>
      <c r="Q226" s="11"/>
      <c r="R226" s="435"/>
      <c r="S226" s="435"/>
      <c r="T226" s="435"/>
      <c r="U226" s="435"/>
      <c r="V226" s="435"/>
      <c r="W226" s="435">
        <f t="shared" si="72"/>
        <v>0</v>
      </c>
      <c r="X226" s="447">
        <f t="shared" si="73"/>
        <v>0</v>
      </c>
      <c r="Y226" s="156">
        <f t="shared" si="74"/>
        <v>0</v>
      </c>
      <c r="Z226" s="11"/>
      <c r="AA226" s="11"/>
      <c r="AB226" s="156">
        <f t="shared" si="75"/>
        <v>0</v>
      </c>
      <c r="AC226" s="149"/>
      <c r="AD226" s="396">
        <f t="shared" si="76"/>
        <v>0</v>
      </c>
      <c r="AE226" s="157">
        <f t="shared" si="77"/>
        <v>0</v>
      </c>
      <c r="AF226" s="609"/>
      <c r="AG226" s="147">
        <f t="shared" si="78"/>
        <v>0</v>
      </c>
      <c r="AH226" s="147">
        <f t="shared" si="79"/>
        <v>0</v>
      </c>
      <c r="AI226" s="186">
        <f t="shared" si="80"/>
        <v>0</v>
      </c>
      <c r="AJ226" s="147">
        <f t="shared" si="81"/>
        <v>0</v>
      </c>
      <c r="AK226" s="147">
        <f t="shared" si="82"/>
        <v>0</v>
      </c>
      <c r="AL226" s="186">
        <f t="shared" si="83"/>
        <v>0</v>
      </c>
      <c r="AM226" s="182">
        <f t="shared" si="84"/>
        <v>0</v>
      </c>
      <c r="AN226" s="147">
        <f t="shared" si="85"/>
        <v>0</v>
      </c>
      <c r="AO226" s="147">
        <f t="shared" si="86"/>
        <v>0</v>
      </c>
      <c r="AP226" s="186">
        <f t="shared" si="87"/>
        <v>0</v>
      </c>
      <c r="AQ226" s="147">
        <f t="shared" si="88"/>
        <v>0</v>
      </c>
      <c r="AR226" s="147">
        <f t="shared" si="89"/>
        <v>0</v>
      </c>
      <c r="AS226" s="190">
        <f t="shared" si="90"/>
        <v>0</v>
      </c>
      <c r="AT226" s="189">
        <f t="shared" si="91"/>
        <v>0</v>
      </c>
    </row>
    <row r="227" spans="1:46" x14ac:dyDescent="0.2">
      <c r="A227" s="10">
        <f>+IF(OR(Y227&gt;0,I227&gt;0),MAX(A$14:A226)+1,0)</f>
        <v>0</v>
      </c>
      <c r="B227" s="12"/>
      <c r="C227" s="11"/>
      <c r="D227" s="435"/>
      <c r="E227" s="435"/>
      <c r="F227" s="435"/>
      <c r="G227" s="435"/>
      <c r="H227" s="435"/>
      <c r="I227" s="435">
        <f t="shared" si="70"/>
        <v>0</v>
      </c>
      <c r="J227" s="11"/>
      <c r="K227" s="435"/>
      <c r="L227" s="435"/>
      <c r="M227" s="435"/>
      <c r="N227" s="435"/>
      <c r="O227" s="435"/>
      <c r="P227" s="435">
        <f t="shared" si="71"/>
        <v>0</v>
      </c>
      <c r="Q227" s="11"/>
      <c r="R227" s="435"/>
      <c r="S227" s="435"/>
      <c r="T227" s="435"/>
      <c r="U227" s="435"/>
      <c r="V227" s="435"/>
      <c r="W227" s="435">
        <f t="shared" si="72"/>
        <v>0</v>
      </c>
      <c r="X227" s="447">
        <f t="shared" si="73"/>
        <v>0</v>
      </c>
      <c r="Y227" s="156">
        <f t="shared" si="74"/>
        <v>0</v>
      </c>
      <c r="Z227" s="11"/>
      <c r="AA227" s="11"/>
      <c r="AB227" s="156">
        <f t="shared" si="75"/>
        <v>0</v>
      </c>
      <c r="AC227" s="149"/>
      <c r="AD227" s="396">
        <f t="shared" si="76"/>
        <v>0</v>
      </c>
      <c r="AE227" s="157">
        <f t="shared" si="77"/>
        <v>0</v>
      </c>
      <c r="AF227" s="609"/>
      <c r="AG227" s="147">
        <f t="shared" si="78"/>
        <v>0</v>
      </c>
      <c r="AH227" s="147">
        <f t="shared" si="79"/>
        <v>0</v>
      </c>
      <c r="AI227" s="186">
        <f t="shared" si="80"/>
        <v>0</v>
      </c>
      <c r="AJ227" s="147">
        <f t="shared" si="81"/>
        <v>0</v>
      </c>
      <c r="AK227" s="147">
        <f t="shared" si="82"/>
        <v>0</v>
      </c>
      <c r="AL227" s="186">
        <f t="shared" si="83"/>
        <v>0</v>
      </c>
      <c r="AM227" s="182">
        <f t="shared" si="84"/>
        <v>0</v>
      </c>
      <c r="AN227" s="147">
        <f t="shared" si="85"/>
        <v>0</v>
      </c>
      <c r="AO227" s="147">
        <f t="shared" si="86"/>
        <v>0</v>
      </c>
      <c r="AP227" s="186">
        <f t="shared" si="87"/>
        <v>0</v>
      </c>
      <c r="AQ227" s="147">
        <f t="shared" si="88"/>
        <v>0</v>
      </c>
      <c r="AR227" s="147">
        <f t="shared" si="89"/>
        <v>0</v>
      </c>
      <c r="AS227" s="190">
        <f t="shared" si="90"/>
        <v>0</v>
      </c>
      <c r="AT227" s="189">
        <f t="shared" si="91"/>
        <v>0</v>
      </c>
    </row>
    <row r="228" spans="1:46" x14ac:dyDescent="0.2">
      <c r="A228" s="10">
        <f>+IF(OR(Y228&gt;0,I228&gt;0),MAX(A$14:A227)+1,0)</f>
        <v>0</v>
      </c>
      <c r="B228" s="12"/>
      <c r="C228" s="11"/>
      <c r="D228" s="435"/>
      <c r="E228" s="435"/>
      <c r="F228" s="435"/>
      <c r="G228" s="435"/>
      <c r="H228" s="435"/>
      <c r="I228" s="435">
        <f t="shared" si="70"/>
        <v>0</v>
      </c>
      <c r="J228" s="11"/>
      <c r="K228" s="435"/>
      <c r="L228" s="435"/>
      <c r="M228" s="435"/>
      <c r="N228" s="435"/>
      <c r="O228" s="435"/>
      <c r="P228" s="435">
        <f t="shared" si="71"/>
        <v>0</v>
      </c>
      <c r="Q228" s="11"/>
      <c r="R228" s="435"/>
      <c r="S228" s="435"/>
      <c r="T228" s="435"/>
      <c r="U228" s="435"/>
      <c r="V228" s="435"/>
      <c r="W228" s="435">
        <f t="shared" si="72"/>
        <v>0</v>
      </c>
      <c r="X228" s="447">
        <f t="shared" si="73"/>
        <v>0</v>
      </c>
      <c r="Y228" s="156">
        <f t="shared" si="74"/>
        <v>0</v>
      </c>
      <c r="Z228" s="11"/>
      <c r="AA228" s="11"/>
      <c r="AB228" s="156">
        <f t="shared" si="75"/>
        <v>0</v>
      </c>
      <c r="AC228" s="149"/>
      <c r="AD228" s="396">
        <f t="shared" si="76"/>
        <v>0</v>
      </c>
      <c r="AE228" s="157">
        <f t="shared" si="77"/>
        <v>0</v>
      </c>
      <c r="AF228" s="609"/>
      <c r="AG228" s="147">
        <f t="shared" si="78"/>
        <v>0</v>
      </c>
      <c r="AH228" s="147">
        <f t="shared" si="79"/>
        <v>0</v>
      </c>
      <c r="AI228" s="186">
        <f t="shared" si="80"/>
        <v>0</v>
      </c>
      <c r="AJ228" s="147">
        <f t="shared" si="81"/>
        <v>0</v>
      </c>
      <c r="AK228" s="147">
        <f t="shared" si="82"/>
        <v>0</v>
      </c>
      <c r="AL228" s="186">
        <f t="shared" si="83"/>
        <v>0</v>
      </c>
      <c r="AM228" s="182">
        <f t="shared" si="84"/>
        <v>0</v>
      </c>
      <c r="AN228" s="147">
        <f t="shared" si="85"/>
        <v>0</v>
      </c>
      <c r="AO228" s="147">
        <f t="shared" si="86"/>
        <v>0</v>
      </c>
      <c r="AP228" s="186">
        <f t="shared" si="87"/>
        <v>0</v>
      </c>
      <c r="AQ228" s="147">
        <f t="shared" si="88"/>
        <v>0</v>
      </c>
      <c r="AR228" s="147">
        <f t="shared" si="89"/>
        <v>0</v>
      </c>
      <c r="AS228" s="190">
        <f t="shared" si="90"/>
        <v>0</v>
      </c>
      <c r="AT228" s="189">
        <f t="shared" si="91"/>
        <v>0</v>
      </c>
    </row>
    <row r="229" spans="1:46" x14ac:dyDescent="0.2">
      <c r="A229" s="10">
        <f>+IF(OR(Y229&gt;0,I229&gt;0),MAX(A$14:A228)+1,0)</f>
        <v>0</v>
      </c>
      <c r="B229" s="12"/>
      <c r="C229" s="11"/>
      <c r="D229" s="435"/>
      <c r="E229" s="435"/>
      <c r="F229" s="435"/>
      <c r="G229" s="435"/>
      <c r="H229" s="435"/>
      <c r="I229" s="435">
        <f t="shared" si="70"/>
        <v>0</v>
      </c>
      <c r="J229" s="11"/>
      <c r="K229" s="435"/>
      <c r="L229" s="435"/>
      <c r="M229" s="435"/>
      <c r="N229" s="435"/>
      <c r="O229" s="435"/>
      <c r="P229" s="435">
        <f t="shared" si="71"/>
        <v>0</v>
      </c>
      <c r="Q229" s="11"/>
      <c r="R229" s="435"/>
      <c r="S229" s="435"/>
      <c r="T229" s="435"/>
      <c r="U229" s="435"/>
      <c r="V229" s="435"/>
      <c r="W229" s="435">
        <f t="shared" si="72"/>
        <v>0</v>
      </c>
      <c r="X229" s="447">
        <f t="shared" si="73"/>
        <v>0</v>
      </c>
      <c r="Y229" s="156">
        <f t="shared" si="74"/>
        <v>0</v>
      </c>
      <c r="Z229" s="11"/>
      <c r="AA229" s="11"/>
      <c r="AB229" s="156">
        <f t="shared" si="75"/>
        <v>0</v>
      </c>
      <c r="AC229" s="149"/>
      <c r="AD229" s="396">
        <f t="shared" si="76"/>
        <v>0</v>
      </c>
      <c r="AE229" s="157">
        <f t="shared" si="77"/>
        <v>0</v>
      </c>
      <c r="AF229" s="609"/>
      <c r="AG229" s="147">
        <f t="shared" si="78"/>
        <v>0</v>
      </c>
      <c r="AH229" s="147">
        <f t="shared" si="79"/>
        <v>0</v>
      </c>
      <c r="AI229" s="186">
        <f t="shared" si="80"/>
        <v>0</v>
      </c>
      <c r="AJ229" s="147">
        <f t="shared" si="81"/>
        <v>0</v>
      </c>
      <c r="AK229" s="147">
        <f t="shared" si="82"/>
        <v>0</v>
      </c>
      <c r="AL229" s="186">
        <f t="shared" si="83"/>
        <v>0</v>
      </c>
      <c r="AM229" s="182">
        <f t="shared" si="84"/>
        <v>0</v>
      </c>
      <c r="AN229" s="147">
        <f t="shared" si="85"/>
        <v>0</v>
      </c>
      <c r="AO229" s="147">
        <f t="shared" si="86"/>
        <v>0</v>
      </c>
      <c r="AP229" s="186">
        <f t="shared" si="87"/>
        <v>0</v>
      </c>
      <c r="AQ229" s="147">
        <f t="shared" si="88"/>
        <v>0</v>
      </c>
      <c r="AR229" s="147">
        <f t="shared" si="89"/>
        <v>0</v>
      </c>
      <c r="AS229" s="190">
        <f t="shared" si="90"/>
        <v>0</v>
      </c>
      <c r="AT229" s="189">
        <f t="shared" si="91"/>
        <v>0</v>
      </c>
    </row>
    <row r="230" spans="1:46" x14ac:dyDescent="0.2">
      <c r="A230" s="10">
        <f>+IF(OR(Y230&gt;0,I230&gt;0),MAX(A$14:A229)+1,0)</f>
        <v>0</v>
      </c>
      <c r="B230" s="12"/>
      <c r="C230" s="11"/>
      <c r="D230" s="435"/>
      <c r="E230" s="435"/>
      <c r="F230" s="435"/>
      <c r="G230" s="435"/>
      <c r="H230" s="435"/>
      <c r="I230" s="435">
        <f t="shared" si="70"/>
        <v>0</v>
      </c>
      <c r="J230" s="11"/>
      <c r="K230" s="435"/>
      <c r="L230" s="435"/>
      <c r="M230" s="435"/>
      <c r="N230" s="435"/>
      <c r="O230" s="435"/>
      <c r="P230" s="435">
        <f t="shared" si="71"/>
        <v>0</v>
      </c>
      <c r="Q230" s="11"/>
      <c r="R230" s="435"/>
      <c r="S230" s="435"/>
      <c r="T230" s="435"/>
      <c r="U230" s="435"/>
      <c r="V230" s="435"/>
      <c r="W230" s="435">
        <f t="shared" si="72"/>
        <v>0</v>
      </c>
      <c r="X230" s="447">
        <f t="shared" si="73"/>
        <v>0</v>
      </c>
      <c r="Y230" s="156">
        <f t="shared" si="74"/>
        <v>0</v>
      </c>
      <c r="Z230" s="11"/>
      <c r="AA230" s="11"/>
      <c r="AB230" s="156">
        <f t="shared" si="75"/>
        <v>0</v>
      </c>
      <c r="AC230" s="149"/>
      <c r="AD230" s="396">
        <f t="shared" si="76"/>
        <v>0</v>
      </c>
      <c r="AE230" s="157">
        <f t="shared" si="77"/>
        <v>0</v>
      </c>
      <c r="AF230" s="609"/>
      <c r="AG230" s="147">
        <f t="shared" si="78"/>
        <v>0</v>
      </c>
      <c r="AH230" s="147">
        <f t="shared" si="79"/>
        <v>0</v>
      </c>
      <c r="AI230" s="186">
        <f t="shared" si="80"/>
        <v>0</v>
      </c>
      <c r="AJ230" s="147">
        <f t="shared" si="81"/>
        <v>0</v>
      </c>
      <c r="AK230" s="147">
        <f t="shared" si="82"/>
        <v>0</v>
      </c>
      <c r="AL230" s="186">
        <f t="shared" si="83"/>
        <v>0</v>
      </c>
      <c r="AM230" s="182">
        <f t="shared" si="84"/>
        <v>0</v>
      </c>
      <c r="AN230" s="147">
        <f t="shared" si="85"/>
        <v>0</v>
      </c>
      <c r="AO230" s="147">
        <f t="shared" si="86"/>
        <v>0</v>
      </c>
      <c r="AP230" s="186">
        <f t="shared" si="87"/>
        <v>0</v>
      </c>
      <c r="AQ230" s="147">
        <f t="shared" si="88"/>
        <v>0</v>
      </c>
      <c r="AR230" s="147">
        <f t="shared" si="89"/>
        <v>0</v>
      </c>
      <c r="AS230" s="190">
        <f t="shared" si="90"/>
        <v>0</v>
      </c>
      <c r="AT230" s="189">
        <f t="shared" si="91"/>
        <v>0</v>
      </c>
    </row>
    <row r="231" spans="1:46" x14ac:dyDescent="0.2">
      <c r="A231" s="10">
        <f>+IF(OR(Y231&gt;0,I231&gt;0),MAX(A$14:A230)+1,0)</f>
        <v>0</v>
      </c>
      <c r="B231" s="12"/>
      <c r="C231" s="11"/>
      <c r="D231" s="435"/>
      <c r="E231" s="435"/>
      <c r="F231" s="435"/>
      <c r="G231" s="435"/>
      <c r="H231" s="435"/>
      <c r="I231" s="435">
        <f t="shared" si="70"/>
        <v>0</v>
      </c>
      <c r="J231" s="11"/>
      <c r="K231" s="435"/>
      <c r="L231" s="435"/>
      <c r="M231" s="435"/>
      <c r="N231" s="435"/>
      <c r="O231" s="435"/>
      <c r="P231" s="435">
        <f t="shared" si="71"/>
        <v>0</v>
      </c>
      <c r="Q231" s="11"/>
      <c r="R231" s="435"/>
      <c r="S231" s="435"/>
      <c r="T231" s="435"/>
      <c r="U231" s="435"/>
      <c r="V231" s="435"/>
      <c r="W231" s="435">
        <f t="shared" si="72"/>
        <v>0</v>
      </c>
      <c r="X231" s="447">
        <f t="shared" si="73"/>
        <v>0</v>
      </c>
      <c r="Y231" s="156">
        <f t="shared" si="74"/>
        <v>0</v>
      </c>
      <c r="Z231" s="11"/>
      <c r="AA231" s="11"/>
      <c r="AB231" s="156">
        <f t="shared" si="75"/>
        <v>0</v>
      </c>
      <c r="AC231" s="149"/>
      <c r="AD231" s="396">
        <f t="shared" si="76"/>
        <v>0</v>
      </c>
      <c r="AE231" s="157">
        <f t="shared" si="77"/>
        <v>0</v>
      </c>
      <c r="AF231" s="609"/>
      <c r="AG231" s="147">
        <f t="shared" si="78"/>
        <v>0</v>
      </c>
      <c r="AH231" s="147">
        <f t="shared" si="79"/>
        <v>0</v>
      </c>
      <c r="AI231" s="186">
        <f t="shared" si="80"/>
        <v>0</v>
      </c>
      <c r="AJ231" s="147">
        <f t="shared" si="81"/>
        <v>0</v>
      </c>
      <c r="AK231" s="147">
        <f t="shared" si="82"/>
        <v>0</v>
      </c>
      <c r="AL231" s="186">
        <f t="shared" si="83"/>
        <v>0</v>
      </c>
      <c r="AM231" s="182">
        <f t="shared" si="84"/>
        <v>0</v>
      </c>
      <c r="AN231" s="147">
        <f t="shared" si="85"/>
        <v>0</v>
      </c>
      <c r="AO231" s="147">
        <f t="shared" si="86"/>
        <v>0</v>
      </c>
      <c r="AP231" s="186">
        <f t="shared" si="87"/>
        <v>0</v>
      </c>
      <c r="AQ231" s="147">
        <f t="shared" si="88"/>
        <v>0</v>
      </c>
      <c r="AR231" s="147">
        <f t="shared" si="89"/>
        <v>0</v>
      </c>
      <c r="AS231" s="190">
        <f t="shared" si="90"/>
        <v>0</v>
      </c>
      <c r="AT231" s="189">
        <f t="shared" si="91"/>
        <v>0</v>
      </c>
    </row>
    <row r="232" spans="1:46" x14ac:dyDescent="0.2">
      <c r="A232" s="10">
        <f>+IF(OR(Y232&gt;0,I232&gt;0),MAX(A$14:A231)+1,0)</f>
        <v>0</v>
      </c>
      <c r="B232" s="12"/>
      <c r="C232" s="11"/>
      <c r="D232" s="435"/>
      <c r="E232" s="435"/>
      <c r="F232" s="435"/>
      <c r="G232" s="435"/>
      <c r="H232" s="435"/>
      <c r="I232" s="435">
        <f t="shared" si="70"/>
        <v>0</v>
      </c>
      <c r="J232" s="11"/>
      <c r="K232" s="435"/>
      <c r="L232" s="435"/>
      <c r="M232" s="435"/>
      <c r="N232" s="435"/>
      <c r="O232" s="435"/>
      <c r="P232" s="435">
        <f t="shared" si="71"/>
        <v>0</v>
      </c>
      <c r="Q232" s="11"/>
      <c r="R232" s="435"/>
      <c r="S232" s="435"/>
      <c r="T232" s="435"/>
      <c r="U232" s="435"/>
      <c r="V232" s="435"/>
      <c r="W232" s="435">
        <f t="shared" si="72"/>
        <v>0</v>
      </c>
      <c r="X232" s="447">
        <f t="shared" si="73"/>
        <v>0</v>
      </c>
      <c r="Y232" s="156">
        <f t="shared" si="74"/>
        <v>0</v>
      </c>
      <c r="Z232" s="11"/>
      <c r="AA232" s="11"/>
      <c r="AB232" s="156">
        <f t="shared" si="75"/>
        <v>0</v>
      </c>
      <c r="AC232" s="149"/>
      <c r="AD232" s="396">
        <f t="shared" si="76"/>
        <v>0</v>
      </c>
      <c r="AE232" s="157">
        <f t="shared" si="77"/>
        <v>0</v>
      </c>
      <c r="AF232" s="609"/>
      <c r="AG232" s="147">
        <f t="shared" si="78"/>
        <v>0</v>
      </c>
      <c r="AH232" s="147">
        <f t="shared" si="79"/>
        <v>0</v>
      </c>
      <c r="AI232" s="186">
        <f t="shared" si="80"/>
        <v>0</v>
      </c>
      <c r="AJ232" s="147">
        <f t="shared" si="81"/>
        <v>0</v>
      </c>
      <c r="AK232" s="147">
        <f t="shared" si="82"/>
        <v>0</v>
      </c>
      <c r="AL232" s="186">
        <f t="shared" si="83"/>
        <v>0</v>
      </c>
      <c r="AM232" s="182">
        <f t="shared" si="84"/>
        <v>0</v>
      </c>
      <c r="AN232" s="147">
        <f t="shared" si="85"/>
        <v>0</v>
      </c>
      <c r="AO232" s="147">
        <f t="shared" si="86"/>
        <v>0</v>
      </c>
      <c r="AP232" s="186">
        <f t="shared" si="87"/>
        <v>0</v>
      </c>
      <c r="AQ232" s="147">
        <f t="shared" si="88"/>
        <v>0</v>
      </c>
      <c r="AR232" s="147">
        <f t="shared" si="89"/>
        <v>0</v>
      </c>
      <c r="AS232" s="190">
        <f t="shared" si="90"/>
        <v>0</v>
      </c>
      <c r="AT232" s="189">
        <f t="shared" si="91"/>
        <v>0</v>
      </c>
    </row>
    <row r="233" spans="1:46" x14ac:dyDescent="0.2">
      <c r="A233" s="10">
        <f>+IF(OR(Y233&gt;0,I233&gt;0),MAX(A$14:A232)+1,0)</f>
        <v>0</v>
      </c>
      <c r="B233" s="12"/>
      <c r="C233" s="11"/>
      <c r="D233" s="435"/>
      <c r="E233" s="435"/>
      <c r="F233" s="435"/>
      <c r="G233" s="435"/>
      <c r="H233" s="435"/>
      <c r="I233" s="435">
        <f t="shared" si="70"/>
        <v>0</v>
      </c>
      <c r="J233" s="11"/>
      <c r="K233" s="435"/>
      <c r="L233" s="435"/>
      <c r="M233" s="435"/>
      <c r="N233" s="435"/>
      <c r="O233" s="435"/>
      <c r="P233" s="435">
        <f t="shared" si="71"/>
        <v>0</v>
      </c>
      <c r="Q233" s="11"/>
      <c r="R233" s="435"/>
      <c r="S233" s="435"/>
      <c r="T233" s="435"/>
      <c r="U233" s="435"/>
      <c r="V233" s="435"/>
      <c r="W233" s="435">
        <f t="shared" si="72"/>
        <v>0</v>
      </c>
      <c r="X233" s="447">
        <f t="shared" si="73"/>
        <v>0</v>
      </c>
      <c r="Y233" s="156">
        <f t="shared" si="74"/>
        <v>0</v>
      </c>
      <c r="Z233" s="11"/>
      <c r="AA233" s="11"/>
      <c r="AB233" s="156">
        <f t="shared" si="75"/>
        <v>0</v>
      </c>
      <c r="AC233" s="149"/>
      <c r="AD233" s="396">
        <f t="shared" si="76"/>
        <v>0</v>
      </c>
      <c r="AE233" s="157">
        <f t="shared" si="77"/>
        <v>0</v>
      </c>
      <c r="AF233" s="609"/>
      <c r="AG233" s="147">
        <f t="shared" si="78"/>
        <v>0</v>
      </c>
      <c r="AH233" s="147">
        <f t="shared" si="79"/>
        <v>0</v>
      </c>
      <c r="AI233" s="186">
        <f t="shared" si="80"/>
        <v>0</v>
      </c>
      <c r="AJ233" s="147">
        <f t="shared" si="81"/>
        <v>0</v>
      </c>
      <c r="AK233" s="147">
        <f t="shared" si="82"/>
        <v>0</v>
      </c>
      <c r="AL233" s="186">
        <f t="shared" si="83"/>
        <v>0</v>
      </c>
      <c r="AM233" s="182">
        <f t="shared" si="84"/>
        <v>0</v>
      </c>
      <c r="AN233" s="147">
        <f t="shared" si="85"/>
        <v>0</v>
      </c>
      <c r="AO233" s="147">
        <f t="shared" si="86"/>
        <v>0</v>
      </c>
      <c r="AP233" s="186">
        <f t="shared" si="87"/>
        <v>0</v>
      </c>
      <c r="AQ233" s="147">
        <f t="shared" si="88"/>
        <v>0</v>
      </c>
      <c r="AR233" s="147">
        <f t="shared" si="89"/>
        <v>0</v>
      </c>
      <c r="AS233" s="190">
        <f t="shared" si="90"/>
        <v>0</v>
      </c>
      <c r="AT233" s="189">
        <f t="shared" si="91"/>
        <v>0</v>
      </c>
    </row>
    <row r="234" spans="1:46" x14ac:dyDescent="0.2">
      <c r="A234" s="10">
        <f>+IF(OR(Y234&gt;0,I234&gt;0),MAX(A$14:A233)+1,0)</f>
        <v>0</v>
      </c>
      <c r="B234" s="12"/>
      <c r="C234" s="11"/>
      <c r="D234" s="435"/>
      <c r="E234" s="435"/>
      <c r="F234" s="435"/>
      <c r="G234" s="435"/>
      <c r="H234" s="435"/>
      <c r="I234" s="435">
        <f t="shared" si="70"/>
        <v>0</v>
      </c>
      <c r="J234" s="11"/>
      <c r="K234" s="435"/>
      <c r="L234" s="435"/>
      <c r="M234" s="435"/>
      <c r="N234" s="435"/>
      <c r="O234" s="435"/>
      <c r="P234" s="435">
        <f t="shared" si="71"/>
        <v>0</v>
      </c>
      <c r="Q234" s="11"/>
      <c r="R234" s="435"/>
      <c r="S234" s="435"/>
      <c r="T234" s="435"/>
      <c r="U234" s="435"/>
      <c r="V234" s="435"/>
      <c r="W234" s="435">
        <f t="shared" si="72"/>
        <v>0</v>
      </c>
      <c r="X234" s="447">
        <f t="shared" si="73"/>
        <v>0</v>
      </c>
      <c r="Y234" s="156">
        <f t="shared" si="74"/>
        <v>0</v>
      </c>
      <c r="Z234" s="11"/>
      <c r="AA234" s="11"/>
      <c r="AB234" s="156">
        <f t="shared" si="75"/>
        <v>0</v>
      </c>
      <c r="AC234" s="149"/>
      <c r="AD234" s="396">
        <f t="shared" si="76"/>
        <v>0</v>
      </c>
      <c r="AE234" s="157">
        <f t="shared" si="77"/>
        <v>0</v>
      </c>
      <c r="AF234" s="609"/>
      <c r="AG234" s="147">
        <f t="shared" si="78"/>
        <v>0</v>
      </c>
      <c r="AH234" s="147">
        <f t="shared" si="79"/>
        <v>0</v>
      </c>
      <c r="AI234" s="186">
        <f t="shared" si="80"/>
        <v>0</v>
      </c>
      <c r="AJ234" s="147">
        <f t="shared" si="81"/>
        <v>0</v>
      </c>
      <c r="AK234" s="147">
        <f t="shared" si="82"/>
        <v>0</v>
      </c>
      <c r="AL234" s="186">
        <f t="shared" si="83"/>
        <v>0</v>
      </c>
      <c r="AM234" s="182">
        <f t="shared" si="84"/>
        <v>0</v>
      </c>
      <c r="AN234" s="147">
        <f t="shared" si="85"/>
        <v>0</v>
      </c>
      <c r="AO234" s="147">
        <f t="shared" si="86"/>
        <v>0</v>
      </c>
      <c r="AP234" s="186">
        <f t="shared" si="87"/>
        <v>0</v>
      </c>
      <c r="AQ234" s="147">
        <f t="shared" si="88"/>
        <v>0</v>
      </c>
      <c r="AR234" s="147">
        <f t="shared" si="89"/>
        <v>0</v>
      </c>
      <c r="AS234" s="190">
        <f t="shared" si="90"/>
        <v>0</v>
      </c>
      <c r="AT234" s="189">
        <f t="shared" si="91"/>
        <v>0</v>
      </c>
    </row>
    <row r="235" spans="1:46" x14ac:dyDescent="0.2">
      <c r="A235" s="10">
        <f>+IF(OR(Y235&gt;0,I235&gt;0),MAX(A$14:A234)+1,0)</f>
        <v>0</v>
      </c>
      <c r="B235" s="12"/>
      <c r="C235" s="11"/>
      <c r="D235" s="435"/>
      <c r="E235" s="435"/>
      <c r="F235" s="435"/>
      <c r="G235" s="435"/>
      <c r="H235" s="435"/>
      <c r="I235" s="435">
        <f t="shared" si="70"/>
        <v>0</v>
      </c>
      <c r="J235" s="11"/>
      <c r="K235" s="435"/>
      <c r="L235" s="435"/>
      <c r="M235" s="435"/>
      <c r="N235" s="435"/>
      <c r="O235" s="435"/>
      <c r="P235" s="435">
        <f t="shared" si="71"/>
        <v>0</v>
      </c>
      <c r="Q235" s="11"/>
      <c r="R235" s="435"/>
      <c r="S235" s="435"/>
      <c r="T235" s="435"/>
      <c r="U235" s="435"/>
      <c r="V235" s="435"/>
      <c r="W235" s="435">
        <f t="shared" si="72"/>
        <v>0</v>
      </c>
      <c r="X235" s="447">
        <f t="shared" si="73"/>
        <v>0</v>
      </c>
      <c r="Y235" s="156">
        <f t="shared" si="74"/>
        <v>0</v>
      </c>
      <c r="Z235" s="11"/>
      <c r="AA235" s="11"/>
      <c r="AB235" s="156">
        <f t="shared" si="75"/>
        <v>0</v>
      </c>
      <c r="AC235" s="149"/>
      <c r="AD235" s="396">
        <f t="shared" si="76"/>
        <v>0</v>
      </c>
      <c r="AE235" s="157">
        <f t="shared" si="77"/>
        <v>0</v>
      </c>
      <c r="AF235" s="609"/>
      <c r="AG235" s="147">
        <f t="shared" si="78"/>
        <v>0</v>
      </c>
      <c r="AH235" s="147">
        <f t="shared" si="79"/>
        <v>0</v>
      </c>
      <c r="AI235" s="186">
        <f t="shared" si="80"/>
        <v>0</v>
      </c>
      <c r="AJ235" s="147">
        <f t="shared" si="81"/>
        <v>0</v>
      </c>
      <c r="AK235" s="147">
        <f t="shared" si="82"/>
        <v>0</v>
      </c>
      <c r="AL235" s="186">
        <f t="shared" si="83"/>
        <v>0</v>
      </c>
      <c r="AM235" s="182">
        <f t="shared" si="84"/>
        <v>0</v>
      </c>
      <c r="AN235" s="147">
        <f t="shared" si="85"/>
        <v>0</v>
      </c>
      <c r="AO235" s="147">
        <f t="shared" si="86"/>
        <v>0</v>
      </c>
      <c r="AP235" s="186">
        <f t="shared" si="87"/>
        <v>0</v>
      </c>
      <c r="AQ235" s="147">
        <f t="shared" si="88"/>
        <v>0</v>
      </c>
      <c r="AR235" s="147">
        <f t="shared" si="89"/>
        <v>0</v>
      </c>
      <c r="AS235" s="190">
        <f t="shared" si="90"/>
        <v>0</v>
      </c>
      <c r="AT235" s="189">
        <f t="shared" si="91"/>
        <v>0</v>
      </c>
    </row>
    <row r="236" spans="1:46" x14ac:dyDescent="0.2">
      <c r="A236" s="10">
        <f>+IF(OR(Y236&gt;0,I236&gt;0),MAX(A$14:A235)+1,0)</f>
        <v>0</v>
      </c>
      <c r="B236" s="12"/>
      <c r="C236" s="11"/>
      <c r="D236" s="435"/>
      <c r="E236" s="435"/>
      <c r="F236" s="435"/>
      <c r="G236" s="435"/>
      <c r="H236" s="435"/>
      <c r="I236" s="435">
        <f t="shared" si="70"/>
        <v>0</v>
      </c>
      <c r="J236" s="11"/>
      <c r="K236" s="435"/>
      <c r="L236" s="435"/>
      <c r="M236" s="435"/>
      <c r="N236" s="435"/>
      <c r="O236" s="435"/>
      <c r="P236" s="435">
        <f t="shared" si="71"/>
        <v>0</v>
      </c>
      <c r="Q236" s="11"/>
      <c r="R236" s="435"/>
      <c r="S236" s="435"/>
      <c r="T236" s="435"/>
      <c r="U236" s="435"/>
      <c r="V236" s="435"/>
      <c r="W236" s="435">
        <f t="shared" si="72"/>
        <v>0</v>
      </c>
      <c r="X236" s="447">
        <f t="shared" si="73"/>
        <v>0</v>
      </c>
      <c r="Y236" s="156">
        <f t="shared" si="74"/>
        <v>0</v>
      </c>
      <c r="Z236" s="11"/>
      <c r="AA236" s="11"/>
      <c r="AB236" s="156">
        <f t="shared" si="75"/>
        <v>0</v>
      </c>
      <c r="AC236" s="149"/>
      <c r="AD236" s="396">
        <f t="shared" si="76"/>
        <v>0</v>
      </c>
      <c r="AE236" s="157">
        <f t="shared" si="77"/>
        <v>0</v>
      </c>
      <c r="AF236" s="609"/>
      <c r="AG236" s="147">
        <f t="shared" si="78"/>
        <v>0</v>
      </c>
      <c r="AH236" s="147">
        <f t="shared" si="79"/>
        <v>0</v>
      </c>
      <c r="AI236" s="186">
        <f t="shared" si="80"/>
        <v>0</v>
      </c>
      <c r="AJ236" s="147">
        <f t="shared" si="81"/>
        <v>0</v>
      </c>
      <c r="AK236" s="147">
        <f t="shared" si="82"/>
        <v>0</v>
      </c>
      <c r="AL236" s="186">
        <f t="shared" si="83"/>
        <v>0</v>
      </c>
      <c r="AM236" s="182">
        <f t="shared" si="84"/>
        <v>0</v>
      </c>
      <c r="AN236" s="147">
        <f t="shared" si="85"/>
        <v>0</v>
      </c>
      <c r="AO236" s="147">
        <f t="shared" si="86"/>
        <v>0</v>
      </c>
      <c r="AP236" s="186">
        <f t="shared" si="87"/>
        <v>0</v>
      </c>
      <c r="AQ236" s="147">
        <f t="shared" si="88"/>
        <v>0</v>
      </c>
      <c r="AR236" s="147">
        <f t="shared" si="89"/>
        <v>0</v>
      </c>
      <c r="AS236" s="190">
        <f t="shared" si="90"/>
        <v>0</v>
      </c>
      <c r="AT236" s="189">
        <f t="shared" si="91"/>
        <v>0</v>
      </c>
    </row>
    <row r="237" spans="1:46" x14ac:dyDescent="0.2">
      <c r="A237" s="10">
        <f>+IF(OR(Y237&gt;0,I237&gt;0),MAX(A$14:A236)+1,0)</f>
        <v>0</v>
      </c>
      <c r="B237" s="12"/>
      <c r="C237" s="11"/>
      <c r="D237" s="435"/>
      <c r="E237" s="435"/>
      <c r="F237" s="435"/>
      <c r="G237" s="435"/>
      <c r="H237" s="435"/>
      <c r="I237" s="435">
        <f t="shared" si="70"/>
        <v>0</v>
      </c>
      <c r="J237" s="11"/>
      <c r="K237" s="435"/>
      <c r="L237" s="435"/>
      <c r="M237" s="435"/>
      <c r="N237" s="435"/>
      <c r="O237" s="435"/>
      <c r="P237" s="435">
        <f t="shared" si="71"/>
        <v>0</v>
      </c>
      <c r="Q237" s="11"/>
      <c r="R237" s="435"/>
      <c r="S237" s="435"/>
      <c r="T237" s="435"/>
      <c r="U237" s="435"/>
      <c r="V237" s="435"/>
      <c r="W237" s="435">
        <f t="shared" si="72"/>
        <v>0</v>
      </c>
      <c r="X237" s="447">
        <f t="shared" si="73"/>
        <v>0</v>
      </c>
      <c r="Y237" s="156">
        <f t="shared" si="74"/>
        <v>0</v>
      </c>
      <c r="Z237" s="11"/>
      <c r="AA237" s="11"/>
      <c r="AB237" s="156">
        <f t="shared" si="75"/>
        <v>0</v>
      </c>
      <c r="AC237" s="149"/>
      <c r="AD237" s="396">
        <f t="shared" si="76"/>
        <v>0</v>
      </c>
      <c r="AE237" s="157">
        <f t="shared" si="77"/>
        <v>0</v>
      </c>
      <c r="AF237" s="609"/>
      <c r="AG237" s="147">
        <f t="shared" si="78"/>
        <v>0</v>
      </c>
      <c r="AH237" s="147">
        <f t="shared" si="79"/>
        <v>0</v>
      </c>
      <c r="AI237" s="186">
        <f t="shared" si="80"/>
        <v>0</v>
      </c>
      <c r="AJ237" s="147">
        <f t="shared" si="81"/>
        <v>0</v>
      </c>
      <c r="AK237" s="147">
        <f t="shared" si="82"/>
        <v>0</v>
      </c>
      <c r="AL237" s="186">
        <f t="shared" si="83"/>
        <v>0</v>
      </c>
      <c r="AM237" s="182">
        <f t="shared" si="84"/>
        <v>0</v>
      </c>
      <c r="AN237" s="147">
        <f t="shared" si="85"/>
        <v>0</v>
      </c>
      <c r="AO237" s="147">
        <f t="shared" si="86"/>
        <v>0</v>
      </c>
      <c r="AP237" s="186">
        <f t="shared" si="87"/>
        <v>0</v>
      </c>
      <c r="AQ237" s="147">
        <f t="shared" si="88"/>
        <v>0</v>
      </c>
      <c r="AR237" s="147">
        <f t="shared" si="89"/>
        <v>0</v>
      </c>
      <c r="AS237" s="190">
        <f t="shared" si="90"/>
        <v>0</v>
      </c>
      <c r="AT237" s="189">
        <f t="shared" si="91"/>
        <v>0</v>
      </c>
    </row>
    <row r="238" spans="1:46" x14ac:dyDescent="0.2">
      <c r="A238" s="10">
        <f>+IF(OR(Y238&gt;0,I238&gt;0),MAX(A$14:A237)+1,0)</f>
        <v>0</v>
      </c>
      <c r="B238" s="12"/>
      <c r="C238" s="11"/>
      <c r="D238" s="435"/>
      <c r="E238" s="435"/>
      <c r="F238" s="435"/>
      <c r="G238" s="435"/>
      <c r="H238" s="435"/>
      <c r="I238" s="435">
        <f t="shared" si="70"/>
        <v>0</v>
      </c>
      <c r="J238" s="11"/>
      <c r="K238" s="435"/>
      <c r="L238" s="435"/>
      <c r="M238" s="435"/>
      <c r="N238" s="435"/>
      <c r="O238" s="435"/>
      <c r="P238" s="435">
        <f t="shared" si="71"/>
        <v>0</v>
      </c>
      <c r="Q238" s="11"/>
      <c r="R238" s="435"/>
      <c r="S238" s="435"/>
      <c r="T238" s="435"/>
      <c r="U238" s="435"/>
      <c r="V238" s="435"/>
      <c r="W238" s="435">
        <f t="shared" si="72"/>
        <v>0</v>
      </c>
      <c r="X238" s="447">
        <f t="shared" si="73"/>
        <v>0</v>
      </c>
      <c r="Y238" s="156">
        <f t="shared" si="74"/>
        <v>0</v>
      </c>
      <c r="Z238" s="11"/>
      <c r="AA238" s="11"/>
      <c r="AB238" s="156">
        <f t="shared" si="75"/>
        <v>0</v>
      </c>
      <c r="AC238" s="149"/>
      <c r="AD238" s="396">
        <f t="shared" si="76"/>
        <v>0</v>
      </c>
      <c r="AE238" s="157">
        <f t="shared" si="77"/>
        <v>0</v>
      </c>
      <c r="AF238" s="609"/>
      <c r="AG238" s="147">
        <f t="shared" si="78"/>
        <v>0</v>
      </c>
      <c r="AH238" s="147">
        <f t="shared" si="79"/>
        <v>0</v>
      </c>
      <c r="AI238" s="186">
        <f t="shared" si="80"/>
        <v>0</v>
      </c>
      <c r="AJ238" s="147">
        <f t="shared" si="81"/>
        <v>0</v>
      </c>
      <c r="AK238" s="147">
        <f t="shared" si="82"/>
        <v>0</v>
      </c>
      <c r="AL238" s="186">
        <f t="shared" si="83"/>
        <v>0</v>
      </c>
      <c r="AM238" s="182">
        <f t="shared" si="84"/>
        <v>0</v>
      </c>
      <c r="AN238" s="147">
        <f t="shared" si="85"/>
        <v>0</v>
      </c>
      <c r="AO238" s="147">
        <f t="shared" si="86"/>
        <v>0</v>
      </c>
      <c r="AP238" s="186">
        <f t="shared" si="87"/>
        <v>0</v>
      </c>
      <c r="AQ238" s="147">
        <f t="shared" si="88"/>
        <v>0</v>
      </c>
      <c r="AR238" s="147">
        <f t="shared" si="89"/>
        <v>0</v>
      </c>
      <c r="AS238" s="190">
        <f t="shared" si="90"/>
        <v>0</v>
      </c>
      <c r="AT238" s="189">
        <f t="shared" si="91"/>
        <v>0</v>
      </c>
    </row>
    <row r="239" spans="1:46" x14ac:dyDescent="0.2">
      <c r="A239" s="10">
        <f>+IF(OR(Y239&gt;0,I239&gt;0),MAX(A$14:A238)+1,0)</f>
        <v>0</v>
      </c>
      <c r="B239" s="12"/>
      <c r="C239" s="11"/>
      <c r="D239" s="435"/>
      <c r="E239" s="435"/>
      <c r="F239" s="435"/>
      <c r="G239" s="435"/>
      <c r="H239" s="435"/>
      <c r="I239" s="435">
        <f t="shared" si="70"/>
        <v>0</v>
      </c>
      <c r="J239" s="11"/>
      <c r="K239" s="435"/>
      <c r="L239" s="435"/>
      <c r="M239" s="435"/>
      <c r="N239" s="435"/>
      <c r="O239" s="435"/>
      <c r="P239" s="435">
        <f t="shared" si="71"/>
        <v>0</v>
      </c>
      <c r="Q239" s="11"/>
      <c r="R239" s="435"/>
      <c r="S239" s="435"/>
      <c r="T239" s="435"/>
      <c r="U239" s="435"/>
      <c r="V239" s="435"/>
      <c r="W239" s="435">
        <f t="shared" si="72"/>
        <v>0</v>
      </c>
      <c r="X239" s="447">
        <f t="shared" si="73"/>
        <v>0</v>
      </c>
      <c r="Y239" s="156">
        <f t="shared" si="74"/>
        <v>0</v>
      </c>
      <c r="Z239" s="11"/>
      <c r="AA239" s="11"/>
      <c r="AB239" s="156">
        <f t="shared" si="75"/>
        <v>0</v>
      </c>
      <c r="AC239" s="149"/>
      <c r="AD239" s="396">
        <f t="shared" si="76"/>
        <v>0</v>
      </c>
      <c r="AE239" s="157">
        <f t="shared" si="77"/>
        <v>0</v>
      </c>
      <c r="AF239" s="609"/>
      <c r="AG239" s="147">
        <f t="shared" si="78"/>
        <v>0</v>
      </c>
      <c r="AH239" s="147">
        <f t="shared" si="79"/>
        <v>0</v>
      </c>
      <c r="AI239" s="186">
        <f t="shared" si="80"/>
        <v>0</v>
      </c>
      <c r="AJ239" s="147">
        <f t="shared" si="81"/>
        <v>0</v>
      </c>
      <c r="AK239" s="147">
        <f t="shared" si="82"/>
        <v>0</v>
      </c>
      <c r="AL239" s="186">
        <f t="shared" si="83"/>
        <v>0</v>
      </c>
      <c r="AM239" s="182">
        <f t="shared" si="84"/>
        <v>0</v>
      </c>
      <c r="AN239" s="147">
        <f t="shared" si="85"/>
        <v>0</v>
      </c>
      <c r="AO239" s="147">
        <f t="shared" si="86"/>
        <v>0</v>
      </c>
      <c r="AP239" s="186">
        <f t="shared" si="87"/>
        <v>0</v>
      </c>
      <c r="AQ239" s="147">
        <f t="shared" si="88"/>
        <v>0</v>
      </c>
      <c r="AR239" s="147">
        <f t="shared" si="89"/>
        <v>0</v>
      </c>
      <c r="AS239" s="190">
        <f t="shared" si="90"/>
        <v>0</v>
      </c>
      <c r="AT239" s="189">
        <f t="shared" si="91"/>
        <v>0</v>
      </c>
    </row>
    <row r="240" spans="1:46" x14ac:dyDescent="0.2">
      <c r="A240" s="10">
        <f>+IF(OR(Y240&gt;0,I240&gt;0),MAX(A$14:A239)+1,0)</f>
        <v>0</v>
      </c>
      <c r="B240" s="12"/>
      <c r="C240" s="11"/>
      <c r="D240" s="435"/>
      <c r="E240" s="435"/>
      <c r="F240" s="435"/>
      <c r="G240" s="435"/>
      <c r="H240" s="435"/>
      <c r="I240" s="435">
        <f t="shared" si="70"/>
        <v>0</v>
      </c>
      <c r="J240" s="11"/>
      <c r="K240" s="435"/>
      <c r="L240" s="435"/>
      <c r="M240" s="435"/>
      <c r="N240" s="435"/>
      <c r="O240" s="435"/>
      <c r="P240" s="435">
        <f t="shared" si="71"/>
        <v>0</v>
      </c>
      <c r="Q240" s="11"/>
      <c r="R240" s="435"/>
      <c r="S240" s="435"/>
      <c r="T240" s="435"/>
      <c r="U240" s="435"/>
      <c r="V240" s="435"/>
      <c r="W240" s="435">
        <f t="shared" si="72"/>
        <v>0</v>
      </c>
      <c r="X240" s="447">
        <f t="shared" si="73"/>
        <v>0</v>
      </c>
      <c r="Y240" s="156">
        <f t="shared" si="74"/>
        <v>0</v>
      </c>
      <c r="Z240" s="11"/>
      <c r="AA240" s="11"/>
      <c r="AB240" s="156">
        <f t="shared" si="75"/>
        <v>0</v>
      </c>
      <c r="AC240" s="149"/>
      <c r="AD240" s="396">
        <f t="shared" si="76"/>
        <v>0</v>
      </c>
      <c r="AE240" s="157">
        <f t="shared" si="77"/>
        <v>0</v>
      </c>
      <c r="AF240" s="609"/>
      <c r="AG240" s="147">
        <f t="shared" si="78"/>
        <v>0</v>
      </c>
      <c r="AH240" s="147">
        <f t="shared" si="79"/>
        <v>0</v>
      </c>
      <c r="AI240" s="186">
        <f t="shared" si="80"/>
        <v>0</v>
      </c>
      <c r="AJ240" s="147">
        <f t="shared" si="81"/>
        <v>0</v>
      </c>
      <c r="AK240" s="147">
        <f t="shared" si="82"/>
        <v>0</v>
      </c>
      <c r="AL240" s="186">
        <f t="shared" si="83"/>
        <v>0</v>
      </c>
      <c r="AM240" s="182">
        <f t="shared" si="84"/>
        <v>0</v>
      </c>
      <c r="AN240" s="147">
        <f t="shared" si="85"/>
        <v>0</v>
      </c>
      <c r="AO240" s="147">
        <f t="shared" si="86"/>
        <v>0</v>
      </c>
      <c r="AP240" s="186">
        <f t="shared" si="87"/>
        <v>0</v>
      </c>
      <c r="AQ240" s="147">
        <f t="shared" si="88"/>
        <v>0</v>
      </c>
      <c r="AR240" s="147">
        <f t="shared" si="89"/>
        <v>0</v>
      </c>
      <c r="AS240" s="190">
        <f t="shared" si="90"/>
        <v>0</v>
      </c>
      <c r="AT240" s="189">
        <f t="shared" si="91"/>
        <v>0</v>
      </c>
    </row>
    <row r="241" spans="1:46" x14ac:dyDescent="0.2">
      <c r="A241" s="10">
        <f>+IF(OR(Y241&gt;0,I241&gt;0),MAX(A$14:A240)+1,0)</f>
        <v>0</v>
      </c>
      <c r="B241" s="12"/>
      <c r="C241" s="11"/>
      <c r="D241" s="435"/>
      <c r="E241" s="435"/>
      <c r="F241" s="435"/>
      <c r="G241" s="435"/>
      <c r="H241" s="435"/>
      <c r="I241" s="435">
        <f t="shared" si="70"/>
        <v>0</v>
      </c>
      <c r="J241" s="11"/>
      <c r="K241" s="435"/>
      <c r="L241" s="435"/>
      <c r="M241" s="435"/>
      <c r="N241" s="435"/>
      <c r="O241" s="435"/>
      <c r="P241" s="435">
        <f t="shared" si="71"/>
        <v>0</v>
      </c>
      <c r="Q241" s="11"/>
      <c r="R241" s="435"/>
      <c r="S241" s="435"/>
      <c r="T241" s="435"/>
      <c r="U241" s="435"/>
      <c r="V241" s="435"/>
      <c r="W241" s="435">
        <f t="shared" si="72"/>
        <v>0</v>
      </c>
      <c r="X241" s="447">
        <f t="shared" si="73"/>
        <v>0</v>
      </c>
      <c r="Y241" s="156">
        <f t="shared" si="74"/>
        <v>0</v>
      </c>
      <c r="Z241" s="11"/>
      <c r="AA241" s="11"/>
      <c r="AB241" s="156">
        <f t="shared" si="75"/>
        <v>0</v>
      </c>
      <c r="AC241" s="149"/>
      <c r="AD241" s="396">
        <f t="shared" si="76"/>
        <v>0</v>
      </c>
      <c r="AE241" s="157">
        <f t="shared" si="77"/>
        <v>0</v>
      </c>
      <c r="AF241" s="609"/>
      <c r="AG241" s="147">
        <f t="shared" si="78"/>
        <v>0</v>
      </c>
      <c r="AH241" s="147">
        <f t="shared" si="79"/>
        <v>0</v>
      </c>
      <c r="AI241" s="186">
        <f t="shared" si="80"/>
        <v>0</v>
      </c>
      <c r="AJ241" s="147">
        <f t="shared" si="81"/>
        <v>0</v>
      </c>
      <c r="AK241" s="147">
        <f t="shared" si="82"/>
        <v>0</v>
      </c>
      <c r="AL241" s="186">
        <f t="shared" si="83"/>
        <v>0</v>
      </c>
      <c r="AM241" s="182">
        <f t="shared" si="84"/>
        <v>0</v>
      </c>
      <c r="AN241" s="147">
        <f t="shared" si="85"/>
        <v>0</v>
      </c>
      <c r="AO241" s="147">
        <f t="shared" si="86"/>
        <v>0</v>
      </c>
      <c r="AP241" s="186">
        <f t="shared" si="87"/>
        <v>0</v>
      </c>
      <c r="AQ241" s="147">
        <f t="shared" si="88"/>
        <v>0</v>
      </c>
      <c r="AR241" s="147">
        <f t="shared" si="89"/>
        <v>0</v>
      </c>
      <c r="AS241" s="190">
        <f t="shared" si="90"/>
        <v>0</v>
      </c>
      <c r="AT241" s="189">
        <f t="shared" si="91"/>
        <v>0</v>
      </c>
    </row>
    <row r="242" spans="1:46" x14ac:dyDescent="0.2">
      <c r="A242" s="10">
        <f>+IF(OR(Y242&gt;0,I242&gt;0),MAX(A$14:A241)+1,0)</f>
        <v>0</v>
      </c>
      <c r="B242" s="12"/>
      <c r="C242" s="11"/>
      <c r="D242" s="435"/>
      <c r="E242" s="435"/>
      <c r="F242" s="435"/>
      <c r="G242" s="435"/>
      <c r="H242" s="435"/>
      <c r="I242" s="435">
        <f t="shared" si="70"/>
        <v>0</v>
      </c>
      <c r="J242" s="11"/>
      <c r="K242" s="435"/>
      <c r="L242" s="435"/>
      <c r="M242" s="435"/>
      <c r="N242" s="435"/>
      <c r="O242" s="435"/>
      <c r="P242" s="435">
        <f t="shared" si="71"/>
        <v>0</v>
      </c>
      <c r="Q242" s="11"/>
      <c r="R242" s="435"/>
      <c r="S242" s="435"/>
      <c r="T242" s="435"/>
      <c r="U242" s="435"/>
      <c r="V242" s="435"/>
      <c r="W242" s="435">
        <f t="shared" si="72"/>
        <v>0</v>
      </c>
      <c r="X242" s="447">
        <f t="shared" si="73"/>
        <v>0</v>
      </c>
      <c r="Y242" s="156">
        <f t="shared" si="74"/>
        <v>0</v>
      </c>
      <c r="Z242" s="11"/>
      <c r="AA242" s="11"/>
      <c r="AB242" s="156">
        <f t="shared" si="75"/>
        <v>0</v>
      </c>
      <c r="AC242" s="149"/>
      <c r="AD242" s="396">
        <f t="shared" si="76"/>
        <v>0</v>
      </c>
      <c r="AE242" s="157">
        <f t="shared" si="77"/>
        <v>0</v>
      </c>
      <c r="AF242" s="609"/>
      <c r="AG242" s="147">
        <f t="shared" si="78"/>
        <v>0</v>
      </c>
      <c r="AH242" s="147">
        <f t="shared" si="79"/>
        <v>0</v>
      </c>
      <c r="AI242" s="186">
        <f t="shared" si="80"/>
        <v>0</v>
      </c>
      <c r="AJ242" s="147">
        <f t="shared" si="81"/>
        <v>0</v>
      </c>
      <c r="AK242" s="147">
        <f t="shared" si="82"/>
        <v>0</v>
      </c>
      <c r="AL242" s="186">
        <f t="shared" si="83"/>
        <v>0</v>
      </c>
      <c r="AM242" s="182">
        <f t="shared" si="84"/>
        <v>0</v>
      </c>
      <c r="AN242" s="147">
        <f t="shared" si="85"/>
        <v>0</v>
      </c>
      <c r="AO242" s="147">
        <f t="shared" si="86"/>
        <v>0</v>
      </c>
      <c r="AP242" s="186">
        <f t="shared" si="87"/>
        <v>0</v>
      </c>
      <c r="AQ242" s="147">
        <f t="shared" si="88"/>
        <v>0</v>
      </c>
      <c r="AR242" s="147">
        <f t="shared" si="89"/>
        <v>0</v>
      </c>
      <c r="AS242" s="190">
        <f t="shared" si="90"/>
        <v>0</v>
      </c>
      <c r="AT242" s="189">
        <f t="shared" si="91"/>
        <v>0</v>
      </c>
    </row>
    <row r="243" spans="1:46" x14ac:dyDescent="0.2">
      <c r="A243" s="10">
        <f>+IF(OR(Y243&gt;0,I243&gt;0),MAX(A$14:A242)+1,0)</f>
        <v>0</v>
      </c>
      <c r="B243" s="12"/>
      <c r="C243" s="11"/>
      <c r="D243" s="435"/>
      <c r="E243" s="435"/>
      <c r="F243" s="435"/>
      <c r="G243" s="435"/>
      <c r="H243" s="435"/>
      <c r="I243" s="435">
        <f t="shared" si="70"/>
        <v>0</v>
      </c>
      <c r="J243" s="11"/>
      <c r="K243" s="435"/>
      <c r="L243" s="435"/>
      <c r="M243" s="435"/>
      <c r="N243" s="435"/>
      <c r="O243" s="435"/>
      <c r="P243" s="435">
        <f t="shared" si="71"/>
        <v>0</v>
      </c>
      <c r="Q243" s="11"/>
      <c r="R243" s="435"/>
      <c r="S243" s="435"/>
      <c r="T243" s="435"/>
      <c r="U243" s="435"/>
      <c r="V243" s="435"/>
      <c r="W243" s="435">
        <f t="shared" si="72"/>
        <v>0</v>
      </c>
      <c r="X243" s="447">
        <f t="shared" si="73"/>
        <v>0</v>
      </c>
      <c r="Y243" s="156">
        <f t="shared" si="74"/>
        <v>0</v>
      </c>
      <c r="Z243" s="11"/>
      <c r="AA243" s="11"/>
      <c r="AB243" s="156">
        <f t="shared" si="75"/>
        <v>0</v>
      </c>
      <c r="AC243" s="149"/>
      <c r="AD243" s="396">
        <f t="shared" si="76"/>
        <v>0</v>
      </c>
      <c r="AE243" s="157">
        <f t="shared" si="77"/>
        <v>0</v>
      </c>
      <c r="AF243" s="609"/>
      <c r="AG243" s="147">
        <f t="shared" si="78"/>
        <v>0</v>
      </c>
      <c r="AH243" s="147">
        <f t="shared" si="79"/>
        <v>0</v>
      </c>
      <c r="AI243" s="186">
        <f t="shared" si="80"/>
        <v>0</v>
      </c>
      <c r="AJ243" s="147">
        <f t="shared" si="81"/>
        <v>0</v>
      </c>
      <c r="AK243" s="147">
        <f t="shared" si="82"/>
        <v>0</v>
      </c>
      <c r="AL243" s="186">
        <f t="shared" si="83"/>
        <v>0</v>
      </c>
      <c r="AM243" s="182">
        <f t="shared" si="84"/>
        <v>0</v>
      </c>
      <c r="AN243" s="147">
        <f t="shared" si="85"/>
        <v>0</v>
      </c>
      <c r="AO243" s="147">
        <f t="shared" si="86"/>
        <v>0</v>
      </c>
      <c r="AP243" s="186">
        <f t="shared" si="87"/>
        <v>0</v>
      </c>
      <c r="AQ243" s="147">
        <f t="shared" si="88"/>
        <v>0</v>
      </c>
      <c r="AR243" s="147">
        <f t="shared" si="89"/>
        <v>0</v>
      </c>
      <c r="AS243" s="190">
        <f t="shared" si="90"/>
        <v>0</v>
      </c>
      <c r="AT243" s="189">
        <f t="shared" si="91"/>
        <v>0</v>
      </c>
    </row>
    <row r="244" spans="1:46" x14ac:dyDescent="0.2">
      <c r="A244" s="10">
        <f>+IF(OR(Y244&gt;0,I244&gt;0),MAX(A$14:A243)+1,0)</f>
        <v>0</v>
      </c>
      <c r="B244" s="12"/>
      <c r="C244" s="11"/>
      <c r="D244" s="435"/>
      <c r="E244" s="435"/>
      <c r="F244" s="435"/>
      <c r="G244" s="435"/>
      <c r="H244" s="435"/>
      <c r="I244" s="435">
        <f t="shared" si="70"/>
        <v>0</v>
      </c>
      <c r="J244" s="11"/>
      <c r="K244" s="435"/>
      <c r="L244" s="435"/>
      <c r="M244" s="435"/>
      <c r="N244" s="435"/>
      <c r="O244" s="435"/>
      <c r="P244" s="435">
        <f t="shared" si="71"/>
        <v>0</v>
      </c>
      <c r="Q244" s="11"/>
      <c r="R244" s="435"/>
      <c r="S244" s="435"/>
      <c r="T244" s="435"/>
      <c r="U244" s="435"/>
      <c r="V244" s="435"/>
      <c r="W244" s="435">
        <f t="shared" si="72"/>
        <v>0</v>
      </c>
      <c r="X244" s="447">
        <f t="shared" si="73"/>
        <v>0</v>
      </c>
      <c r="Y244" s="156">
        <f t="shared" si="74"/>
        <v>0</v>
      </c>
      <c r="Z244" s="11"/>
      <c r="AA244" s="11"/>
      <c r="AB244" s="156">
        <f t="shared" si="75"/>
        <v>0</v>
      </c>
      <c r="AC244" s="149"/>
      <c r="AD244" s="396">
        <f t="shared" si="76"/>
        <v>0</v>
      </c>
      <c r="AE244" s="157">
        <f t="shared" si="77"/>
        <v>0</v>
      </c>
      <c r="AF244" s="609"/>
      <c r="AG244" s="147">
        <f t="shared" si="78"/>
        <v>0</v>
      </c>
      <c r="AH244" s="147">
        <f t="shared" si="79"/>
        <v>0</v>
      </c>
      <c r="AI244" s="186">
        <f t="shared" si="80"/>
        <v>0</v>
      </c>
      <c r="AJ244" s="147">
        <f t="shared" si="81"/>
        <v>0</v>
      </c>
      <c r="AK244" s="147">
        <f t="shared" si="82"/>
        <v>0</v>
      </c>
      <c r="AL244" s="186">
        <f t="shared" si="83"/>
        <v>0</v>
      </c>
      <c r="AM244" s="182">
        <f t="shared" si="84"/>
        <v>0</v>
      </c>
      <c r="AN244" s="147">
        <f t="shared" si="85"/>
        <v>0</v>
      </c>
      <c r="AO244" s="147">
        <f t="shared" si="86"/>
        <v>0</v>
      </c>
      <c r="AP244" s="186">
        <f t="shared" si="87"/>
        <v>0</v>
      </c>
      <c r="AQ244" s="147">
        <f t="shared" si="88"/>
        <v>0</v>
      </c>
      <c r="AR244" s="147">
        <f t="shared" si="89"/>
        <v>0</v>
      </c>
      <c r="AS244" s="190">
        <f t="shared" si="90"/>
        <v>0</v>
      </c>
      <c r="AT244" s="189">
        <f t="shared" si="91"/>
        <v>0</v>
      </c>
    </row>
    <row r="245" spans="1:46" x14ac:dyDescent="0.2">
      <c r="A245" s="10">
        <f>+IF(OR(Y245&gt;0,I245&gt;0),MAX(A$14:A244)+1,0)</f>
        <v>0</v>
      </c>
      <c r="B245" s="12"/>
      <c r="C245" s="11"/>
      <c r="D245" s="435"/>
      <c r="E245" s="435"/>
      <c r="F245" s="435"/>
      <c r="G245" s="435"/>
      <c r="H245" s="435"/>
      <c r="I245" s="435">
        <f t="shared" si="70"/>
        <v>0</v>
      </c>
      <c r="J245" s="11"/>
      <c r="K245" s="435"/>
      <c r="L245" s="435"/>
      <c r="M245" s="435"/>
      <c r="N245" s="435"/>
      <c r="O245" s="435"/>
      <c r="P245" s="435">
        <f t="shared" si="71"/>
        <v>0</v>
      </c>
      <c r="Q245" s="11"/>
      <c r="R245" s="435"/>
      <c r="S245" s="435"/>
      <c r="T245" s="435"/>
      <c r="U245" s="435"/>
      <c r="V245" s="435"/>
      <c r="W245" s="435">
        <f t="shared" si="72"/>
        <v>0</v>
      </c>
      <c r="X245" s="447">
        <f t="shared" si="73"/>
        <v>0</v>
      </c>
      <c r="Y245" s="156">
        <f t="shared" si="74"/>
        <v>0</v>
      </c>
      <c r="Z245" s="11"/>
      <c r="AA245" s="11"/>
      <c r="AB245" s="156">
        <f t="shared" si="75"/>
        <v>0</v>
      </c>
      <c r="AC245" s="149"/>
      <c r="AD245" s="396">
        <f t="shared" si="76"/>
        <v>0</v>
      </c>
      <c r="AE245" s="157">
        <f t="shared" si="77"/>
        <v>0</v>
      </c>
      <c r="AF245" s="609"/>
      <c r="AG245" s="147">
        <f t="shared" si="78"/>
        <v>0</v>
      </c>
      <c r="AH245" s="147">
        <f t="shared" si="79"/>
        <v>0</v>
      </c>
      <c r="AI245" s="186">
        <f t="shared" si="80"/>
        <v>0</v>
      </c>
      <c r="AJ245" s="147">
        <f t="shared" si="81"/>
        <v>0</v>
      </c>
      <c r="AK245" s="147">
        <f t="shared" si="82"/>
        <v>0</v>
      </c>
      <c r="AL245" s="186">
        <f t="shared" si="83"/>
        <v>0</v>
      </c>
      <c r="AM245" s="182">
        <f t="shared" si="84"/>
        <v>0</v>
      </c>
      <c r="AN245" s="147">
        <f t="shared" si="85"/>
        <v>0</v>
      </c>
      <c r="AO245" s="147">
        <f t="shared" si="86"/>
        <v>0</v>
      </c>
      <c r="AP245" s="186">
        <f t="shared" si="87"/>
        <v>0</v>
      </c>
      <c r="AQ245" s="147">
        <f t="shared" si="88"/>
        <v>0</v>
      </c>
      <c r="AR245" s="147">
        <f t="shared" si="89"/>
        <v>0</v>
      </c>
      <c r="AS245" s="190">
        <f t="shared" si="90"/>
        <v>0</v>
      </c>
      <c r="AT245" s="189">
        <f t="shared" si="91"/>
        <v>0</v>
      </c>
    </row>
    <row r="246" spans="1:46" x14ac:dyDescent="0.2">
      <c r="A246" s="10">
        <f>+IF(OR(Y246&gt;0,I246&gt;0),MAX(A$14:A245)+1,0)</f>
        <v>0</v>
      </c>
      <c r="B246" s="12"/>
      <c r="C246" s="11"/>
      <c r="D246" s="435"/>
      <c r="E246" s="435"/>
      <c r="F246" s="435"/>
      <c r="G246" s="435"/>
      <c r="H246" s="435"/>
      <c r="I246" s="435">
        <f t="shared" si="70"/>
        <v>0</v>
      </c>
      <c r="J246" s="11"/>
      <c r="K246" s="435"/>
      <c r="L246" s="435"/>
      <c r="M246" s="435"/>
      <c r="N246" s="435"/>
      <c r="O246" s="435"/>
      <c r="P246" s="435">
        <f t="shared" si="71"/>
        <v>0</v>
      </c>
      <c r="Q246" s="11"/>
      <c r="R246" s="435"/>
      <c r="S246" s="435"/>
      <c r="T246" s="435"/>
      <c r="U246" s="435"/>
      <c r="V246" s="435"/>
      <c r="W246" s="435">
        <f t="shared" si="72"/>
        <v>0</v>
      </c>
      <c r="X246" s="447">
        <f t="shared" si="73"/>
        <v>0</v>
      </c>
      <c r="Y246" s="156">
        <f t="shared" si="74"/>
        <v>0</v>
      </c>
      <c r="Z246" s="11"/>
      <c r="AA246" s="11"/>
      <c r="AB246" s="156">
        <f t="shared" si="75"/>
        <v>0</v>
      </c>
      <c r="AC246" s="149"/>
      <c r="AD246" s="396">
        <f t="shared" si="76"/>
        <v>0</v>
      </c>
      <c r="AE246" s="157">
        <f t="shared" si="77"/>
        <v>0</v>
      </c>
      <c r="AF246" s="609"/>
      <c r="AG246" s="147">
        <f t="shared" si="78"/>
        <v>0</v>
      </c>
      <c r="AH246" s="147">
        <f t="shared" si="79"/>
        <v>0</v>
      </c>
      <c r="AI246" s="186">
        <f t="shared" si="80"/>
        <v>0</v>
      </c>
      <c r="AJ246" s="147">
        <f t="shared" si="81"/>
        <v>0</v>
      </c>
      <c r="AK246" s="147">
        <f t="shared" si="82"/>
        <v>0</v>
      </c>
      <c r="AL246" s="186">
        <f t="shared" si="83"/>
        <v>0</v>
      </c>
      <c r="AM246" s="182">
        <f t="shared" si="84"/>
        <v>0</v>
      </c>
      <c r="AN246" s="147">
        <f t="shared" si="85"/>
        <v>0</v>
      </c>
      <c r="AO246" s="147">
        <f t="shared" si="86"/>
        <v>0</v>
      </c>
      <c r="AP246" s="186">
        <f t="shared" si="87"/>
        <v>0</v>
      </c>
      <c r="AQ246" s="147">
        <f t="shared" si="88"/>
        <v>0</v>
      </c>
      <c r="AR246" s="147">
        <f t="shared" si="89"/>
        <v>0</v>
      </c>
      <c r="AS246" s="190">
        <f t="shared" si="90"/>
        <v>0</v>
      </c>
      <c r="AT246" s="189">
        <f t="shared" si="91"/>
        <v>0</v>
      </c>
    </row>
    <row r="247" spans="1:46" x14ac:dyDescent="0.2">
      <c r="A247" s="10">
        <f>+IF(OR(Y247&gt;0,I247&gt;0),MAX(A$14:A246)+1,0)</f>
        <v>0</v>
      </c>
      <c r="B247" s="12"/>
      <c r="C247" s="11"/>
      <c r="D247" s="435"/>
      <c r="E247" s="435"/>
      <c r="F247" s="435"/>
      <c r="G247" s="435"/>
      <c r="H247" s="435"/>
      <c r="I247" s="435">
        <f t="shared" si="70"/>
        <v>0</v>
      </c>
      <c r="J247" s="11"/>
      <c r="K247" s="435"/>
      <c r="L247" s="435"/>
      <c r="M247" s="435"/>
      <c r="N247" s="435"/>
      <c r="O247" s="435"/>
      <c r="P247" s="435">
        <f t="shared" si="71"/>
        <v>0</v>
      </c>
      <c r="Q247" s="11"/>
      <c r="R247" s="435"/>
      <c r="S247" s="435"/>
      <c r="T247" s="435"/>
      <c r="U247" s="435"/>
      <c r="V247" s="435"/>
      <c r="W247" s="435">
        <f t="shared" si="72"/>
        <v>0</v>
      </c>
      <c r="X247" s="447">
        <f t="shared" si="73"/>
        <v>0</v>
      </c>
      <c r="Y247" s="156">
        <f t="shared" si="74"/>
        <v>0</v>
      </c>
      <c r="Z247" s="11"/>
      <c r="AA247" s="11"/>
      <c r="AB247" s="156">
        <f t="shared" si="75"/>
        <v>0</v>
      </c>
      <c r="AC247" s="149"/>
      <c r="AD247" s="396">
        <f t="shared" si="76"/>
        <v>0</v>
      </c>
      <c r="AE247" s="157">
        <f t="shared" si="77"/>
        <v>0</v>
      </c>
      <c r="AF247" s="609"/>
      <c r="AG247" s="147">
        <f t="shared" si="78"/>
        <v>0</v>
      </c>
      <c r="AH247" s="147">
        <f t="shared" si="79"/>
        <v>0</v>
      </c>
      <c r="AI247" s="186">
        <f t="shared" si="80"/>
        <v>0</v>
      </c>
      <c r="AJ247" s="147">
        <f t="shared" si="81"/>
        <v>0</v>
      </c>
      <c r="AK247" s="147">
        <f t="shared" si="82"/>
        <v>0</v>
      </c>
      <c r="AL247" s="186">
        <f t="shared" si="83"/>
        <v>0</v>
      </c>
      <c r="AM247" s="182">
        <f t="shared" si="84"/>
        <v>0</v>
      </c>
      <c r="AN247" s="147">
        <f t="shared" si="85"/>
        <v>0</v>
      </c>
      <c r="AO247" s="147">
        <f t="shared" si="86"/>
        <v>0</v>
      </c>
      <c r="AP247" s="186">
        <f t="shared" si="87"/>
        <v>0</v>
      </c>
      <c r="AQ247" s="147">
        <f t="shared" si="88"/>
        <v>0</v>
      </c>
      <c r="AR247" s="147">
        <f t="shared" si="89"/>
        <v>0</v>
      </c>
      <c r="AS247" s="190">
        <f t="shared" si="90"/>
        <v>0</v>
      </c>
      <c r="AT247" s="189">
        <f t="shared" si="91"/>
        <v>0</v>
      </c>
    </row>
    <row r="248" spans="1:46" x14ac:dyDescent="0.2">
      <c r="A248" s="10">
        <f>+IF(OR(Y248&gt;0,I248&gt;0),MAX(A$14:A247)+1,0)</f>
        <v>0</v>
      </c>
      <c r="B248" s="12"/>
      <c r="C248" s="11"/>
      <c r="D248" s="435"/>
      <c r="E248" s="435"/>
      <c r="F248" s="435"/>
      <c r="G248" s="435"/>
      <c r="H248" s="435"/>
      <c r="I248" s="435">
        <f t="shared" si="70"/>
        <v>0</v>
      </c>
      <c r="J248" s="11"/>
      <c r="K248" s="435"/>
      <c r="L248" s="435"/>
      <c r="M248" s="435"/>
      <c r="N248" s="435"/>
      <c r="O248" s="435"/>
      <c r="P248" s="435">
        <f t="shared" si="71"/>
        <v>0</v>
      </c>
      <c r="Q248" s="11"/>
      <c r="R248" s="435"/>
      <c r="S248" s="435"/>
      <c r="T248" s="435"/>
      <c r="U248" s="435"/>
      <c r="V248" s="435"/>
      <c r="W248" s="435">
        <f t="shared" si="72"/>
        <v>0</v>
      </c>
      <c r="X248" s="447">
        <f t="shared" si="73"/>
        <v>0</v>
      </c>
      <c r="Y248" s="156">
        <f t="shared" si="74"/>
        <v>0</v>
      </c>
      <c r="Z248" s="11"/>
      <c r="AA248" s="11"/>
      <c r="AB248" s="156">
        <f t="shared" si="75"/>
        <v>0</v>
      </c>
      <c r="AC248" s="149"/>
      <c r="AD248" s="396">
        <f t="shared" si="76"/>
        <v>0</v>
      </c>
      <c r="AE248" s="157">
        <f t="shared" si="77"/>
        <v>0</v>
      </c>
      <c r="AF248" s="609"/>
      <c r="AG248" s="147">
        <f t="shared" si="78"/>
        <v>0</v>
      </c>
      <c r="AH248" s="147">
        <f t="shared" si="79"/>
        <v>0</v>
      </c>
      <c r="AI248" s="186">
        <f t="shared" si="80"/>
        <v>0</v>
      </c>
      <c r="AJ248" s="147">
        <f t="shared" si="81"/>
        <v>0</v>
      </c>
      <c r="AK248" s="147">
        <f t="shared" si="82"/>
        <v>0</v>
      </c>
      <c r="AL248" s="186">
        <f t="shared" si="83"/>
        <v>0</v>
      </c>
      <c r="AM248" s="182">
        <f t="shared" si="84"/>
        <v>0</v>
      </c>
      <c r="AN248" s="147">
        <f t="shared" si="85"/>
        <v>0</v>
      </c>
      <c r="AO248" s="147">
        <f t="shared" si="86"/>
        <v>0</v>
      </c>
      <c r="AP248" s="186">
        <f t="shared" si="87"/>
        <v>0</v>
      </c>
      <c r="AQ248" s="147">
        <f t="shared" si="88"/>
        <v>0</v>
      </c>
      <c r="AR248" s="147">
        <f t="shared" si="89"/>
        <v>0</v>
      </c>
      <c r="AS248" s="190">
        <f t="shared" si="90"/>
        <v>0</v>
      </c>
      <c r="AT248" s="189">
        <f t="shared" si="91"/>
        <v>0</v>
      </c>
    </row>
    <row r="249" spans="1:46" x14ac:dyDescent="0.2">
      <c r="A249" s="10">
        <f>+IF(OR(Y249&gt;0,I249&gt;0),MAX(A$14:A248)+1,0)</f>
        <v>0</v>
      </c>
      <c r="B249" s="12"/>
      <c r="C249" s="11"/>
      <c r="D249" s="435"/>
      <c r="E249" s="435"/>
      <c r="F249" s="435"/>
      <c r="G249" s="435"/>
      <c r="H249" s="435"/>
      <c r="I249" s="435">
        <f t="shared" si="70"/>
        <v>0</v>
      </c>
      <c r="J249" s="11"/>
      <c r="K249" s="435"/>
      <c r="L249" s="435"/>
      <c r="M249" s="435"/>
      <c r="N249" s="435"/>
      <c r="O249" s="435"/>
      <c r="P249" s="435">
        <f t="shared" si="71"/>
        <v>0</v>
      </c>
      <c r="Q249" s="11"/>
      <c r="R249" s="435"/>
      <c r="S249" s="435"/>
      <c r="T249" s="435"/>
      <c r="U249" s="435"/>
      <c r="V249" s="435"/>
      <c r="W249" s="435">
        <f t="shared" si="72"/>
        <v>0</v>
      </c>
      <c r="X249" s="447">
        <f t="shared" si="73"/>
        <v>0</v>
      </c>
      <c r="Y249" s="156">
        <f t="shared" si="74"/>
        <v>0</v>
      </c>
      <c r="Z249" s="11"/>
      <c r="AA249" s="11"/>
      <c r="AB249" s="156">
        <f t="shared" si="75"/>
        <v>0</v>
      </c>
      <c r="AC249" s="149"/>
      <c r="AD249" s="396">
        <f t="shared" si="76"/>
        <v>0</v>
      </c>
      <c r="AE249" s="157">
        <f t="shared" si="77"/>
        <v>0</v>
      </c>
      <c r="AF249" s="609"/>
      <c r="AG249" s="147">
        <f t="shared" si="78"/>
        <v>0</v>
      </c>
      <c r="AH249" s="147">
        <f t="shared" si="79"/>
        <v>0</v>
      </c>
      <c r="AI249" s="186">
        <f t="shared" si="80"/>
        <v>0</v>
      </c>
      <c r="AJ249" s="147">
        <f t="shared" si="81"/>
        <v>0</v>
      </c>
      <c r="AK249" s="147">
        <f t="shared" si="82"/>
        <v>0</v>
      </c>
      <c r="AL249" s="186">
        <f t="shared" si="83"/>
        <v>0</v>
      </c>
      <c r="AM249" s="182">
        <f t="shared" si="84"/>
        <v>0</v>
      </c>
      <c r="AN249" s="147">
        <f t="shared" si="85"/>
        <v>0</v>
      </c>
      <c r="AO249" s="147">
        <f t="shared" si="86"/>
        <v>0</v>
      </c>
      <c r="AP249" s="186">
        <f t="shared" si="87"/>
        <v>0</v>
      </c>
      <c r="AQ249" s="147">
        <f t="shared" si="88"/>
        <v>0</v>
      </c>
      <c r="AR249" s="147">
        <f t="shared" si="89"/>
        <v>0</v>
      </c>
      <c r="AS249" s="190">
        <f t="shared" si="90"/>
        <v>0</v>
      </c>
      <c r="AT249" s="189">
        <f t="shared" si="91"/>
        <v>0</v>
      </c>
    </row>
    <row r="250" spans="1:46" x14ac:dyDescent="0.2">
      <c r="A250" s="10">
        <f>+IF(OR(Y250&gt;0,I250&gt;0),MAX(A$14:A249)+1,0)</f>
        <v>0</v>
      </c>
      <c r="B250" s="12"/>
      <c r="C250" s="11"/>
      <c r="D250" s="435"/>
      <c r="E250" s="435"/>
      <c r="F250" s="435"/>
      <c r="G250" s="435"/>
      <c r="H250" s="435"/>
      <c r="I250" s="435">
        <f t="shared" si="70"/>
        <v>0</v>
      </c>
      <c r="J250" s="11"/>
      <c r="K250" s="435"/>
      <c r="L250" s="435"/>
      <c r="M250" s="435"/>
      <c r="N250" s="435"/>
      <c r="O250" s="435"/>
      <c r="P250" s="435">
        <f t="shared" si="71"/>
        <v>0</v>
      </c>
      <c r="Q250" s="11"/>
      <c r="R250" s="435"/>
      <c r="S250" s="435"/>
      <c r="T250" s="435"/>
      <c r="U250" s="435"/>
      <c r="V250" s="435"/>
      <c r="W250" s="435">
        <f t="shared" si="72"/>
        <v>0</v>
      </c>
      <c r="X250" s="447">
        <f t="shared" si="73"/>
        <v>0</v>
      </c>
      <c r="Y250" s="156">
        <f t="shared" si="74"/>
        <v>0</v>
      </c>
      <c r="Z250" s="11"/>
      <c r="AA250" s="11"/>
      <c r="AB250" s="156">
        <f t="shared" si="75"/>
        <v>0</v>
      </c>
      <c r="AC250" s="149"/>
      <c r="AD250" s="396">
        <f t="shared" si="76"/>
        <v>0</v>
      </c>
      <c r="AE250" s="157">
        <f t="shared" si="77"/>
        <v>0</v>
      </c>
      <c r="AF250" s="609"/>
      <c r="AG250" s="147">
        <f t="shared" si="78"/>
        <v>0</v>
      </c>
      <c r="AH250" s="147">
        <f t="shared" si="79"/>
        <v>0</v>
      </c>
      <c r="AI250" s="186">
        <f t="shared" si="80"/>
        <v>0</v>
      </c>
      <c r="AJ250" s="147">
        <f t="shared" si="81"/>
        <v>0</v>
      </c>
      <c r="AK250" s="147">
        <f t="shared" si="82"/>
        <v>0</v>
      </c>
      <c r="AL250" s="186">
        <f t="shared" si="83"/>
        <v>0</v>
      </c>
      <c r="AM250" s="182">
        <f t="shared" si="84"/>
        <v>0</v>
      </c>
      <c r="AN250" s="147">
        <f t="shared" si="85"/>
        <v>0</v>
      </c>
      <c r="AO250" s="147">
        <f t="shared" si="86"/>
        <v>0</v>
      </c>
      <c r="AP250" s="186">
        <f t="shared" si="87"/>
        <v>0</v>
      </c>
      <c r="AQ250" s="147">
        <f t="shared" si="88"/>
        <v>0</v>
      </c>
      <c r="AR250" s="147">
        <f t="shared" si="89"/>
        <v>0</v>
      </c>
      <c r="AS250" s="190">
        <f t="shared" si="90"/>
        <v>0</v>
      </c>
      <c r="AT250" s="189">
        <f t="shared" si="91"/>
        <v>0</v>
      </c>
    </row>
    <row r="251" spans="1:46" x14ac:dyDescent="0.2">
      <c r="A251" s="10">
        <f>+IF(OR(Y251&gt;0,I251&gt;0),MAX(A$14:A250)+1,0)</f>
        <v>0</v>
      </c>
      <c r="B251" s="12"/>
      <c r="C251" s="11"/>
      <c r="D251" s="435"/>
      <c r="E251" s="435"/>
      <c r="F251" s="435"/>
      <c r="G251" s="435"/>
      <c r="H251" s="435"/>
      <c r="I251" s="435">
        <f t="shared" si="70"/>
        <v>0</v>
      </c>
      <c r="J251" s="11"/>
      <c r="K251" s="435"/>
      <c r="L251" s="435"/>
      <c r="M251" s="435"/>
      <c r="N251" s="435"/>
      <c r="O251" s="435"/>
      <c r="P251" s="435">
        <f t="shared" si="71"/>
        <v>0</v>
      </c>
      <c r="Q251" s="11"/>
      <c r="R251" s="435"/>
      <c r="S251" s="435"/>
      <c r="T251" s="435"/>
      <c r="U251" s="435"/>
      <c r="V251" s="435"/>
      <c r="W251" s="435">
        <f t="shared" si="72"/>
        <v>0</v>
      </c>
      <c r="X251" s="447">
        <f t="shared" si="73"/>
        <v>0</v>
      </c>
      <c r="Y251" s="156">
        <f t="shared" si="74"/>
        <v>0</v>
      </c>
      <c r="Z251" s="11"/>
      <c r="AA251" s="11"/>
      <c r="AB251" s="156">
        <f t="shared" si="75"/>
        <v>0</v>
      </c>
      <c r="AC251" s="149"/>
      <c r="AD251" s="396">
        <f t="shared" si="76"/>
        <v>0</v>
      </c>
      <c r="AE251" s="157">
        <f t="shared" si="77"/>
        <v>0</v>
      </c>
      <c r="AF251" s="609"/>
      <c r="AG251" s="147">
        <f t="shared" si="78"/>
        <v>0</v>
      </c>
      <c r="AH251" s="147">
        <f t="shared" si="79"/>
        <v>0</v>
      </c>
      <c r="AI251" s="186">
        <f t="shared" si="80"/>
        <v>0</v>
      </c>
      <c r="AJ251" s="147">
        <f t="shared" si="81"/>
        <v>0</v>
      </c>
      <c r="AK251" s="147">
        <f t="shared" si="82"/>
        <v>0</v>
      </c>
      <c r="AL251" s="186">
        <f t="shared" si="83"/>
        <v>0</v>
      </c>
      <c r="AM251" s="182">
        <f t="shared" si="84"/>
        <v>0</v>
      </c>
      <c r="AN251" s="147">
        <f t="shared" si="85"/>
        <v>0</v>
      </c>
      <c r="AO251" s="147">
        <f t="shared" si="86"/>
        <v>0</v>
      </c>
      <c r="AP251" s="186">
        <f t="shared" si="87"/>
        <v>0</v>
      </c>
      <c r="AQ251" s="147">
        <f t="shared" si="88"/>
        <v>0</v>
      </c>
      <c r="AR251" s="147">
        <f t="shared" si="89"/>
        <v>0</v>
      </c>
      <c r="AS251" s="190">
        <f t="shared" si="90"/>
        <v>0</v>
      </c>
      <c r="AT251" s="189">
        <f t="shared" si="91"/>
        <v>0</v>
      </c>
    </row>
    <row r="252" spans="1:46" x14ac:dyDescent="0.2">
      <c r="A252" s="10">
        <f>+IF(OR(Y252&gt;0,I252&gt;0),MAX(A$14:A251)+1,0)</f>
        <v>0</v>
      </c>
      <c r="B252" s="12"/>
      <c r="C252" s="11"/>
      <c r="D252" s="435"/>
      <c r="E252" s="435"/>
      <c r="F252" s="435"/>
      <c r="G252" s="435"/>
      <c r="H252" s="435"/>
      <c r="I252" s="435">
        <f t="shared" si="70"/>
        <v>0</v>
      </c>
      <c r="J252" s="11"/>
      <c r="K252" s="435"/>
      <c r="L252" s="435"/>
      <c r="M252" s="435"/>
      <c r="N252" s="435"/>
      <c r="O252" s="435"/>
      <c r="P252" s="435">
        <f t="shared" si="71"/>
        <v>0</v>
      </c>
      <c r="Q252" s="11"/>
      <c r="R252" s="435"/>
      <c r="S252" s="435"/>
      <c r="T252" s="435"/>
      <c r="U252" s="435"/>
      <c r="V252" s="435"/>
      <c r="W252" s="435">
        <f t="shared" si="72"/>
        <v>0</v>
      </c>
      <c r="X252" s="447">
        <f t="shared" si="73"/>
        <v>0</v>
      </c>
      <c r="Y252" s="156">
        <f t="shared" si="74"/>
        <v>0</v>
      </c>
      <c r="Z252" s="11"/>
      <c r="AA252" s="11"/>
      <c r="AB252" s="156">
        <f t="shared" si="75"/>
        <v>0</v>
      </c>
      <c r="AC252" s="149"/>
      <c r="AD252" s="396">
        <f t="shared" si="76"/>
        <v>0</v>
      </c>
      <c r="AE252" s="157">
        <f t="shared" si="77"/>
        <v>0</v>
      </c>
      <c r="AF252" s="609"/>
      <c r="AG252" s="147">
        <f t="shared" si="78"/>
        <v>0</v>
      </c>
      <c r="AH252" s="147">
        <f t="shared" si="79"/>
        <v>0</v>
      </c>
      <c r="AI252" s="186">
        <f t="shared" si="80"/>
        <v>0</v>
      </c>
      <c r="AJ252" s="147">
        <f t="shared" si="81"/>
        <v>0</v>
      </c>
      <c r="AK252" s="147">
        <f t="shared" si="82"/>
        <v>0</v>
      </c>
      <c r="AL252" s="186">
        <f t="shared" si="83"/>
        <v>0</v>
      </c>
      <c r="AM252" s="182">
        <f t="shared" si="84"/>
        <v>0</v>
      </c>
      <c r="AN252" s="147">
        <f t="shared" si="85"/>
        <v>0</v>
      </c>
      <c r="AO252" s="147">
        <f t="shared" si="86"/>
        <v>0</v>
      </c>
      <c r="AP252" s="186">
        <f t="shared" si="87"/>
        <v>0</v>
      </c>
      <c r="AQ252" s="147">
        <f t="shared" si="88"/>
        <v>0</v>
      </c>
      <c r="AR252" s="147">
        <f t="shared" si="89"/>
        <v>0</v>
      </c>
      <c r="AS252" s="190">
        <f t="shared" si="90"/>
        <v>0</v>
      </c>
      <c r="AT252" s="189">
        <f t="shared" si="91"/>
        <v>0</v>
      </c>
    </row>
    <row r="253" spans="1:46" x14ac:dyDescent="0.2">
      <c r="A253" s="10">
        <f>+IF(OR(Y253&gt;0,I253&gt;0),MAX(A$14:A252)+1,0)</f>
        <v>0</v>
      </c>
      <c r="B253" s="12"/>
      <c r="C253" s="11"/>
      <c r="D253" s="435"/>
      <c r="E253" s="435"/>
      <c r="F253" s="435"/>
      <c r="G253" s="435"/>
      <c r="H253" s="435"/>
      <c r="I253" s="435">
        <f t="shared" si="70"/>
        <v>0</v>
      </c>
      <c r="J253" s="11"/>
      <c r="K253" s="435"/>
      <c r="L253" s="435"/>
      <c r="M253" s="435"/>
      <c r="N253" s="435"/>
      <c r="O253" s="435"/>
      <c r="P253" s="435">
        <f t="shared" si="71"/>
        <v>0</v>
      </c>
      <c r="Q253" s="11"/>
      <c r="R253" s="435"/>
      <c r="S253" s="435"/>
      <c r="T253" s="435"/>
      <c r="U253" s="435"/>
      <c r="V253" s="435"/>
      <c r="W253" s="435">
        <f t="shared" si="72"/>
        <v>0</v>
      </c>
      <c r="X253" s="447">
        <f t="shared" si="73"/>
        <v>0</v>
      </c>
      <c r="Y253" s="156">
        <f t="shared" si="74"/>
        <v>0</v>
      </c>
      <c r="Z253" s="11"/>
      <c r="AA253" s="11"/>
      <c r="AB253" s="156">
        <f t="shared" si="75"/>
        <v>0</v>
      </c>
      <c r="AC253" s="149"/>
      <c r="AD253" s="396">
        <f t="shared" si="76"/>
        <v>0</v>
      </c>
      <c r="AE253" s="157">
        <f t="shared" si="77"/>
        <v>0</v>
      </c>
      <c r="AF253" s="609"/>
      <c r="AG253" s="147">
        <f t="shared" si="78"/>
        <v>0</v>
      </c>
      <c r="AH253" s="147">
        <f t="shared" si="79"/>
        <v>0</v>
      </c>
      <c r="AI253" s="186">
        <f t="shared" si="80"/>
        <v>0</v>
      </c>
      <c r="AJ253" s="147">
        <f t="shared" si="81"/>
        <v>0</v>
      </c>
      <c r="AK253" s="147">
        <f t="shared" si="82"/>
        <v>0</v>
      </c>
      <c r="AL253" s="186">
        <f t="shared" si="83"/>
        <v>0</v>
      </c>
      <c r="AM253" s="182">
        <f t="shared" si="84"/>
        <v>0</v>
      </c>
      <c r="AN253" s="147">
        <f t="shared" si="85"/>
        <v>0</v>
      </c>
      <c r="AO253" s="147">
        <f t="shared" si="86"/>
        <v>0</v>
      </c>
      <c r="AP253" s="186">
        <f t="shared" si="87"/>
        <v>0</v>
      </c>
      <c r="AQ253" s="147">
        <f t="shared" si="88"/>
        <v>0</v>
      </c>
      <c r="AR253" s="147">
        <f t="shared" si="89"/>
        <v>0</v>
      </c>
      <c r="AS253" s="190">
        <f t="shared" si="90"/>
        <v>0</v>
      </c>
      <c r="AT253" s="189">
        <f t="shared" si="91"/>
        <v>0</v>
      </c>
    </row>
    <row r="254" spans="1:46" x14ac:dyDescent="0.2">
      <c r="A254" s="10">
        <f>+IF(OR(Y254&gt;0,I254&gt;0),MAX(A$14:A253)+1,0)</f>
        <v>0</v>
      </c>
      <c r="B254" s="12"/>
      <c r="C254" s="11"/>
      <c r="D254" s="435"/>
      <c r="E254" s="435"/>
      <c r="F254" s="435"/>
      <c r="G254" s="435"/>
      <c r="H254" s="435"/>
      <c r="I254" s="435">
        <f t="shared" si="70"/>
        <v>0</v>
      </c>
      <c r="J254" s="11"/>
      <c r="K254" s="435"/>
      <c r="L254" s="435"/>
      <c r="M254" s="435"/>
      <c r="N254" s="435"/>
      <c r="O254" s="435"/>
      <c r="P254" s="435">
        <f t="shared" si="71"/>
        <v>0</v>
      </c>
      <c r="Q254" s="11"/>
      <c r="R254" s="435"/>
      <c r="S254" s="435"/>
      <c r="T254" s="435"/>
      <c r="U254" s="435"/>
      <c r="V254" s="435"/>
      <c r="W254" s="435">
        <f t="shared" si="72"/>
        <v>0</v>
      </c>
      <c r="X254" s="447">
        <f t="shared" si="73"/>
        <v>0</v>
      </c>
      <c r="Y254" s="156">
        <f t="shared" si="74"/>
        <v>0</v>
      </c>
      <c r="Z254" s="11"/>
      <c r="AA254" s="11"/>
      <c r="AB254" s="156">
        <f t="shared" si="75"/>
        <v>0</v>
      </c>
      <c r="AC254" s="149"/>
      <c r="AD254" s="396">
        <f t="shared" si="76"/>
        <v>0</v>
      </c>
      <c r="AE254" s="157">
        <f t="shared" si="77"/>
        <v>0</v>
      </c>
      <c r="AF254" s="609"/>
      <c r="AG254" s="147">
        <f t="shared" si="78"/>
        <v>0</v>
      </c>
      <c r="AH254" s="147">
        <f t="shared" si="79"/>
        <v>0</v>
      </c>
      <c r="AI254" s="186">
        <f t="shared" si="80"/>
        <v>0</v>
      </c>
      <c r="AJ254" s="147">
        <f t="shared" si="81"/>
        <v>0</v>
      </c>
      <c r="AK254" s="147">
        <f t="shared" si="82"/>
        <v>0</v>
      </c>
      <c r="AL254" s="186">
        <f t="shared" si="83"/>
        <v>0</v>
      </c>
      <c r="AM254" s="182">
        <f t="shared" si="84"/>
        <v>0</v>
      </c>
      <c r="AN254" s="147">
        <f t="shared" si="85"/>
        <v>0</v>
      </c>
      <c r="AO254" s="147">
        <f t="shared" si="86"/>
        <v>0</v>
      </c>
      <c r="AP254" s="186">
        <f t="shared" si="87"/>
        <v>0</v>
      </c>
      <c r="AQ254" s="147">
        <f t="shared" si="88"/>
        <v>0</v>
      </c>
      <c r="AR254" s="147">
        <f t="shared" si="89"/>
        <v>0</v>
      </c>
      <c r="AS254" s="190">
        <f t="shared" si="90"/>
        <v>0</v>
      </c>
      <c r="AT254" s="189">
        <f t="shared" si="91"/>
        <v>0</v>
      </c>
    </row>
    <row r="255" spans="1:46" x14ac:dyDescent="0.2">
      <c r="A255" s="10">
        <f>+IF(OR(Y255&gt;0,I255&gt;0),MAX(A$14:A254)+1,0)</f>
        <v>0</v>
      </c>
      <c r="B255" s="12"/>
      <c r="C255" s="11"/>
      <c r="D255" s="435"/>
      <c r="E255" s="435"/>
      <c r="F255" s="435"/>
      <c r="G255" s="435"/>
      <c r="H255" s="435"/>
      <c r="I255" s="435">
        <f t="shared" si="70"/>
        <v>0</v>
      </c>
      <c r="J255" s="11"/>
      <c r="K255" s="435"/>
      <c r="L255" s="435"/>
      <c r="M255" s="435"/>
      <c r="N255" s="435"/>
      <c r="O255" s="435"/>
      <c r="P255" s="435">
        <f t="shared" si="71"/>
        <v>0</v>
      </c>
      <c r="Q255" s="11"/>
      <c r="R255" s="435"/>
      <c r="S255" s="435"/>
      <c r="T255" s="435"/>
      <c r="U255" s="435"/>
      <c r="V255" s="435"/>
      <c r="W255" s="435">
        <f t="shared" si="72"/>
        <v>0</v>
      </c>
      <c r="X255" s="447">
        <f t="shared" si="73"/>
        <v>0</v>
      </c>
      <c r="Y255" s="156">
        <f t="shared" si="74"/>
        <v>0</v>
      </c>
      <c r="Z255" s="11"/>
      <c r="AA255" s="11"/>
      <c r="AB255" s="156">
        <f t="shared" si="75"/>
        <v>0</v>
      </c>
      <c r="AC255" s="149"/>
      <c r="AD255" s="396">
        <f t="shared" si="76"/>
        <v>0</v>
      </c>
      <c r="AE255" s="157">
        <f t="shared" si="77"/>
        <v>0</v>
      </c>
      <c r="AF255" s="609"/>
      <c r="AG255" s="147">
        <f t="shared" si="78"/>
        <v>0</v>
      </c>
      <c r="AH255" s="147">
        <f t="shared" si="79"/>
        <v>0</v>
      </c>
      <c r="AI255" s="186">
        <f t="shared" si="80"/>
        <v>0</v>
      </c>
      <c r="AJ255" s="147">
        <f t="shared" si="81"/>
        <v>0</v>
      </c>
      <c r="AK255" s="147">
        <f t="shared" si="82"/>
        <v>0</v>
      </c>
      <c r="AL255" s="186">
        <f t="shared" si="83"/>
        <v>0</v>
      </c>
      <c r="AM255" s="182">
        <f t="shared" si="84"/>
        <v>0</v>
      </c>
      <c r="AN255" s="147">
        <f t="shared" si="85"/>
        <v>0</v>
      </c>
      <c r="AO255" s="147">
        <f t="shared" si="86"/>
        <v>0</v>
      </c>
      <c r="AP255" s="186">
        <f t="shared" si="87"/>
        <v>0</v>
      </c>
      <c r="AQ255" s="147">
        <f t="shared" si="88"/>
        <v>0</v>
      </c>
      <c r="AR255" s="147">
        <f t="shared" si="89"/>
        <v>0</v>
      </c>
      <c r="AS255" s="190">
        <f t="shared" si="90"/>
        <v>0</v>
      </c>
      <c r="AT255" s="189">
        <f t="shared" si="91"/>
        <v>0</v>
      </c>
    </row>
    <row r="256" spans="1:46" x14ac:dyDescent="0.2">
      <c r="A256" s="10">
        <f>+IF(OR(Y256&gt;0,I256&gt;0),MAX(A$14:A255)+1,0)</f>
        <v>0</v>
      </c>
      <c r="B256" s="12"/>
      <c r="C256" s="11"/>
      <c r="D256" s="435"/>
      <c r="E256" s="435"/>
      <c r="F256" s="435"/>
      <c r="G256" s="435"/>
      <c r="H256" s="435"/>
      <c r="I256" s="435">
        <f t="shared" si="70"/>
        <v>0</v>
      </c>
      <c r="J256" s="11"/>
      <c r="K256" s="435"/>
      <c r="L256" s="435"/>
      <c r="M256" s="435"/>
      <c r="N256" s="435"/>
      <c r="O256" s="435"/>
      <c r="P256" s="435">
        <f t="shared" si="71"/>
        <v>0</v>
      </c>
      <c r="Q256" s="11"/>
      <c r="R256" s="435"/>
      <c r="S256" s="435"/>
      <c r="T256" s="435"/>
      <c r="U256" s="435"/>
      <c r="V256" s="435"/>
      <c r="W256" s="435">
        <f t="shared" si="72"/>
        <v>0</v>
      </c>
      <c r="X256" s="447">
        <f t="shared" si="73"/>
        <v>0</v>
      </c>
      <c r="Y256" s="156">
        <f t="shared" si="74"/>
        <v>0</v>
      </c>
      <c r="Z256" s="11"/>
      <c r="AA256" s="11"/>
      <c r="AB256" s="156">
        <f t="shared" si="75"/>
        <v>0</v>
      </c>
      <c r="AC256" s="149"/>
      <c r="AD256" s="396">
        <f t="shared" si="76"/>
        <v>0</v>
      </c>
      <c r="AE256" s="157">
        <f t="shared" si="77"/>
        <v>0</v>
      </c>
      <c r="AF256" s="609"/>
      <c r="AG256" s="147">
        <f t="shared" si="78"/>
        <v>0</v>
      </c>
      <c r="AH256" s="147">
        <f t="shared" si="79"/>
        <v>0</v>
      </c>
      <c r="AI256" s="186">
        <f t="shared" si="80"/>
        <v>0</v>
      </c>
      <c r="AJ256" s="147">
        <f t="shared" si="81"/>
        <v>0</v>
      </c>
      <c r="AK256" s="147">
        <f t="shared" si="82"/>
        <v>0</v>
      </c>
      <c r="AL256" s="186">
        <f t="shared" si="83"/>
        <v>0</v>
      </c>
      <c r="AM256" s="182">
        <f t="shared" si="84"/>
        <v>0</v>
      </c>
      <c r="AN256" s="147">
        <f t="shared" si="85"/>
        <v>0</v>
      </c>
      <c r="AO256" s="147">
        <f t="shared" si="86"/>
        <v>0</v>
      </c>
      <c r="AP256" s="186">
        <f t="shared" si="87"/>
        <v>0</v>
      </c>
      <c r="AQ256" s="147">
        <f t="shared" si="88"/>
        <v>0</v>
      </c>
      <c r="AR256" s="147">
        <f t="shared" si="89"/>
        <v>0</v>
      </c>
      <c r="AS256" s="190">
        <f t="shared" si="90"/>
        <v>0</v>
      </c>
      <c r="AT256" s="189">
        <f t="shared" si="91"/>
        <v>0</v>
      </c>
    </row>
    <row r="257" spans="1:46" x14ac:dyDescent="0.2">
      <c r="A257" s="10">
        <f>+IF(OR(Y257&gt;0,I257&gt;0),MAX(A$14:A256)+1,0)</f>
        <v>0</v>
      </c>
      <c r="B257" s="12"/>
      <c r="C257" s="11"/>
      <c r="D257" s="435"/>
      <c r="E257" s="435"/>
      <c r="F257" s="435"/>
      <c r="G257" s="435"/>
      <c r="H257" s="435"/>
      <c r="I257" s="435">
        <f t="shared" si="70"/>
        <v>0</v>
      </c>
      <c r="J257" s="11"/>
      <c r="K257" s="435"/>
      <c r="L257" s="435"/>
      <c r="M257" s="435"/>
      <c r="N257" s="435"/>
      <c r="O257" s="435"/>
      <c r="P257" s="435">
        <f t="shared" si="71"/>
        <v>0</v>
      </c>
      <c r="Q257" s="11"/>
      <c r="R257" s="435"/>
      <c r="S257" s="435"/>
      <c r="T257" s="435"/>
      <c r="U257" s="435"/>
      <c r="V257" s="435"/>
      <c r="W257" s="435">
        <f t="shared" si="72"/>
        <v>0</v>
      </c>
      <c r="X257" s="447">
        <f t="shared" si="73"/>
        <v>0</v>
      </c>
      <c r="Y257" s="156">
        <f t="shared" si="74"/>
        <v>0</v>
      </c>
      <c r="Z257" s="11"/>
      <c r="AA257" s="11"/>
      <c r="AB257" s="156">
        <f t="shared" si="75"/>
        <v>0</v>
      </c>
      <c r="AC257" s="149"/>
      <c r="AD257" s="396">
        <f t="shared" si="76"/>
        <v>0</v>
      </c>
      <c r="AE257" s="157">
        <f t="shared" si="77"/>
        <v>0</v>
      </c>
      <c r="AF257" s="609"/>
      <c r="AG257" s="147">
        <f t="shared" si="78"/>
        <v>0</v>
      </c>
      <c r="AH257" s="147">
        <f t="shared" si="79"/>
        <v>0</v>
      </c>
      <c r="AI257" s="186">
        <f t="shared" si="80"/>
        <v>0</v>
      </c>
      <c r="AJ257" s="147">
        <f t="shared" si="81"/>
        <v>0</v>
      </c>
      <c r="AK257" s="147">
        <f t="shared" si="82"/>
        <v>0</v>
      </c>
      <c r="AL257" s="186">
        <f t="shared" si="83"/>
        <v>0</v>
      </c>
      <c r="AM257" s="182">
        <f t="shared" si="84"/>
        <v>0</v>
      </c>
      <c r="AN257" s="147">
        <f t="shared" si="85"/>
        <v>0</v>
      </c>
      <c r="AO257" s="147">
        <f t="shared" si="86"/>
        <v>0</v>
      </c>
      <c r="AP257" s="186">
        <f t="shared" si="87"/>
        <v>0</v>
      </c>
      <c r="AQ257" s="147">
        <f t="shared" si="88"/>
        <v>0</v>
      </c>
      <c r="AR257" s="147">
        <f t="shared" si="89"/>
        <v>0</v>
      </c>
      <c r="AS257" s="190">
        <f t="shared" si="90"/>
        <v>0</v>
      </c>
      <c r="AT257" s="189">
        <f t="shared" si="91"/>
        <v>0</v>
      </c>
    </row>
    <row r="258" spans="1:46" x14ac:dyDescent="0.2">
      <c r="A258" s="10">
        <f>+IF(OR(Y258&gt;0,I258&gt;0),MAX(A$14:A257)+1,0)</f>
        <v>0</v>
      </c>
      <c r="B258" s="12"/>
      <c r="C258" s="11"/>
      <c r="D258" s="435"/>
      <c r="E258" s="435"/>
      <c r="F258" s="435"/>
      <c r="G258" s="435"/>
      <c r="H258" s="435"/>
      <c r="I258" s="435">
        <f t="shared" si="70"/>
        <v>0</v>
      </c>
      <c r="J258" s="11"/>
      <c r="K258" s="435"/>
      <c r="L258" s="435"/>
      <c r="M258" s="435"/>
      <c r="N258" s="435"/>
      <c r="O258" s="435"/>
      <c r="P258" s="435">
        <f t="shared" si="71"/>
        <v>0</v>
      </c>
      <c r="Q258" s="11"/>
      <c r="R258" s="435"/>
      <c r="S258" s="435"/>
      <c r="T258" s="435"/>
      <c r="U258" s="435"/>
      <c r="V258" s="435"/>
      <c r="W258" s="435">
        <f t="shared" si="72"/>
        <v>0</v>
      </c>
      <c r="X258" s="447">
        <f t="shared" si="73"/>
        <v>0</v>
      </c>
      <c r="Y258" s="156">
        <f t="shared" si="74"/>
        <v>0</v>
      </c>
      <c r="Z258" s="11"/>
      <c r="AA258" s="11"/>
      <c r="AB258" s="156">
        <f t="shared" si="75"/>
        <v>0</v>
      </c>
      <c r="AC258" s="149"/>
      <c r="AD258" s="396">
        <f t="shared" si="76"/>
        <v>0</v>
      </c>
      <c r="AE258" s="157">
        <f t="shared" si="77"/>
        <v>0</v>
      </c>
      <c r="AF258" s="609"/>
      <c r="AG258" s="147">
        <f t="shared" si="78"/>
        <v>0</v>
      </c>
      <c r="AH258" s="147">
        <f t="shared" si="79"/>
        <v>0</v>
      </c>
      <c r="AI258" s="186">
        <f t="shared" si="80"/>
        <v>0</v>
      </c>
      <c r="AJ258" s="147">
        <f t="shared" si="81"/>
        <v>0</v>
      </c>
      <c r="AK258" s="147">
        <f t="shared" si="82"/>
        <v>0</v>
      </c>
      <c r="AL258" s="186">
        <f t="shared" si="83"/>
        <v>0</v>
      </c>
      <c r="AM258" s="182">
        <f t="shared" si="84"/>
        <v>0</v>
      </c>
      <c r="AN258" s="147">
        <f t="shared" si="85"/>
        <v>0</v>
      </c>
      <c r="AO258" s="147">
        <f t="shared" si="86"/>
        <v>0</v>
      </c>
      <c r="AP258" s="186">
        <f t="shared" si="87"/>
        <v>0</v>
      </c>
      <c r="AQ258" s="147">
        <f t="shared" si="88"/>
        <v>0</v>
      </c>
      <c r="AR258" s="147">
        <f t="shared" si="89"/>
        <v>0</v>
      </c>
      <c r="AS258" s="190">
        <f t="shared" si="90"/>
        <v>0</v>
      </c>
      <c r="AT258" s="189">
        <f t="shared" si="91"/>
        <v>0</v>
      </c>
    </row>
    <row r="259" spans="1:46" x14ac:dyDescent="0.2">
      <c r="A259" s="10">
        <f>+IF(OR(Y259&gt;0,I259&gt;0),MAX(A$14:A258)+1,0)</f>
        <v>0</v>
      </c>
      <c r="B259" s="12"/>
      <c r="C259" s="11"/>
      <c r="D259" s="435"/>
      <c r="E259" s="435"/>
      <c r="F259" s="435"/>
      <c r="G259" s="435"/>
      <c r="H259" s="435"/>
      <c r="I259" s="435">
        <f t="shared" si="70"/>
        <v>0</v>
      </c>
      <c r="J259" s="11"/>
      <c r="K259" s="435"/>
      <c r="L259" s="435"/>
      <c r="M259" s="435"/>
      <c r="N259" s="435"/>
      <c r="O259" s="435"/>
      <c r="P259" s="435">
        <f t="shared" si="71"/>
        <v>0</v>
      </c>
      <c r="Q259" s="11"/>
      <c r="R259" s="435"/>
      <c r="S259" s="435"/>
      <c r="T259" s="435"/>
      <c r="U259" s="435"/>
      <c r="V259" s="435"/>
      <c r="W259" s="435">
        <f t="shared" si="72"/>
        <v>0</v>
      </c>
      <c r="X259" s="447">
        <f t="shared" si="73"/>
        <v>0</v>
      </c>
      <c r="Y259" s="156">
        <f t="shared" si="74"/>
        <v>0</v>
      </c>
      <c r="Z259" s="11"/>
      <c r="AA259" s="11"/>
      <c r="AB259" s="156">
        <f t="shared" si="75"/>
        <v>0</v>
      </c>
      <c r="AC259" s="149"/>
      <c r="AD259" s="396">
        <f t="shared" si="76"/>
        <v>0</v>
      </c>
      <c r="AE259" s="157">
        <f t="shared" si="77"/>
        <v>0</v>
      </c>
      <c r="AF259" s="609"/>
      <c r="AG259" s="147">
        <f t="shared" si="78"/>
        <v>0</v>
      </c>
      <c r="AH259" s="147">
        <f t="shared" si="79"/>
        <v>0</v>
      </c>
      <c r="AI259" s="186">
        <f t="shared" si="80"/>
        <v>0</v>
      </c>
      <c r="AJ259" s="147">
        <f t="shared" si="81"/>
        <v>0</v>
      </c>
      <c r="AK259" s="147">
        <f t="shared" si="82"/>
        <v>0</v>
      </c>
      <c r="AL259" s="186">
        <f t="shared" si="83"/>
        <v>0</v>
      </c>
      <c r="AM259" s="182">
        <f t="shared" si="84"/>
        <v>0</v>
      </c>
      <c r="AN259" s="147">
        <f t="shared" si="85"/>
        <v>0</v>
      </c>
      <c r="AO259" s="147">
        <f t="shared" si="86"/>
        <v>0</v>
      </c>
      <c r="AP259" s="186">
        <f t="shared" si="87"/>
        <v>0</v>
      </c>
      <c r="AQ259" s="147">
        <f t="shared" si="88"/>
        <v>0</v>
      </c>
      <c r="AR259" s="147">
        <f t="shared" si="89"/>
        <v>0</v>
      </c>
      <c r="AS259" s="190">
        <f t="shared" si="90"/>
        <v>0</v>
      </c>
      <c r="AT259" s="189">
        <f t="shared" si="91"/>
        <v>0</v>
      </c>
    </row>
    <row r="260" spans="1:46" x14ac:dyDescent="0.2">
      <c r="A260" s="10">
        <f>+IF(OR(Y260&gt;0,I260&gt;0),MAX(A$14:A259)+1,0)</f>
        <v>0</v>
      </c>
      <c r="B260" s="12"/>
      <c r="C260" s="11"/>
      <c r="D260" s="435"/>
      <c r="E260" s="435"/>
      <c r="F260" s="435"/>
      <c r="G260" s="435"/>
      <c r="H260" s="435"/>
      <c r="I260" s="435">
        <f t="shared" si="70"/>
        <v>0</v>
      </c>
      <c r="J260" s="11"/>
      <c r="K260" s="435"/>
      <c r="L260" s="435"/>
      <c r="M260" s="435"/>
      <c r="N260" s="435"/>
      <c r="O260" s="435"/>
      <c r="P260" s="435">
        <f t="shared" si="71"/>
        <v>0</v>
      </c>
      <c r="Q260" s="11"/>
      <c r="R260" s="435"/>
      <c r="S260" s="435"/>
      <c r="T260" s="435"/>
      <c r="U260" s="435"/>
      <c r="V260" s="435"/>
      <c r="W260" s="435">
        <f t="shared" si="72"/>
        <v>0</v>
      </c>
      <c r="X260" s="447">
        <f t="shared" si="73"/>
        <v>0</v>
      </c>
      <c r="Y260" s="156">
        <f t="shared" si="74"/>
        <v>0</v>
      </c>
      <c r="Z260" s="11"/>
      <c r="AA260" s="11"/>
      <c r="AB260" s="156">
        <f t="shared" si="75"/>
        <v>0</v>
      </c>
      <c r="AC260" s="149"/>
      <c r="AD260" s="396">
        <f t="shared" si="76"/>
        <v>0</v>
      </c>
      <c r="AE260" s="157">
        <f t="shared" si="77"/>
        <v>0</v>
      </c>
      <c r="AF260" s="609"/>
      <c r="AG260" s="147">
        <f t="shared" si="78"/>
        <v>0</v>
      </c>
      <c r="AH260" s="147">
        <f t="shared" si="79"/>
        <v>0</v>
      </c>
      <c r="AI260" s="186">
        <f t="shared" si="80"/>
        <v>0</v>
      </c>
      <c r="AJ260" s="147">
        <f t="shared" si="81"/>
        <v>0</v>
      </c>
      <c r="AK260" s="147">
        <f t="shared" si="82"/>
        <v>0</v>
      </c>
      <c r="AL260" s="186">
        <f t="shared" si="83"/>
        <v>0</v>
      </c>
      <c r="AM260" s="182">
        <f t="shared" si="84"/>
        <v>0</v>
      </c>
      <c r="AN260" s="147">
        <f t="shared" si="85"/>
        <v>0</v>
      </c>
      <c r="AO260" s="147">
        <f t="shared" si="86"/>
        <v>0</v>
      </c>
      <c r="AP260" s="186">
        <f t="shared" si="87"/>
        <v>0</v>
      </c>
      <c r="AQ260" s="147">
        <f t="shared" si="88"/>
        <v>0</v>
      </c>
      <c r="AR260" s="147">
        <f t="shared" si="89"/>
        <v>0</v>
      </c>
      <c r="AS260" s="190">
        <f t="shared" si="90"/>
        <v>0</v>
      </c>
      <c r="AT260" s="189">
        <f t="shared" si="91"/>
        <v>0</v>
      </c>
    </row>
    <row r="261" spans="1:46" x14ac:dyDescent="0.2">
      <c r="A261" s="10">
        <f>+IF(OR(Y261&gt;0,I261&gt;0),MAX(A$14:A260)+1,0)</f>
        <v>0</v>
      </c>
      <c r="B261" s="12"/>
      <c r="C261" s="11"/>
      <c r="D261" s="435"/>
      <c r="E261" s="435"/>
      <c r="F261" s="435"/>
      <c r="G261" s="435"/>
      <c r="H261" s="435"/>
      <c r="I261" s="435">
        <f t="shared" si="70"/>
        <v>0</v>
      </c>
      <c r="J261" s="11"/>
      <c r="K261" s="435"/>
      <c r="L261" s="435"/>
      <c r="M261" s="435"/>
      <c r="N261" s="435"/>
      <c r="O261" s="435"/>
      <c r="P261" s="435">
        <f t="shared" si="71"/>
        <v>0</v>
      </c>
      <c r="Q261" s="11"/>
      <c r="R261" s="435"/>
      <c r="S261" s="435"/>
      <c r="T261" s="435"/>
      <c r="U261" s="435"/>
      <c r="V261" s="435"/>
      <c r="W261" s="435">
        <f t="shared" si="72"/>
        <v>0</v>
      </c>
      <c r="X261" s="447">
        <f t="shared" si="73"/>
        <v>0</v>
      </c>
      <c r="Y261" s="156">
        <f t="shared" si="74"/>
        <v>0</v>
      </c>
      <c r="Z261" s="11"/>
      <c r="AA261" s="11"/>
      <c r="AB261" s="156">
        <f t="shared" si="75"/>
        <v>0</v>
      </c>
      <c r="AC261" s="149"/>
      <c r="AD261" s="396">
        <f t="shared" si="76"/>
        <v>0</v>
      </c>
      <c r="AE261" s="157">
        <f t="shared" si="77"/>
        <v>0</v>
      </c>
      <c r="AF261" s="609"/>
      <c r="AG261" s="147">
        <f t="shared" si="78"/>
        <v>0</v>
      </c>
      <c r="AH261" s="147">
        <f t="shared" si="79"/>
        <v>0</v>
      </c>
      <c r="AI261" s="186">
        <f t="shared" si="80"/>
        <v>0</v>
      </c>
      <c r="AJ261" s="147">
        <f t="shared" si="81"/>
        <v>0</v>
      </c>
      <c r="AK261" s="147">
        <f t="shared" si="82"/>
        <v>0</v>
      </c>
      <c r="AL261" s="186">
        <f t="shared" si="83"/>
        <v>0</v>
      </c>
      <c r="AM261" s="182">
        <f t="shared" si="84"/>
        <v>0</v>
      </c>
      <c r="AN261" s="147">
        <f t="shared" si="85"/>
        <v>0</v>
      </c>
      <c r="AO261" s="147">
        <f t="shared" si="86"/>
        <v>0</v>
      </c>
      <c r="AP261" s="186">
        <f t="shared" si="87"/>
        <v>0</v>
      </c>
      <c r="AQ261" s="147">
        <f t="shared" si="88"/>
        <v>0</v>
      </c>
      <c r="AR261" s="147">
        <f t="shared" si="89"/>
        <v>0</v>
      </c>
      <c r="AS261" s="190">
        <f t="shared" si="90"/>
        <v>0</v>
      </c>
      <c r="AT261" s="189">
        <f t="shared" si="91"/>
        <v>0</v>
      </c>
    </row>
    <row r="262" spans="1:46" x14ac:dyDescent="0.2">
      <c r="A262" s="10">
        <f>+IF(OR(Y262&gt;0,I262&gt;0),MAX(A$14:A261)+1,0)</f>
        <v>0</v>
      </c>
      <c r="B262" s="12"/>
      <c r="C262" s="11"/>
      <c r="D262" s="435"/>
      <c r="E262" s="435"/>
      <c r="F262" s="435"/>
      <c r="G262" s="435"/>
      <c r="H262" s="435"/>
      <c r="I262" s="435">
        <f t="shared" ref="I262:I297" si="92">+C262+SUM(E262:H262)</f>
        <v>0</v>
      </c>
      <c r="J262" s="11"/>
      <c r="K262" s="435"/>
      <c r="L262" s="435"/>
      <c r="M262" s="435"/>
      <c r="N262" s="435"/>
      <c r="O262" s="435"/>
      <c r="P262" s="435">
        <f t="shared" ref="P262:P297" si="93">+J262+SUM(L262:O262)</f>
        <v>0</v>
      </c>
      <c r="Q262" s="11"/>
      <c r="R262" s="435"/>
      <c r="S262" s="435"/>
      <c r="T262" s="435"/>
      <c r="U262" s="435"/>
      <c r="V262" s="435"/>
      <c r="W262" s="435">
        <f t="shared" ref="W262:W297" si="94">+Q262+SUM(S262:V262)</f>
        <v>0</v>
      </c>
      <c r="X262" s="447">
        <f t="shared" ref="X262:X297" si="95">+J262+Q262</f>
        <v>0</v>
      </c>
      <c r="Y262" s="156">
        <f t="shared" ref="Y262:Y297" si="96">+P262+W262</f>
        <v>0</v>
      </c>
      <c r="Z262" s="11"/>
      <c r="AA262" s="11"/>
      <c r="AB262" s="156">
        <f t="shared" ref="AB262:AB297" si="97">+Z262+AA262</f>
        <v>0</v>
      </c>
      <c r="AC262" s="149"/>
      <c r="AD262" s="396">
        <f t="shared" ref="AD262:AD297" si="98">+AC262+AC262*$AD$11</f>
        <v>0</v>
      </c>
      <c r="AE262" s="157">
        <f t="shared" ref="AE262:AE297" si="99">+AB262*AD262</f>
        <v>0</v>
      </c>
      <c r="AF262" s="609"/>
      <c r="AG262" s="147">
        <f t="shared" ref="AG262:AG297" si="100">+AE262*C262</f>
        <v>0</v>
      </c>
      <c r="AH262" s="147">
        <f t="shared" ref="AH262:AH297" si="101">+AE262*J262+AE262*Q262*0.8</f>
        <v>0</v>
      </c>
      <c r="AI262" s="186">
        <f t="shared" ref="AI262:AI297" si="102">+AG262+AH262</f>
        <v>0</v>
      </c>
      <c r="AJ262" s="147">
        <f t="shared" ref="AJ262:AJ297" si="103">+($AE262-$AJ$6)/$AJ$8*C262</f>
        <v>0</v>
      </c>
      <c r="AK262" s="147">
        <f t="shared" ref="AK262:AK297" si="104">+($AE262-$AJ$6)/$AJ$8*J262+($AE262-$AJ$6)/$AJ$8*Q262*0.8</f>
        <v>0</v>
      </c>
      <c r="AL262" s="186">
        <f t="shared" ref="AL262:AL297" si="105">+AJ262+AK262</f>
        <v>0</v>
      </c>
      <c r="AM262" s="182">
        <f t="shared" ref="AM262:AM297" si="106">+AL262*(AM$10+AF262)</f>
        <v>0</v>
      </c>
      <c r="AN262" s="147">
        <f t="shared" ref="AN262:AN325" si="107">+AE262*I262</f>
        <v>0</v>
      </c>
      <c r="AO262" s="147">
        <f t="shared" ref="AO262:AO325" si="108">+AE262*P262+AE262*W262*0.8</f>
        <v>0</v>
      </c>
      <c r="AP262" s="186">
        <f t="shared" ref="AP262:AP297" si="109">+AN262+AO262</f>
        <v>0</v>
      </c>
      <c r="AQ262" s="147">
        <f t="shared" ref="AQ262:AQ297" si="110">+($AE262-$AJ$6)/$AJ$8*$I262</f>
        <v>0</v>
      </c>
      <c r="AR262" s="147">
        <f t="shared" ref="AR262:AR297" si="111">+($AE262-$AJ$6)/$AJ$8*$P262+($AE262-$AJ$6)/$AJ$8*$W262*0.8</f>
        <v>0</v>
      </c>
      <c r="AS262" s="190">
        <f t="shared" ref="AS262:AS297" si="112">+AQ262+AR262</f>
        <v>0</v>
      </c>
      <c r="AT262" s="189">
        <f t="shared" ref="AT262:AT297" si="113">+AS262*(AT$10+AF262)</f>
        <v>0</v>
      </c>
    </row>
    <row r="263" spans="1:46" x14ac:dyDescent="0.2">
      <c r="A263" s="10">
        <f>+IF(OR(Y263&gt;0,I263&gt;0),MAX(A$14:A262)+1,0)</f>
        <v>0</v>
      </c>
      <c r="B263" s="12"/>
      <c r="C263" s="11"/>
      <c r="D263" s="435"/>
      <c r="E263" s="435"/>
      <c r="F263" s="435"/>
      <c r="G263" s="435"/>
      <c r="H263" s="435"/>
      <c r="I263" s="435">
        <f t="shared" si="92"/>
        <v>0</v>
      </c>
      <c r="J263" s="11"/>
      <c r="K263" s="435"/>
      <c r="L263" s="435"/>
      <c r="M263" s="435"/>
      <c r="N263" s="435"/>
      <c r="O263" s="435"/>
      <c r="P263" s="435">
        <f t="shared" si="93"/>
        <v>0</v>
      </c>
      <c r="Q263" s="11"/>
      <c r="R263" s="435"/>
      <c r="S263" s="435"/>
      <c r="T263" s="435"/>
      <c r="U263" s="435"/>
      <c r="V263" s="435"/>
      <c r="W263" s="435">
        <f t="shared" si="94"/>
        <v>0</v>
      </c>
      <c r="X263" s="447">
        <f t="shared" si="95"/>
        <v>0</v>
      </c>
      <c r="Y263" s="156">
        <f t="shared" si="96"/>
        <v>0</v>
      </c>
      <c r="Z263" s="11"/>
      <c r="AA263" s="11"/>
      <c r="AB263" s="156">
        <f t="shared" si="97"/>
        <v>0</v>
      </c>
      <c r="AC263" s="149"/>
      <c r="AD263" s="396">
        <f t="shared" si="98"/>
        <v>0</v>
      </c>
      <c r="AE263" s="157">
        <f t="shared" si="99"/>
        <v>0</v>
      </c>
      <c r="AF263" s="609"/>
      <c r="AG263" s="147">
        <f t="shared" si="100"/>
        <v>0</v>
      </c>
      <c r="AH263" s="147">
        <f t="shared" si="101"/>
        <v>0</v>
      </c>
      <c r="AI263" s="186">
        <f t="shared" si="102"/>
        <v>0</v>
      </c>
      <c r="AJ263" s="147">
        <f t="shared" si="103"/>
        <v>0</v>
      </c>
      <c r="AK263" s="147">
        <f t="shared" si="104"/>
        <v>0</v>
      </c>
      <c r="AL263" s="186">
        <f t="shared" si="105"/>
        <v>0</v>
      </c>
      <c r="AM263" s="182">
        <f t="shared" si="106"/>
        <v>0</v>
      </c>
      <c r="AN263" s="147">
        <f t="shared" si="107"/>
        <v>0</v>
      </c>
      <c r="AO263" s="147">
        <f t="shared" si="108"/>
        <v>0</v>
      </c>
      <c r="AP263" s="186">
        <f t="shared" si="109"/>
        <v>0</v>
      </c>
      <c r="AQ263" s="147">
        <f t="shared" si="110"/>
        <v>0</v>
      </c>
      <c r="AR263" s="147">
        <f t="shared" si="111"/>
        <v>0</v>
      </c>
      <c r="AS263" s="190">
        <f t="shared" si="112"/>
        <v>0</v>
      </c>
      <c r="AT263" s="189">
        <f t="shared" si="113"/>
        <v>0</v>
      </c>
    </row>
    <row r="264" spans="1:46" x14ac:dyDescent="0.2">
      <c r="A264" s="10">
        <f>+IF(OR(Y264&gt;0,I264&gt;0),MAX(A$14:A263)+1,0)</f>
        <v>0</v>
      </c>
      <c r="B264" s="12"/>
      <c r="C264" s="11"/>
      <c r="D264" s="435"/>
      <c r="E264" s="435"/>
      <c r="F264" s="435"/>
      <c r="G264" s="435"/>
      <c r="H264" s="435"/>
      <c r="I264" s="435">
        <f t="shared" si="92"/>
        <v>0</v>
      </c>
      <c r="J264" s="11"/>
      <c r="K264" s="435"/>
      <c r="L264" s="435"/>
      <c r="M264" s="435"/>
      <c r="N264" s="435"/>
      <c r="O264" s="435"/>
      <c r="P264" s="435">
        <f t="shared" si="93"/>
        <v>0</v>
      </c>
      <c r="Q264" s="11"/>
      <c r="R264" s="435"/>
      <c r="S264" s="435"/>
      <c r="T264" s="435"/>
      <c r="U264" s="435"/>
      <c r="V264" s="435"/>
      <c r="W264" s="435">
        <f t="shared" si="94"/>
        <v>0</v>
      </c>
      <c r="X264" s="447">
        <f t="shared" si="95"/>
        <v>0</v>
      </c>
      <c r="Y264" s="156">
        <f t="shared" si="96"/>
        <v>0</v>
      </c>
      <c r="Z264" s="11"/>
      <c r="AA264" s="11"/>
      <c r="AB264" s="156">
        <f t="shared" si="97"/>
        <v>0</v>
      </c>
      <c r="AC264" s="149"/>
      <c r="AD264" s="396">
        <f t="shared" si="98"/>
        <v>0</v>
      </c>
      <c r="AE264" s="157">
        <f t="shared" si="99"/>
        <v>0</v>
      </c>
      <c r="AF264" s="609"/>
      <c r="AG264" s="147">
        <f t="shared" si="100"/>
        <v>0</v>
      </c>
      <c r="AH264" s="147">
        <f t="shared" si="101"/>
        <v>0</v>
      </c>
      <c r="AI264" s="186">
        <f t="shared" si="102"/>
        <v>0</v>
      </c>
      <c r="AJ264" s="147">
        <f t="shared" si="103"/>
        <v>0</v>
      </c>
      <c r="AK264" s="147">
        <f t="shared" si="104"/>
        <v>0</v>
      </c>
      <c r="AL264" s="186">
        <f t="shared" si="105"/>
        <v>0</v>
      </c>
      <c r="AM264" s="182">
        <f t="shared" si="106"/>
        <v>0</v>
      </c>
      <c r="AN264" s="147">
        <f t="shared" si="107"/>
        <v>0</v>
      </c>
      <c r="AO264" s="147">
        <f t="shared" si="108"/>
        <v>0</v>
      </c>
      <c r="AP264" s="186">
        <f t="shared" si="109"/>
        <v>0</v>
      </c>
      <c r="AQ264" s="147">
        <f t="shared" si="110"/>
        <v>0</v>
      </c>
      <c r="AR264" s="147">
        <f t="shared" si="111"/>
        <v>0</v>
      </c>
      <c r="AS264" s="190">
        <f t="shared" si="112"/>
        <v>0</v>
      </c>
      <c r="AT264" s="189">
        <f t="shared" si="113"/>
        <v>0</v>
      </c>
    </row>
    <row r="265" spans="1:46" x14ac:dyDescent="0.2">
      <c r="A265" s="10">
        <f>+IF(OR(Y265&gt;0,I265&gt;0),MAX(A$14:A264)+1,0)</f>
        <v>0</v>
      </c>
      <c r="B265" s="12"/>
      <c r="C265" s="11"/>
      <c r="D265" s="435"/>
      <c r="E265" s="435"/>
      <c r="F265" s="435"/>
      <c r="G265" s="435"/>
      <c r="H265" s="435"/>
      <c r="I265" s="435">
        <f t="shared" si="92"/>
        <v>0</v>
      </c>
      <c r="J265" s="11"/>
      <c r="K265" s="435"/>
      <c r="L265" s="435"/>
      <c r="M265" s="435"/>
      <c r="N265" s="435"/>
      <c r="O265" s="435"/>
      <c r="P265" s="435">
        <f t="shared" si="93"/>
        <v>0</v>
      </c>
      <c r="Q265" s="11"/>
      <c r="R265" s="435"/>
      <c r="S265" s="435"/>
      <c r="T265" s="435"/>
      <c r="U265" s="435"/>
      <c r="V265" s="435"/>
      <c r="W265" s="435">
        <f t="shared" si="94"/>
        <v>0</v>
      </c>
      <c r="X265" s="447">
        <f t="shared" si="95"/>
        <v>0</v>
      </c>
      <c r="Y265" s="156">
        <f t="shared" si="96"/>
        <v>0</v>
      </c>
      <c r="Z265" s="11"/>
      <c r="AA265" s="11"/>
      <c r="AB265" s="156">
        <f t="shared" si="97"/>
        <v>0</v>
      </c>
      <c r="AC265" s="149"/>
      <c r="AD265" s="396">
        <f t="shared" si="98"/>
        <v>0</v>
      </c>
      <c r="AE265" s="157">
        <f t="shared" si="99"/>
        <v>0</v>
      </c>
      <c r="AF265" s="609"/>
      <c r="AG265" s="147">
        <f t="shared" si="100"/>
        <v>0</v>
      </c>
      <c r="AH265" s="147">
        <f t="shared" si="101"/>
        <v>0</v>
      </c>
      <c r="AI265" s="186">
        <f t="shared" si="102"/>
        <v>0</v>
      </c>
      <c r="AJ265" s="147">
        <f t="shared" si="103"/>
        <v>0</v>
      </c>
      <c r="AK265" s="147">
        <f t="shared" si="104"/>
        <v>0</v>
      </c>
      <c r="AL265" s="186">
        <f t="shared" si="105"/>
        <v>0</v>
      </c>
      <c r="AM265" s="182">
        <f t="shared" si="106"/>
        <v>0</v>
      </c>
      <c r="AN265" s="147">
        <f t="shared" si="107"/>
        <v>0</v>
      </c>
      <c r="AO265" s="147">
        <f t="shared" si="108"/>
        <v>0</v>
      </c>
      <c r="AP265" s="186">
        <f t="shared" si="109"/>
        <v>0</v>
      </c>
      <c r="AQ265" s="147">
        <f t="shared" si="110"/>
        <v>0</v>
      </c>
      <c r="AR265" s="147">
        <f t="shared" si="111"/>
        <v>0</v>
      </c>
      <c r="AS265" s="190">
        <f t="shared" si="112"/>
        <v>0</v>
      </c>
      <c r="AT265" s="189">
        <f t="shared" si="113"/>
        <v>0</v>
      </c>
    </row>
    <row r="266" spans="1:46" x14ac:dyDescent="0.2">
      <c r="A266" s="10">
        <f>+IF(OR(Y266&gt;0,I266&gt;0),MAX(A$14:A265)+1,0)</f>
        <v>0</v>
      </c>
      <c r="B266" s="12"/>
      <c r="C266" s="11"/>
      <c r="D266" s="435"/>
      <c r="E266" s="435"/>
      <c r="F266" s="435"/>
      <c r="G266" s="435"/>
      <c r="H266" s="435"/>
      <c r="I266" s="435">
        <f t="shared" si="92"/>
        <v>0</v>
      </c>
      <c r="J266" s="11"/>
      <c r="K266" s="435"/>
      <c r="L266" s="435"/>
      <c r="M266" s="435"/>
      <c r="N266" s="435"/>
      <c r="O266" s="435"/>
      <c r="P266" s="435">
        <f t="shared" si="93"/>
        <v>0</v>
      </c>
      <c r="Q266" s="11"/>
      <c r="R266" s="435"/>
      <c r="S266" s="435"/>
      <c r="T266" s="435"/>
      <c r="U266" s="435"/>
      <c r="V266" s="435"/>
      <c r="W266" s="435">
        <f t="shared" si="94"/>
        <v>0</v>
      </c>
      <c r="X266" s="447">
        <f t="shared" si="95"/>
        <v>0</v>
      </c>
      <c r="Y266" s="156">
        <f t="shared" si="96"/>
        <v>0</v>
      </c>
      <c r="Z266" s="11"/>
      <c r="AA266" s="11"/>
      <c r="AB266" s="156">
        <f t="shared" si="97"/>
        <v>0</v>
      </c>
      <c r="AC266" s="149"/>
      <c r="AD266" s="396">
        <f t="shared" si="98"/>
        <v>0</v>
      </c>
      <c r="AE266" s="157">
        <f t="shared" si="99"/>
        <v>0</v>
      </c>
      <c r="AF266" s="609"/>
      <c r="AG266" s="147">
        <f t="shared" si="100"/>
        <v>0</v>
      </c>
      <c r="AH266" s="147">
        <f t="shared" si="101"/>
        <v>0</v>
      </c>
      <c r="AI266" s="186">
        <f t="shared" si="102"/>
        <v>0</v>
      </c>
      <c r="AJ266" s="147">
        <f t="shared" si="103"/>
        <v>0</v>
      </c>
      <c r="AK266" s="147">
        <f t="shared" si="104"/>
        <v>0</v>
      </c>
      <c r="AL266" s="186">
        <f t="shared" si="105"/>
        <v>0</v>
      </c>
      <c r="AM266" s="182">
        <f t="shared" si="106"/>
        <v>0</v>
      </c>
      <c r="AN266" s="147">
        <f t="shared" si="107"/>
        <v>0</v>
      </c>
      <c r="AO266" s="147">
        <f t="shared" si="108"/>
        <v>0</v>
      </c>
      <c r="AP266" s="186">
        <f t="shared" si="109"/>
        <v>0</v>
      </c>
      <c r="AQ266" s="147">
        <f t="shared" si="110"/>
        <v>0</v>
      </c>
      <c r="AR266" s="147">
        <f t="shared" si="111"/>
        <v>0</v>
      </c>
      <c r="AS266" s="190">
        <f t="shared" si="112"/>
        <v>0</v>
      </c>
      <c r="AT266" s="189">
        <f t="shared" si="113"/>
        <v>0</v>
      </c>
    </row>
    <row r="267" spans="1:46" x14ac:dyDescent="0.2">
      <c r="A267" s="10">
        <f>+IF(OR(Y267&gt;0,I267&gt;0),MAX(A$14:A266)+1,0)</f>
        <v>0</v>
      </c>
      <c r="B267" s="12"/>
      <c r="C267" s="11"/>
      <c r="D267" s="435"/>
      <c r="E267" s="435"/>
      <c r="F267" s="435"/>
      <c r="G267" s="435"/>
      <c r="H267" s="435"/>
      <c r="I267" s="435">
        <f t="shared" si="92"/>
        <v>0</v>
      </c>
      <c r="J267" s="11"/>
      <c r="K267" s="435"/>
      <c r="L267" s="435"/>
      <c r="M267" s="435"/>
      <c r="N267" s="435"/>
      <c r="O267" s="435"/>
      <c r="P267" s="435">
        <f t="shared" si="93"/>
        <v>0</v>
      </c>
      <c r="Q267" s="11"/>
      <c r="R267" s="435"/>
      <c r="S267" s="435"/>
      <c r="T267" s="435"/>
      <c r="U267" s="435"/>
      <c r="V267" s="435"/>
      <c r="W267" s="435">
        <f t="shared" si="94"/>
        <v>0</v>
      </c>
      <c r="X267" s="447">
        <f t="shared" si="95"/>
        <v>0</v>
      </c>
      <c r="Y267" s="156">
        <f t="shared" si="96"/>
        <v>0</v>
      </c>
      <c r="Z267" s="11"/>
      <c r="AA267" s="11"/>
      <c r="AB267" s="156">
        <f t="shared" si="97"/>
        <v>0</v>
      </c>
      <c r="AC267" s="149"/>
      <c r="AD267" s="396">
        <f t="shared" si="98"/>
        <v>0</v>
      </c>
      <c r="AE267" s="157">
        <f t="shared" si="99"/>
        <v>0</v>
      </c>
      <c r="AF267" s="609"/>
      <c r="AG267" s="147">
        <f t="shared" si="100"/>
        <v>0</v>
      </c>
      <c r="AH267" s="147">
        <f t="shared" si="101"/>
        <v>0</v>
      </c>
      <c r="AI267" s="186">
        <f t="shared" si="102"/>
        <v>0</v>
      </c>
      <c r="AJ267" s="147">
        <f t="shared" si="103"/>
        <v>0</v>
      </c>
      <c r="AK267" s="147">
        <f t="shared" si="104"/>
        <v>0</v>
      </c>
      <c r="AL267" s="186">
        <f t="shared" si="105"/>
        <v>0</v>
      </c>
      <c r="AM267" s="182">
        <f t="shared" si="106"/>
        <v>0</v>
      </c>
      <c r="AN267" s="147">
        <f t="shared" si="107"/>
        <v>0</v>
      </c>
      <c r="AO267" s="147">
        <f t="shared" si="108"/>
        <v>0</v>
      </c>
      <c r="AP267" s="186">
        <f t="shared" si="109"/>
        <v>0</v>
      </c>
      <c r="AQ267" s="147">
        <f t="shared" si="110"/>
        <v>0</v>
      </c>
      <c r="AR267" s="147">
        <f t="shared" si="111"/>
        <v>0</v>
      </c>
      <c r="AS267" s="190">
        <f t="shared" si="112"/>
        <v>0</v>
      </c>
      <c r="AT267" s="189">
        <f t="shared" si="113"/>
        <v>0</v>
      </c>
    </row>
    <row r="268" spans="1:46" x14ac:dyDescent="0.2">
      <c r="A268" s="10">
        <f>+IF(OR(Y268&gt;0,I268&gt;0),MAX(A$14:A267)+1,0)</f>
        <v>0</v>
      </c>
      <c r="B268" s="12"/>
      <c r="C268" s="11"/>
      <c r="D268" s="435"/>
      <c r="E268" s="435"/>
      <c r="F268" s="435"/>
      <c r="G268" s="435"/>
      <c r="H268" s="435"/>
      <c r="I268" s="435">
        <f t="shared" si="92"/>
        <v>0</v>
      </c>
      <c r="J268" s="11"/>
      <c r="K268" s="435"/>
      <c r="L268" s="435"/>
      <c r="M268" s="435"/>
      <c r="N268" s="435"/>
      <c r="O268" s="435"/>
      <c r="P268" s="435">
        <f t="shared" si="93"/>
        <v>0</v>
      </c>
      <c r="Q268" s="11"/>
      <c r="R268" s="435"/>
      <c r="S268" s="435"/>
      <c r="T268" s="435"/>
      <c r="U268" s="435"/>
      <c r="V268" s="435"/>
      <c r="W268" s="435">
        <f t="shared" si="94"/>
        <v>0</v>
      </c>
      <c r="X268" s="447">
        <f t="shared" si="95"/>
        <v>0</v>
      </c>
      <c r="Y268" s="156">
        <f t="shared" si="96"/>
        <v>0</v>
      </c>
      <c r="Z268" s="11"/>
      <c r="AA268" s="11"/>
      <c r="AB268" s="156">
        <f t="shared" si="97"/>
        <v>0</v>
      </c>
      <c r="AC268" s="149"/>
      <c r="AD268" s="396">
        <f t="shared" si="98"/>
        <v>0</v>
      </c>
      <c r="AE268" s="157">
        <f t="shared" si="99"/>
        <v>0</v>
      </c>
      <c r="AF268" s="609"/>
      <c r="AG268" s="147">
        <f t="shared" si="100"/>
        <v>0</v>
      </c>
      <c r="AH268" s="147">
        <f t="shared" si="101"/>
        <v>0</v>
      </c>
      <c r="AI268" s="186">
        <f t="shared" si="102"/>
        <v>0</v>
      </c>
      <c r="AJ268" s="147">
        <f t="shared" si="103"/>
        <v>0</v>
      </c>
      <c r="AK268" s="147">
        <f t="shared" si="104"/>
        <v>0</v>
      </c>
      <c r="AL268" s="186">
        <f t="shared" si="105"/>
        <v>0</v>
      </c>
      <c r="AM268" s="182">
        <f t="shared" si="106"/>
        <v>0</v>
      </c>
      <c r="AN268" s="147">
        <f t="shared" si="107"/>
        <v>0</v>
      </c>
      <c r="AO268" s="147">
        <f t="shared" si="108"/>
        <v>0</v>
      </c>
      <c r="AP268" s="186">
        <f t="shared" si="109"/>
        <v>0</v>
      </c>
      <c r="AQ268" s="147">
        <f t="shared" si="110"/>
        <v>0</v>
      </c>
      <c r="AR268" s="147">
        <f t="shared" si="111"/>
        <v>0</v>
      </c>
      <c r="AS268" s="190">
        <f t="shared" si="112"/>
        <v>0</v>
      </c>
      <c r="AT268" s="189">
        <f t="shared" si="113"/>
        <v>0</v>
      </c>
    </row>
    <row r="269" spans="1:46" x14ac:dyDescent="0.2">
      <c r="A269" s="10">
        <f>+IF(OR(Y269&gt;0,I269&gt;0),MAX(A$14:A268)+1,0)</f>
        <v>0</v>
      </c>
      <c r="B269" s="12"/>
      <c r="C269" s="11"/>
      <c r="D269" s="435"/>
      <c r="E269" s="435"/>
      <c r="F269" s="435"/>
      <c r="G269" s="435"/>
      <c r="H269" s="435"/>
      <c r="I269" s="435">
        <f t="shared" si="92"/>
        <v>0</v>
      </c>
      <c r="J269" s="11"/>
      <c r="K269" s="435"/>
      <c r="L269" s="435"/>
      <c r="M269" s="435"/>
      <c r="N269" s="435"/>
      <c r="O269" s="435"/>
      <c r="P269" s="435">
        <f t="shared" si="93"/>
        <v>0</v>
      </c>
      <c r="Q269" s="11"/>
      <c r="R269" s="435"/>
      <c r="S269" s="435"/>
      <c r="T269" s="435"/>
      <c r="U269" s="435"/>
      <c r="V269" s="435"/>
      <c r="W269" s="435">
        <f t="shared" si="94"/>
        <v>0</v>
      </c>
      <c r="X269" s="447">
        <f t="shared" si="95"/>
        <v>0</v>
      </c>
      <c r="Y269" s="156">
        <f t="shared" si="96"/>
        <v>0</v>
      </c>
      <c r="Z269" s="11"/>
      <c r="AA269" s="11"/>
      <c r="AB269" s="156">
        <f t="shared" si="97"/>
        <v>0</v>
      </c>
      <c r="AC269" s="149"/>
      <c r="AD269" s="396">
        <f t="shared" si="98"/>
        <v>0</v>
      </c>
      <c r="AE269" s="157">
        <f t="shared" si="99"/>
        <v>0</v>
      </c>
      <c r="AF269" s="609"/>
      <c r="AG269" s="147">
        <f t="shared" si="100"/>
        <v>0</v>
      </c>
      <c r="AH269" s="147">
        <f t="shared" si="101"/>
        <v>0</v>
      </c>
      <c r="AI269" s="186">
        <f t="shared" si="102"/>
        <v>0</v>
      </c>
      <c r="AJ269" s="147">
        <f t="shared" si="103"/>
        <v>0</v>
      </c>
      <c r="AK269" s="147">
        <f t="shared" si="104"/>
        <v>0</v>
      </c>
      <c r="AL269" s="186">
        <f t="shared" si="105"/>
        <v>0</v>
      </c>
      <c r="AM269" s="182">
        <f t="shared" si="106"/>
        <v>0</v>
      </c>
      <c r="AN269" s="147">
        <f t="shared" si="107"/>
        <v>0</v>
      </c>
      <c r="AO269" s="147">
        <f t="shared" si="108"/>
        <v>0</v>
      </c>
      <c r="AP269" s="186">
        <f t="shared" si="109"/>
        <v>0</v>
      </c>
      <c r="AQ269" s="147">
        <f t="shared" si="110"/>
        <v>0</v>
      </c>
      <c r="AR269" s="147">
        <f t="shared" si="111"/>
        <v>0</v>
      </c>
      <c r="AS269" s="190">
        <f t="shared" si="112"/>
        <v>0</v>
      </c>
      <c r="AT269" s="189">
        <f t="shared" si="113"/>
        <v>0</v>
      </c>
    </row>
    <row r="270" spans="1:46" x14ac:dyDescent="0.2">
      <c r="A270" s="10">
        <f>+IF(OR(Y270&gt;0,I270&gt;0),MAX(A$14:A269)+1,0)</f>
        <v>0</v>
      </c>
      <c r="B270" s="12"/>
      <c r="C270" s="11"/>
      <c r="D270" s="435"/>
      <c r="E270" s="435"/>
      <c r="F270" s="435"/>
      <c r="G270" s="435"/>
      <c r="H270" s="435"/>
      <c r="I270" s="435">
        <f t="shared" si="92"/>
        <v>0</v>
      </c>
      <c r="J270" s="11"/>
      <c r="K270" s="435"/>
      <c r="L270" s="435"/>
      <c r="M270" s="435"/>
      <c r="N270" s="435"/>
      <c r="O270" s="435"/>
      <c r="P270" s="435">
        <f t="shared" si="93"/>
        <v>0</v>
      </c>
      <c r="Q270" s="11"/>
      <c r="R270" s="435"/>
      <c r="S270" s="435"/>
      <c r="T270" s="435"/>
      <c r="U270" s="435"/>
      <c r="V270" s="435"/>
      <c r="W270" s="435">
        <f t="shared" si="94"/>
        <v>0</v>
      </c>
      <c r="X270" s="447">
        <f t="shared" si="95"/>
        <v>0</v>
      </c>
      <c r="Y270" s="156">
        <f t="shared" si="96"/>
        <v>0</v>
      </c>
      <c r="Z270" s="11"/>
      <c r="AA270" s="11"/>
      <c r="AB270" s="156">
        <f t="shared" si="97"/>
        <v>0</v>
      </c>
      <c r="AC270" s="149"/>
      <c r="AD270" s="396">
        <f t="shared" si="98"/>
        <v>0</v>
      </c>
      <c r="AE270" s="157">
        <f t="shared" si="99"/>
        <v>0</v>
      </c>
      <c r="AF270" s="609"/>
      <c r="AG270" s="147">
        <f t="shared" si="100"/>
        <v>0</v>
      </c>
      <c r="AH270" s="147">
        <f t="shared" si="101"/>
        <v>0</v>
      </c>
      <c r="AI270" s="186">
        <f t="shared" si="102"/>
        <v>0</v>
      </c>
      <c r="AJ270" s="147">
        <f t="shared" si="103"/>
        <v>0</v>
      </c>
      <c r="AK270" s="147">
        <f t="shared" si="104"/>
        <v>0</v>
      </c>
      <c r="AL270" s="186">
        <f t="shared" si="105"/>
        <v>0</v>
      </c>
      <c r="AM270" s="182">
        <f t="shared" si="106"/>
        <v>0</v>
      </c>
      <c r="AN270" s="147">
        <f t="shared" si="107"/>
        <v>0</v>
      </c>
      <c r="AO270" s="147">
        <f t="shared" si="108"/>
        <v>0</v>
      </c>
      <c r="AP270" s="186">
        <f t="shared" si="109"/>
        <v>0</v>
      </c>
      <c r="AQ270" s="147">
        <f t="shared" si="110"/>
        <v>0</v>
      </c>
      <c r="AR270" s="147">
        <f t="shared" si="111"/>
        <v>0</v>
      </c>
      <c r="AS270" s="190">
        <f t="shared" si="112"/>
        <v>0</v>
      </c>
      <c r="AT270" s="189">
        <f t="shared" si="113"/>
        <v>0</v>
      </c>
    </row>
    <row r="271" spans="1:46" x14ac:dyDescent="0.2">
      <c r="A271" s="10">
        <f>+IF(OR(Y271&gt;0,I271&gt;0),MAX(A$14:A270)+1,0)</f>
        <v>0</v>
      </c>
      <c r="B271" s="12"/>
      <c r="C271" s="11"/>
      <c r="D271" s="435"/>
      <c r="E271" s="435"/>
      <c r="F271" s="435"/>
      <c r="G271" s="435"/>
      <c r="H271" s="435"/>
      <c r="I271" s="435">
        <f t="shared" si="92"/>
        <v>0</v>
      </c>
      <c r="J271" s="11"/>
      <c r="K271" s="435"/>
      <c r="L271" s="435"/>
      <c r="M271" s="435"/>
      <c r="N271" s="435"/>
      <c r="O271" s="435"/>
      <c r="P271" s="435">
        <f t="shared" si="93"/>
        <v>0</v>
      </c>
      <c r="Q271" s="11"/>
      <c r="R271" s="435"/>
      <c r="S271" s="435"/>
      <c r="T271" s="435"/>
      <c r="U271" s="435"/>
      <c r="V271" s="435"/>
      <c r="W271" s="435">
        <f t="shared" si="94"/>
        <v>0</v>
      </c>
      <c r="X271" s="447">
        <f t="shared" si="95"/>
        <v>0</v>
      </c>
      <c r="Y271" s="156">
        <f t="shared" si="96"/>
        <v>0</v>
      </c>
      <c r="Z271" s="11"/>
      <c r="AA271" s="11"/>
      <c r="AB271" s="156">
        <f t="shared" si="97"/>
        <v>0</v>
      </c>
      <c r="AC271" s="149"/>
      <c r="AD271" s="396">
        <f t="shared" si="98"/>
        <v>0</v>
      </c>
      <c r="AE271" s="157">
        <f t="shared" si="99"/>
        <v>0</v>
      </c>
      <c r="AF271" s="609"/>
      <c r="AG271" s="147">
        <f t="shared" si="100"/>
        <v>0</v>
      </c>
      <c r="AH271" s="147">
        <f t="shared" si="101"/>
        <v>0</v>
      </c>
      <c r="AI271" s="186">
        <f t="shared" si="102"/>
        <v>0</v>
      </c>
      <c r="AJ271" s="147">
        <f t="shared" si="103"/>
        <v>0</v>
      </c>
      <c r="AK271" s="147">
        <f t="shared" si="104"/>
        <v>0</v>
      </c>
      <c r="AL271" s="186">
        <f t="shared" si="105"/>
        <v>0</v>
      </c>
      <c r="AM271" s="182">
        <f t="shared" si="106"/>
        <v>0</v>
      </c>
      <c r="AN271" s="147">
        <f t="shared" si="107"/>
        <v>0</v>
      </c>
      <c r="AO271" s="147">
        <f t="shared" si="108"/>
        <v>0</v>
      </c>
      <c r="AP271" s="186">
        <f t="shared" si="109"/>
        <v>0</v>
      </c>
      <c r="AQ271" s="147">
        <f t="shared" si="110"/>
        <v>0</v>
      </c>
      <c r="AR271" s="147">
        <f t="shared" si="111"/>
        <v>0</v>
      </c>
      <c r="AS271" s="190">
        <f t="shared" si="112"/>
        <v>0</v>
      </c>
      <c r="AT271" s="189">
        <f t="shared" si="113"/>
        <v>0</v>
      </c>
    </row>
    <row r="272" spans="1:46" x14ac:dyDescent="0.2">
      <c r="A272" s="10">
        <f>+IF(OR(Y272&gt;0,I272&gt;0),MAX(A$14:A271)+1,0)</f>
        <v>0</v>
      </c>
      <c r="B272" s="12"/>
      <c r="C272" s="11"/>
      <c r="D272" s="435"/>
      <c r="E272" s="435"/>
      <c r="F272" s="435"/>
      <c r="G272" s="435"/>
      <c r="H272" s="435"/>
      <c r="I272" s="435">
        <f t="shared" si="92"/>
        <v>0</v>
      </c>
      <c r="J272" s="11"/>
      <c r="K272" s="435"/>
      <c r="L272" s="435"/>
      <c r="M272" s="435"/>
      <c r="N272" s="435"/>
      <c r="O272" s="435"/>
      <c r="P272" s="435">
        <f t="shared" si="93"/>
        <v>0</v>
      </c>
      <c r="Q272" s="11"/>
      <c r="R272" s="435"/>
      <c r="S272" s="435"/>
      <c r="T272" s="435"/>
      <c r="U272" s="435"/>
      <c r="V272" s="435"/>
      <c r="W272" s="435">
        <f t="shared" si="94"/>
        <v>0</v>
      </c>
      <c r="X272" s="447">
        <f t="shared" si="95"/>
        <v>0</v>
      </c>
      <c r="Y272" s="156">
        <f t="shared" si="96"/>
        <v>0</v>
      </c>
      <c r="Z272" s="11"/>
      <c r="AA272" s="11"/>
      <c r="AB272" s="156">
        <f t="shared" si="97"/>
        <v>0</v>
      </c>
      <c r="AC272" s="149"/>
      <c r="AD272" s="396">
        <f t="shared" si="98"/>
        <v>0</v>
      </c>
      <c r="AE272" s="157">
        <f t="shared" si="99"/>
        <v>0</v>
      </c>
      <c r="AF272" s="609"/>
      <c r="AG272" s="147">
        <f t="shared" si="100"/>
        <v>0</v>
      </c>
      <c r="AH272" s="147">
        <f t="shared" si="101"/>
        <v>0</v>
      </c>
      <c r="AI272" s="186">
        <f t="shared" si="102"/>
        <v>0</v>
      </c>
      <c r="AJ272" s="147">
        <f t="shared" si="103"/>
        <v>0</v>
      </c>
      <c r="AK272" s="147">
        <f t="shared" si="104"/>
        <v>0</v>
      </c>
      <c r="AL272" s="186">
        <f t="shared" si="105"/>
        <v>0</v>
      </c>
      <c r="AM272" s="182">
        <f t="shared" si="106"/>
        <v>0</v>
      </c>
      <c r="AN272" s="147">
        <f t="shared" si="107"/>
        <v>0</v>
      </c>
      <c r="AO272" s="147">
        <f t="shared" si="108"/>
        <v>0</v>
      </c>
      <c r="AP272" s="186">
        <f t="shared" si="109"/>
        <v>0</v>
      </c>
      <c r="AQ272" s="147">
        <f t="shared" si="110"/>
        <v>0</v>
      </c>
      <c r="AR272" s="147">
        <f t="shared" si="111"/>
        <v>0</v>
      </c>
      <c r="AS272" s="190">
        <f t="shared" si="112"/>
        <v>0</v>
      </c>
      <c r="AT272" s="189">
        <f t="shared" si="113"/>
        <v>0</v>
      </c>
    </row>
    <row r="273" spans="1:46" x14ac:dyDescent="0.2">
      <c r="A273" s="10">
        <f>+IF(OR(Y273&gt;0,I273&gt;0),MAX(A$14:A272)+1,0)</f>
        <v>0</v>
      </c>
      <c r="B273" s="12"/>
      <c r="C273" s="11"/>
      <c r="D273" s="435"/>
      <c r="E273" s="435"/>
      <c r="F273" s="435"/>
      <c r="G273" s="435"/>
      <c r="H273" s="435"/>
      <c r="I273" s="435">
        <f t="shared" si="92"/>
        <v>0</v>
      </c>
      <c r="J273" s="11"/>
      <c r="K273" s="435"/>
      <c r="L273" s="435"/>
      <c r="M273" s="435"/>
      <c r="N273" s="435"/>
      <c r="O273" s="435"/>
      <c r="P273" s="435">
        <f t="shared" si="93"/>
        <v>0</v>
      </c>
      <c r="Q273" s="11"/>
      <c r="R273" s="435"/>
      <c r="S273" s="435"/>
      <c r="T273" s="435"/>
      <c r="U273" s="435"/>
      <c r="V273" s="435"/>
      <c r="W273" s="435">
        <f t="shared" si="94"/>
        <v>0</v>
      </c>
      <c r="X273" s="447">
        <f t="shared" si="95"/>
        <v>0</v>
      </c>
      <c r="Y273" s="156">
        <f t="shared" si="96"/>
        <v>0</v>
      </c>
      <c r="Z273" s="11"/>
      <c r="AA273" s="11"/>
      <c r="AB273" s="156">
        <f t="shared" si="97"/>
        <v>0</v>
      </c>
      <c r="AC273" s="149"/>
      <c r="AD273" s="396">
        <f t="shared" si="98"/>
        <v>0</v>
      </c>
      <c r="AE273" s="157">
        <f t="shared" si="99"/>
        <v>0</v>
      </c>
      <c r="AF273" s="609"/>
      <c r="AG273" s="147">
        <f t="shared" si="100"/>
        <v>0</v>
      </c>
      <c r="AH273" s="147">
        <f t="shared" si="101"/>
        <v>0</v>
      </c>
      <c r="AI273" s="186">
        <f t="shared" si="102"/>
        <v>0</v>
      </c>
      <c r="AJ273" s="147">
        <f t="shared" si="103"/>
        <v>0</v>
      </c>
      <c r="AK273" s="147">
        <f t="shared" si="104"/>
        <v>0</v>
      </c>
      <c r="AL273" s="186">
        <f t="shared" si="105"/>
        <v>0</v>
      </c>
      <c r="AM273" s="182">
        <f t="shared" si="106"/>
        <v>0</v>
      </c>
      <c r="AN273" s="147">
        <f t="shared" si="107"/>
        <v>0</v>
      </c>
      <c r="AO273" s="147">
        <f t="shared" si="108"/>
        <v>0</v>
      </c>
      <c r="AP273" s="186">
        <f t="shared" si="109"/>
        <v>0</v>
      </c>
      <c r="AQ273" s="147">
        <f t="shared" si="110"/>
        <v>0</v>
      </c>
      <c r="AR273" s="147">
        <f t="shared" si="111"/>
        <v>0</v>
      </c>
      <c r="AS273" s="190">
        <f t="shared" si="112"/>
        <v>0</v>
      </c>
      <c r="AT273" s="189">
        <f t="shared" si="113"/>
        <v>0</v>
      </c>
    </row>
    <row r="274" spans="1:46" x14ac:dyDescent="0.2">
      <c r="A274" s="10">
        <f>+IF(OR(Y274&gt;0,I274&gt;0),MAX(A$14:A273)+1,0)</f>
        <v>0</v>
      </c>
      <c r="B274" s="12"/>
      <c r="C274" s="11"/>
      <c r="D274" s="435"/>
      <c r="E274" s="435"/>
      <c r="F274" s="435"/>
      <c r="G274" s="435"/>
      <c r="H274" s="435"/>
      <c r="I274" s="435">
        <f t="shared" si="92"/>
        <v>0</v>
      </c>
      <c r="J274" s="11"/>
      <c r="K274" s="435"/>
      <c r="L274" s="435"/>
      <c r="M274" s="435"/>
      <c r="N274" s="435"/>
      <c r="O274" s="435"/>
      <c r="P274" s="435">
        <f t="shared" si="93"/>
        <v>0</v>
      </c>
      <c r="Q274" s="11"/>
      <c r="R274" s="435"/>
      <c r="S274" s="435"/>
      <c r="T274" s="435"/>
      <c r="U274" s="435"/>
      <c r="V274" s="435"/>
      <c r="W274" s="435">
        <f t="shared" si="94"/>
        <v>0</v>
      </c>
      <c r="X274" s="447">
        <f t="shared" si="95"/>
        <v>0</v>
      </c>
      <c r="Y274" s="156">
        <f t="shared" si="96"/>
        <v>0</v>
      </c>
      <c r="Z274" s="11"/>
      <c r="AA274" s="11"/>
      <c r="AB274" s="156">
        <f t="shared" si="97"/>
        <v>0</v>
      </c>
      <c r="AC274" s="149"/>
      <c r="AD274" s="396">
        <f t="shared" si="98"/>
        <v>0</v>
      </c>
      <c r="AE274" s="157">
        <f t="shared" si="99"/>
        <v>0</v>
      </c>
      <c r="AF274" s="609"/>
      <c r="AG274" s="147">
        <f t="shared" si="100"/>
        <v>0</v>
      </c>
      <c r="AH274" s="147">
        <f t="shared" si="101"/>
        <v>0</v>
      </c>
      <c r="AI274" s="186">
        <f t="shared" si="102"/>
        <v>0</v>
      </c>
      <c r="AJ274" s="147">
        <f t="shared" si="103"/>
        <v>0</v>
      </c>
      <c r="AK274" s="147">
        <f t="shared" si="104"/>
        <v>0</v>
      </c>
      <c r="AL274" s="186">
        <f t="shared" si="105"/>
        <v>0</v>
      </c>
      <c r="AM274" s="182">
        <f t="shared" si="106"/>
        <v>0</v>
      </c>
      <c r="AN274" s="147">
        <f t="shared" si="107"/>
        <v>0</v>
      </c>
      <c r="AO274" s="147">
        <f t="shared" si="108"/>
        <v>0</v>
      </c>
      <c r="AP274" s="186">
        <f t="shared" si="109"/>
        <v>0</v>
      </c>
      <c r="AQ274" s="147">
        <f t="shared" si="110"/>
        <v>0</v>
      </c>
      <c r="AR274" s="147">
        <f t="shared" si="111"/>
        <v>0</v>
      </c>
      <c r="AS274" s="190">
        <f t="shared" si="112"/>
        <v>0</v>
      </c>
      <c r="AT274" s="189">
        <f t="shared" si="113"/>
        <v>0</v>
      </c>
    </row>
    <row r="275" spans="1:46" x14ac:dyDescent="0.2">
      <c r="A275" s="10">
        <f>+IF(OR(Y275&gt;0,I275&gt;0),MAX(A$14:A274)+1,0)</f>
        <v>0</v>
      </c>
      <c r="B275" s="12"/>
      <c r="C275" s="11"/>
      <c r="D275" s="435"/>
      <c r="E275" s="435"/>
      <c r="F275" s="435"/>
      <c r="G275" s="435"/>
      <c r="H275" s="435"/>
      <c r="I275" s="435">
        <f t="shared" si="92"/>
        <v>0</v>
      </c>
      <c r="J275" s="11"/>
      <c r="K275" s="435"/>
      <c r="L275" s="435"/>
      <c r="M275" s="435"/>
      <c r="N275" s="435"/>
      <c r="O275" s="435"/>
      <c r="P275" s="435">
        <f t="shared" si="93"/>
        <v>0</v>
      </c>
      <c r="Q275" s="11"/>
      <c r="R275" s="435"/>
      <c r="S275" s="435"/>
      <c r="T275" s="435"/>
      <c r="U275" s="435"/>
      <c r="V275" s="435"/>
      <c r="W275" s="435">
        <f t="shared" si="94"/>
        <v>0</v>
      </c>
      <c r="X275" s="447">
        <f t="shared" si="95"/>
        <v>0</v>
      </c>
      <c r="Y275" s="156">
        <f t="shared" si="96"/>
        <v>0</v>
      </c>
      <c r="Z275" s="11"/>
      <c r="AA275" s="11"/>
      <c r="AB275" s="156">
        <f t="shared" si="97"/>
        <v>0</v>
      </c>
      <c r="AC275" s="149"/>
      <c r="AD275" s="396">
        <f t="shared" si="98"/>
        <v>0</v>
      </c>
      <c r="AE275" s="157">
        <f t="shared" si="99"/>
        <v>0</v>
      </c>
      <c r="AF275" s="609"/>
      <c r="AG275" s="147">
        <f t="shared" si="100"/>
        <v>0</v>
      </c>
      <c r="AH275" s="147">
        <f t="shared" si="101"/>
        <v>0</v>
      </c>
      <c r="AI275" s="186">
        <f t="shared" si="102"/>
        <v>0</v>
      </c>
      <c r="AJ275" s="147">
        <f t="shared" si="103"/>
        <v>0</v>
      </c>
      <c r="AK275" s="147">
        <f t="shared" si="104"/>
        <v>0</v>
      </c>
      <c r="AL275" s="186">
        <f t="shared" si="105"/>
        <v>0</v>
      </c>
      <c r="AM275" s="182">
        <f t="shared" si="106"/>
        <v>0</v>
      </c>
      <c r="AN275" s="147">
        <f t="shared" si="107"/>
        <v>0</v>
      </c>
      <c r="AO275" s="147">
        <f t="shared" si="108"/>
        <v>0</v>
      </c>
      <c r="AP275" s="186">
        <f t="shared" si="109"/>
        <v>0</v>
      </c>
      <c r="AQ275" s="147">
        <f t="shared" si="110"/>
        <v>0</v>
      </c>
      <c r="AR275" s="147">
        <f t="shared" si="111"/>
        <v>0</v>
      </c>
      <c r="AS275" s="190">
        <f t="shared" si="112"/>
        <v>0</v>
      </c>
      <c r="AT275" s="189">
        <f t="shared" si="113"/>
        <v>0</v>
      </c>
    </row>
    <row r="276" spans="1:46" x14ac:dyDescent="0.2">
      <c r="A276" s="10">
        <f>+IF(OR(Y276&gt;0,I276&gt;0),MAX(A$14:A275)+1,0)</f>
        <v>0</v>
      </c>
      <c r="B276" s="12"/>
      <c r="C276" s="11"/>
      <c r="D276" s="435"/>
      <c r="E276" s="435"/>
      <c r="F276" s="435"/>
      <c r="G276" s="435"/>
      <c r="H276" s="435"/>
      <c r="I276" s="435">
        <f t="shared" si="92"/>
        <v>0</v>
      </c>
      <c r="J276" s="11"/>
      <c r="K276" s="435"/>
      <c r="L276" s="435"/>
      <c r="M276" s="435"/>
      <c r="N276" s="435"/>
      <c r="O276" s="435"/>
      <c r="P276" s="435">
        <f t="shared" si="93"/>
        <v>0</v>
      </c>
      <c r="Q276" s="11"/>
      <c r="R276" s="435"/>
      <c r="S276" s="435"/>
      <c r="T276" s="435"/>
      <c r="U276" s="435"/>
      <c r="V276" s="435"/>
      <c r="W276" s="435">
        <f t="shared" si="94"/>
        <v>0</v>
      </c>
      <c r="X276" s="447">
        <f t="shared" si="95"/>
        <v>0</v>
      </c>
      <c r="Y276" s="156">
        <f t="shared" si="96"/>
        <v>0</v>
      </c>
      <c r="Z276" s="11"/>
      <c r="AA276" s="11"/>
      <c r="AB276" s="156">
        <f t="shared" si="97"/>
        <v>0</v>
      </c>
      <c r="AC276" s="149"/>
      <c r="AD276" s="396">
        <f t="shared" si="98"/>
        <v>0</v>
      </c>
      <c r="AE276" s="157">
        <f t="shared" si="99"/>
        <v>0</v>
      </c>
      <c r="AF276" s="609"/>
      <c r="AG276" s="147">
        <f t="shared" si="100"/>
        <v>0</v>
      </c>
      <c r="AH276" s="147">
        <f t="shared" si="101"/>
        <v>0</v>
      </c>
      <c r="AI276" s="186">
        <f t="shared" si="102"/>
        <v>0</v>
      </c>
      <c r="AJ276" s="147">
        <f t="shared" si="103"/>
        <v>0</v>
      </c>
      <c r="AK276" s="147">
        <f t="shared" si="104"/>
        <v>0</v>
      </c>
      <c r="AL276" s="186">
        <f t="shared" si="105"/>
        <v>0</v>
      </c>
      <c r="AM276" s="182">
        <f t="shared" si="106"/>
        <v>0</v>
      </c>
      <c r="AN276" s="147">
        <f t="shared" si="107"/>
        <v>0</v>
      </c>
      <c r="AO276" s="147">
        <f t="shared" si="108"/>
        <v>0</v>
      </c>
      <c r="AP276" s="186">
        <f t="shared" si="109"/>
        <v>0</v>
      </c>
      <c r="AQ276" s="147">
        <f t="shared" si="110"/>
        <v>0</v>
      </c>
      <c r="AR276" s="147">
        <f t="shared" si="111"/>
        <v>0</v>
      </c>
      <c r="AS276" s="190">
        <f t="shared" si="112"/>
        <v>0</v>
      </c>
      <c r="AT276" s="189">
        <f t="shared" si="113"/>
        <v>0</v>
      </c>
    </row>
    <row r="277" spans="1:46" x14ac:dyDescent="0.2">
      <c r="A277" s="10">
        <f>+IF(OR(Y277&gt;0,I277&gt;0),MAX(A$14:A276)+1,0)</f>
        <v>0</v>
      </c>
      <c r="B277" s="12"/>
      <c r="C277" s="11"/>
      <c r="D277" s="435"/>
      <c r="E277" s="435"/>
      <c r="F277" s="435"/>
      <c r="G277" s="435"/>
      <c r="H277" s="435"/>
      <c r="I277" s="435">
        <f t="shared" si="92"/>
        <v>0</v>
      </c>
      <c r="J277" s="11"/>
      <c r="K277" s="435"/>
      <c r="L277" s="435"/>
      <c r="M277" s="435"/>
      <c r="N277" s="435"/>
      <c r="O277" s="435"/>
      <c r="P277" s="435">
        <f t="shared" si="93"/>
        <v>0</v>
      </c>
      <c r="Q277" s="11"/>
      <c r="R277" s="435"/>
      <c r="S277" s="435"/>
      <c r="T277" s="435"/>
      <c r="U277" s="435"/>
      <c r="V277" s="435"/>
      <c r="W277" s="435">
        <f t="shared" si="94"/>
        <v>0</v>
      </c>
      <c r="X277" s="447">
        <f t="shared" si="95"/>
        <v>0</v>
      </c>
      <c r="Y277" s="156">
        <f t="shared" si="96"/>
        <v>0</v>
      </c>
      <c r="Z277" s="11"/>
      <c r="AA277" s="11"/>
      <c r="AB277" s="156">
        <f t="shared" si="97"/>
        <v>0</v>
      </c>
      <c r="AC277" s="149"/>
      <c r="AD277" s="396">
        <f t="shared" si="98"/>
        <v>0</v>
      </c>
      <c r="AE277" s="157">
        <f t="shared" si="99"/>
        <v>0</v>
      </c>
      <c r="AF277" s="609"/>
      <c r="AG277" s="147">
        <f t="shared" si="100"/>
        <v>0</v>
      </c>
      <c r="AH277" s="147">
        <f t="shared" si="101"/>
        <v>0</v>
      </c>
      <c r="AI277" s="186">
        <f t="shared" si="102"/>
        <v>0</v>
      </c>
      <c r="AJ277" s="147">
        <f t="shared" si="103"/>
        <v>0</v>
      </c>
      <c r="AK277" s="147">
        <f t="shared" si="104"/>
        <v>0</v>
      </c>
      <c r="AL277" s="186">
        <f t="shared" si="105"/>
        <v>0</v>
      </c>
      <c r="AM277" s="182">
        <f t="shared" si="106"/>
        <v>0</v>
      </c>
      <c r="AN277" s="147">
        <f t="shared" si="107"/>
        <v>0</v>
      </c>
      <c r="AO277" s="147">
        <f t="shared" si="108"/>
        <v>0</v>
      </c>
      <c r="AP277" s="186">
        <f t="shared" si="109"/>
        <v>0</v>
      </c>
      <c r="AQ277" s="147">
        <f t="shared" si="110"/>
        <v>0</v>
      </c>
      <c r="AR277" s="147">
        <f t="shared" si="111"/>
        <v>0</v>
      </c>
      <c r="AS277" s="190">
        <f t="shared" si="112"/>
        <v>0</v>
      </c>
      <c r="AT277" s="189">
        <f t="shared" si="113"/>
        <v>0</v>
      </c>
    </row>
    <row r="278" spans="1:46" x14ac:dyDescent="0.2">
      <c r="A278" s="10">
        <f>+IF(OR(Y278&gt;0,I278&gt;0),MAX(A$14:A277)+1,0)</f>
        <v>0</v>
      </c>
      <c r="B278" s="12"/>
      <c r="C278" s="11"/>
      <c r="D278" s="435"/>
      <c r="E278" s="435"/>
      <c r="F278" s="435"/>
      <c r="G278" s="435"/>
      <c r="H278" s="435"/>
      <c r="I278" s="435">
        <f t="shared" si="92"/>
        <v>0</v>
      </c>
      <c r="J278" s="11"/>
      <c r="K278" s="435"/>
      <c r="L278" s="435"/>
      <c r="M278" s="435"/>
      <c r="N278" s="435"/>
      <c r="O278" s="435"/>
      <c r="P278" s="435">
        <f t="shared" si="93"/>
        <v>0</v>
      </c>
      <c r="Q278" s="11"/>
      <c r="R278" s="435"/>
      <c r="S278" s="435"/>
      <c r="T278" s="435"/>
      <c r="U278" s="435"/>
      <c r="V278" s="435"/>
      <c r="W278" s="435">
        <f t="shared" si="94"/>
        <v>0</v>
      </c>
      <c r="X278" s="447">
        <f t="shared" si="95"/>
        <v>0</v>
      </c>
      <c r="Y278" s="156">
        <f t="shared" si="96"/>
        <v>0</v>
      </c>
      <c r="Z278" s="11"/>
      <c r="AA278" s="11"/>
      <c r="AB278" s="156">
        <f t="shared" si="97"/>
        <v>0</v>
      </c>
      <c r="AC278" s="149"/>
      <c r="AD278" s="396">
        <f t="shared" si="98"/>
        <v>0</v>
      </c>
      <c r="AE278" s="157">
        <f t="shared" si="99"/>
        <v>0</v>
      </c>
      <c r="AF278" s="609"/>
      <c r="AG278" s="147">
        <f t="shared" si="100"/>
        <v>0</v>
      </c>
      <c r="AH278" s="147">
        <f t="shared" si="101"/>
        <v>0</v>
      </c>
      <c r="AI278" s="186">
        <f t="shared" si="102"/>
        <v>0</v>
      </c>
      <c r="AJ278" s="147">
        <f t="shared" si="103"/>
        <v>0</v>
      </c>
      <c r="AK278" s="147">
        <f t="shared" si="104"/>
        <v>0</v>
      </c>
      <c r="AL278" s="186">
        <f t="shared" si="105"/>
        <v>0</v>
      </c>
      <c r="AM278" s="182">
        <f t="shared" si="106"/>
        <v>0</v>
      </c>
      <c r="AN278" s="147">
        <f t="shared" si="107"/>
        <v>0</v>
      </c>
      <c r="AO278" s="147">
        <f t="shared" si="108"/>
        <v>0</v>
      </c>
      <c r="AP278" s="186">
        <f t="shared" si="109"/>
        <v>0</v>
      </c>
      <c r="AQ278" s="147">
        <f t="shared" si="110"/>
        <v>0</v>
      </c>
      <c r="AR278" s="147">
        <f t="shared" si="111"/>
        <v>0</v>
      </c>
      <c r="AS278" s="190">
        <f t="shared" si="112"/>
        <v>0</v>
      </c>
      <c r="AT278" s="189">
        <f t="shared" si="113"/>
        <v>0</v>
      </c>
    </row>
    <row r="279" spans="1:46" x14ac:dyDescent="0.2">
      <c r="A279" s="10">
        <f>+IF(OR(Y279&gt;0,I279&gt;0),MAX(A$14:A278)+1,0)</f>
        <v>0</v>
      </c>
      <c r="B279" s="12"/>
      <c r="C279" s="11"/>
      <c r="D279" s="435"/>
      <c r="E279" s="435"/>
      <c r="F279" s="435"/>
      <c r="G279" s="435"/>
      <c r="H279" s="435"/>
      <c r="I279" s="435">
        <f t="shared" si="92"/>
        <v>0</v>
      </c>
      <c r="J279" s="11"/>
      <c r="K279" s="435"/>
      <c r="L279" s="435"/>
      <c r="M279" s="435"/>
      <c r="N279" s="435"/>
      <c r="O279" s="435"/>
      <c r="P279" s="435">
        <f t="shared" si="93"/>
        <v>0</v>
      </c>
      <c r="Q279" s="11"/>
      <c r="R279" s="435"/>
      <c r="S279" s="435"/>
      <c r="T279" s="435"/>
      <c r="U279" s="435"/>
      <c r="V279" s="435"/>
      <c r="W279" s="435">
        <f t="shared" si="94"/>
        <v>0</v>
      </c>
      <c r="X279" s="447">
        <f t="shared" si="95"/>
        <v>0</v>
      </c>
      <c r="Y279" s="156">
        <f t="shared" si="96"/>
        <v>0</v>
      </c>
      <c r="Z279" s="11"/>
      <c r="AA279" s="11"/>
      <c r="AB279" s="156">
        <f t="shared" si="97"/>
        <v>0</v>
      </c>
      <c r="AC279" s="149"/>
      <c r="AD279" s="396">
        <f t="shared" si="98"/>
        <v>0</v>
      </c>
      <c r="AE279" s="157">
        <f t="shared" si="99"/>
        <v>0</v>
      </c>
      <c r="AF279" s="609"/>
      <c r="AG279" s="147">
        <f t="shared" si="100"/>
        <v>0</v>
      </c>
      <c r="AH279" s="147">
        <f t="shared" si="101"/>
        <v>0</v>
      </c>
      <c r="AI279" s="186">
        <f t="shared" si="102"/>
        <v>0</v>
      </c>
      <c r="AJ279" s="147">
        <f t="shared" si="103"/>
        <v>0</v>
      </c>
      <c r="AK279" s="147">
        <f t="shared" si="104"/>
        <v>0</v>
      </c>
      <c r="AL279" s="186">
        <f t="shared" si="105"/>
        <v>0</v>
      </c>
      <c r="AM279" s="182">
        <f t="shared" si="106"/>
        <v>0</v>
      </c>
      <c r="AN279" s="147">
        <f t="shared" si="107"/>
        <v>0</v>
      </c>
      <c r="AO279" s="147">
        <f t="shared" si="108"/>
        <v>0</v>
      </c>
      <c r="AP279" s="186">
        <f t="shared" si="109"/>
        <v>0</v>
      </c>
      <c r="AQ279" s="147">
        <f t="shared" si="110"/>
        <v>0</v>
      </c>
      <c r="AR279" s="147">
        <f t="shared" si="111"/>
        <v>0</v>
      </c>
      <c r="AS279" s="190">
        <f t="shared" si="112"/>
        <v>0</v>
      </c>
      <c r="AT279" s="189">
        <f t="shared" si="113"/>
        <v>0</v>
      </c>
    </row>
    <row r="280" spans="1:46" x14ac:dyDescent="0.2">
      <c r="A280" s="10">
        <f>+IF(OR(Y280&gt;0,I280&gt;0),MAX(A$14:A279)+1,0)</f>
        <v>0</v>
      </c>
      <c r="B280" s="12"/>
      <c r="C280" s="11"/>
      <c r="D280" s="435"/>
      <c r="E280" s="435"/>
      <c r="F280" s="435"/>
      <c r="G280" s="435"/>
      <c r="H280" s="435"/>
      <c r="I280" s="435">
        <f t="shared" si="92"/>
        <v>0</v>
      </c>
      <c r="J280" s="11"/>
      <c r="K280" s="435"/>
      <c r="L280" s="435"/>
      <c r="M280" s="435"/>
      <c r="N280" s="435"/>
      <c r="O280" s="435"/>
      <c r="P280" s="435">
        <f t="shared" si="93"/>
        <v>0</v>
      </c>
      <c r="Q280" s="11"/>
      <c r="R280" s="435"/>
      <c r="S280" s="435"/>
      <c r="T280" s="435"/>
      <c r="U280" s="435"/>
      <c r="V280" s="435"/>
      <c r="W280" s="435">
        <f t="shared" si="94"/>
        <v>0</v>
      </c>
      <c r="X280" s="447">
        <f t="shared" si="95"/>
        <v>0</v>
      </c>
      <c r="Y280" s="156">
        <f t="shared" si="96"/>
        <v>0</v>
      </c>
      <c r="Z280" s="11"/>
      <c r="AA280" s="11"/>
      <c r="AB280" s="156">
        <f t="shared" si="97"/>
        <v>0</v>
      </c>
      <c r="AC280" s="149"/>
      <c r="AD280" s="396">
        <f t="shared" si="98"/>
        <v>0</v>
      </c>
      <c r="AE280" s="157">
        <f t="shared" si="99"/>
        <v>0</v>
      </c>
      <c r="AF280" s="609"/>
      <c r="AG280" s="147">
        <f t="shared" si="100"/>
        <v>0</v>
      </c>
      <c r="AH280" s="147">
        <f t="shared" si="101"/>
        <v>0</v>
      </c>
      <c r="AI280" s="186">
        <f t="shared" si="102"/>
        <v>0</v>
      </c>
      <c r="AJ280" s="147">
        <f t="shared" si="103"/>
        <v>0</v>
      </c>
      <c r="AK280" s="147">
        <f t="shared" si="104"/>
        <v>0</v>
      </c>
      <c r="AL280" s="186">
        <f t="shared" si="105"/>
        <v>0</v>
      </c>
      <c r="AM280" s="182">
        <f t="shared" si="106"/>
        <v>0</v>
      </c>
      <c r="AN280" s="147">
        <f t="shared" si="107"/>
        <v>0</v>
      </c>
      <c r="AO280" s="147">
        <f t="shared" si="108"/>
        <v>0</v>
      </c>
      <c r="AP280" s="186">
        <f t="shared" si="109"/>
        <v>0</v>
      </c>
      <c r="AQ280" s="147">
        <f t="shared" si="110"/>
        <v>0</v>
      </c>
      <c r="AR280" s="147">
        <f t="shared" si="111"/>
        <v>0</v>
      </c>
      <c r="AS280" s="190">
        <f t="shared" si="112"/>
        <v>0</v>
      </c>
      <c r="AT280" s="189">
        <f t="shared" si="113"/>
        <v>0</v>
      </c>
    </row>
    <row r="281" spans="1:46" x14ac:dyDescent="0.2">
      <c r="A281" s="10">
        <f>+IF(OR(Y281&gt;0,I281&gt;0),MAX(A$14:A280)+1,0)</f>
        <v>0</v>
      </c>
      <c r="B281" s="12"/>
      <c r="C281" s="11"/>
      <c r="D281" s="435"/>
      <c r="E281" s="435"/>
      <c r="F281" s="435"/>
      <c r="G281" s="435"/>
      <c r="H281" s="435"/>
      <c r="I281" s="435">
        <f t="shared" si="92"/>
        <v>0</v>
      </c>
      <c r="J281" s="11"/>
      <c r="K281" s="435"/>
      <c r="L281" s="435"/>
      <c r="M281" s="435"/>
      <c r="N281" s="435"/>
      <c r="O281" s="435"/>
      <c r="P281" s="435">
        <f t="shared" si="93"/>
        <v>0</v>
      </c>
      <c r="Q281" s="11"/>
      <c r="R281" s="435"/>
      <c r="S281" s="435"/>
      <c r="T281" s="435"/>
      <c r="U281" s="435"/>
      <c r="V281" s="435"/>
      <c r="W281" s="435">
        <f t="shared" si="94"/>
        <v>0</v>
      </c>
      <c r="X281" s="447">
        <f t="shared" si="95"/>
        <v>0</v>
      </c>
      <c r="Y281" s="156">
        <f t="shared" si="96"/>
        <v>0</v>
      </c>
      <c r="Z281" s="11"/>
      <c r="AA281" s="11"/>
      <c r="AB281" s="156">
        <f t="shared" si="97"/>
        <v>0</v>
      </c>
      <c r="AC281" s="149"/>
      <c r="AD281" s="396">
        <f t="shared" si="98"/>
        <v>0</v>
      </c>
      <c r="AE281" s="157">
        <f t="shared" si="99"/>
        <v>0</v>
      </c>
      <c r="AF281" s="609"/>
      <c r="AG281" s="147">
        <f t="shared" si="100"/>
        <v>0</v>
      </c>
      <c r="AH281" s="147">
        <f t="shared" si="101"/>
        <v>0</v>
      </c>
      <c r="AI281" s="186">
        <f t="shared" si="102"/>
        <v>0</v>
      </c>
      <c r="AJ281" s="147">
        <f t="shared" si="103"/>
        <v>0</v>
      </c>
      <c r="AK281" s="147">
        <f t="shared" si="104"/>
        <v>0</v>
      </c>
      <c r="AL281" s="186">
        <f t="shared" si="105"/>
        <v>0</v>
      </c>
      <c r="AM281" s="182">
        <f t="shared" si="106"/>
        <v>0</v>
      </c>
      <c r="AN281" s="147">
        <f t="shared" si="107"/>
        <v>0</v>
      </c>
      <c r="AO281" s="147">
        <f t="shared" si="108"/>
        <v>0</v>
      </c>
      <c r="AP281" s="186">
        <f t="shared" si="109"/>
        <v>0</v>
      </c>
      <c r="AQ281" s="147">
        <f t="shared" si="110"/>
        <v>0</v>
      </c>
      <c r="AR281" s="147">
        <f t="shared" si="111"/>
        <v>0</v>
      </c>
      <c r="AS281" s="190">
        <f t="shared" si="112"/>
        <v>0</v>
      </c>
      <c r="AT281" s="189">
        <f t="shared" si="113"/>
        <v>0</v>
      </c>
    </row>
    <row r="282" spans="1:46" x14ac:dyDescent="0.2">
      <c r="A282" s="10">
        <f>+IF(OR(Y282&gt;0,I282&gt;0),MAX(A$14:A281)+1,0)</f>
        <v>0</v>
      </c>
      <c r="B282" s="12"/>
      <c r="C282" s="11"/>
      <c r="D282" s="435"/>
      <c r="E282" s="435"/>
      <c r="F282" s="435"/>
      <c r="G282" s="435"/>
      <c r="H282" s="435"/>
      <c r="I282" s="435">
        <f t="shared" si="92"/>
        <v>0</v>
      </c>
      <c r="J282" s="11"/>
      <c r="K282" s="435"/>
      <c r="L282" s="435"/>
      <c r="M282" s="435"/>
      <c r="N282" s="435"/>
      <c r="O282" s="435"/>
      <c r="P282" s="435">
        <f t="shared" si="93"/>
        <v>0</v>
      </c>
      <c r="Q282" s="11"/>
      <c r="R282" s="435"/>
      <c r="S282" s="435"/>
      <c r="T282" s="435"/>
      <c r="U282" s="435"/>
      <c r="V282" s="435"/>
      <c r="W282" s="435">
        <f t="shared" si="94"/>
        <v>0</v>
      </c>
      <c r="X282" s="447">
        <f t="shared" si="95"/>
        <v>0</v>
      </c>
      <c r="Y282" s="156">
        <f t="shared" si="96"/>
        <v>0</v>
      </c>
      <c r="Z282" s="11"/>
      <c r="AA282" s="11"/>
      <c r="AB282" s="156">
        <f t="shared" si="97"/>
        <v>0</v>
      </c>
      <c r="AC282" s="149"/>
      <c r="AD282" s="396">
        <f t="shared" si="98"/>
        <v>0</v>
      </c>
      <c r="AE282" s="157">
        <f t="shared" si="99"/>
        <v>0</v>
      </c>
      <c r="AF282" s="609"/>
      <c r="AG282" s="147">
        <f t="shared" si="100"/>
        <v>0</v>
      </c>
      <c r="AH282" s="147">
        <f t="shared" si="101"/>
        <v>0</v>
      </c>
      <c r="AI282" s="186">
        <f t="shared" si="102"/>
        <v>0</v>
      </c>
      <c r="AJ282" s="147">
        <f t="shared" si="103"/>
        <v>0</v>
      </c>
      <c r="AK282" s="147">
        <f t="shared" si="104"/>
        <v>0</v>
      </c>
      <c r="AL282" s="186">
        <f t="shared" si="105"/>
        <v>0</v>
      </c>
      <c r="AM282" s="182">
        <f t="shared" si="106"/>
        <v>0</v>
      </c>
      <c r="AN282" s="147">
        <f t="shared" si="107"/>
        <v>0</v>
      </c>
      <c r="AO282" s="147">
        <f t="shared" si="108"/>
        <v>0</v>
      </c>
      <c r="AP282" s="186">
        <f t="shared" si="109"/>
        <v>0</v>
      </c>
      <c r="AQ282" s="147">
        <f t="shared" si="110"/>
        <v>0</v>
      </c>
      <c r="AR282" s="147">
        <f t="shared" si="111"/>
        <v>0</v>
      </c>
      <c r="AS282" s="190">
        <f t="shared" si="112"/>
        <v>0</v>
      </c>
      <c r="AT282" s="189">
        <f t="shared" si="113"/>
        <v>0</v>
      </c>
    </row>
    <row r="283" spans="1:46" x14ac:dyDescent="0.2">
      <c r="A283" s="10">
        <f>+IF(OR(Y283&gt;0,I283&gt;0),MAX(A$14:A282)+1,0)</f>
        <v>0</v>
      </c>
      <c r="B283" s="12"/>
      <c r="C283" s="11"/>
      <c r="D283" s="435"/>
      <c r="E283" s="435"/>
      <c r="F283" s="435"/>
      <c r="G283" s="435"/>
      <c r="H283" s="435"/>
      <c r="I283" s="435">
        <f t="shared" si="92"/>
        <v>0</v>
      </c>
      <c r="J283" s="11"/>
      <c r="K283" s="435"/>
      <c r="L283" s="435"/>
      <c r="M283" s="435"/>
      <c r="N283" s="435"/>
      <c r="O283" s="435"/>
      <c r="P283" s="435">
        <f t="shared" si="93"/>
        <v>0</v>
      </c>
      <c r="Q283" s="11"/>
      <c r="R283" s="435"/>
      <c r="S283" s="435"/>
      <c r="T283" s="435"/>
      <c r="U283" s="435"/>
      <c r="V283" s="435"/>
      <c r="W283" s="435">
        <f t="shared" si="94"/>
        <v>0</v>
      </c>
      <c r="X283" s="447">
        <f t="shared" si="95"/>
        <v>0</v>
      </c>
      <c r="Y283" s="156">
        <f t="shared" si="96"/>
        <v>0</v>
      </c>
      <c r="Z283" s="11"/>
      <c r="AA283" s="11"/>
      <c r="AB283" s="156">
        <f t="shared" si="97"/>
        <v>0</v>
      </c>
      <c r="AC283" s="149"/>
      <c r="AD283" s="396">
        <f t="shared" si="98"/>
        <v>0</v>
      </c>
      <c r="AE283" s="157">
        <f t="shared" si="99"/>
        <v>0</v>
      </c>
      <c r="AF283" s="609"/>
      <c r="AG283" s="147">
        <f t="shared" si="100"/>
        <v>0</v>
      </c>
      <c r="AH283" s="147">
        <f t="shared" si="101"/>
        <v>0</v>
      </c>
      <c r="AI283" s="186">
        <f t="shared" si="102"/>
        <v>0</v>
      </c>
      <c r="AJ283" s="147">
        <f t="shared" si="103"/>
        <v>0</v>
      </c>
      <c r="AK283" s="147">
        <f t="shared" si="104"/>
        <v>0</v>
      </c>
      <c r="AL283" s="186">
        <f t="shared" si="105"/>
        <v>0</v>
      </c>
      <c r="AM283" s="182">
        <f t="shared" si="106"/>
        <v>0</v>
      </c>
      <c r="AN283" s="147">
        <f t="shared" si="107"/>
        <v>0</v>
      </c>
      <c r="AO283" s="147">
        <f t="shared" si="108"/>
        <v>0</v>
      </c>
      <c r="AP283" s="186">
        <f t="shared" si="109"/>
        <v>0</v>
      </c>
      <c r="AQ283" s="147">
        <f t="shared" si="110"/>
        <v>0</v>
      </c>
      <c r="AR283" s="147">
        <f t="shared" si="111"/>
        <v>0</v>
      </c>
      <c r="AS283" s="190">
        <f t="shared" si="112"/>
        <v>0</v>
      </c>
      <c r="AT283" s="189">
        <f t="shared" si="113"/>
        <v>0</v>
      </c>
    </row>
    <row r="284" spans="1:46" x14ac:dyDescent="0.2">
      <c r="A284" s="10">
        <f>+IF(OR(Y284&gt;0,I284&gt;0),MAX(A$14:A283)+1,0)</f>
        <v>0</v>
      </c>
      <c r="B284" s="12"/>
      <c r="C284" s="11"/>
      <c r="D284" s="435"/>
      <c r="E284" s="435"/>
      <c r="F284" s="435"/>
      <c r="G284" s="435"/>
      <c r="H284" s="435"/>
      <c r="I284" s="435">
        <f t="shared" si="92"/>
        <v>0</v>
      </c>
      <c r="J284" s="11"/>
      <c r="K284" s="435"/>
      <c r="L284" s="435"/>
      <c r="M284" s="435"/>
      <c r="N284" s="435"/>
      <c r="O284" s="435"/>
      <c r="P284" s="435">
        <f t="shared" si="93"/>
        <v>0</v>
      </c>
      <c r="Q284" s="11"/>
      <c r="R284" s="435"/>
      <c r="S284" s="435"/>
      <c r="T284" s="435"/>
      <c r="U284" s="435"/>
      <c r="V284" s="435"/>
      <c r="W284" s="435">
        <f t="shared" si="94"/>
        <v>0</v>
      </c>
      <c r="X284" s="447">
        <f t="shared" si="95"/>
        <v>0</v>
      </c>
      <c r="Y284" s="156">
        <f t="shared" si="96"/>
        <v>0</v>
      </c>
      <c r="Z284" s="11"/>
      <c r="AA284" s="11"/>
      <c r="AB284" s="156">
        <f t="shared" si="97"/>
        <v>0</v>
      </c>
      <c r="AC284" s="149"/>
      <c r="AD284" s="396">
        <f t="shared" si="98"/>
        <v>0</v>
      </c>
      <c r="AE284" s="157">
        <f t="shared" si="99"/>
        <v>0</v>
      </c>
      <c r="AF284" s="609"/>
      <c r="AG284" s="147">
        <f t="shared" si="100"/>
        <v>0</v>
      </c>
      <c r="AH284" s="147">
        <f t="shared" si="101"/>
        <v>0</v>
      </c>
      <c r="AI284" s="186">
        <f t="shared" si="102"/>
        <v>0</v>
      </c>
      <c r="AJ284" s="147">
        <f t="shared" si="103"/>
        <v>0</v>
      </c>
      <c r="AK284" s="147">
        <f t="shared" si="104"/>
        <v>0</v>
      </c>
      <c r="AL284" s="186">
        <f t="shared" si="105"/>
        <v>0</v>
      </c>
      <c r="AM284" s="182">
        <f t="shared" si="106"/>
        <v>0</v>
      </c>
      <c r="AN284" s="147">
        <f t="shared" si="107"/>
        <v>0</v>
      </c>
      <c r="AO284" s="147">
        <f t="shared" si="108"/>
        <v>0</v>
      </c>
      <c r="AP284" s="186">
        <f t="shared" si="109"/>
        <v>0</v>
      </c>
      <c r="AQ284" s="147">
        <f t="shared" si="110"/>
        <v>0</v>
      </c>
      <c r="AR284" s="147">
        <f t="shared" si="111"/>
        <v>0</v>
      </c>
      <c r="AS284" s="190">
        <f t="shared" si="112"/>
        <v>0</v>
      </c>
      <c r="AT284" s="189">
        <f t="shared" si="113"/>
        <v>0</v>
      </c>
    </row>
    <row r="285" spans="1:46" x14ac:dyDescent="0.2">
      <c r="A285" s="10">
        <f>+IF(OR(Y285&gt;0,I285&gt;0),MAX(A$14:A284)+1,0)</f>
        <v>0</v>
      </c>
      <c r="B285" s="12"/>
      <c r="C285" s="11"/>
      <c r="D285" s="435"/>
      <c r="E285" s="435"/>
      <c r="F285" s="435"/>
      <c r="G285" s="435"/>
      <c r="H285" s="435"/>
      <c r="I285" s="435">
        <f t="shared" si="92"/>
        <v>0</v>
      </c>
      <c r="J285" s="11"/>
      <c r="K285" s="435"/>
      <c r="L285" s="435"/>
      <c r="M285" s="435"/>
      <c r="N285" s="435"/>
      <c r="O285" s="435"/>
      <c r="P285" s="435">
        <f t="shared" si="93"/>
        <v>0</v>
      </c>
      <c r="Q285" s="11"/>
      <c r="R285" s="435"/>
      <c r="S285" s="435"/>
      <c r="T285" s="435"/>
      <c r="U285" s="435"/>
      <c r="V285" s="435"/>
      <c r="W285" s="435">
        <f t="shared" si="94"/>
        <v>0</v>
      </c>
      <c r="X285" s="447">
        <f t="shared" si="95"/>
        <v>0</v>
      </c>
      <c r="Y285" s="156">
        <f t="shared" si="96"/>
        <v>0</v>
      </c>
      <c r="Z285" s="11"/>
      <c r="AA285" s="11"/>
      <c r="AB285" s="156">
        <f t="shared" si="97"/>
        <v>0</v>
      </c>
      <c r="AC285" s="149"/>
      <c r="AD285" s="396">
        <f t="shared" si="98"/>
        <v>0</v>
      </c>
      <c r="AE285" s="157">
        <f t="shared" si="99"/>
        <v>0</v>
      </c>
      <c r="AF285" s="609"/>
      <c r="AG285" s="147">
        <f t="shared" si="100"/>
        <v>0</v>
      </c>
      <c r="AH285" s="147">
        <f t="shared" si="101"/>
        <v>0</v>
      </c>
      <c r="AI285" s="186">
        <f t="shared" si="102"/>
        <v>0</v>
      </c>
      <c r="AJ285" s="147">
        <f t="shared" si="103"/>
        <v>0</v>
      </c>
      <c r="AK285" s="147">
        <f t="shared" si="104"/>
        <v>0</v>
      </c>
      <c r="AL285" s="186">
        <f t="shared" si="105"/>
        <v>0</v>
      </c>
      <c r="AM285" s="182">
        <f t="shared" si="106"/>
        <v>0</v>
      </c>
      <c r="AN285" s="147">
        <f t="shared" si="107"/>
        <v>0</v>
      </c>
      <c r="AO285" s="147">
        <f t="shared" si="108"/>
        <v>0</v>
      </c>
      <c r="AP285" s="186">
        <f t="shared" si="109"/>
        <v>0</v>
      </c>
      <c r="AQ285" s="147">
        <f t="shared" si="110"/>
        <v>0</v>
      </c>
      <c r="AR285" s="147">
        <f t="shared" si="111"/>
        <v>0</v>
      </c>
      <c r="AS285" s="190">
        <f t="shared" si="112"/>
        <v>0</v>
      </c>
      <c r="AT285" s="189">
        <f t="shared" si="113"/>
        <v>0</v>
      </c>
    </row>
    <row r="286" spans="1:46" x14ac:dyDescent="0.2">
      <c r="A286" s="10">
        <f>+IF(OR(Y286&gt;0,I286&gt;0),MAX(A$14:A285)+1,0)</f>
        <v>0</v>
      </c>
      <c r="B286" s="12"/>
      <c r="C286" s="11"/>
      <c r="D286" s="435"/>
      <c r="E286" s="435"/>
      <c r="F286" s="435"/>
      <c r="G286" s="435"/>
      <c r="H286" s="435"/>
      <c r="I286" s="435">
        <f t="shared" si="92"/>
        <v>0</v>
      </c>
      <c r="J286" s="11"/>
      <c r="K286" s="435"/>
      <c r="L286" s="435"/>
      <c r="M286" s="435"/>
      <c r="N286" s="435"/>
      <c r="O286" s="435"/>
      <c r="P286" s="435">
        <f t="shared" si="93"/>
        <v>0</v>
      </c>
      <c r="Q286" s="11"/>
      <c r="R286" s="435"/>
      <c r="S286" s="435"/>
      <c r="T286" s="435"/>
      <c r="U286" s="435"/>
      <c r="V286" s="435"/>
      <c r="W286" s="435">
        <f t="shared" si="94"/>
        <v>0</v>
      </c>
      <c r="X286" s="447">
        <f t="shared" si="95"/>
        <v>0</v>
      </c>
      <c r="Y286" s="156">
        <f t="shared" si="96"/>
        <v>0</v>
      </c>
      <c r="Z286" s="11"/>
      <c r="AA286" s="11"/>
      <c r="AB286" s="156">
        <f t="shared" si="97"/>
        <v>0</v>
      </c>
      <c r="AC286" s="149"/>
      <c r="AD286" s="396">
        <f t="shared" si="98"/>
        <v>0</v>
      </c>
      <c r="AE286" s="157">
        <f t="shared" si="99"/>
        <v>0</v>
      </c>
      <c r="AF286" s="609"/>
      <c r="AG286" s="147">
        <f t="shared" si="100"/>
        <v>0</v>
      </c>
      <c r="AH286" s="147">
        <f t="shared" si="101"/>
        <v>0</v>
      </c>
      <c r="AI286" s="186">
        <f t="shared" si="102"/>
        <v>0</v>
      </c>
      <c r="AJ286" s="147">
        <f t="shared" si="103"/>
        <v>0</v>
      </c>
      <c r="AK286" s="147">
        <f t="shared" si="104"/>
        <v>0</v>
      </c>
      <c r="AL286" s="186">
        <f t="shared" si="105"/>
        <v>0</v>
      </c>
      <c r="AM286" s="182">
        <f t="shared" si="106"/>
        <v>0</v>
      </c>
      <c r="AN286" s="147">
        <f t="shared" si="107"/>
        <v>0</v>
      </c>
      <c r="AO286" s="147">
        <f t="shared" si="108"/>
        <v>0</v>
      </c>
      <c r="AP286" s="186">
        <f t="shared" si="109"/>
        <v>0</v>
      </c>
      <c r="AQ286" s="147">
        <f t="shared" si="110"/>
        <v>0</v>
      </c>
      <c r="AR286" s="147">
        <f t="shared" si="111"/>
        <v>0</v>
      </c>
      <c r="AS286" s="190">
        <f t="shared" si="112"/>
        <v>0</v>
      </c>
      <c r="AT286" s="189">
        <f t="shared" si="113"/>
        <v>0</v>
      </c>
    </row>
    <row r="287" spans="1:46" x14ac:dyDescent="0.2">
      <c r="A287" s="10">
        <f>+IF(OR(Y287&gt;0,I287&gt;0),MAX(A$14:A286)+1,0)</f>
        <v>0</v>
      </c>
      <c r="B287" s="12"/>
      <c r="C287" s="11"/>
      <c r="D287" s="435"/>
      <c r="E287" s="435"/>
      <c r="F287" s="435"/>
      <c r="G287" s="435"/>
      <c r="H287" s="435"/>
      <c r="I287" s="435">
        <f t="shared" si="92"/>
        <v>0</v>
      </c>
      <c r="J287" s="11"/>
      <c r="K287" s="435"/>
      <c r="L287" s="435"/>
      <c r="M287" s="435"/>
      <c r="N287" s="435"/>
      <c r="O287" s="435"/>
      <c r="P287" s="435">
        <f t="shared" si="93"/>
        <v>0</v>
      </c>
      <c r="Q287" s="11"/>
      <c r="R287" s="435"/>
      <c r="S287" s="435"/>
      <c r="T287" s="435"/>
      <c r="U287" s="435"/>
      <c r="V287" s="435"/>
      <c r="W287" s="435">
        <f t="shared" si="94"/>
        <v>0</v>
      </c>
      <c r="X287" s="447">
        <f t="shared" si="95"/>
        <v>0</v>
      </c>
      <c r="Y287" s="156">
        <f t="shared" si="96"/>
        <v>0</v>
      </c>
      <c r="Z287" s="11"/>
      <c r="AA287" s="11"/>
      <c r="AB287" s="156">
        <f t="shared" si="97"/>
        <v>0</v>
      </c>
      <c r="AC287" s="149"/>
      <c r="AD287" s="396">
        <f t="shared" si="98"/>
        <v>0</v>
      </c>
      <c r="AE287" s="157">
        <f t="shared" si="99"/>
        <v>0</v>
      </c>
      <c r="AF287" s="609"/>
      <c r="AG287" s="147">
        <f t="shared" si="100"/>
        <v>0</v>
      </c>
      <c r="AH287" s="147">
        <f t="shared" si="101"/>
        <v>0</v>
      </c>
      <c r="AI287" s="186">
        <f t="shared" si="102"/>
        <v>0</v>
      </c>
      <c r="AJ287" s="147">
        <f t="shared" si="103"/>
        <v>0</v>
      </c>
      <c r="AK287" s="147">
        <f t="shared" si="104"/>
        <v>0</v>
      </c>
      <c r="AL287" s="186">
        <f t="shared" si="105"/>
        <v>0</v>
      </c>
      <c r="AM287" s="182">
        <f t="shared" si="106"/>
        <v>0</v>
      </c>
      <c r="AN287" s="147">
        <f t="shared" si="107"/>
        <v>0</v>
      </c>
      <c r="AO287" s="147">
        <f t="shared" si="108"/>
        <v>0</v>
      </c>
      <c r="AP287" s="186">
        <f t="shared" si="109"/>
        <v>0</v>
      </c>
      <c r="AQ287" s="147">
        <f t="shared" si="110"/>
        <v>0</v>
      </c>
      <c r="AR287" s="147">
        <f t="shared" si="111"/>
        <v>0</v>
      </c>
      <c r="AS287" s="190">
        <f t="shared" si="112"/>
        <v>0</v>
      </c>
      <c r="AT287" s="189">
        <f t="shared" si="113"/>
        <v>0</v>
      </c>
    </row>
    <row r="288" spans="1:46" x14ac:dyDescent="0.2">
      <c r="A288" s="10">
        <f>+IF(OR(Y288&gt;0,I288&gt;0),MAX(A$14:A287)+1,0)</f>
        <v>0</v>
      </c>
      <c r="B288" s="12"/>
      <c r="C288" s="11"/>
      <c r="D288" s="435"/>
      <c r="E288" s="435"/>
      <c r="F288" s="435"/>
      <c r="G288" s="435"/>
      <c r="H288" s="435"/>
      <c r="I288" s="435">
        <f t="shared" si="92"/>
        <v>0</v>
      </c>
      <c r="J288" s="11"/>
      <c r="K288" s="435"/>
      <c r="L288" s="435"/>
      <c r="M288" s="435"/>
      <c r="N288" s="435"/>
      <c r="O288" s="435"/>
      <c r="P288" s="435">
        <f t="shared" si="93"/>
        <v>0</v>
      </c>
      <c r="Q288" s="11"/>
      <c r="R288" s="435"/>
      <c r="S288" s="435"/>
      <c r="T288" s="435"/>
      <c r="U288" s="435"/>
      <c r="V288" s="435"/>
      <c r="W288" s="435">
        <f t="shared" si="94"/>
        <v>0</v>
      </c>
      <c r="X288" s="447">
        <f t="shared" si="95"/>
        <v>0</v>
      </c>
      <c r="Y288" s="156">
        <f t="shared" si="96"/>
        <v>0</v>
      </c>
      <c r="Z288" s="11"/>
      <c r="AA288" s="11"/>
      <c r="AB288" s="156">
        <f t="shared" si="97"/>
        <v>0</v>
      </c>
      <c r="AC288" s="149"/>
      <c r="AD288" s="396">
        <f t="shared" si="98"/>
        <v>0</v>
      </c>
      <c r="AE288" s="157">
        <f t="shared" si="99"/>
        <v>0</v>
      </c>
      <c r="AF288" s="609"/>
      <c r="AG288" s="147">
        <f t="shared" si="100"/>
        <v>0</v>
      </c>
      <c r="AH288" s="147">
        <f t="shared" si="101"/>
        <v>0</v>
      </c>
      <c r="AI288" s="186">
        <f t="shared" si="102"/>
        <v>0</v>
      </c>
      <c r="AJ288" s="147">
        <f t="shared" si="103"/>
        <v>0</v>
      </c>
      <c r="AK288" s="147">
        <f t="shared" si="104"/>
        <v>0</v>
      </c>
      <c r="AL288" s="186">
        <f t="shared" si="105"/>
        <v>0</v>
      </c>
      <c r="AM288" s="182">
        <f t="shared" si="106"/>
        <v>0</v>
      </c>
      <c r="AN288" s="147">
        <f t="shared" si="107"/>
        <v>0</v>
      </c>
      <c r="AO288" s="147">
        <f t="shared" si="108"/>
        <v>0</v>
      </c>
      <c r="AP288" s="186">
        <f t="shared" si="109"/>
        <v>0</v>
      </c>
      <c r="AQ288" s="147">
        <f t="shared" si="110"/>
        <v>0</v>
      </c>
      <c r="AR288" s="147">
        <f t="shared" si="111"/>
        <v>0</v>
      </c>
      <c r="AS288" s="190">
        <f t="shared" si="112"/>
        <v>0</v>
      </c>
      <c r="AT288" s="189">
        <f t="shared" si="113"/>
        <v>0</v>
      </c>
    </row>
    <row r="289" spans="1:46" x14ac:dyDescent="0.2">
      <c r="A289" s="10">
        <f>+IF(OR(Y289&gt;0,I289&gt;0),MAX(A$14:A288)+1,0)</f>
        <v>0</v>
      </c>
      <c r="B289" s="12"/>
      <c r="C289" s="11"/>
      <c r="D289" s="435"/>
      <c r="E289" s="435"/>
      <c r="F289" s="435"/>
      <c r="G289" s="435"/>
      <c r="H289" s="435"/>
      <c r="I289" s="435">
        <f t="shared" si="92"/>
        <v>0</v>
      </c>
      <c r="J289" s="11"/>
      <c r="K289" s="435"/>
      <c r="L289" s="435"/>
      <c r="M289" s="435"/>
      <c r="N289" s="435"/>
      <c r="O289" s="435"/>
      <c r="P289" s="435">
        <f t="shared" si="93"/>
        <v>0</v>
      </c>
      <c r="Q289" s="11"/>
      <c r="R289" s="435"/>
      <c r="S289" s="435"/>
      <c r="T289" s="435"/>
      <c r="U289" s="435"/>
      <c r="V289" s="435"/>
      <c r="W289" s="435">
        <f t="shared" si="94"/>
        <v>0</v>
      </c>
      <c r="X289" s="447">
        <f t="shared" si="95"/>
        <v>0</v>
      </c>
      <c r="Y289" s="156">
        <f t="shared" si="96"/>
        <v>0</v>
      </c>
      <c r="Z289" s="11"/>
      <c r="AA289" s="11"/>
      <c r="AB289" s="156">
        <f t="shared" si="97"/>
        <v>0</v>
      </c>
      <c r="AC289" s="149"/>
      <c r="AD289" s="396">
        <f t="shared" si="98"/>
        <v>0</v>
      </c>
      <c r="AE289" s="157">
        <f t="shared" si="99"/>
        <v>0</v>
      </c>
      <c r="AF289" s="609"/>
      <c r="AG289" s="147">
        <f t="shared" si="100"/>
        <v>0</v>
      </c>
      <c r="AH289" s="147">
        <f t="shared" si="101"/>
        <v>0</v>
      </c>
      <c r="AI289" s="186">
        <f t="shared" si="102"/>
        <v>0</v>
      </c>
      <c r="AJ289" s="147">
        <f t="shared" si="103"/>
        <v>0</v>
      </c>
      <c r="AK289" s="147">
        <f t="shared" si="104"/>
        <v>0</v>
      </c>
      <c r="AL289" s="186">
        <f t="shared" si="105"/>
        <v>0</v>
      </c>
      <c r="AM289" s="182">
        <f t="shared" si="106"/>
        <v>0</v>
      </c>
      <c r="AN289" s="147">
        <f t="shared" si="107"/>
        <v>0</v>
      </c>
      <c r="AO289" s="147">
        <f t="shared" si="108"/>
        <v>0</v>
      </c>
      <c r="AP289" s="186">
        <f t="shared" si="109"/>
        <v>0</v>
      </c>
      <c r="AQ289" s="147">
        <f t="shared" si="110"/>
        <v>0</v>
      </c>
      <c r="AR289" s="147">
        <f t="shared" si="111"/>
        <v>0</v>
      </c>
      <c r="AS289" s="190">
        <f t="shared" si="112"/>
        <v>0</v>
      </c>
      <c r="AT289" s="189">
        <f t="shared" si="113"/>
        <v>0</v>
      </c>
    </row>
    <row r="290" spans="1:46" x14ac:dyDescent="0.2">
      <c r="A290" s="10">
        <f>+IF(OR(Y290&gt;0,I290&gt;0),MAX(A$14:A289)+1,0)</f>
        <v>0</v>
      </c>
      <c r="B290" s="12"/>
      <c r="C290" s="11"/>
      <c r="D290" s="435"/>
      <c r="E290" s="435"/>
      <c r="F290" s="435"/>
      <c r="G290" s="435"/>
      <c r="H290" s="435"/>
      <c r="I290" s="435">
        <f t="shared" si="92"/>
        <v>0</v>
      </c>
      <c r="J290" s="11"/>
      <c r="K290" s="435"/>
      <c r="L290" s="435"/>
      <c r="M290" s="435"/>
      <c r="N290" s="435"/>
      <c r="O290" s="435"/>
      <c r="P290" s="435">
        <f t="shared" si="93"/>
        <v>0</v>
      </c>
      <c r="Q290" s="11"/>
      <c r="R290" s="435"/>
      <c r="S290" s="435"/>
      <c r="T290" s="435"/>
      <c r="U290" s="435"/>
      <c r="V290" s="435"/>
      <c r="W290" s="435">
        <f t="shared" si="94"/>
        <v>0</v>
      </c>
      <c r="X290" s="447">
        <f t="shared" si="95"/>
        <v>0</v>
      </c>
      <c r="Y290" s="156">
        <f t="shared" si="96"/>
        <v>0</v>
      </c>
      <c r="Z290" s="11"/>
      <c r="AA290" s="11"/>
      <c r="AB290" s="156">
        <f t="shared" si="97"/>
        <v>0</v>
      </c>
      <c r="AC290" s="149"/>
      <c r="AD290" s="396">
        <f t="shared" si="98"/>
        <v>0</v>
      </c>
      <c r="AE290" s="157">
        <f t="shared" si="99"/>
        <v>0</v>
      </c>
      <c r="AF290" s="609"/>
      <c r="AG290" s="147">
        <f t="shared" si="100"/>
        <v>0</v>
      </c>
      <c r="AH290" s="147">
        <f t="shared" si="101"/>
        <v>0</v>
      </c>
      <c r="AI290" s="186">
        <f t="shared" si="102"/>
        <v>0</v>
      </c>
      <c r="AJ290" s="147">
        <f t="shared" si="103"/>
        <v>0</v>
      </c>
      <c r="AK290" s="147">
        <f t="shared" si="104"/>
        <v>0</v>
      </c>
      <c r="AL290" s="186">
        <f t="shared" si="105"/>
        <v>0</v>
      </c>
      <c r="AM290" s="182">
        <f t="shared" si="106"/>
        <v>0</v>
      </c>
      <c r="AN290" s="147">
        <f t="shared" si="107"/>
        <v>0</v>
      </c>
      <c r="AO290" s="147">
        <f t="shared" si="108"/>
        <v>0</v>
      </c>
      <c r="AP290" s="186">
        <f t="shared" si="109"/>
        <v>0</v>
      </c>
      <c r="AQ290" s="147">
        <f t="shared" si="110"/>
        <v>0</v>
      </c>
      <c r="AR290" s="147">
        <f t="shared" si="111"/>
        <v>0</v>
      </c>
      <c r="AS290" s="190">
        <f t="shared" si="112"/>
        <v>0</v>
      </c>
      <c r="AT290" s="189">
        <f t="shared" si="113"/>
        <v>0</v>
      </c>
    </row>
    <row r="291" spans="1:46" x14ac:dyDescent="0.2">
      <c r="A291" s="10">
        <f>+IF(OR(Y291&gt;0,I291&gt;0),MAX(A$14:A290)+1,0)</f>
        <v>0</v>
      </c>
      <c r="B291" s="12"/>
      <c r="C291" s="11"/>
      <c r="D291" s="435"/>
      <c r="E291" s="435"/>
      <c r="F291" s="435"/>
      <c r="G291" s="435"/>
      <c r="H291" s="435"/>
      <c r="I291" s="435">
        <f t="shared" si="92"/>
        <v>0</v>
      </c>
      <c r="J291" s="11"/>
      <c r="K291" s="435"/>
      <c r="L291" s="435"/>
      <c r="M291" s="435"/>
      <c r="N291" s="435"/>
      <c r="O291" s="435"/>
      <c r="P291" s="435">
        <f t="shared" si="93"/>
        <v>0</v>
      </c>
      <c r="Q291" s="11"/>
      <c r="R291" s="435"/>
      <c r="S291" s="435"/>
      <c r="T291" s="435"/>
      <c r="U291" s="435"/>
      <c r="V291" s="435"/>
      <c r="W291" s="435">
        <f t="shared" si="94"/>
        <v>0</v>
      </c>
      <c r="X291" s="447">
        <f t="shared" si="95"/>
        <v>0</v>
      </c>
      <c r="Y291" s="156">
        <f t="shared" si="96"/>
        <v>0</v>
      </c>
      <c r="Z291" s="11"/>
      <c r="AA291" s="11"/>
      <c r="AB291" s="156">
        <f t="shared" si="97"/>
        <v>0</v>
      </c>
      <c r="AC291" s="149"/>
      <c r="AD291" s="396">
        <f t="shared" si="98"/>
        <v>0</v>
      </c>
      <c r="AE291" s="157">
        <f t="shared" si="99"/>
        <v>0</v>
      </c>
      <c r="AF291" s="609"/>
      <c r="AG291" s="147">
        <f t="shared" si="100"/>
        <v>0</v>
      </c>
      <c r="AH291" s="147">
        <f t="shared" si="101"/>
        <v>0</v>
      </c>
      <c r="AI291" s="186">
        <f t="shared" si="102"/>
        <v>0</v>
      </c>
      <c r="AJ291" s="147">
        <f t="shared" si="103"/>
        <v>0</v>
      </c>
      <c r="AK291" s="147">
        <f t="shared" si="104"/>
        <v>0</v>
      </c>
      <c r="AL291" s="186">
        <f t="shared" si="105"/>
        <v>0</v>
      </c>
      <c r="AM291" s="182">
        <f t="shared" si="106"/>
        <v>0</v>
      </c>
      <c r="AN291" s="147">
        <f t="shared" si="107"/>
        <v>0</v>
      </c>
      <c r="AO291" s="147">
        <f t="shared" si="108"/>
        <v>0</v>
      </c>
      <c r="AP291" s="186">
        <f t="shared" si="109"/>
        <v>0</v>
      </c>
      <c r="AQ291" s="147">
        <f t="shared" si="110"/>
        <v>0</v>
      </c>
      <c r="AR291" s="147">
        <f t="shared" si="111"/>
        <v>0</v>
      </c>
      <c r="AS291" s="190">
        <f t="shared" si="112"/>
        <v>0</v>
      </c>
      <c r="AT291" s="189">
        <f t="shared" si="113"/>
        <v>0</v>
      </c>
    </row>
    <row r="292" spans="1:46" x14ac:dyDescent="0.2">
      <c r="A292" s="10">
        <f>+IF(OR(Y292&gt;0,I292&gt;0),MAX(A$14:A291)+1,0)</f>
        <v>0</v>
      </c>
      <c r="B292" s="12"/>
      <c r="C292" s="11"/>
      <c r="D292" s="435"/>
      <c r="E292" s="435"/>
      <c r="F292" s="435"/>
      <c r="G292" s="435"/>
      <c r="H292" s="435"/>
      <c r="I292" s="435">
        <f t="shared" si="92"/>
        <v>0</v>
      </c>
      <c r="J292" s="11"/>
      <c r="K292" s="435"/>
      <c r="L292" s="435"/>
      <c r="M292" s="435"/>
      <c r="N292" s="435"/>
      <c r="O292" s="435"/>
      <c r="P292" s="435">
        <f t="shared" si="93"/>
        <v>0</v>
      </c>
      <c r="Q292" s="11"/>
      <c r="R292" s="435"/>
      <c r="S292" s="435"/>
      <c r="T292" s="435"/>
      <c r="U292" s="435"/>
      <c r="V292" s="435"/>
      <c r="W292" s="435">
        <f t="shared" si="94"/>
        <v>0</v>
      </c>
      <c r="X292" s="447">
        <f t="shared" si="95"/>
        <v>0</v>
      </c>
      <c r="Y292" s="156">
        <f t="shared" si="96"/>
        <v>0</v>
      </c>
      <c r="Z292" s="11"/>
      <c r="AA292" s="11"/>
      <c r="AB292" s="156">
        <f t="shared" si="97"/>
        <v>0</v>
      </c>
      <c r="AC292" s="149"/>
      <c r="AD292" s="396">
        <f t="shared" si="98"/>
        <v>0</v>
      </c>
      <c r="AE292" s="157">
        <f t="shared" si="99"/>
        <v>0</v>
      </c>
      <c r="AF292" s="609"/>
      <c r="AG292" s="147">
        <f t="shared" si="100"/>
        <v>0</v>
      </c>
      <c r="AH292" s="147">
        <f t="shared" si="101"/>
        <v>0</v>
      </c>
      <c r="AI292" s="186">
        <f t="shared" si="102"/>
        <v>0</v>
      </c>
      <c r="AJ292" s="147">
        <f t="shared" si="103"/>
        <v>0</v>
      </c>
      <c r="AK292" s="147">
        <f t="shared" si="104"/>
        <v>0</v>
      </c>
      <c r="AL292" s="186">
        <f t="shared" si="105"/>
        <v>0</v>
      </c>
      <c r="AM292" s="182">
        <f t="shared" si="106"/>
        <v>0</v>
      </c>
      <c r="AN292" s="147">
        <f t="shared" si="107"/>
        <v>0</v>
      </c>
      <c r="AO292" s="147">
        <f t="shared" si="108"/>
        <v>0</v>
      </c>
      <c r="AP292" s="186">
        <f t="shared" si="109"/>
        <v>0</v>
      </c>
      <c r="AQ292" s="147">
        <f t="shared" si="110"/>
        <v>0</v>
      </c>
      <c r="AR292" s="147">
        <f t="shared" si="111"/>
        <v>0</v>
      </c>
      <c r="AS292" s="190">
        <f t="shared" si="112"/>
        <v>0</v>
      </c>
      <c r="AT292" s="189">
        <f t="shared" si="113"/>
        <v>0</v>
      </c>
    </row>
    <row r="293" spans="1:46" x14ac:dyDescent="0.2">
      <c r="A293" s="10">
        <f>+IF(OR(Y293&gt;0,I293&gt;0),MAX(A$14:A292)+1,0)</f>
        <v>0</v>
      </c>
      <c r="B293" s="12"/>
      <c r="C293" s="11"/>
      <c r="D293" s="435"/>
      <c r="E293" s="435"/>
      <c r="F293" s="435"/>
      <c r="G293" s="435"/>
      <c r="H293" s="435"/>
      <c r="I293" s="435">
        <f t="shared" si="92"/>
        <v>0</v>
      </c>
      <c r="J293" s="11"/>
      <c r="K293" s="435"/>
      <c r="L293" s="435"/>
      <c r="M293" s="435"/>
      <c r="N293" s="435"/>
      <c r="O293" s="435"/>
      <c r="P293" s="435">
        <f t="shared" si="93"/>
        <v>0</v>
      </c>
      <c r="Q293" s="11"/>
      <c r="R293" s="435"/>
      <c r="S293" s="435"/>
      <c r="T293" s="435"/>
      <c r="U293" s="435"/>
      <c r="V293" s="435"/>
      <c r="W293" s="435">
        <f t="shared" si="94"/>
        <v>0</v>
      </c>
      <c r="X293" s="447">
        <f t="shared" si="95"/>
        <v>0</v>
      </c>
      <c r="Y293" s="156">
        <f t="shared" si="96"/>
        <v>0</v>
      </c>
      <c r="Z293" s="11"/>
      <c r="AA293" s="11"/>
      <c r="AB293" s="156">
        <f t="shared" si="97"/>
        <v>0</v>
      </c>
      <c r="AC293" s="149"/>
      <c r="AD293" s="396">
        <f t="shared" si="98"/>
        <v>0</v>
      </c>
      <c r="AE293" s="157">
        <f t="shared" si="99"/>
        <v>0</v>
      </c>
      <c r="AF293" s="609"/>
      <c r="AG293" s="147">
        <f t="shared" si="100"/>
        <v>0</v>
      </c>
      <c r="AH293" s="147">
        <f t="shared" si="101"/>
        <v>0</v>
      </c>
      <c r="AI293" s="186">
        <f t="shared" si="102"/>
        <v>0</v>
      </c>
      <c r="AJ293" s="147">
        <f t="shared" si="103"/>
        <v>0</v>
      </c>
      <c r="AK293" s="147">
        <f t="shared" si="104"/>
        <v>0</v>
      </c>
      <c r="AL293" s="186">
        <f t="shared" si="105"/>
        <v>0</v>
      </c>
      <c r="AM293" s="182">
        <f t="shared" si="106"/>
        <v>0</v>
      </c>
      <c r="AN293" s="147">
        <f t="shared" si="107"/>
        <v>0</v>
      </c>
      <c r="AO293" s="147">
        <f t="shared" si="108"/>
        <v>0</v>
      </c>
      <c r="AP293" s="186">
        <f t="shared" si="109"/>
        <v>0</v>
      </c>
      <c r="AQ293" s="147">
        <f t="shared" si="110"/>
        <v>0</v>
      </c>
      <c r="AR293" s="147">
        <f t="shared" si="111"/>
        <v>0</v>
      </c>
      <c r="AS293" s="190">
        <f t="shared" si="112"/>
        <v>0</v>
      </c>
      <c r="AT293" s="189">
        <f t="shared" si="113"/>
        <v>0</v>
      </c>
    </row>
    <row r="294" spans="1:46" x14ac:dyDescent="0.2">
      <c r="A294" s="10">
        <f>+IF(OR(Y294&gt;0,I294&gt;0),MAX(A$14:A293)+1,0)</f>
        <v>0</v>
      </c>
      <c r="B294" s="12"/>
      <c r="C294" s="11"/>
      <c r="D294" s="435"/>
      <c r="E294" s="435"/>
      <c r="F294" s="435"/>
      <c r="G294" s="435"/>
      <c r="H294" s="435"/>
      <c r="I294" s="435">
        <f t="shared" si="92"/>
        <v>0</v>
      </c>
      <c r="J294" s="11"/>
      <c r="K294" s="435"/>
      <c r="L294" s="435"/>
      <c r="M294" s="435"/>
      <c r="N294" s="435"/>
      <c r="O294" s="435"/>
      <c r="P294" s="435">
        <f t="shared" si="93"/>
        <v>0</v>
      </c>
      <c r="Q294" s="11"/>
      <c r="R294" s="435"/>
      <c r="S294" s="435"/>
      <c r="T294" s="435"/>
      <c r="U294" s="435"/>
      <c r="V294" s="435"/>
      <c r="W294" s="435">
        <f t="shared" si="94"/>
        <v>0</v>
      </c>
      <c r="X294" s="447">
        <f t="shared" si="95"/>
        <v>0</v>
      </c>
      <c r="Y294" s="156">
        <f t="shared" si="96"/>
        <v>0</v>
      </c>
      <c r="Z294" s="11"/>
      <c r="AA294" s="11"/>
      <c r="AB294" s="156">
        <f t="shared" si="97"/>
        <v>0</v>
      </c>
      <c r="AC294" s="149"/>
      <c r="AD294" s="396">
        <f t="shared" si="98"/>
        <v>0</v>
      </c>
      <c r="AE294" s="157">
        <f t="shared" si="99"/>
        <v>0</v>
      </c>
      <c r="AF294" s="609"/>
      <c r="AG294" s="147">
        <f t="shared" si="100"/>
        <v>0</v>
      </c>
      <c r="AH294" s="147">
        <f t="shared" si="101"/>
        <v>0</v>
      </c>
      <c r="AI294" s="186">
        <f t="shared" si="102"/>
        <v>0</v>
      </c>
      <c r="AJ294" s="147">
        <f t="shared" si="103"/>
        <v>0</v>
      </c>
      <c r="AK294" s="147">
        <f t="shared" si="104"/>
        <v>0</v>
      </c>
      <c r="AL294" s="186">
        <f t="shared" si="105"/>
        <v>0</v>
      </c>
      <c r="AM294" s="182">
        <f t="shared" si="106"/>
        <v>0</v>
      </c>
      <c r="AN294" s="147">
        <f t="shared" si="107"/>
        <v>0</v>
      </c>
      <c r="AO294" s="147">
        <f t="shared" si="108"/>
        <v>0</v>
      </c>
      <c r="AP294" s="186">
        <f t="shared" si="109"/>
        <v>0</v>
      </c>
      <c r="AQ294" s="147">
        <f t="shared" si="110"/>
        <v>0</v>
      </c>
      <c r="AR294" s="147">
        <f t="shared" si="111"/>
        <v>0</v>
      </c>
      <c r="AS294" s="190">
        <f t="shared" si="112"/>
        <v>0</v>
      </c>
      <c r="AT294" s="189">
        <f t="shared" si="113"/>
        <v>0</v>
      </c>
    </row>
    <row r="295" spans="1:46" x14ac:dyDescent="0.2">
      <c r="A295" s="10">
        <f>+IF(OR(Y295&gt;0,I295&gt;0),MAX(A$14:A294)+1,0)</f>
        <v>0</v>
      </c>
      <c r="B295" s="12"/>
      <c r="C295" s="11"/>
      <c r="D295" s="435"/>
      <c r="E295" s="435"/>
      <c r="F295" s="435"/>
      <c r="G295" s="435"/>
      <c r="H295" s="435"/>
      <c r="I295" s="435">
        <f t="shared" si="92"/>
        <v>0</v>
      </c>
      <c r="J295" s="11"/>
      <c r="K295" s="435"/>
      <c r="L295" s="435"/>
      <c r="M295" s="435"/>
      <c r="N295" s="435"/>
      <c r="O295" s="435"/>
      <c r="P295" s="435">
        <f t="shared" si="93"/>
        <v>0</v>
      </c>
      <c r="Q295" s="11"/>
      <c r="R295" s="435"/>
      <c r="S295" s="435"/>
      <c r="T295" s="435"/>
      <c r="U295" s="435"/>
      <c r="V295" s="435"/>
      <c r="W295" s="435">
        <f t="shared" si="94"/>
        <v>0</v>
      </c>
      <c r="X295" s="447">
        <f t="shared" si="95"/>
        <v>0</v>
      </c>
      <c r="Y295" s="156">
        <f t="shared" si="96"/>
        <v>0</v>
      </c>
      <c r="Z295" s="11"/>
      <c r="AA295" s="11"/>
      <c r="AB295" s="156">
        <f t="shared" si="97"/>
        <v>0</v>
      </c>
      <c r="AC295" s="149"/>
      <c r="AD295" s="396">
        <f t="shared" si="98"/>
        <v>0</v>
      </c>
      <c r="AE295" s="157">
        <f t="shared" si="99"/>
        <v>0</v>
      </c>
      <c r="AF295" s="609"/>
      <c r="AG295" s="147">
        <f t="shared" si="100"/>
        <v>0</v>
      </c>
      <c r="AH295" s="147">
        <f t="shared" si="101"/>
        <v>0</v>
      </c>
      <c r="AI295" s="186">
        <f t="shared" si="102"/>
        <v>0</v>
      </c>
      <c r="AJ295" s="147">
        <f t="shared" si="103"/>
        <v>0</v>
      </c>
      <c r="AK295" s="147">
        <f t="shared" si="104"/>
        <v>0</v>
      </c>
      <c r="AL295" s="186">
        <f t="shared" si="105"/>
        <v>0</v>
      </c>
      <c r="AM295" s="182">
        <f t="shared" si="106"/>
        <v>0</v>
      </c>
      <c r="AN295" s="147">
        <f t="shared" si="107"/>
        <v>0</v>
      </c>
      <c r="AO295" s="147">
        <f t="shared" si="108"/>
        <v>0</v>
      </c>
      <c r="AP295" s="186">
        <f t="shared" si="109"/>
        <v>0</v>
      </c>
      <c r="AQ295" s="147">
        <f t="shared" si="110"/>
        <v>0</v>
      </c>
      <c r="AR295" s="147">
        <f t="shared" si="111"/>
        <v>0</v>
      </c>
      <c r="AS295" s="190">
        <f t="shared" si="112"/>
        <v>0</v>
      </c>
      <c r="AT295" s="189">
        <f t="shared" si="113"/>
        <v>0</v>
      </c>
    </row>
    <row r="296" spans="1:46" x14ac:dyDescent="0.2">
      <c r="A296" s="10">
        <f>+IF(OR(Y296&gt;0,I296&gt;0),MAX(A$14:A295)+1,0)</f>
        <v>0</v>
      </c>
      <c r="B296" s="12"/>
      <c r="C296" s="11"/>
      <c r="D296" s="435"/>
      <c r="E296" s="435"/>
      <c r="F296" s="435"/>
      <c r="G296" s="435"/>
      <c r="H296" s="435"/>
      <c r="I296" s="435">
        <f t="shared" si="92"/>
        <v>0</v>
      </c>
      <c r="J296" s="11"/>
      <c r="K296" s="435"/>
      <c r="L296" s="435"/>
      <c r="M296" s="435"/>
      <c r="N296" s="435"/>
      <c r="O296" s="435"/>
      <c r="P296" s="435">
        <f t="shared" si="93"/>
        <v>0</v>
      </c>
      <c r="Q296" s="11"/>
      <c r="R296" s="435"/>
      <c r="S296" s="435"/>
      <c r="T296" s="435"/>
      <c r="U296" s="435"/>
      <c r="V296" s="435"/>
      <c r="W296" s="435">
        <f t="shared" si="94"/>
        <v>0</v>
      </c>
      <c r="X296" s="447">
        <f t="shared" si="95"/>
        <v>0</v>
      </c>
      <c r="Y296" s="156">
        <f t="shared" si="96"/>
        <v>0</v>
      </c>
      <c r="Z296" s="11"/>
      <c r="AA296" s="11"/>
      <c r="AB296" s="156">
        <f t="shared" si="97"/>
        <v>0</v>
      </c>
      <c r="AC296" s="149"/>
      <c r="AD296" s="396">
        <f t="shared" si="98"/>
        <v>0</v>
      </c>
      <c r="AE296" s="157">
        <f t="shared" si="99"/>
        <v>0</v>
      </c>
      <c r="AF296" s="609"/>
      <c r="AG296" s="147">
        <f t="shared" si="100"/>
        <v>0</v>
      </c>
      <c r="AH296" s="147">
        <f t="shared" si="101"/>
        <v>0</v>
      </c>
      <c r="AI296" s="186">
        <f t="shared" si="102"/>
        <v>0</v>
      </c>
      <c r="AJ296" s="147">
        <f t="shared" si="103"/>
        <v>0</v>
      </c>
      <c r="AK296" s="147">
        <f t="shared" si="104"/>
        <v>0</v>
      </c>
      <c r="AL296" s="186">
        <f t="shared" si="105"/>
        <v>0</v>
      </c>
      <c r="AM296" s="182">
        <f t="shared" si="106"/>
        <v>0</v>
      </c>
      <c r="AN296" s="147">
        <f t="shared" si="107"/>
        <v>0</v>
      </c>
      <c r="AO296" s="147">
        <f t="shared" si="108"/>
        <v>0</v>
      </c>
      <c r="AP296" s="186">
        <f t="shared" si="109"/>
        <v>0</v>
      </c>
      <c r="AQ296" s="147">
        <f t="shared" si="110"/>
        <v>0</v>
      </c>
      <c r="AR296" s="147">
        <f t="shared" si="111"/>
        <v>0</v>
      </c>
      <c r="AS296" s="190">
        <f t="shared" si="112"/>
        <v>0</v>
      </c>
      <c r="AT296" s="189">
        <f t="shared" si="113"/>
        <v>0</v>
      </c>
    </row>
    <row r="297" spans="1:46" x14ac:dyDescent="0.2">
      <c r="A297" s="10">
        <f>+IF(OR(Y297&gt;0,I297&gt;0),MAX(A$14:A296)+1,0)</f>
        <v>0</v>
      </c>
      <c r="B297" s="12"/>
      <c r="C297" s="11"/>
      <c r="D297" s="435"/>
      <c r="E297" s="435"/>
      <c r="F297" s="435"/>
      <c r="G297" s="435"/>
      <c r="H297" s="435"/>
      <c r="I297" s="435">
        <f t="shared" si="92"/>
        <v>0</v>
      </c>
      <c r="J297" s="11"/>
      <c r="K297" s="435"/>
      <c r="L297" s="435"/>
      <c r="M297" s="435"/>
      <c r="N297" s="435"/>
      <c r="O297" s="435"/>
      <c r="P297" s="435">
        <f t="shared" si="93"/>
        <v>0</v>
      </c>
      <c r="Q297" s="11"/>
      <c r="R297" s="435"/>
      <c r="S297" s="435"/>
      <c r="T297" s="435"/>
      <c r="U297" s="435"/>
      <c r="V297" s="435"/>
      <c r="W297" s="435">
        <f t="shared" si="94"/>
        <v>0</v>
      </c>
      <c r="X297" s="447">
        <f t="shared" si="95"/>
        <v>0</v>
      </c>
      <c r="Y297" s="156">
        <f t="shared" si="96"/>
        <v>0</v>
      </c>
      <c r="Z297" s="11"/>
      <c r="AA297" s="11"/>
      <c r="AB297" s="156">
        <f t="shared" si="97"/>
        <v>0</v>
      </c>
      <c r="AC297" s="149"/>
      <c r="AD297" s="396">
        <f t="shared" si="98"/>
        <v>0</v>
      </c>
      <c r="AE297" s="157">
        <f t="shared" si="99"/>
        <v>0</v>
      </c>
      <c r="AF297" s="609"/>
      <c r="AG297" s="147">
        <f t="shared" si="100"/>
        <v>0</v>
      </c>
      <c r="AH297" s="147">
        <f t="shared" si="101"/>
        <v>0</v>
      </c>
      <c r="AI297" s="186">
        <f t="shared" si="102"/>
        <v>0</v>
      </c>
      <c r="AJ297" s="147">
        <f t="shared" si="103"/>
        <v>0</v>
      </c>
      <c r="AK297" s="147">
        <f t="shared" si="104"/>
        <v>0</v>
      </c>
      <c r="AL297" s="186">
        <f t="shared" si="105"/>
        <v>0</v>
      </c>
      <c r="AM297" s="182">
        <f t="shared" si="106"/>
        <v>0</v>
      </c>
      <c r="AN297" s="147">
        <f t="shared" si="107"/>
        <v>0</v>
      </c>
      <c r="AO297" s="147">
        <f t="shared" si="108"/>
        <v>0</v>
      </c>
      <c r="AP297" s="186">
        <f t="shared" si="109"/>
        <v>0</v>
      </c>
      <c r="AQ297" s="147">
        <f t="shared" si="110"/>
        <v>0</v>
      </c>
      <c r="AR297" s="147">
        <f t="shared" si="111"/>
        <v>0</v>
      </c>
      <c r="AS297" s="190">
        <f t="shared" si="112"/>
        <v>0</v>
      </c>
      <c r="AT297" s="189">
        <f t="shared" si="113"/>
        <v>0</v>
      </c>
    </row>
    <row r="298" spans="1:46" ht="40.799999999999997" x14ac:dyDescent="0.2">
      <c r="B298" s="154" t="s">
        <v>3</v>
      </c>
      <c r="C298" s="155">
        <f t="shared" ref="C298:X298" si="114">+SUM(C299:C335)</f>
        <v>0</v>
      </c>
      <c r="D298" s="155">
        <f t="shared" si="114"/>
        <v>0</v>
      </c>
      <c r="E298" s="155">
        <f t="shared" si="114"/>
        <v>0</v>
      </c>
      <c r="F298" s="155">
        <f t="shared" si="114"/>
        <v>0</v>
      </c>
      <c r="G298" s="155">
        <f t="shared" si="114"/>
        <v>0</v>
      </c>
      <c r="H298" s="155">
        <f t="shared" si="114"/>
        <v>0</v>
      </c>
      <c r="I298" s="155">
        <f t="shared" si="114"/>
        <v>0</v>
      </c>
      <c r="J298" s="155">
        <f>+SUM(J299:J335)</f>
        <v>0</v>
      </c>
      <c r="K298" s="155">
        <f t="shared" si="114"/>
        <v>0</v>
      </c>
      <c r="L298" s="155">
        <f t="shared" si="114"/>
        <v>0</v>
      </c>
      <c r="M298" s="155">
        <f t="shared" si="114"/>
        <v>0</v>
      </c>
      <c r="N298" s="155">
        <f t="shared" si="114"/>
        <v>0</v>
      </c>
      <c r="O298" s="155">
        <f t="shared" si="114"/>
        <v>0</v>
      </c>
      <c r="P298" s="155">
        <f t="shared" si="114"/>
        <v>0</v>
      </c>
      <c r="Q298" s="155">
        <f t="shared" si="114"/>
        <v>0</v>
      </c>
      <c r="R298" s="155">
        <f t="shared" si="114"/>
        <v>0</v>
      </c>
      <c r="S298" s="155">
        <f t="shared" si="114"/>
        <v>0</v>
      </c>
      <c r="T298" s="155">
        <f t="shared" si="114"/>
        <v>0</v>
      </c>
      <c r="U298" s="155">
        <f t="shared" si="114"/>
        <v>0</v>
      </c>
      <c r="V298" s="155">
        <f t="shared" si="114"/>
        <v>0</v>
      </c>
      <c r="W298" s="155">
        <f t="shared" si="114"/>
        <v>0</v>
      </c>
      <c r="X298" s="155">
        <f t="shared" si="114"/>
        <v>0</v>
      </c>
      <c r="Y298" s="155">
        <f>+SUM(Y299:Y335)</f>
        <v>0</v>
      </c>
      <c r="Z298" s="155">
        <f>+SUM(Z299:Z335)</f>
        <v>0</v>
      </c>
      <c r="AA298" s="155">
        <f>+SUM(AA299:AA335)</f>
        <v>0</v>
      </c>
      <c r="AB298" s="155">
        <f>+SUM(AB299:AB335)</f>
        <v>0</v>
      </c>
      <c r="AC298" s="229"/>
      <c r="AD298" s="392"/>
      <c r="AE298" s="155">
        <f>+SUM(AE299:AE335)</f>
        <v>0</v>
      </c>
      <c r="AF298" s="498"/>
      <c r="AG298" s="493">
        <f>+SUM(AG299:AG335)</f>
        <v>0</v>
      </c>
      <c r="AH298" s="155">
        <f>+SUM(AH299:AH335)</f>
        <v>0</v>
      </c>
      <c r="AI298" s="229">
        <f t="shared" ref="AI298:AT298" si="115">+SUM(AI299:AI335)</f>
        <v>0</v>
      </c>
      <c r="AJ298" s="229">
        <f t="shared" si="115"/>
        <v>0</v>
      </c>
      <c r="AK298" s="229">
        <f t="shared" si="115"/>
        <v>0</v>
      </c>
      <c r="AL298" s="229">
        <f t="shared" si="115"/>
        <v>0</v>
      </c>
      <c r="AM298" s="229">
        <f t="shared" si="115"/>
        <v>0</v>
      </c>
      <c r="AN298" s="229">
        <f t="shared" si="115"/>
        <v>0</v>
      </c>
      <c r="AO298" s="229">
        <f t="shared" si="115"/>
        <v>0</v>
      </c>
      <c r="AP298" s="229">
        <f>+SUM(AP299:AP335)</f>
        <v>0</v>
      </c>
      <c r="AQ298" s="229">
        <f t="shared" si="115"/>
        <v>0</v>
      </c>
      <c r="AR298" s="229">
        <f t="shared" si="115"/>
        <v>0</v>
      </c>
      <c r="AS298" s="229">
        <f t="shared" si="115"/>
        <v>0</v>
      </c>
      <c r="AT298" s="229">
        <f t="shared" si="115"/>
        <v>0</v>
      </c>
    </row>
    <row r="299" spans="1:46" x14ac:dyDescent="0.2">
      <c r="A299" s="10">
        <f>+IF(OR(Y299&gt;0,I299&gt;0),MAX(A$14:A298)+1,0)</f>
        <v>0</v>
      </c>
      <c r="B299" s="12"/>
      <c r="C299" s="11"/>
      <c r="D299" s="435"/>
      <c r="E299" s="435"/>
      <c r="F299" s="435"/>
      <c r="G299" s="435"/>
      <c r="H299" s="435"/>
      <c r="I299" s="435">
        <f t="shared" ref="I299:I335" si="116">+C299+SUM(E299:H299)</f>
        <v>0</v>
      </c>
      <c r="J299" s="11"/>
      <c r="K299" s="435"/>
      <c r="L299" s="435"/>
      <c r="M299" s="435"/>
      <c r="N299" s="435"/>
      <c r="O299" s="435"/>
      <c r="P299" s="435">
        <f t="shared" ref="P299:P335" si="117">+J299+SUM(L299:O299)</f>
        <v>0</v>
      </c>
      <c r="Q299" s="11"/>
      <c r="R299" s="435"/>
      <c r="S299" s="435"/>
      <c r="T299" s="435"/>
      <c r="U299" s="435"/>
      <c r="V299" s="435"/>
      <c r="W299" s="435">
        <f t="shared" ref="W299:W335" si="118">+Q299+SUM(S299:V299)</f>
        <v>0</v>
      </c>
      <c r="X299" s="447">
        <f t="shared" ref="X299:X335" si="119">+J299+Q299</f>
        <v>0</v>
      </c>
      <c r="Y299" s="156">
        <f t="shared" ref="Y299:Y335" si="120">+P299+W299</f>
        <v>0</v>
      </c>
      <c r="Z299" s="11"/>
      <c r="AA299" s="11"/>
      <c r="AB299" s="156">
        <f t="shared" ref="AB299:AB335" si="121">+Z299+AA299</f>
        <v>0</v>
      </c>
      <c r="AC299" s="149"/>
      <c r="AD299" s="396">
        <f t="shared" ref="AD299:AD335" si="122">+AC299+AC299*$AD$11</f>
        <v>0</v>
      </c>
      <c r="AE299" s="157">
        <f t="shared" ref="AE299:AE335" si="123">+AB299*AD299</f>
        <v>0</v>
      </c>
      <c r="AF299" s="609"/>
      <c r="AG299" s="147">
        <f t="shared" ref="AG299:AG335" si="124">+AE299*C299</f>
        <v>0</v>
      </c>
      <c r="AH299" s="147">
        <f t="shared" ref="AH299:AH335" si="125">+AE299*J299+AE299*Q299*0.8</f>
        <v>0</v>
      </c>
      <c r="AI299" s="186">
        <f t="shared" ref="AI299:AI335" si="126">+AG299+AH299</f>
        <v>0</v>
      </c>
      <c r="AJ299" s="147">
        <f t="shared" ref="AJ299:AJ335" si="127">+($AE299-$AJ$6)/$AJ$8*C299</f>
        <v>0</v>
      </c>
      <c r="AK299" s="147">
        <f t="shared" ref="AK299:AK335" si="128">+($AE299-$AJ$6)/$AJ$8*J299+($AE299-$AJ$6)/$AJ$8*Q299*0.8</f>
        <v>0</v>
      </c>
      <c r="AL299" s="186">
        <f t="shared" ref="AL299:AL335" si="129">+AJ299+AK299</f>
        <v>0</v>
      </c>
      <c r="AM299" s="182">
        <f t="shared" ref="AM299:AM335" si="130">+AL299*(AM$10+AF299)</f>
        <v>0</v>
      </c>
      <c r="AN299" s="147">
        <f t="shared" si="107"/>
        <v>0</v>
      </c>
      <c r="AO299" s="147">
        <f t="shared" si="108"/>
        <v>0</v>
      </c>
      <c r="AP299" s="186">
        <f t="shared" ref="AP299:AP335" si="131">+AN299+AO299</f>
        <v>0</v>
      </c>
      <c r="AQ299" s="147">
        <f t="shared" ref="AQ299:AQ335" si="132">+($AE299-$AJ$6)/$AJ$8*$I299</f>
        <v>0</v>
      </c>
      <c r="AR299" s="147">
        <f t="shared" ref="AR299:AR335" si="133">+($AE299-$AJ$6)/$AJ$8*$P299+($AE299-$AJ$6)/$AJ$8*$W299*0.8</f>
        <v>0</v>
      </c>
      <c r="AS299" s="190">
        <f t="shared" ref="AS299:AS335" si="134">+AQ299+AR299</f>
        <v>0</v>
      </c>
      <c r="AT299" s="189">
        <f t="shared" ref="AT299:AT335" si="135">+AS299*(AT$10+AF299)</f>
        <v>0</v>
      </c>
    </row>
    <row r="300" spans="1:46" x14ac:dyDescent="0.2">
      <c r="A300" s="10">
        <f>+IF(OR(Y300&gt;0,I300&gt;0),MAX(A$14:A299)+1,0)</f>
        <v>0</v>
      </c>
      <c r="B300" s="12"/>
      <c r="C300" s="11"/>
      <c r="D300" s="435"/>
      <c r="E300" s="435"/>
      <c r="F300" s="435"/>
      <c r="G300" s="435"/>
      <c r="H300" s="435"/>
      <c r="I300" s="435">
        <f t="shared" si="116"/>
        <v>0</v>
      </c>
      <c r="J300" s="11"/>
      <c r="K300" s="435"/>
      <c r="L300" s="435"/>
      <c r="M300" s="435"/>
      <c r="N300" s="435"/>
      <c r="O300" s="435"/>
      <c r="P300" s="435">
        <f t="shared" si="117"/>
        <v>0</v>
      </c>
      <c r="Q300" s="11"/>
      <c r="R300" s="435"/>
      <c r="S300" s="435"/>
      <c r="T300" s="435"/>
      <c r="U300" s="435"/>
      <c r="V300" s="435"/>
      <c r="W300" s="435">
        <f t="shared" si="118"/>
        <v>0</v>
      </c>
      <c r="X300" s="447">
        <f t="shared" si="119"/>
        <v>0</v>
      </c>
      <c r="Y300" s="156">
        <f t="shared" si="120"/>
        <v>0</v>
      </c>
      <c r="Z300" s="11"/>
      <c r="AA300" s="11"/>
      <c r="AB300" s="156">
        <f t="shared" si="121"/>
        <v>0</v>
      </c>
      <c r="AC300" s="149"/>
      <c r="AD300" s="396">
        <f t="shared" si="122"/>
        <v>0</v>
      </c>
      <c r="AE300" s="157">
        <f t="shared" si="123"/>
        <v>0</v>
      </c>
      <c r="AF300" s="609"/>
      <c r="AG300" s="147">
        <f t="shared" si="124"/>
        <v>0</v>
      </c>
      <c r="AH300" s="147">
        <f t="shared" si="125"/>
        <v>0</v>
      </c>
      <c r="AI300" s="186">
        <f t="shared" si="126"/>
        <v>0</v>
      </c>
      <c r="AJ300" s="147">
        <f t="shared" si="127"/>
        <v>0</v>
      </c>
      <c r="AK300" s="147">
        <f t="shared" si="128"/>
        <v>0</v>
      </c>
      <c r="AL300" s="186">
        <f t="shared" si="129"/>
        <v>0</v>
      </c>
      <c r="AM300" s="182">
        <f t="shared" si="130"/>
        <v>0</v>
      </c>
      <c r="AN300" s="147">
        <f t="shared" si="107"/>
        <v>0</v>
      </c>
      <c r="AO300" s="147">
        <f t="shared" si="108"/>
        <v>0</v>
      </c>
      <c r="AP300" s="186">
        <f t="shared" si="131"/>
        <v>0</v>
      </c>
      <c r="AQ300" s="147">
        <f t="shared" si="132"/>
        <v>0</v>
      </c>
      <c r="AR300" s="147">
        <f t="shared" si="133"/>
        <v>0</v>
      </c>
      <c r="AS300" s="190">
        <f t="shared" si="134"/>
        <v>0</v>
      </c>
      <c r="AT300" s="189">
        <f t="shared" si="135"/>
        <v>0</v>
      </c>
    </row>
    <row r="301" spans="1:46" x14ac:dyDescent="0.2">
      <c r="A301" s="10">
        <f>+IF(OR(Y301&gt;0,I301&gt;0),MAX(A$14:A300)+1,0)</f>
        <v>0</v>
      </c>
      <c r="B301" s="12"/>
      <c r="C301" s="11"/>
      <c r="D301" s="435"/>
      <c r="E301" s="435"/>
      <c r="F301" s="435"/>
      <c r="G301" s="435"/>
      <c r="H301" s="435"/>
      <c r="I301" s="435">
        <f t="shared" si="116"/>
        <v>0</v>
      </c>
      <c r="J301" s="11"/>
      <c r="K301" s="435"/>
      <c r="L301" s="435"/>
      <c r="M301" s="435"/>
      <c r="N301" s="435"/>
      <c r="O301" s="435"/>
      <c r="P301" s="435">
        <f t="shared" si="117"/>
        <v>0</v>
      </c>
      <c r="Q301" s="11"/>
      <c r="R301" s="435"/>
      <c r="S301" s="435"/>
      <c r="T301" s="435"/>
      <c r="U301" s="435"/>
      <c r="V301" s="435"/>
      <c r="W301" s="435">
        <f t="shared" si="118"/>
        <v>0</v>
      </c>
      <c r="X301" s="447">
        <f t="shared" si="119"/>
        <v>0</v>
      </c>
      <c r="Y301" s="156">
        <f t="shared" si="120"/>
        <v>0</v>
      </c>
      <c r="Z301" s="11"/>
      <c r="AA301" s="11"/>
      <c r="AB301" s="156">
        <f t="shared" si="121"/>
        <v>0</v>
      </c>
      <c r="AC301" s="149"/>
      <c r="AD301" s="396">
        <f t="shared" si="122"/>
        <v>0</v>
      </c>
      <c r="AE301" s="157">
        <f t="shared" si="123"/>
        <v>0</v>
      </c>
      <c r="AF301" s="609"/>
      <c r="AG301" s="147">
        <f t="shared" si="124"/>
        <v>0</v>
      </c>
      <c r="AH301" s="147">
        <f t="shared" si="125"/>
        <v>0</v>
      </c>
      <c r="AI301" s="186">
        <f t="shared" si="126"/>
        <v>0</v>
      </c>
      <c r="AJ301" s="147">
        <f t="shared" si="127"/>
        <v>0</v>
      </c>
      <c r="AK301" s="147">
        <f t="shared" si="128"/>
        <v>0</v>
      </c>
      <c r="AL301" s="186">
        <f t="shared" si="129"/>
        <v>0</v>
      </c>
      <c r="AM301" s="182">
        <f t="shared" si="130"/>
        <v>0</v>
      </c>
      <c r="AN301" s="147">
        <f t="shared" si="107"/>
        <v>0</v>
      </c>
      <c r="AO301" s="147">
        <f t="shared" si="108"/>
        <v>0</v>
      </c>
      <c r="AP301" s="186">
        <f t="shared" si="131"/>
        <v>0</v>
      </c>
      <c r="AQ301" s="147">
        <f t="shared" si="132"/>
        <v>0</v>
      </c>
      <c r="AR301" s="147">
        <f t="shared" si="133"/>
        <v>0</v>
      </c>
      <c r="AS301" s="190">
        <f t="shared" si="134"/>
        <v>0</v>
      </c>
      <c r="AT301" s="189">
        <f t="shared" si="135"/>
        <v>0</v>
      </c>
    </row>
    <row r="302" spans="1:46" x14ac:dyDescent="0.2">
      <c r="A302" s="10">
        <f>+IF(OR(Y302&gt;0,I302&gt;0),MAX(A$14:A301)+1,0)</f>
        <v>0</v>
      </c>
      <c r="B302" s="12"/>
      <c r="C302" s="11"/>
      <c r="D302" s="435"/>
      <c r="E302" s="435"/>
      <c r="F302" s="435"/>
      <c r="G302" s="435"/>
      <c r="H302" s="435"/>
      <c r="I302" s="435">
        <f t="shared" si="116"/>
        <v>0</v>
      </c>
      <c r="J302" s="11"/>
      <c r="K302" s="435"/>
      <c r="L302" s="435"/>
      <c r="M302" s="435"/>
      <c r="N302" s="435"/>
      <c r="O302" s="435"/>
      <c r="P302" s="435">
        <f t="shared" si="117"/>
        <v>0</v>
      </c>
      <c r="Q302" s="11"/>
      <c r="R302" s="435"/>
      <c r="S302" s="435"/>
      <c r="T302" s="435"/>
      <c r="U302" s="435"/>
      <c r="V302" s="435"/>
      <c r="W302" s="435">
        <f t="shared" si="118"/>
        <v>0</v>
      </c>
      <c r="X302" s="447">
        <f t="shared" si="119"/>
        <v>0</v>
      </c>
      <c r="Y302" s="156">
        <f t="shared" si="120"/>
        <v>0</v>
      </c>
      <c r="Z302" s="11"/>
      <c r="AA302" s="11"/>
      <c r="AB302" s="156">
        <f t="shared" si="121"/>
        <v>0</v>
      </c>
      <c r="AC302" s="149"/>
      <c r="AD302" s="396">
        <f t="shared" si="122"/>
        <v>0</v>
      </c>
      <c r="AE302" s="157">
        <f t="shared" si="123"/>
        <v>0</v>
      </c>
      <c r="AF302" s="609"/>
      <c r="AG302" s="147">
        <f t="shared" si="124"/>
        <v>0</v>
      </c>
      <c r="AH302" s="147">
        <f t="shared" si="125"/>
        <v>0</v>
      </c>
      <c r="AI302" s="186">
        <f t="shared" si="126"/>
        <v>0</v>
      </c>
      <c r="AJ302" s="147">
        <f t="shared" si="127"/>
        <v>0</v>
      </c>
      <c r="AK302" s="147">
        <f t="shared" si="128"/>
        <v>0</v>
      </c>
      <c r="AL302" s="186">
        <f t="shared" si="129"/>
        <v>0</v>
      </c>
      <c r="AM302" s="182">
        <f t="shared" si="130"/>
        <v>0</v>
      </c>
      <c r="AN302" s="147">
        <f t="shared" si="107"/>
        <v>0</v>
      </c>
      <c r="AO302" s="147">
        <f t="shared" si="108"/>
        <v>0</v>
      </c>
      <c r="AP302" s="186">
        <f t="shared" si="131"/>
        <v>0</v>
      </c>
      <c r="AQ302" s="147">
        <f t="shared" si="132"/>
        <v>0</v>
      </c>
      <c r="AR302" s="147">
        <f t="shared" si="133"/>
        <v>0</v>
      </c>
      <c r="AS302" s="190">
        <f t="shared" si="134"/>
        <v>0</v>
      </c>
      <c r="AT302" s="189">
        <f t="shared" si="135"/>
        <v>0</v>
      </c>
    </row>
    <row r="303" spans="1:46" x14ac:dyDescent="0.2">
      <c r="A303" s="10">
        <f>+IF(OR(Y303&gt;0,I303&gt;0),MAX(A$14:A302)+1,0)</f>
        <v>0</v>
      </c>
      <c r="B303" s="12"/>
      <c r="C303" s="11"/>
      <c r="D303" s="435"/>
      <c r="E303" s="435"/>
      <c r="F303" s="435"/>
      <c r="G303" s="435"/>
      <c r="H303" s="435"/>
      <c r="I303" s="435">
        <f t="shared" si="116"/>
        <v>0</v>
      </c>
      <c r="J303" s="11"/>
      <c r="K303" s="435"/>
      <c r="L303" s="435"/>
      <c r="M303" s="435"/>
      <c r="N303" s="435"/>
      <c r="O303" s="435"/>
      <c r="P303" s="435">
        <f t="shared" si="117"/>
        <v>0</v>
      </c>
      <c r="Q303" s="11"/>
      <c r="R303" s="435"/>
      <c r="S303" s="435"/>
      <c r="T303" s="435"/>
      <c r="U303" s="435"/>
      <c r="V303" s="435"/>
      <c r="W303" s="435">
        <f t="shared" si="118"/>
        <v>0</v>
      </c>
      <c r="X303" s="447">
        <f t="shared" si="119"/>
        <v>0</v>
      </c>
      <c r="Y303" s="156">
        <f t="shared" si="120"/>
        <v>0</v>
      </c>
      <c r="Z303" s="11"/>
      <c r="AA303" s="11"/>
      <c r="AB303" s="156">
        <f t="shared" si="121"/>
        <v>0</v>
      </c>
      <c r="AC303" s="149"/>
      <c r="AD303" s="396">
        <f t="shared" si="122"/>
        <v>0</v>
      </c>
      <c r="AE303" s="157">
        <f t="shared" si="123"/>
        <v>0</v>
      </c>
      <c r="AF303" s="609"/>
      <c r="AG303" s="147">
        <f t="shared" si="124"/>
        <v>0</v>
      </c>
      <c r="AH303" s="147">
        <f t="shared" si="125"/>
        <v>0</v>
      </c>
      <c r="AI303" s="186">
        <f t="shared" si="126"/>
        <v>0</v>
      </c>
      <c r="AJ303" s="147">
        <f t="shared" si="127"/>
        <v>0</v>
      </c>
      <c r="AK303" s="147">
        <f t="shared" si="128"/>
        <v>0</v>
      </c>
      <c r="AL303" s="186">
        <f t="shared" si="129"/>
        <v>0</v>
      </c>
      <c r="AM303" s="182">
        <f t="shared" si="130"/>
        <v>0</v>
      </c>
      <c r="AN303" s="147">
        <f t="shared" si="107"/>
        <v>0</v>
      </c>
      <c r="AO303" s="147">
        <f t="shared" si="108"/>
        <v>0</v>
      </c>
      <c r="AP303" s="186">
        <f t="shared" si="131"/>
        <v>0</v>
      </c>
      <c r="AQ303" s="147">
        <f t="shared" si="132"/>
        <v>0</v>
      </c>
      <c r="AR303" s="147">
        <f t="shared" si="133"/>
        <v>0</v>
      </c>
      <c r="AS303" s="190">
        <f t="shared" si="134"/>
        <v>0</v>
      </c>
      <c r="AT303" s="189">
        <f t="shared" si="135"/>
        <v>0</v>
      </c>
    </row>
    <row r="304" spans="1:46" x14ac:dyDescent="0.2">
      <c r="A304" s="10">
        <f>+IF(OR(Y304&gt;0,I304&gt;0),MAX(A$14:A303)+1,0)</f>
        <v>0</v>
      </c>
      <c r="B304" s="12"/>
      <c r="C304" s="11"/>
      <c r="D304" s="435"/>
      <c r="E304" s="435"/>
      <c r="F304" s="435"/>
      <c r="G304" s="435"/>
      <c r="H304" s="435"/>
      <c r="I304" s="435">
        <f t="shared" si="116"/>
        <v>0</v>
      </c>
      <c r="J304" s="11"/>
      <c r="K304" s="435"/>
      <c r="L304" s="435"/>
      <c r="M304" s="435"/>
      <c r="N304" s="435"/>
      <c r="O304" s="435"/>
      <c r="P304" s="435">
        <f t="shared" si="117"/>
        <v>0</v>
      </c>
      <c r="Q304" s="11"/>
      <c r="R304" s="435"/>
      <c r="S304" s="435"/>
      <c r="T304" s="435"/>
      <c r="U304" s="435"/>
      <c r="V304" s="435"/>
      <c r="W304" s="435">
        <f t="shared" si="118"/>
        <v>0</v>
      </c>
      <c r="X304" s="447">
        <f t="shared" si="119"/>
        <v>0</v>
      </c>
      <c r="Y304" s="156">
        <f t="shared" si="120"/>
        <v>0</v>
      </c>
      <c r="Z304" s="11"/>
      <c r="AA304" s="11"/>
      <c r="AB304" s="156">
        <f t="shared" si="121"/>
        <v>0</v>
      </c>
      <c r="AC304" s="149"/>
      <c r="AD304" s="396">
        <f t="shared" si="122"/>
        <v>0</v>
      </c>
      <c r="AE304" s="157">
        <f t="shared" si="123"/>
        <v>0</v>
      </c>
      <c r="AF304" s="609"/>
      <c r="AG304" s="147">
        <f t="shared" si="124"/>
        <v>0</v>
      </c>
      <c r="AH304" s="147">
        <f t="shared" si="125"/>
        <v>0</v>
      </c>
      <c r="AI304" s="186">
        <f t="shared" si="126"/>
        <v>0</v>
      </c>
      <c r="AJ304" s="147">
        <f t="shared" si="127"/>
        <v>0</v>
      </c>
      <c r="AK304" s="147">
        <f t="shared" si="128"/>
        <v>0</v>
      </c>
      <c r="AL304" s="186">
        <f t="shared" si="129"/>
        <v>0</v>
      </c>
      <c r="AM304" s="182">
        <f t="shared" si="130"/>
        <v>0</v>
      </c>
      <c r="AN304" s="147">
        <f t="shared" si="107"/>
        <v>0</v>
      </c>
      <c r="AO304" s="147">
        <f t="shared" si="108"/>
        <v>0</v>
      </c>
      <c r="AP304" s="186">
        <f t="shared" si="131"/>
        <v>0</v>
      </c>
      <c r="AQ304" s="147">
        <f t="shared" si="132"/>
        <v>0</v>
      </c>
      <c r="AR304" s="147">
        <f t="shared" si="133"/>
        <v>0</v>
      </c>
      <c r="AS304" s="190">
        <f t="shared" si="134"/>
        <v>0</v>
      </c>
      <c r="AT304" s="189">
        <f t="shared" si="135"/>
        <v>0</v>
      </c>
    </row>
    <row r="305" spans="1:46" x14ac:dyDescent="0.2">
      <c r="A305" s="10">
        <f>+IF(OR(Y305&gt;0,I305&gt;0),MAX(A$14:A304)+1,0)</f>
        <v>0</v>
      </c>
      <c r="B305" s="12"/>
      <c r="C305" s="11"/>
      <c r="D305" s="435"/>
      <c r="E305" s="435"/>
      <c r="F305" s="435"/>
      <c r="G305" s="435"/>
      <c r="H305" s="435"/>
      <c r="I305" s="435">
        <f t="shared" si="116"/>
        <v>0</v>
      </c>
      <c r="J305" s="11"/>
      <c r="K305" s="435"/>
      <c r="L305" s="435"/>
      <c r="M305" s="435"/>
      <c r="N305" s="435"/>
      <c r="O305" s="435"/>
      <c r="P305" s="435">
        <f t="shared" si="117"/>
        <v>0</v>
      </c>
      <c r="Q305" s="11"/>
      <c r="R305" s="435"/>
      <c r="S305" s="435"/>
      <c r="T305" s="435"/>
      <c r="U305" s="435"/>
      <c r="V305" s="435"/>
      <c r="W305" s="435">
        <f t="shared" si="118"/>
        <v>0</v>
      </c>
      <c r="X305" s="447">
        <f t="shared" si="119"/>
        <v>0</v>
      </c>
      <c r="Y305" s="156">
        <f t="shared" si="120"/>
        <v>0</v>
      </c>
      <c r="Z305" s="11"/>
      <c r="AA305" s="11"/>
      <c r="AB305" s="156">
        <f t="shared" si="121"/>
        <v>0</v>
      </c>
      <c r="AC305" s="149"/>
      <c r="AD305" s="396">
        <f t="shared" si="122"/>
        <v>0</v>
      </c>
      <c r="AE305" s="157">
        <f t="shared" si="123"/>
        <v>0</v>
      </c>
      <c r="AF305" s="609"/>
      <c r="AG305" s="147">
        <f t="shared" si="124"/>
        <v>0</v>
      </c>
      <c r="AH305" s="147">
        <f t="shared" si="125"/>
        <v>0</v>
      </c>
      <c r="AI305" s="186">
        <f t="shared" si="126"/>
        <v>0</v>
      </c>
      <c r="AJ305" s="147">
        <f t="shared" si="127"/>
        <v>0</v>
      </c>
      <c r="AK305" s="147">
        <f t="shared" si="128"/>
        <v>0</v>
      </c>
      <c r="AL305" s="186">
        <f t="shared" si="129"/>
        <v>0</v>
      </c>
      <c r="AM305" s="182">
        <f t="shared" si="130"/>
        <v>0</v>
      </c>
      <c r="AN305" s="147">
        <f t="shared" si="107"/>
        <v>0</v>
      </c>
      <c r="AO305" s="147">
        <f t="shared" si="108"/>
        <v>0</v>
      </c>
      <c r="AP305" s="186">
        <f t="shared" si="131"/>
        <v>0</v>
      </c>
      <c r="AQ305" s="147">
        <f t="shared" si="132"/>
        <v>0</v>
      </c>
      <c r="AR305" s="147">
        <f t="shared" si="133"/>
        <v>0</v>
      </c>
      <c r="AS305" s="190">
        <f t="shared" si="134"/>
        <v>0</v>
      </c>
      <c r="AT305" s="189">
        <f t="shared" si="135"/>
        <v>0</v>
      </c>
    </row>
    <row r="306" spans="1:46" x14ac:dyDescent="0.2">
      <c r="A306" s="10">
        <f>+IF(OR(Y306&gt;0,I306&gt;0),MAX(A$14:A305)+1,0)</f>
        <v>0</v>
      </c>
      <c r="B306" s="12"/>
      <c r="C306" s="11"/>
      <c r="D306" s="435"/>
      <c r="E306" s="435"/>
      <c r="F306" s="435"/>
      <c r="G306" s="435"/>
      <c r="H306" s="435"/>
      <c r="I306" s="435">
        <f t="shared" si="116"/>
        <v>0</v>
      </c>
      <c r="J306" s="11"/>
      <c r="K306" s="435"/>
      <c r="L306" s="435"/>
      <c r="M306" s="435"/>
      <c r="N306" s="435"/>
      <c r="O306" s="435"/>
      <c r="P306" s="435">
        <f t="shared" si="117"/>
        <v>0</v>
      </c>
      <c r="Q306" s="11"/>
      <c r="R306" s="435"/>
      <c r="S306" s="435"/>
      <c r="T306" s="435"/>
      <c r="U306" s="435"/>
      <c r="V306" s="435"/>
      <c r="W306" s="435">
        <f t="shared" si="118"/>
        <v>0</v>
      </c>
      <c r="X306" s="447">
        <f t="shared" si="119"/>
        <v>0</v>
      </c>
      <c r="Y306" s="156">
        <f t="shared" si="120"/>
        <v>0</v>
      </c>
      <c r="Z306" s="11"/>
      <c r="AA306" s="11"/>
      <c r="AB306" s="156">
        <f t="shared" si="121"/>
        <v>0</v>
      </c>
      <c r="AC306" s="149"/>
      <c r="AD306" s="396">
        <f t="shared" si="122"/>
        <v>0</v>
      </c>
      <c r="AE306" s="157">
        <f t="shared" si="123"/>
        <v>0</v>
      </c>
      <c r="AF306" s="609"/>
      <c r="AG306" s="147">
        <f t="shared" si="124"/>
        <v>0</v>
      </c>
      <c r="AH306" s="147">
        <f t="shared" si="125"/>
        <v>0</v>
      </c>
      <c r="AI306" s="186">
        <f t="shared" si="126"/>
        <v>0</v>
      </c>
      <c r="AJ306" s="147">
        <f t="shared" si="127"/>
        <v>0</v>
      </c>
      <c r="AK306" s="147">
        <f t="shared" si="128"/>
        <v>0</v>
      </c>
      <c r="AL306" s="186">
        <f t="shared" si="129"/>
        <v>0</v>
      </c>
      <c r="AM306" s="182">
        <f t="shared" si="130"/>
        <v>0</v>
      </c>
      <c r="AN306" s="147">
        <f t="shared" si="107"/>
        <v>0</v>
      </c>
      <c r="AO306" s="147">
        <f t="shared" si="108"/>
        <v>0</v>
      </c>
      <c r="AP306" s="186">
        <f t="shared" si="131"/>
        <v>0</v>
      </c>
      <c r="AQ306" s="147">
        <f t="shared" si="132"/>
        <v>0</v>
      </c>
      <c r="AR306" s="147">
        <f t="shared" si="133"/>
        <v>0</v>
      </c>
      <c r="AS306" s="190">
        <f t="shared" si="134"/>
        <v>0</v>
      </c>
      <c r="AT306" s="189">
        <f t="shared" si="135"/>
        <v>0</v>
      </c>
    </row>
    <row r="307" spans="1:46" x14ac:dyDescent="0.2">
      <c r="A307" s="10">
        <f>+IF(OR(Y307&gt;0,I307&gt;0),MAX(A$14:A306)+1,0)</f>
        <v>0</v>
      </c>
      <c r="B307" s="12"/>
      <c r="C307" s="11"/>
      <c r="D307" s="435"/>
      <c r="E307" s="435"/>
      <c r="F307" s="435"/>
      <c r="G307" s="435"/>
      <c r="H307" s="435"/>
      <c r="I307" s="435">
        <f t="shared" si="116"/>
        <v>0</v>
      </c>
      <c r="J307" s="11"/>
      <c r="K307" s="435"/>
      <c r="L307" s="435"/>
      <c r="M307" s="435"/>
      <c r="N307" s="435"/>
      <c r="O307" s="435"/>
      <c r="P307" s="435">
        <f t="shared" si="117"/>
        <v>0</v>
      </c>
      <c r="Q307" s="11"/>
      <c r="R307" s="435"/>
      <c r="S307" s="435"/>
      <c r="T307" s="435"/>
      <c r="U307" s="435"/>
      <c r="V307" s="435"/>
      <c r="W307" s="435">
        <f t="shared" si="118"/>
        <v>0</v>
      </c>
      <c r="X307" s="447">
        <f t="shared" si="119"/>
        <v>0</v>
      </c>
      <c r="Y307" s="156">
        <f t="shared" si="120"/>
        <v>0</v>
      </c>
      <c r="Z307" s="11"/>
      <c r="AA307" s="11"/>
      <c r="AB307" s="156">
        <f t="shared" si="121"/>
        <v>0</v>
      </c>
      <c r="AC307" s="149"/>
      <c r="AD307" s="396">
        <f t="shared" si="122"/>
        <v>0</v>
      </c>
      <c r="AE307" s="157">
        <f t="shared" si="123"/>
        <v>0</v>
      </c>
      <c r="AF307" s="609"/>
      <c r="AG307" s="147">
        <f t="shared" si="124"/>
        <v>0</v>
      </c>
      <c r="AH307" s="147">
        <f t="shared" si="125"/>
        <v>0</v>
      </c>
      <c r="AI307" s="186">
        <f t="shared" si="126"/>
        <v>0</v>
      </c>
      <c r="AJ307" s="147">
        <f t="shared" si="127"/>
        <v>0</v>
      </c>
      <c r="AK307" s="147">
        <f t="shared" si="128"/>
        <v>0</v>
      </c>
      <c r="AL307" s="186">
        <f t="shared" si="129"/>
        <v>0</v>
      </c>
      <c r="AM307" s="182">
        <f t="shared" si="130"/>
        <v>0</v>
      </c>
      <c r="AN307" s="147">
        <f t="shared" si="107"/>
        <v>0</v>
      </c>
      <c r="AO307" s="147">
        <f t="shared" si="108"/>
        <v>0</v>
      </c>
      <c r="AP307" s="186">
        <f t="shared" si="131"/>
        <v>0</v>
      </c>
      <c r="AQ307" s="147">
        <f t="shared" si="132"/>
        <v>0</v>
      </c>
      <c r="AR307" s="147">
        <f t="shared" si="133"/>
        <v>0</v>
      </c>
      <c r="AS307" s="190">
        <f t="shared" si="134"/>
        <v>0</v>
      </c>
      <c r="AT307" s="189">
        <f t="shared" si="135"/>
        <v>0</v>
      </c>
    </row>
    <row r="308" spans="1:46" x14ac:dyDescent="0.2">
      <c r="A308" s="10">
        <f>+IF(OR(Y308&gt;0,I308&gt;0),MAX(A$14:A307)+1,0)</f>
        <v>0</v>
      </c>
      <c r="B308" s="12"/>
      <c r="C308" s="11"/>
      <c r="D308" s="435"/>
      <c r="E308" s="435"/>
      <c r="F308" s="435"/>
      <c r="G308" s="435"/>
      <c r="H308" s="435"/>
      <c r="I308" s="435">
        <f t="shared" si="116"/>
        <v>0</v>
      </c>
      <c r="J308" s="11"/>
      <c r="K308" s="435"/>
      <c r="L308" s="435"/>
      <c r="M308" s="435"/>
      <c r="N308" s="435"/>
      <c r="O308" s="435"/>
      <c r="P308" s="435">
        <f t="shared" si="117"/>
        <v>0</v>
      </c>
      <c r="Q308" s="11"/>
      <c r="R308" s="435"/>
      <c r="S308" s="435"/>
      <c r="T308" s="435"/>
      <c r="U308" s="435"/>
      <c r="V308" s="435"/>
      <c r="W308" s="435">
        <f t="shared" si="118"/>
        <v>0</v>
      </c>
      <c r="X308" s="447">
        <f t="shared" si="119"/>
        <v>0</v>
      </c>
      <c r="Y308" s="156">
        <f t="shared" si="120"/>
        <v>0</v>
      </c>
      <c r="Z308" s="11"/>
      <c r="AA308" s="11"/>
      <c r="AB308" s="156">
        <f t="shared" si="121"/>
        <v>0</v>
      </c>
      <c r="AC308" s="149"/>
      <c r="AD308" s="396">
        <f t="shared" si="122"/>
        <v>0</v>
      </c>
      <c r="AE308" s="157">
        <f t="shared" si="123"/>
        <v>0</v>
      </c>
      <c r="AF308" s="609"/>
      <c r="AG308" s="147">
        <f t="shared" si="124"/>
        <v>0</v>
      </c>
      <c r="AH308" s="147">
        <f t="shared" si="125"/>
        <v>0</v>
      </c>
      <c r="AI308" s="186">
        <f t="shared" si="126"/>
        <v>0</v>
      </c>
      <c r="AJ308" s="147">
        <f t="shared" si="127"/>
        <v>0</v>
      </c>
      <c r="AK308" s="147">
        <f t="shared" si="128"/>
        <v>0</v>
      </c>
      <c r="AL308" s="186">
        <f t="shared" si="129"/>
        <v>0</v>
      </c>
      <c r="AM308" s="182">
        <f t="shared" si="130"/>
        <v>0</v>
      </c>
      <c r="AN308" s="147">
        <f t="shared" si="107"/>
        <v>0</v>
      </c>
      <c r="AO308" s="147">
        <f t="shared" si="108"/>
        <v>0</v>
      </c>
      <c r="AP308" s="186">
        <f t="shared" si="131"/>
        <v>0</v>
      </c>
      <c r="AQ308" s="147">
        <f t="shared" si="132"/>
        <v>0</v>
      </c>
      <c r="AR308" s="147">
        <f t="shared" si="133"/>
        <v>0</v>
      </c>
      <c r="AS308" s="190">
        <f t="shared" si="134"/>
        <v>0</v>
      </c>
      <c r="AT308" s="189">
        <f t="shared" si="135"/>
        <v>0</v>
      </c>
    </row>
    <row r="309" spans="1:46" x14ac:dyDescent="0.2">
      <c r="A309" s="10">
        <f>+IF(OR(Y309&gt;0,I309&gt;0),MAX(A$14:A308)+1,0)</f>
        <v>0</v>
      </c>
      <c r="B309" s="12"/>
      <c r="C309" s="11"/>
      <c r="D309" s="435"/>
      <c r="E309" s="435"/>
      <c r="F309" s="435"/>
      <c r="G309" s="435"/>
      <c r="H309" s="435"/>
      <c r="I309" s="435">
        <f t="shared" si="116"/>
        <v>0</v>
      </c>
      <c r="J309" s="11"/>
      <c r="K309" s="435"/>
      <c r="L309" s="435"/>
      <c r="M309" s="435"/>
      <c r="N309" s="435"/>
      <c r="O309" s="435"/>
      <c r="P309" s="435">
        <f t="shared" si="117"/>
        <v>0</v>
      </c>
      <c r="Q309" s="11"/>
      <c r="R309" s="435"/>
      <c r="S309" s="435"/>
      <c r="T309" s="435"/>
      <c r="U309" s="435"/>
      <c r="V309" s="435"/>
      <c r="W309" s="435">
        <f t="shared" si="118"/>
        <v>0</v>
      </c>
      <c r="X309" s="447">
        <f t="shared" si="119"/>
        <v>0</v>
      </c>
      <c r="Y309" s="156">
        <f t="shared" si="120"/>
        <v>0</v>
      </c>
      <c r="Z309" s="11"/>
      <c r="AA309" s="11"/>
      <c r="AB309" s="156">
        <f t="shared" si="121"/>
        <v>0</v>
      </c>
      <c r="AC309" s="149"/>
      <c r="AD309" s="396">
        <f t="shared" si="122"/>
        <v>0</v>
      </c>
      <c r="AE309" s="157">
        <f t="shared" si="123"/>
        <v>0</v>
      </c>
      <c r="AF309" s="609"/>
      <c r="AG309" s="147">
        <f t="shared" si="124"/>
        <v>0</v>
      </c>
      <c r="AH309" s="147">
        <f t="shared" si="125"/>
        <v>0</v>
      </c>
      <c r="AI309" s="186">
        <f t="shared" si="126"/>
        <v>0</v>
      </c>
      <c r="AJ309" s="147">
        <f t="shared" si="127"/>
        <v>0</v>
      </c>
      <c r="AK309" s="147">
        <f t="shared" si="128"/>
        <v>0</v>
      </c>
      <c r="AL309" s="186">
        <f t="shared" si="129"/>
        <v>0</v>
      </c>
      <c r="AM309" s="182">
        <f t="shared" si="130"/>
        <v>0</v>
      </c>
      <c r="AN309" s="147">
        <f t="shared" si="107"/>
        <v>0</v>
      </c>
      <c r="AO309" s="147">
        <f t="shared" si="108"/>
        <v>0</v>
      </c>
      <c r="AP309" s="186">
        <f t="shared" si="131"/>
        <v>0</v>
      </c>
      <c r="AQ309" s="147">
        <f t="shared" si="132"/>
        <v>0</v>
      </c>
      <c r="AR309" s="147">
        <f t="shared" si="133"/>
        <v>0</v>
      </c>
      <c r="AS309" s="190">
        <f t="shared" si="134"/>
        <v>0</v>
      </c>
      <c r="AT309" s="189">
        <f t="shared" si="135"/>
        <v>0</v>
      </c>
    </row>
    <row r="310" spans="1:46" x14ac:dyDescent="0.2">
      <c r="A310" s="10">
        <f>+IF(OR(Y310&gt;0,I310&gt;0),MAX(A$14:A309)+1,0)</f>
        <v>0</v>
      </c>
      <c r="B310" s="12"/>
      <c r="C310" s="11"/>
      <c r="D310" s="435"/>
      <c r="E310" s="435"/>
      <c r="F310" s="435"/>
      <c r="G310" s="435"/>
      <c r="H310" s="435"/>
      <c r="I310" s="435">
        <f t="shared" si="116"/>
        <v>0</v>
      </c>
      <c r="J310" s="11"/>
      <c r="K310" s="435"/>
      <c r="L310" s="435"/>
      <c r="M310" s="435"/>
      <c r="N310" s="435"/>
      <c r="O310" s="435"/>
      <c r="P310" s="435">
        <f t="shared" si="117"/>
        <v>0</v>
      </c>
      <c r="Q310" s="11"/>
      <c r="R310" s="435"/>
      <c r="S310" s="435"/>
      <c r="T310" s="435"/>
      <c r="U310" s="435"/>
      <c r="V310" s="435"/>
      <c r="W310" s="435">
        <f t="shared" si="118"/>
        <v>0</v>
      </c>
      <c r="X310" s="447">
        <f t="shared" si="119"/>
        <v>0</v>
      </c>
      <c r="Y310" s="156">
        <f t="shared" si="120"/>
        <v>0</v>
      </c>
      <c r="Z310" s="11"/>
      <c r="AA310" s="11"/>
      <c r="AB310" s="156">
        <f t="shared" si="121"/>
        <v>0</v>
      </c>
      <c r="AC310" s="149"/>
      <c r="AD310" s="396">
        <f t="shared" si="122"/>
        <v>0</v>
      </c>
      <c r="AE310" s="157">
        <f t="shared" si="123"/>
        <v>0</v>
      </c>
      <c r="AF310" s="609"/>
      <c r="AG310" s="147">
        <f t="shared" si="124"/>
        <v>0</v>
      </c>
      <c r="AH310" s="147">
        <f t="shared" si="125"/>
        <v>0</v>
      </c>
      <c r="AI310" s="186">
        <f t="shared" si="126"/>
        <v>0</v>
      </c>
      <c r="AJ310" s="147">
        <f t="shared" si="127"/>
        <v>0</v>
      </c>
      <c r="AK310" s="147">
        <f t="shared" si="128"/>
        <v>0</v>
      </c>
      <c r="AL310" s="186">
        <f t="shared" si="129"/>
        <v>0</v>
      </c>
      <c r="AM310" s="182">
        <f t="shared" si="130"/>
        <v>0</v>
      </c>
      <c r="AN310" s="147">
        <f t="shared" si="107"/>
        <v>0</v>
      </c>
      <c r="AO310" s="147">
        <f t="shared" si="108"/>
        <v>0</v>
      </c>
      <c r="AP310" s="186">
        <f t="shared" si="131"/>
        <v>0</v>
      </c>
      <c r="AQ310" s="147">
        <f t="shared" si="132"/>
        <v>0</v>
      </c>
      <c r="AR310" s="147">
        <f t="shared" si="133"/>
        <v>0</v>
      </c>
      <c r="AS310" s="190">
        <f t="shared" si="134"/>
        <v>0</v>
      </c>
      <c r="AT310" s="189">
        <f t="shared" si="135"/>
        <v>0</v>
      </c>
    </row>
    <row r="311" spans="1:46" x14ac:dyDescent="0.2">
      <c r="A311" s="10">
        <f>+IF(OR(Y311&gt;0,I311&gt;0),MAX(A$14:A310)+1,0)</f>
        <v>0</v>
      </c>
      <c r="B311" s="12"/>
      <c r="C311" s="11"/>
      <c r="D311" s="435"/>
      <c r="E311" s="435"/>
      <c r="F311" s="435"/>
      <c r="G311" s="435"/>
      <c r="H311" s="435"/>
      <c r="I311" s="435">
        <f t="shared" si="116"/>
        <v>0</v>
      </c>
      <c r="J311" s="11"/>
      <c r="K311" s="435"/>
      <c r="L311" s="435"/>
      <c r="M311" s="435"/>
      <c r="N311" s="435"/>
      <c r="O311" s="435"/>
      <c r="P311" s="435">
        <f t="shared" si="117"/>
        <v>0</v>
      </c>
      <c r="Q311" s="11"/>
      <c r="R311" s="435"/>
      <c r="S311" s="435"/>
      <c r="T311" s="435"/>
      <c r="U311" s="435"/>
      <c r="V311" s="435"/>
      <c r="W311" s="435">
        <f t="shared" si="118"/>
        <v>0</v>
      </c>
      <c r="X311" s="447">
        <f t="shared" si="119"/>
        <v>0</v>
      </c>
      <c r="Y311" s="156">
        <f t="shared" si="120"/>
        <v>0</v>
      </c>
      <c r="Z311" s="11"/>
      <c r="AA311" s="11"/>
      <c r="AB311" s="156">
        <f t="shared" si="121"/>
        <v>0</v>
      </c>
      <c r="AC311" s="149"/>
      <c r="AD311" s="396">
        <f t="shared" si="122"/>
        <v>0</v>
      </c>
      <c r="AE311" s="157">
        <f t="shared" si="123"/>
        <v>0</v>
      </c>
      <c r="AF311" s="609"/>
      <c r="AG311" s="147">
        <f t="shared" si="124"/>
        <v>0</v>
      </c>
      <c r="AH311" s="147">
        <f t="shared" si="125"/>
        <v>0</v>
      </c>
      <c r="AI311" s="186">
        <f t="shared" si="126"/>
        <v>0</v>
      </c>
      <c r="AJ311" s="147">
        <f t="shared" si="127"/>
        <v>0</v>
      </c>
      <c r="AK311" s="147">
        <f t="shared" si="128"/>
        <v>0</v>
      </c>
      <c r="AL311" s="186">
        <f t="shared" si="129"/>
        <v>0</v>
      </c>
      <c r="AM311" s="182">
        <f t="shared" si="130"/>
        <v>0</v>
      </c>
      <c r="AN311" s="147">
        <f t="shared" si="107"/>
        <v>0</v>
      </c>
      <c r="AO311" s="147">
        <f t="shared" si="108"/>
        <v>0</v>
      </c>
      <c r="AP311" s="186">
        <f t="shared" si="131"/>
        <v>0</v>
      </c>
      <c r="AQ311" s="147">
        <f t="shared" si="132"/>
        <v>0</v>
      </c>
      <c r="AR311" s="147">
        <f t="shared" si="133"/>
        <v>0</v>
      </c>
      <c r="AS311" s="190">
        <f t="shared" si="134"/>
        <v>0</v>
      </c>
      <c r="AT311" s="189">
        <f t="shared" si="135"/>
        <v>0</v>
      </c>
    </row>
    <row r="312" spans="1:46" x14ac:dyDescent="0.2">
      <c r="A312" s="10">
        <f>+IF(OR(Y312&gt;0,I312&gt;0),MAX(A$14:A311)+1,0)</f>
        <v>0</v>
      </c>
      <c r="B312" s="12"/>
      <c r="C312" s="11"/>
      <c r="D312" s="435"/>
      <c r="E312" s="435"/>
      <c r="F312" s="435"/>
      <c r="G312" s="435"/>
      <c r="H312" s="435"/>
      <c r="I312" s="435">
        <f t="shared" si="116"/>
        <v>0</v>
      </c>
      <c r="J312" s="11"/>
      <c r="K312" s="435"/>
      <c r="L312" s="435"/>
      <c r="M312" s="435"/>
      <c r="N312" s="435"/>
      <c r="O312" s="435"/>
      <c r="P312" s="435">
        <f t="shared" si="117"/>
        <v>0</v>
      </c>
      <c r="Q312" s="11"/>
      <c r="R312" s="435"/>
      <c r="S312" s="435"/>
      <c r="T312" s="435"/>
      <c r="U312" s="435"/>
      <c r="V312" s="435"/>
      <c r="W312" s="435">
        <f t="shared" si="118"/>
        <v>0</v>
      </c>
      <c r="X312" s="447">
        <f t="shared" si="119"/>
        <v>0</v>
      </c>
      <c r="Y312" s="156">
        <f t="shared" si="120"/>
        <v>0</v>
      </c>
      <c r="Z312" s="11"/>
      <c r="AA312" s="11"/>
      <c r="AB312" s="156">
        <f t="shared" si="121"/>
        <v>0</v>
      </c>
      <c r="AC312" s="149"/>
      <c r="AD312" s="396">
        <f t="shared" si="122"/>
        <v>0</v>
      </c>
      <c r="AE312" s="157">
        <f t="shared" si="123"/>
        <v>0</v>
      </c>
      <c r="AF312" s="609"/>
      <c r="AG312" s="147">
        <f t="shared" si="124"/>
        <v>0</v>
      </c>
      <c r="AH312" s="147">
        <f t="shared" si="125"/>
        <v>0</v>
      </c>
      <c r="AI312" s="186">
        <f t="shared" si="126"/>
        <v>0</v>
      </c>
      <c r="AJ312" s="147">
        <f t="shared" si="127"/>
        <v>0</v>
      </c>
      <c r="AK312" s="147">
        <f t="shared" si="128"/>
        <v>0</v>
      </c>
      <c r="AL312" s="186">
        <f t="shared" si="129"/>
        <v>0</v>
      </c>
      <c r="AM312" s="182">
        <f t="shared" si="130"/>
        <v>0</v>
      </c>
      <c r="AN312" s="147">
        <f t="shared" si="107"/>
        <v>0</v>
      </c>
      <c r="AO312" s="147">
        <f t="shared" si="108"/>
        <v>0</v>
      </c>
      <c r="AP312" s="186">
        <f t="shared" si="131"/>
        <v>0</v>
      </c>
      <c r="AQ312" s="147">
        <f t="shared" si="132"/>
        <v>0</v>
      </c>
      <c r="AR312" s="147">
        <f t="shared" si="133"/>
        <v>0</v>
      </c>
      <c r="AS312" s="190">
        <f t="shared" si="134"/>
        <v>0</v>
      </c>
      <c r="AT312" s="189">
        <f t="shared" si="135"/>
        <v>0</v>
      </c>
    </row>
    <row r="313" spans="1:46" x14ac:dyDescent="0.2">
      <c r="A313" s="10">
        <f>+IF(OR(Y313&gt;0,I313&gt;0),MAX(A$14:A312)+1,0)</f>
        <v>0</v>
      </c>
      <c r="B313" s="12"/>
      <c r="C313" s="11"/>
      <c r="D313" s="435"/>
      <c r="E313" s="435"/>
      <c r="F313" s="435"/>
      <c r="G313" s="435"/>
      <c r="H313" s="435"/>
      <c r="I313" s="435">
        <f t="shared" si="116"/>
        <v>0</v>
      </c>
      <c r="J313" s="11"/>
      <c r="K313" s="435"/>
      <c r="L313" s="435"/>
      <c r="M313" s="435"/>
      <c r="N313" s="435"/>
      <c r="O313" s="435"/>
      <c r="P313" s="435">
        <f t="shared" si="117"/>
        <v>0</v>
      </c>
      <c r="Q313" s="11"/>
      <c r="R313" s="435"/>
      <c r="S313" s="435"/>
      <c r="T313" s="435"/>
      <c r="U313" s="435"/>
      <c r="V313" s="435"/>
      <c r="W313" s="435">
        <f t="shared" si="118"/>
        <v>0</v>
      </c>
      <c r="X313" s="447">
        <f t="shared" si="119"/>
        <v>0</v>
      </c>
      <c r="Y313" s="156">
        <f t="shared" si="120"/>
        <v>0</v>
      </c>
      <c r="Z313" s="11"/>
      <c r="AA313" s="11"/>
      <c r="AB313" s="156">
        <f t="shared" si="121"/>
        <v>0</v>
      </c>
      <c r="AC313" s="149"/>
      <c r="AD313" s="396">
        <f t="shared" si="122"/>
        <v>0</v>
      </c>
      <c r="AE313" s="157">
        <f t="shared" si="123"/>
        <v>0</v>
      </c>
      <c r="AF313" s="609"/>
      <c r="AG313" s="147">
        <f t="shared" si="124"/>
        <v>0</v>
      </c>
      <c r="AH313" s="147">
        <f t="shared" si="125"/>
        <v>0</v>
      </c>
      <c r="AI313" s="186">
        <f t="shared" si="126"/>
        <v>0</v>
      </c>
      <c r="AJ313" s="147">
        <f t="shared" si="127"/>
        <v>0</v>
      </c>
      <c r="AK313" s="147">
        <f t="shared" si="128"/>
        <v>0</v>
      </c>
      <c r="AL313" s="186">
        <f t="shared" si="129"/>
        <v>0</v>
      </c>
      <c r="AM313" s="182">
        <f t="shared" si="130"/>
        <v>0</v>
      </c>
      <c r="AN313" s="147">
        <f t="shared" si="107"/>
        <v>0</v>
      </c>
      <c r="AO313" s="147">
        <f t="shared" si="108"/>
        <v>0</v>
      </c>
      <c r="AP313" s="186">
        <f t="shared" si="131"/>
        <v>0</v>
      </c>
      <c r="AQ313" s="147">
        <f t="shared" si="132"/>
        <v>0</v>
      </c>
      <c r="AR313" s="147">
        <f t="shared" si="133"/>
        <v>0</v>
      </c>
      <c r="AS313" s="190">
        <f t="shared" si="134"/>
        <v>0</v>
      </c>
      <c r="AT313" s="189">
        <f t="shared" si="135"/>
        <v>0</v>
      </c>
    </row>
    <row r="314" spans="1:46" x14ac:dyDescent="0.2">
      <c r="A314" s="10">
        <f>+IF(OR(Y314&gt;0,I314&gt;0),MAX(A$14:A313)+1,0)</f>
        <v>0</v>
      </c>
      <c r="B314" s="12"/>
      <c r="C314" s="11"/>
      <c r="D314" s="435"/>
      <c r="E314" s="435"/>
      <c r="F314" s="435"/>
      <c r="G314" s="435"/>
      <c r="H314" s="435"/>
      <c r="I314" s="435">
        <f t="shared" si="116"/>
        <v>0</v>
      </c>
      <c r="J314" s="11"/>
      <c r="K314" s="435"/>
      <c r="L314" s="435"/>
      <c r="M314" s="435"/>
      <c r="N314" s="435"/>
      <c r="O314" s="435"/>
      <c r="P314" s="435">
        <f t="shared" si="117"/>
        <v>0</v>
      </c>
      <c r="Q314" s="11"/>
      <c r="R314" s="435"/>
      <c r="S314" s="435"/>
      <c r="T314" s="435"/>
      <c r="U314" s="435"/>
      <c r="V314" s="435"/>
      <c r="W314" s="435">
        <f t="shared" si="118"/>
        <v>0</v>
      </c>
      <c r="X314" s="447">
        <f t="shared" si="119"/>
        <v>0</v>
      </c>
      <c r="Y314" s="156">
        <f t="shared" si="120"/>
        <v>0</v>
      </c>
      <c r="Z314" s="11"/>
      <c r="AA314" s="11"/>
      <c r="AB314" s="156">
        <f t="shared" si="121"/>
        <v>0</v>
      </c>
      <c r="AC314" s="149"/>
      <c r="AD314" s="396">
        <f t="shared" si="122"/>
        <v>0</v>
      </c>
      <c r="AE314" s="157">
        <f t="shared" si="123"/>
        <v>0</v>
      </c>
      <c r="AF314" s="609"/>
      <c r="AG314" s="147">
        <f t="shared" si="124"/>
        <v>0</v>
      </c>
      <c r="AH314" s="147">
        <f t="shared" si="125"/>
        <v>0</v>
      </c>
      <c r="AI314" s="186">
        <f t="shared" si="126"/>
        <v>0</v>
      </c>
      <c r="AJ314" s="147">
        <f t="shared" si="127"/>
        <v>0</v>
      </c>
      <c r="AK314" s="147">
        <f t="shared" si="128"/>
        <v>0</v>
      </c>
      <c r="AL314" s="186">
        <f t="shared" si="129"/>
        <v>0</v>
      </c>
      <c r="AM314" s="182">
        <f t="shared" si="130"/>
        <v>0</v>
      </c>
      <c r="AN314" s="147">
        <f t="shared" si="107"/>
        <v>0</v>
      </c>
      <c r="AO314" s="147">
        <f t="shared" si="108"/>
        <v>0</v>
      </c>
      <c r="AP314" s="186">
        <f t="shared" si="131"/>
        <v>0</v>
      </c>
      <c r="AQ314" s="147">
        <f t="shared" si="132"/>
        <v>0</v>
      </c>
      <c r="AR314" s="147">
        <f t="shared" si="133"/>
        <v>0</v>
      </c>
      <c r="AS314" s="190">
        <f t="shared" si="134"/>
        <v>0</v>
      </c>
      <c r="AT314" s="189">
        <f t="shared" si="135"/>
        <v>0</v>
      </c>
    </row>
    <row r="315" spans="1:46" x14ac:dyDescent="0.2">
      <c r="A315" s="10">
        <f>+IF(OR(Y315&gt;0,I315&gt;0),MAX(A$14:A314)+1,0)</f>
        <v>0</v>
      </c>
      <c r="B315" s="12"/>
      <c r="C315" s="11"/>
      <c r="D315" s="435"/>
      <c r="E315" s="435"/>
      <c r="F315" s="435"/>
      <c r="G315" s="435"/>
      <c r="H315" s="435"/>
      <c r="I315" s="435">
        <f t="shared" si="116"/>
        <v>0</v>
      </c>
      <c r="J315" s="11"/>
      <c r="K315" s="435"/>
      <c r="L315" s="435"/>
      <c r="M315" s="435"/>
      <c r="N315" s="435"/>
      <c r="O315" s="435"/>
      <c r="P315" s="435">
        <f t="shared" si="117"/>
        <v>0</v>
      </c>
      <c r="Q315" s="11"/>
      <c r="R315" s="435"/>
      <c r="S315" s="435"/>
      <c r="T315" s="435"/>
      <c r="U315" s="435"/>
      <c r="V315" s="435"/>
      <c r="W315" s="435">
        <f t="shared" si="118"/>
        <v>0</v>
      </c>
      <c r="X315" s="447">
        <f t="shared" si="119"/>
        <v>0</v>
      </c>
      <c r="Y315" s="156">
        <f t="shared" si="120"/>
        <v>0</v>
      </c>
      <c r="Z315" s="11"/>
      <c r="AA315" s="11"/>
      <c r="AB315" s="156">
        <f t="shared" si="121"/>
        <v>0</v>
      </c>
      <c r="AC315" s="149"/>
      <c r="AD315" s="396">
        <f t="shared" si="122"/>
        <v>0</v>
      </c>
      <c r="AE315" s="157">
        <f t="shared" si="123"/>
        <v>0</v>
      </c>
      <c r="AF315" s="609"/>
      <c r="AG315" s="147">
        <f t="shared" si="124"/>
        <v>0</v>
      </c>
      <c r="AH315" s="147">
        <f t="shared" si="125"/>
        <v>0</v>
      </c>
      <c r="AI315" s="186">
        <f t="shared" si="126"/>
        <v>0</v>
      </c>
      <c r="AJ315" s="147">
        <f t="shared" si="127"/>
        <v>0</v>
      </c>
      <c r="AK315" s="147">
        <f t="shared" si="128"/>
        <v>0</v>
      </c>
      <c r="AL315" s="186">
        <f t="shared" si="129"/>
        <v>0</v>
      </c>
      <c r="AM315" s="182">
        <f t="shared" si="130"/>
        <v>0</v>
      </c>
      <c r="AN315" s="147">
        <f t="shared" si="107"/>
        <v>0</v>
      </c>
      <c r="AO315" s="147">
        <f t="shared" si="108"/>
        <v>0</v>
      </c>
      <c r="AP315" s="186">
        <f t="shared" si="131"/>
        <v>0</v>
      </c>
      <c r="AQ315" s="147">
        <f t="shared" si="132"/>
        <v>0</v>
      </c>
      <c r="AR315" s="147">
        <f t="shared" si="133"/>
        <v>0</v>
      </c>
      <c r="AS315" s="190">
        <f t="shared" si="134"/>
        <v>0</v>
      </c>
      <c r="AT315" s="189">
        <f t="shared" si="135"/>
        <v>0</v>
      </c>
    </row>
    <row r="316" spans="1:46" x14ac:dyDescent="0.2">
      <c r="A316" s="10">
        <f>+IF(OR(Y316&gt;0,I316&gt;0),MAX(A$14:A315)+1,0)</f>
        <v>0</v>
      </c>
      <c r="B316" s="12"/>
      <c r="C316" s="11"/>
      <c r="D316" s="435"/>
      <c r="E316" s="435"/>
      <c r="F316" s="435"/>
      <c r="G316" s="435"/>
      <c r="H316" s="435"/>
      <c r="I316" s="435">
        <f t="shared" si="116"/>
        <v>0</v>
      </c>
      <c r="J316" s="11"/>
      <c r="K316" s="435"/>
      <c r="L316" s="435"/>
      <c r="M316" s="435"/>
      <c r="N316" s="435"/>
      <c r="O316" s="435"/>
      <c r="P316" s="435">
        <f t="shared" si="117"/>
        <v>0</v>
      </c>
      <c r="Q316" s="11"/>
      <c r="R316" s="435"/>
      <c r="S316" s="435"/>
      <c r="T316" s="435"/>
      <c r="U316" s="435"/>
      <c r="V316" s="435"/>
      <c r="W316" s="435">
        <f t="shared" si="118"/>
        <v>0</v>
      </c>
      <c r="X316" s="447">
        <f t="shared" si="119"/>
        <v>0</v>
      </c>
      <c r="Y316" s="156">
        <f t="shared" si="120"/>
        <v>0</v>
      </c>
      <c r="Z316" s="11"/>
      <c r="AA316" s="11"/>
      <c r="AB316" s="156">
        <f t="shared" si="121"/>
        <v>0</v>
      </c>
      <c r="AC316" s="149"/>
      <c r="AD316" s="396">
        <f t="shared" si="122"/>
        <v>0</v>
      </c>
      <c r="AE316" s="157">
        <f t="shared" si="123"/>
        <v>0</v>
      </c>
      <c r="AF316" s="609"/>
      <c r="AG316" s="147">
        <f t="shared" si="124"/>
        <v>0</v>
      </c>
      <c r="AH316" s="147">
        <f t="shared" si="125"/>
        <v>0</v>
      </c>
      <c r="AI316" s="186">
        <f t="shared" si="126"/>
        <v>0</v>
      </c>
      <c r="AJ316" s="147">
        <f t="shared" si="127"/>
        <v>0</v>
      </c>
      <c r="AK316" s="147">
        <f t="shared" si="128"/>
        <v>0</v>
      </c>
      <c r="AL316" s="186">
        <f t="shared" si="129"/>
        <v>0</v>
      </c>
      <c r="AM316" s="182">
        <f t="shared" si="130"/>
        <v>0</v>
      </c>
      <c r="AN316" s="147">
        <f t="shared" si="107"/>
        <v>0</v>
      </c>
      <c r="AO316" s="147">
        <f t="shared" si="108"/>
        <v>0</v>
      </c>
      <c r="AP316" s="186">
        <f t="shared" si="131"/>
        <v>0</v>
      </c>
      <c r="AQ316" s="147">
        <f t="shared" si="132"/>
        <v>0</v>
      </c>
      <c r="AR316" s="147">
        <f t="shared" si="133"/>
        <v>0</v>
      </c>
      <c r="AS316" s="190">
        <f t="shared" si="134"/>
        <v>0</v>
      </c>
      <c r="AT316" s="189">
        <f t="shared" si="135"/>
        <v>0</v>
      </c>
    </row>
    <row r="317" spans="1:46" x14ac:dyDescent="0.2">
      <c r="A317" s="10">
        <f>+IF(OR(Y317&gt;0,I317&gt;0),MAX(A$14:A316)+1,0)</f>
        <v>0</v>
      </c>
      <c r="B317" s="12"/>
      <c r="C317" s="11"/>
      <c r="D317" s="435"/>
      <c r="E317" s="435"/>
      <c r="F317" s="435"/>
      <c r="G317" s="435"/>
      <c r="H317" s="435"/>
      <c r="I317" s="435">
        <f t="shared" si="116"/>
        <v>0</v>
      </c>
      <c r="J317" s="11"/>
      <c r="K317" s="435"/>
      <c r="L317" s="435"/>
      <c r="M317" s="435"/>
      <c r="N317" s="435"/>
      <c r="O317" s="435"/>
      <c r="P317" s="435">
        <f t="shared" si="117"/>
        <v>0</v>
      </c>
      <c r="Q317" s="11"/>
      <c r="R317" s="435"/>
      <c r="S317" s="435"/>
      <c r="T317" s="435"/>
      <c r="U317" s="435"/>
      <c r="V317" s="435"/>
      <c r="W317" s="435">
        <f t="shared" si="118"/>
        <v>0</v>
      </c>
      <c r="X317" s="447">
        <f t="shared" si="119"/>
        <v>0</v>
      </c>
      <c r="Y317" s="156">
        <f t="shared" si="120"/>
        <v>0</v>
      </c>
      <c r="Z317" s="11"/>
      <c r="AA317" s="11"/>
      <c r="AB317" s="156">
        <f t="shared" si="121"/>
        <v>0</v>
      </c>
      <c r="AC317" s="149"/>
      <c r="AD317" s="396">
        <f t="shared" si="122"/>
        <v>0</v>
      </c>
      <c r="AE317" s="157">
        <f t="shared" si="123"/>
        <v>0</v>
      </c>
      <c r="AF317" s="609"/>
      <c r="AG317" s="147">
        <f t="shared" si="124"/>
        <v>0</v>
      </c>
      <c r="AH317" s="147">
        <f t="shared" si="125"/>
        <v>0</v>
      </c>
      <c r="AI317" s="186">
        <f t="shared" si="126"/>
        <v>0</v>
      </c>
      <c r="AJ317" s="147">
        <f t="shared" si="127"/>
        <v>0</v>
      </c>
      <c r="AK317" s="147">
        <f t="shared" si="128"/>
        <v>0</v>
      </c>
      <c r="AL317" s="186">
        <f t="shared" si="129"/>
        <v>0</v>
      </c>
      <c r="AM317" s="182">
        <f t="shared" si="130"/>
        <v>0</v>
      </c>
      <c r="AN317" s="147">
        <f t="shared" si="107"/>
        <v>0</v>
      </c>
      <c r="AO317" s="147">
        <f t="shared" si="108"/>
        <v>0</v>
      </c>
      <c r="AP317" s="186">
        <f t="shared" si="131"/>
        <v>0</v>
      </c>
      <c r="AQ317" s="147">
        <f t="shared" si="132"/>
        <v>0</v>
      </c>
      <c r="AR317" s="147">
        <f t="shared" si="133"/>
        <v>0</v>
      </c>
      <c r="AS317" s="190">
        <f t="shared" si="134"/>
        <v>0</v>
      </c>
      <c r="AT317" s="189">
        <f t="shared" si="135"/>
        <v>0</v>
      </c>
    </row>
    <row r="318" spans="1:46" x14ac:dyDescent="0.2">
      <c r="A318" s="10">
        <f>+IF(OR(Y318&gt;0,I318&gt;0),MAX(A$14:A317)+1,0)</f>
        <v>0</v>
      </c>
      <c r="B318" s="12"/>
      <c r="C318" s="11"/>
      <c r="D318" s="435"/>
      <c r="E318" s="435"/>
      <c r="F318" s="435"/>
      <c r="G318" s="435"/>
      <c r="H318" s="435"/>
      <c r="I318" s="435">
        <f t="shared" si="116"/>
        <v>0</v>
      </c>
      <c r="J318" s="11"/>
      <c r="K318" s="435"/>
      <c r="L318" s="435"/>
      <c r="M318" s="435"/>
      <c r="N318" s="435"/>
      <c r="O318" s="435"/>
      <c r="P318" s="435">
        <f t="shared" si="117"/>
        <v>0</v>
      </c>
      <c r="Q318" s="11"/>
      <c r="R318" s="435"/>
      <c r="S318" s="435"/>
      <c r="T318" s="435"/>
      <c r="U318" s="435"/>
      <c r="V318" s="435"/>
      <c r="W318" s="435">
        <f t="shared" si="118"/>
        <v>0</v>
      </c>
      <c r="X318" s="447">
        <f t="shared" si="119"/>
        <v>0</v>
      </c>
      <c r="Y318" s="156">
        <f t="shared" si="120"/>
        <v>0</v>
      </c>
      <c r="Z318" s="11"/>
      <c r="AA318" s="11"/>
      <c r="AB318" s="156">
        <f t="shared" si="121"/>
        <v>0</v>
      </c>
      <c r="AC318" s="149"/>
      <c r="AD318" s="396">
        <f t="shared" si="122"/>
        <v>0</v>
      </c>
      <c r="AE318" s="157">
        <f t="shared" si="123"/>
        <v>0</v>
      </c>
      <c r="AF318" s="609"/>
      <c r="AG318" s="147">
        <f t="shared" si="124"/>
        <v>0</v>
      </c>
      <c r="AH318" s="147">
        <f t="shared" si="125"/>
        <v>0</v>
      </c>
      <c r="AI318" s="186">
        <f t="shared" si="126"/>
        <v>0</v>
      </c>
      <c r="AJ318" s="147">
        <f t="shared" si="127"/>
        <v>0</v>
      </c>
      <c r="AK318" s="147">
        <f t="shared" si="128"/>
        <v>0</v>
      </c>
      <c r="AL318" s="186">
        <f t="shared" si="129"/>
        <v>0</v>
      </c>
      <c r="AM318" s="182">
        <f t="shared" si="130"/>
        <v>0</v>
      </c>
      <c r="AN318" s="147">
        <f t="shared" si="107"/>
        <v>0</v>
      </c>
      <c r="AO318" s="147">
        <f t="shared" si="108"/>
        <v>0</v>
      </c>
      <c r="AP318" s="186">
        <f t="shared" si="131"/>
        <v>0</v>
      </c>
      <c r="AQ318" s="147">
        <f t="shared" si="132"/>
        <v>0</v>
      </c>
      <c r="AR318" s="147">
        <f t="shared" si="133"/>
        <v>0</v>
      </c>
      <c r="AS318" s="190">
        <f t="shared" si="134"/>
        <v>0</v>
      </c>
      <c r="AT318" s="189">
        <f t="shared" si="135"/>
        <v>0</v>
      </c>
    </row>
    <row r="319" spans="1:46" x14ac:dyDescent="0.2">
      <c r="A319" s="10">
        <f>+IF(OR(Y319&gt;0,I319&gt;0),MAX(A$14:A318)+1,0)</f>
        <v>0</v>
      </c>
      <c r="B319" s="12"/>
      <c r="C319" s="11"/>
      <c r="D319" s="435"/>
      <c r="E319" s="435"/>
      <c r="F319" s="435"/>
      <c r="G319" s="435"/>
      <c r="H319" s="435"/>
      <c r="I319" s="435">
        <f t="shared" si="116"/>
        <v>0</v>
      </c>
      <c r="J319" s="11"/>
      <c r="K319" s="435"/>
      <c r="L319" s="435"/>
      <c r="M319" s="435"/>
      <c r="N319" s="435"/>
      <c r="O319" s="435"/>
      <c r="P319" s="435">
        <f t="shared" si="117"/>
        <v>0</v>
      </c>
      <c r="Q319" s="11"/>
      <c r="R319" s="435"/>
      <c r="S319" s="435"/>
      <c r="T319" s="435"/>
      <c r="U319" s="435"/>
      <c r="V319" s="435"/>
      <c r="W319" s="435">
        <f t="shared" si="118"/>
        <v>0</v>
      </c>
      <c r="X319" s="447">
        <f t="shared" si="119"/>
        <v>0</v>
      </c>
      <c r="Y319" s="156">
        <f t="shared" si="120"/>
        <v>0</v>
      </c>
      <c r="Z319" s="11"/>
      <c r="AA319" s="11"/>
      <c r="AB319" s="156">
        <f t="shared" si="121"/>
        <v>0</v>
      </c>
      <c r="AC319" s="149"/>
      <c r="AD319" s="396">
        <f t="shared" si="122"/>
        <v>0</v>
      </c>
      <c r="AE319" s="157">
        <f t="shared" si="123"/>
        <v>0</v>
      </c>
      <c r="AF319" s="609"/>
      <c r="AG319" s="147">
        <f t="shared" si="124"/>
        <v>0</v>
      </c>
      <c r="AH319" s="147">
        <f t="shared" si="125"/>
        <v>0</v>
      </c>
      <c r="AI319" s="186">
        <f t="shared" si="126"/>
        <v>0</v>
      </c>
      <c r="AJ319" s="147">
        <f t="shared" si="127"/>
        <v>0</v>
      </c>
      <c r="AK319" s="147">
        <f t="shared" si="128"/>
        <v>0</v>
      </c>
      <c r="AL319" s="186">
        <f t="shared" si="129"/>
        <v>0</v>
      </c>
      <c r="AM319" s="182">
        <f t="shared" si="130"/>
        <v>0</v>
      </c>
      <c r="AN319" s="147">
        <f t="shared" si="107"/>
        <v>0</v>
      </c>
      <c r="AO319" s="147">
        <f t="shared" si="108"/>
        <v>0</v>
      </c>
      <c r="AP319" s="186">
        <f t="shared" si="131"/>
        <v>0</v>
      </c>
      <c r="AQ319" s="147">
        <f t="shared" si="132"/>
        <v>0</v>
      </c>
      <c r="AR319" s="147">
        <f t="shared" si="133"/>
        <v>0</v>
      </c>
      <c r="AS319" s="190">
        <f t="shared" si="134"/>
        <v>0</v>
      </c>
      <c r="AT319" s="189">
        <f t="shared" si="135"/>
        <v>0</v>
      </c>
    </row>
    <row r="320" spans="1:46" x14ac:dyDescent="0.2">
      <c r="A320" s="10">
        <f>+IF(OR(Y320&gt;0,I320&gt;0),MAX(A$14:A319)+1,0)</f>
        <v>0</v>
      </c>
      <c r="B320" s="12"/>
      <c r="C320" s="11"/>
      <c r="D320" s="435"/>
      <c r="E320" s="435"/>
      <c r="F320" s="435"/>
      <c r="G320" s="435"/>
      <c r="H320" s="435"/>
      <c r="I320" s="435">
        <f t="shared" si="116"/>
        <v>0</v>
      </c>
      <c r="J320" s="11"/>
      <c r="K320" s="435"/>
      <c r="L320" s="435"/>
      <c r="M320" s="435"/>
      <c r="N320" s="435"/>
      <c r="O320" s="435"/>
      <c r="P320" s="435">
        <f t="shared" si="117"/>
        <v>0</v>
      </c>
      <c r="Q320" s="11"/>
      <c r="R320" s="435"/>
      <c r="S320" s="435"/>
      <c r="T320" s="435"/>
      <c r="U320" s="435"/>
      <c r="V320" s="435"/>
      <c r="W320" s="435">
        <f t="shared" si="118"/>
        <v>0</v>
      </c>
      <c r="X320" s="447">
        <f t="shared" si="119"/>
        <v>0</v>
      </c>
      <c r="Y320" s="156">
        <f t="shared" si="120"/>
        <v>0</v>
      </c>
      <c r="Z320" s="11"/>
      <c r="AA320" s="11"/>
      <c r="AB320" s="156">
        <f t="shared" si="121"/>
        <v>0</v>
      </c>
      <c r="AC320" s="149"/>
      <c r="AD320" s="396">
        <f t="shared" si="122"/>
        <v>0</v>
      </c>
      <c r="AE320" s="157">
        <f t="shared" si="123"/>
        <v>0</v>
      </c>
      <c r="AF320" s="609"/>
      <c r="AG320" s="147">
        <f t="shared" si="124"/>
        <v>0</v>
      </c>
      <c r="AH320" s="147">
        <f t="shared" si="125"/>
        <v>0</v>
      </c>
      <c r="AI320" s="186">
        <f t="shared" si="126"/>
        <v>0</v>
      </c>
      <c r="AJ320" s="147">
        <f t="shared" si="127"/>
        <v>0</v>
      </c>
      <c r="AK320" s="147">
        <f t="shared" si="128"/>
        <v>0</v>
      </c>
      <c r="AL320" s="186">
        <f t="shared" si="129"/>
        <v>0</v>
      </c>
      <c r="AM320" s="182">
        <f t="shared" si="130"/>
        <v>0</v>
      </c>
      <c r="AN320" s="147">
        <f t="shared" si="107"/>
        <v>0</v>
      </c>
      <c r="AO320" s="147">
        <f t="shared" si="108"/>
        <v>0</v>
      </c>
      <c r="AP320" s="186">
        <f t="shared" si="131"/>
        <v>0</v>
      </c>
      <c r="AQ320" s="147">
        <f t="shared" si="132"/>
        <v>0</v>
      </c>
      <c r="AR320" s="147">
        <f t="shared" si="133"/>
        <v>0</v>
      </c>
      <c r="AS320" s="190">
        <f t="shared" si="134"/>
        <v>0</v>
      </c>
      <c r="AT320" s="189">
        <f t="shared" si="135"/>
        <v>0</v>
      </c>
    </row>
    <row r="321" spans="1:46" x14ac:dyDescent="0.2">
      <c r="A321" s="10">
        <f>+IF(OR(Y321&gt;0,I321&gt;0),MAX(A$14:A320)+1,0)</f>
        <v>0</v>
      </c>
      <c r="B321" s="12"/>
      <c r="C321" s="11"/>
      <c r="D321" s="435"/>
      <c r="E321" s="435"/>
      <c r="F321" s="435"/>
      <c r="G321" s="435"/>
      <c r="H321" s="435"/>
      <c r="I321" s="435">
        <f t="shared" si="116"/>
        <v>0</v>
      </c>
      <c r="J321" s="11"/>
      <c r="K321" s="435"/>
      <c r="L321" s="435"/>
      <c r="M321" s="435"/>
      <c r="N321" s="435"/>
      <c r="O321" s="435"/>
      <c r="P321" s="435">
        <f t="shared" si="117"/>
        <v>0</v>
      </c>
      <c r="Q321" s="11"/>
      <c r="R321" s="435"/>
      <c r="S321" s="435"/>
      <c r="T321" s="435"/>
      <c r="U321" s="435"/>
      <c r="V321" s="435"/>
      <c r="W321" s="435">
        <f t="shared" si="118"/>
        <v>0</v>
      </c>
      <c r="X321" s="447">
        <f t="shared" si="119"/>
        <v>0</v>
      </c>
      <c r="Y321" s="156">
        <f t="shared" si="120"/>
        <v>0</v>
      </c>
      <c r="Z321" s="11"/>
      <c r="AA321" s="11"/>
      <c r="AB321" s="156">
        <f t="shared" si="121"/>
        <v>0</v>
      </c>
      <c r="AC321" s="149"/>
      <c r="AD321" s="396">
        <f t="shared" si="122"/>
        <v>0</v>
      </c>
      <c r="AE321" s="157">
        <f t="shared" si="123"/>
        <v>0</v>
      </c>
      <c r="AF321" s="609"/>
      <c r="AG321" s="147">
        <f t="shared" si="124"/>
        <v>0</v>
      </c>
      <c r="AH321" s="147">
        <f t="shared" si="125"/>
        <v>0</v>
      </c>
      <c r="AI321" s="186">
        <f t="shared" si="126"/>
        <v>0</v>
      </c>
      <c r="AJ321" s="147">
        <f t="shared" si="127"/>
        <v>0</v>
      </c>
      <c r="AK321" s="147">
        <f t="shared" si="128"/>
        <v>0</v>
      </c>
      <c r="AL321" s="186">
        <f t="shared" si="129"/>
        <v>0</v>
      </c>
      <c r="AM321" s="182">
        <f t="shared" si="130"/>
        <v>0</v>
      </c>
      <c r="AN321" s="147">
        <f t="shared" si="107"/>
        <v>0</v>
      </c>
      <c r="AO321" s="147">
        <f t="shared" si="108"/>
        <v>0</v>
      </c>
      <c r="AP321" s="186">
        <f t="shared" si="131"/>
        <v>0</v>
      </c>
      <c r="AQ321" s="147">
        <f t="shared" si="132"/>
        <v>0</v>
      </c>
      <c r="AR321" s="147">
        <f t="shared" si="133"/>
        <v>0</v>
      </c>
      <c r="AS321" s="190">
        <f t="shared" si="134"/>
        <v>0</v>
      </c>
      <c r="AT321" s="189">
        <f t="shared" si="135"/>
        <v>0</v>
      </c>
    </row>
    <row r="322" spans="1:46" x14ac:dyDescent="0.2">
      <c r="A322" s="10">
        <f>+IF(OR(Y322&gt;0,I322&gt;0),MAX(A$14:A321)+1,0)</f>
        <v>0</v>
      </c>
      <c r="B322" s="12"/>
      <c r="C322" s="11"/>
      <c r="D322" s="435"/>
      <c r="E322" s="435"/>
      <c r="F322" s="435"/>
      <c r="G322" s="435"/>
      <c r="H322" s="435"/>
      <c r="I322" s="435">
        <f t="shared" si="116"/>
        <v>0</v>
      </c>
      <c r="J322" s="11"/>
      <c r="K322" s="435"/>
      <c r="L322" s="435"/>
      <c r="M322" s="435"/>
      <c r="N322" s="435"/>
      <c r="O322" s="435"/>
      <c r="P322" s="435">
        <f t="shared" si="117"/>
        <v>0</v>
      </c>
      <c r="Q322" s="11"/>
      <c r="R322" s="435"/>
      <c r="S322" s="435"/>
      <c r="T322" s="435"/>
      <c r="U322" s="435"/>
      <c r="V322" s="435"/>
      <c r="W322" s="435">
        <f t="shared" si="118"/>
        <v>0</v>
      </c>
      <c r="X322" s="447">
        <f t="shared" si="119"/>
        <v>0</v>
      </c>
      <c r="Y322" s="156">
        <f t="shared" si="120"/>
        <v>0</v>
      </c>
      <c r="Z322" s="11"/>
      <c r="AA322" s="11"/>
      <c r="AB322" s="156">
        <f t="shared" si="121"/>
        <v>0</v>
      </c>
      <c r="AC322" s="149"/>
      <c r="AD322" s="396">
        <f t="shared" si="122"/>
        <v>0</v>
      </c>
      <c r="AE322" s="157">
        <f t="shared" si="123"/>
        <v>0</v>
      </c>
      <c r="AF322" s="609"/>
      <c r="AG322" s="147">
        <f t="shared" si="124"/>
        <v>0</v>
      </c>
      <c r="AH322" s="147">
        <f t="shared" si="125"/>
        <v>0</v>
      </c>
      <c r="AI322" s="186">
        <f t="shared" si="126"/>
        <v>0</v>
      </c>
      <c r="AJ322" s="147">
        <f t="shared" si="127"/>
        <v>0</v>
      </c>
      <c r="AK322" s="147">
        <f t="shared" si="128"/>
        <v>0</v>
      </c>
      <c r="AL322" s="186">
        <f t="shared" si="129"/>
        <v>0</v>
      </c>
      <c r="AM322" s="182">
        <f t="shared" si="130"/>
        <v>0</v>
      </c>
      <c r="AN322" s="147">
        <f t="shared" si="107"/>
        <v>0</v>
      </c>
      <c r="AO322" s="147">
        <f t="shared" si="108"/>
        <v>0</v>
      </c>
      <c r="AP322" s="186">
        <f t="shared" si="131"/>
        <v>0</v>
      </c>
      <c r="AQ322" s="147">
        <f t="shared" si="132"/>
        <v>0</v>
      </c>
      <c r="AR322" s="147">
        <f t="shared" si="133"/>
        <v>0</v>
      </c>
      <c r="AS322" s="190">
        <f t="shared" si="134"/>
        <v>0</v>
      </c>
      <c r="AT322" s="189">
        <f t="shared" si="135"/>
        <v>0</v>
      </c>
    </row>
    <row r="323" spans="1:46" x14ac:dyDescent="0.2">
      <c r="A323" s="10">
        <f>+IF(OR(Y323&gt;0,I323&gt;0),MAX(A$14:A322)+1,0)</f>
        <v>0</v>
      </c>
      <c r="B323" s="12"/>
      <c r="C323" s="11"/>
      <c r="D323" s="435"/>
      <c r="E323" s="435"/>
      <c r="F323" s="435"/>
      <c r="G323" s="435"/>
      <c r="H323" s="435"/>
      <c r="I323" s="435">
        <f t="shared" si="116"/>
        <v>0</v>
      </c>
      <c r="J323" s="11"/>
      <c r="K323" s="435"/>
      <c r="L323" s="435"/>
      <c r="M323" s="435"/>
      <c r="N323" s="435"/>
      <c r="O323" s="435"/>
      <c r="P323" s="435">
        <f t="shared" si="117"/>
        <v>0</v>
      </c>
      <c r="Q323" s="11"/>
      <c r="R323" s="435"/>
      <c r="S323" s="435"/>
      <c r="T323" s="435"/>
      <c r="U323" s="435"/>
      <c r="V323" s="435"/>
      <c r="W323" s="435">
        <f t="shared" si="118"/>
        <v>0</v>
      </c>
      <c r="X323" s="447">
        <f t="shared" si="119"/>
        <v>0</v>
      </c>
      <c r="Y323" s="156">
        <f t="shared" si="120"/>
        <v>0</v>
      </c>
      <c r="Z323" s="11"/>
      <c r="AA323" s="11"/>
      <c r="AB323" s="156">
        <f t="shared" si="121"/>
        <v>0</v>
      </c>
      <c r="AC323" s="149"/>
      <c r="AD323" s="396">
        <f t="shared" si="122"/>
        <v>0</v>
      </c>
      <c r="AE323" s="157">
        <f t="shared" si="123"/>
        <v>0</v>
      </c>
      <c r="AF323" s="609"/>
      <c r="AG323" s="147">
        <f t="shared" si="124"/>
        <v>0</v>
      </c>
      <c r="AH323" s="147">
        <f t="shared" si="125"/>
        <v>0</v>
      </c>
      <c r="AI323" s="186">
        <f t="shared" si="126"/>
        <v>0</v>
      </c>
      <c r="AJ323" s="147">
        <f t="shared" si="127"/>
        <v>0</v>
      </c>
      <c r="AK323" s="147">
        <f t="shared" si="128"/>
        <v>0</v>
      </c>
      <c r="AL323" s="186">
        <f t="shared" si="129"/>
        <v>0</v>
      </c>
      <c r="AM323" s="182">
        <f t="shared" si="130"/>
        <v>0</v>
      </c>
      <c r="AN323" s="147">
        <f t="shared" si="107"/>
        <v>0</v>
      </c>
      <c r="AO323" s="147">
        <f t="shared" si="108"/>
        <v>0</v>
      </c>
      <c r="AP323" s="186">
        <f t="shared" si="131"/>
        <v>0</v>
      </c>
      <c r="AQ323" s="147">
        <f t="shared" si="132"/>
        <v>0</v>
      </c>
      <c r="AR323" s="147">
        <f t="shared" si="133"/>
        <v>0</v>
      </c>
      <c r="AS323" s="190">
        <f t="shared" si="134"/>
        <v>0</v>
      </c>
      <c r="AT323" s="189">
        <f t="shared" si="135"/>
        <v>0</v>
      </c>
    </row>
    <row r="324" spans="1:46" x14ac:dyDescent="0.2">
      <c r="A324" s="10">
        <f>+IF(OR(Y324&gt;0,I324&gt;0),MAX(A$14:A323)+1,0)</f>
        <v>0</v>
      </c>
      <c r="B324" s="12"/>
      <c r="C324" s="11"/>
      <c r="D324" s="435"/>
      <c r="E324" s="435"/>
      <c r="F324" s="435"/>
      <c r="G324" s="435"/>
      <c r="H324" s="435"/>
      <c r="I324" s="435">
        <f t="shared" si="116"/>
        <v>0</v>
      </c>
      <c r="J324" s="11"/>
      <c r="K324" s="435"/>
      <c r="L324" s="435"/>
      <c r="M324" s="435"/>
      <c r="N324" s="435"/>
      <c r="O324" s="435"/>
      <c r="P324" s="435">
        <f t="shared" si="117"/>
        <v>0</v>
      </c>
      <c r="Q324" s="11"/>
      <c r="R324" s="435"/>
      <c r="S324" s="435"/>
      <c r="T324" s="435"/>
      <c r="U324" s="435"/>
      <c r="V324" s="435"/>
      <c r="W324" s="435">
        <f t="shared" si="118"/>
        <v>0</v>
      </c>
      <c r="X324" s="447">
        <f t="shared" si="119"/>
        <v>0</v>
      </c>
      <c r="Y324" s="156">
        <f t="shared" si="120"/>
        <v>0</v>
      </c>
      <c r="Z324" s="11"/>
      <c r="AA324" s="11"/>
      <c r="AB324" s="156">
        <f t="shared" si="121"/>
        <v>0</v>
      </c>
      <c r="AC324" s="149"/>
      <c r="AD324" s="396">
        <f t="shared" si="122"/>
        <v>0</v>
      </c>
      <c r="AE324" s="157">
        <f t="shared" si="123"/>
        <v>0</v>
      </c>
      <c r="AF324" s="609"/>
      <c r="AG324" s="147">
        <f t="shared" si="124"/>
        <v>0</v>
      </c>
      <c r="AH324" s="147">
        <f t="shared" si="125"/>
        <v>0</v>
      </c>
      <c r="AI324" s="186">
        <f t="shared" si="126"/>
        <v>0</v>
      </c>
      <c r="AJ324" s="147">
        <f t="shared" si="127"/>
        <v>0</v>
      </c>
      <c r="AK324" s="147">
        <f t="shared" si="128"/>
        <v>0</v>
      </c>
      <c r="AL324" s="186">
        <f t="shared" si="129"/>
        <v>0</v>
      </c>
      <c r="AM324" s="182">
        <f t="shared" si="130"/>
        <v>0</v>
      </c>
      <c r="AN324" s="147">
        <f t="shared" si="107"/>
        <v>0</v>
      </c>
      <c r="AO324" s="147">
        <f t="shared" si="108"/>
        <v>0</v>
      </c>
      <c r="AP324" s="186">
        <f t="shared" si="131"/>
        <v>0</v>
      </c>
      <c r="AQ324" s="147">
        <f t="shared" si="132"/>
        <v>0</v>
      </c>
      <c r="AR324" s="147">
        <f t="shared" si="133"/>
        <v>0</v>
      </c>
      <c r="AS324" s="190">
        <f t="shared" si="134"/>
        <v>0</v>
      </c>
      <c r="AT324" s="189">
        <f t="shared" si="135"/>
        <v>0</v>
      </c>
    </row>
    <row r="325" spans="1:46" x14ac:dyDescent="0.2">
      <c r="A325" s="10">
        <f>+IF(OR(Y325&gt;0,I325&gt;0),MAX(A$14:A324)+1,0)</f>
        <v>0</v>
      </c>
      <c r="B325" s="12"/>
      <c r="C325" s="11"/>
      <c r="D325" s="435"/>
      <c r="E325" s="435"/>
      <c r="F325" s="435"/>
      <c r="G325" s="435"/>
      <c r="H325" s="435"/>
      <c r="I325" s="435">
        <f t="shared" si="116"/>
        <v>0</v>
      </c>
      <c r="J325" s="11"/>
      <c r="K325" s="435"/>
      <c r="L325" s="435"/>
      <c r="M325" s="435"/>
      <c r="N325" s="435"/>
      <c r="O325" s="435"/>
      <c r="P325" s="435">
        <f t="shared" si="117"/>
        <v>0</v>
      </c>
      <c r="Q325" s="11"/>
      <c r="R325" s="435"/>
      <c r="S325" s="435"/>
      <c r="T325" s="435"/>
      <c r="U325" s="435"/>
      <c r="V325" s="435"/>
      <c r="W325" s="435">
        <f t="shared" si="118"/>
        <v>0</v>
      </c>
      <c r="X325" s="447">
        <f t="shared" si="119"/>
        <v>0</v>
      </c>
      <c r="Y325" s="156">
        <f t="shared" si="120"/>
        <v>0</v>
      </c>
      <c r="Z325" s="11"/>
      <c r="AA325" s="11"/>
      <c r="AB325" s="156">
        <f t="shared" si="121"/>
        <v>0</v>
      </c>
      <c r="AC325" s="149"/>
      <c r="AD325" s="396">
        <f t="shared" si="122"/>
        <v>0</v>
      </c>
      <c r="AE325" s="157">
        <f t="shared" si="123"/>
        <v>0</v>
      </c>
      <c r="AF325" s="609"/>
      <c r="AG325" s="147">
        <f t="shared" si="124"/>
        <v>0</v>
      </c>
      <c r="AH325" s="147">
        <f t="shared" si="125"/>
        <v>0</v>
      </c>
      <c r="AI325" s="186">
        <f t="shared" si="126"/>
        <v>0</v>
      </c>
      <c r="AJ325" s="147">
        <f t="shared" si="127"/>
        <v>0</v>
      </c>
      <c r="AK325" s="147">
        <f t="shared" si="128"/>
        <v>0</v>
      </c>
      <c r="AL325" s="186">
        <f t="shared" si="129"/>
        <v>0</v>
      </c>
      <c r="AM325" s="182">
        <f t="shared" si="130"/>
        <v>0</v>
      </c>
      <c r="AN325" s="147">
        <f t="shared" si="107"/>
        <v>0</v>
      </c>
      <c r="AO325" s="147">
        <f t="shared" si="108"/>
        <v>0</v>
      </c>
      <c r="AP325" s="186">
        <f t="shared" si="131"/>
        <v>0</v>
      </c>
      <c r="AQ325" s="147">
        <f t="shared" si="132"/>
        <v>0</v>
      </c>
      <c r="AR325" s="147">
        <f t="shared" si="133"/>
        <v>0</v>
      </c>
      <c r="AS325" s="190">
        <f t="shared" si="134"/>
        <v>0</v>
      </c>
      <c r="AT325" s="189">
        <f t="shared" si="135"/>
        <v>0</v>
      </c>
    </row>
    <row r="326" spans="1:46" x14ac:dyDescent="0.2">
      <c r="A326" s="10">
        <f>+IF(OR(Y326&gt;0,I326&gt;0),MAX(A$14:A325)+1,0)</f>
        <v>0</v>
      </c>
      <c r="B326" s="12"/>
      <c r="C326" s="11"/>
      <c r="D326" s="435"/>
      <c r="E326" s="435"/>
      <c r="F326" s="435"/>
      <c r="G326" s="435"/>
      <c r="H326" s="435"/>
      <c r="I326" s="435">
        <f t="shared" si="116"/>
        <v>0</v>
      </c>
      <c r="J326" s="11"/>
      <c r="K326" s="435"/>
      <c r="L326" s="435"/>
      <c r="M326" s="435"/>
      <c r="N326" s="435"/>
      <c r="O326" s="435"/>
      <c r="P326" s="435">
        <f t="shared" si="117"/>
        <v>0</v>
      </c>
      <c r="Q326" s="11"/>
      <c r="R326" s="435"/>
      <c r="S326" s="435"/>
      <c r="T326" s="435"/>
      <c r="U326" s="435"/>
      <c r="V326" s="435"/>
      <c r="W326" s="435">
        <f t="shared" si="118"/>
        <v>0</v>
      </c>
      <c r="X326" s="447">
        <f t="shared" si="119"/>
        <v>0</v>
      </c>
      <c r="Y326" s="156">
        <f t="shared" si="120"/>
        <v>0</v>
      </c>
      <c r="Z326" s="11"/>
      <c r="AA326" s="11"/>
      <c r="AB326" s="156">
        <f t="shared" si="121"/>
        <v>0</v>
      </c>
      <c r="AC326" s="149"/>
      <c r="AD326" s="396">
        <f t="shared" si="122"/>
        <v>0</v>
      </c>
      <c r="AE326" s="157">
        <f t="shared" si="123"/>
        <v>0</v>
      </c>
      <c r="AF326" s="609"/>
      <c r="AG326" s="147">
        <f t="shared" si="124"/>
        <v>0</v>
      </c>
      <c r="AH326" s="147">
        <f t="shared" si="125"/>
        <v>0</v>
      </c>
      <c r="AI326" s="186">
        <f t="shared" si="126"/>
        <v>0</v>
      </c>
      <c r="AJ326" s="147">
        <f t="shared" si="127"/>
        <v>0</v>
      </c>
      <c r="AK326" s="147">
        <f t="shared" si="128"/>
        <v>0</v>
      </c>
      <c r="AL326" s="186">
        <f t="shared" si="129"/>
        <v>0</v>
      </c>
      <c r="AM326" s="182">
        <f t="shared" si="130"/>
        <v>0</v>
      </c>
      <c r="AN326" s="147">
        <f t="shared" ref="AN326:AN335" si="136">+AE326*I326</f>
        <v>0</v>
      </c>
      <c r="AO326" s="147">
        <f t="shared" ref="AO326:AO335" si="137">+AE326*P326+AE326*W326*0.8</f>
        <v>0</v>
      </c>
      <c r="AP326" s="186">
        <f t="shared" si="131"/>
        <v>0</v>
      </c>
      <c r="AQ326" s="147">
        <f t="shared" si="132"/>
        <v>0</v>
      </c>
      <c r="AR326" s="147">
        <f t="shared" si="133"/>
        <v>0</v>
      </c>
      <c r="AS326" s="190">
        <f t="shared" si="134"/>
        <v>0</v>
      </c>
      <c r="AT326" s="189">
        <f t="shared" si="135"/>
        <v>0</v>
      </c>
    </row>
    <row r="327" spans="1:46" x14ac:dyDescent="0.2">
      <c r="A327" s="10">
        <f>+IF(OR(Y327&gt;0,I327&gt;0),MAX(A$14:A326)+1,0)</f>
        <v>0</v>
      </c>
      <c r="B327" s="12"/>
      <c r="C327" s="11"/>
      <c r="D327" s="435"/>
      <c r="E327" s="435"/>
      <c r="F327" s="435"/>
      <c r="G327" s="435"/>
      <c r="H327" s="435"/>
      <c r="I327" s="435">
        <f t="shared" si="116"/>
        <v>0</v>
      </c>
      <c r="J327" s="11"/>
      <c r="K327" s="435"/>
      <c r="L327" s="435"/>
      <c r="M327" s="435"/>
      <c r="N327" s="435"/>
      <c r="O327" s="435"/>
      <c r="P327" s="435">
        <f t="shared" si="117"/>
        <v>0</v>
      </c>
      <c r="Q327" s="11"/>
      <c r="R327" s="435"/>
      <c r="S327" s="435"/>
      <c r="T327" s="435"/>
      <c r="U327" s="435"/>
      <c r="V327" s="435"/>
      <c r="W327" s="435">
        <f t="shared" si="118"/>
        <v>0</v>
      </c>
      <c r="X327" s="447">
        <f t="shared" si="119"/>
        <v>0</v>
      </c>
      <c r="Y327" s="156">
        <f t="shared" si="120"/>
        <v>0</v>
      </c>
      <c r="Z327" s="11"/>
      <c r="AA327" s="11"/>
      <c r="AB327" s="156">
        <f t="shared" si="121"/>
        <v>0</v>
      </c>
      <c r="AC327" s="149"/>
      <c r="AD327" s="396">
        <f t="shared" si="122"/>
        <v>0</v>
      </c>
      <c r="AE327" s="157">
        <f t="shared" si="123"/>
        <v>0</v>
      </c>
      <c r="AF327" s="609"/>
      <c r="AG327" s="147">
        <f t="shared" si="124"/>
        <v>0</v>
      </c>
      <c r="AH327" s="147">
        <f t="shared" si="125"/>
        <v>0</v>
      </c>
      <c r="AI327" s="186">
        <f t="shared" si="126"/>
        <v>0</v>
      </c>
      <c r="AJ327" s="147">
        <f t="shared" si="127"/>
        <v>0</v>
      </c>
      <c r="AK327" s="147">
        <f t="shared" si="128"/>
        <v>0</v>
      </c>
      <c r="AL327" s="186">
        <f t="shared" si="129"/>
        <v>0</v>
      </c>
      <c r="AM327" s="182">
        <f t="shared" si="130"/>
        <v>0</v>
      </c>
      <c r="AN327" s="147">
        <f t="shared" si="136"/>
        <v>0</v>
      </c>
      <c r="AO327" s="147">
        <f t="shared" si="137"/>
        <v>0</v>
      </c>
      <c r="AP327" s="186">
        <f t="shared" si="131"/>
        <v>0</v>
      </c>
      <c r="AQ327" s="147">
        <f t="shared" si="132"/>
        <v>0</v>
      </c>
      <c r="AR327" s="147">
        <f t="shared" si="133"/>
        <v>0</v>
      </c>
      <c r="AS327" s="190">
        <f t="shared" si="134"/>
        <v>0</v>
      </c>
      <c r="AT327" s="189">
        <f t="shared" si="135"/>
        <v>0</v>
      </c>
    </row>
    <row r="328" spans="1:46" x14ac:dyDescent="0.2">
      <c r="A328" s="10">
        <f>+IF(OR(Y328&gt;0,I328&gt;0),MAX(A$14:A327)+1,0)</f>
        <v>0</v>
      </c>
      <c r="B328" s="12"/>
      <c r="C328" s="11"/>
      <c r="D328" s="435"/>
      <c r="E328" s="435"/>
      <c r="F328" s="435"/>
      <c r="G328" s="435"/>
      <c r="H328" s="435"/>
      <c r="I328" s="435">
        <f t="shared" si="116"/>
        <v>0</v>
      </c>
      <c r="J328" s="11"/>
      <c r="K328" s="435"/>
      <c r="L328" s="435"/>
      <c r="M328" s="435"/>
      <c r="N328" s="435"/>
      <c r="O328" s="435"/>
      <c r="P328" s="435">
        <f t="shared" si="117"/>
        <v>0</v>
      </c>
      <c r="Q328" s="11"/>
      <c r="R328" s="435"/>
      <c r="S328" s="435"/>
      <c r="T328" s="435"/>
      <c r="U328" s="435"/>
      <c r="V328" s="435"/>
      <c r="W328" s="435">
        <f t="shared" si="118"/>
        <v>0</v>
      </c>
      <c r="X328" s="447">
        <f t="shared" si="119"/>
        <v>0</v>
      </c>
      <c r="Y328" s="156">
        <f t="shared" si="120"/>
        <v>0</v>
      </c>
      <c r="Z328" s="11"/>
      <c r="AA328" s="11"/>
      <c r="AB328" s="156">
        <f t="shared" si="121"/>
        <v>0</v>
      </c>
      <c r="AC328" s="149"/>
      <c r="AD328" s="396">
        <f t="shared" si="122"/>
        <v>0</v>
      </c>
      <c r="AE328" s="157">
        <f t="shared" si="123"/>
        <v>0</v>
      </c>
      <c r="AF328" s="609"/>
      <c r="AG328" s="147">
        <f t="shared" si="124"/>
        <v>0</v>
      </c>
      <c r="AH328" s="147">
        <f t="shared" si="125"/>
        <v>0</v>
      </c>
      <c r="AI328" s="186">
        <f t="shared" si="126"/>
        <v>0</v>
      </c>
      <c r="AJ328" s="147">
        <f t="shared" si="127"/>
        <v>0</v>
      </c>
      <c r="AK328" s="147">
        <f t="shared" si="128"/>
        <v>0</v>
      </c>
      <c r="AL328" s="186">
        <f t="shared" si="129"/>
        <v>0</v>
      </c>
      <c r="AM328" s="182">
        <f t="shared" si="130"/>
        <v>0</v>
      </c>
      <c r="AN328" s="147">
        <f t="shared" si="136"/>
        <v>0</v>
      </c>
      <c r="AO328" s="147">
        <f t="shared" si="137"/>
        <v>0</v>
      </c>
      <c r="AP328" s="186">
        <f t="shared" si="131"/>
        <v>0</v>
      </c>
      <c r="AQ328" s="147">
        <f t="shared" si="132"/>
        <v>0</v>
      </c>
      <c r="AR328" s="147">
        <f t="shared" si="133"/>
        <v>0</v>
      </c>
      <c r="AS328" s="190">
        <f t="shared" si="134"/>
        <v>0</v>
      </c>
      <c r="AT328" s="189">
        <f t="shared" si="135"/>
        <v>0</v>
      </c>
    </row>
    <row r="329" spans="1:46" x14ac:dyDescent="0.2">
      <c r="A329" s="10">
        <f>+IF(OR(Y329&gt;0,I329&gt;0),MAX(A$14:A328)+1,0)</f>
        <v>0</v>
      </c>
      <c r="B329" s="12"/>
      <c r="C329" s="11"/>
      <c r="D329" s="435"/>
      <c r="E329" s="435"/>
      <c r="F329" s="435"/>
      <c r="G329" s="435"/>
      <c r="H329" s="435"/>
      <c r="I329" s="435">
        <f t="shared" si="116"/>
        <v>0</v>
      </c>
      <c r="J329" s="11"/>
      <c r="K329" s="435"/>
      <c r="L329" s="435"/>
      <c r="M329" s="435"/>
      <c r="N329" s="435"/>
      <c r="O329" s="435"/>
      <c r="P329" s="435">
        <f t="shared" si="117"/>
        <v>0</v>
      </c>
      <c r="Q329" s="11"/>
      <c r="R329" s="435"/>
      <c r="S329" s="435"/>
      <c r="T329" s="435"/>
      <c r="U329" s="435"/>
      <c r="V329" s="435"/>
      <c r="W329" s="435">
        <f t="shared" si="118"/>
        <v>0</v>
      </c>
      <c r="X329" s="447">
        <f t="shared" si="119"/>
        <v>0</v>
      </c>
      <c r="Y329" s="156">
        <f t="shared" si="120"/>
        <v>0</v>
      </c>
      <c r="Z329" s="11"/>
      <c r="AA329" s="11"/>
      <c r="AB329" s="156">
        <f t="shared" si="121"/>
        <v>0</v>
      </c>
      <c r="AC329" s="149"/>
      <c r="AD329" s="396">
        <f t="shared" si="122"/>
        <v>0</v>
      </c>
      <c r="AE329" s="157">
        <f t="shared" si="123"/>
        <v>0</v>
      </c>
      <c r="AF329" s="609"/>
      <c r="AG329" s="147">
        <f t="shared" si="124"/>
        <v>0</v>
      </c>
      <c r="AH329" s="147">
        <f t="shared" si="125"/>
        <v>0</v>
      </c>
      <c r="AI329" s="186">
        <f t="shared" si="126"/>
        <v>0</v>
      </c>
      <c r="AJ329" s="147">
        <f t="shared" si="127"/>
        <v>0</v>
      </c>
      <c r="AK329" s="147">
        <f t="shared" si="128"/>
        <v>0</v>
      </c>
      <c r="AL329" s="186">
        <f t="shared" si="129"/>
        <v>0</v>
      </c>
      <c r="AM329" s="182">
        <f t="shared" si="130"/>
        <v>0</v>
      </c>
      <c r="AN329" s="147">
        <f t="shared" si="136"/>
        <v>0</v>
      </c>
      <c r="AO329" s="147">
        <f t="shared" si="137"/>
        <v>0</v>
      </c>
      <c r="AP329" s="186">
        <f t="shared" si="131"/>
        <v>0</v>
      </c>
      <c r="AQ329" s="147">
        <f t="shared" si="132"/>
        <v>0</v>
      </c>
      <c r="AR329" s="147">
        <f t="shared" si="133"/>
        <v>0</v>
      </c>
      <c r="AS329" s="190">
        <f t="shared" si="134"/>
        <v>0</v>
      </c>
      <c r="AT329" s="189">
        <f t="shared" si="135"/>
        <v>0</v>
      </c>
    </row>
    <row r="330" spans="1:46" x14ac:dyDescent="0.2">
      <c r="A330" s="10">
        <f>+IF(OR(Y330&gt;0,I330&gt;0),MAX(A$14:A329)+1,0)</f>
        <v>0</v>
      </c>
      <c r="B330" s="12"/>
      <c r="C330" s="11"/>
      <c r="D330" s="435"/>
      <c r="E330" s="435"/>
      <c r="F330" s="435"/>
      <c r="G330" s="435"/>
      <c r="H330" s="435"/>
      <c r="I330" s="435">
        <f t="shared" si="116"/>
        <v>0</v>
      </c>
      <c r="J330" s="11"/>
      <c r="K330" s="435"/>
      <c r="L330" s="435"/>
      <c r="M330" s="435"/>
      <c r="N330" s="435"/>
      <c r="O330" s="435"/>
      <c r="P330" s="435">
        <f t="shared" si="117"/>
        <v>0</v>
      </c>
      <c r="Q330" s="11"/>
      <c r="R330" s="435"/>
      <c r="S330" s="435"/>
      <c r="T330" s="435"/>
      <c r="U330" s="435"/>
      <c r="V330" s="435"/>
      <c r="W330" s="435">
        <f t="shared" si="118"/>
        <v>0</v>
      </c>
      <c r="X330" s="447">
        <f t="shared" si="119"/>
        <v>0</v>
      </c>
      <c r="Y330" s="156">
        <f t="shared" si="120"/>
        <v>0</v>
      </c>
      <c r="Z330" s="11"/>
      <c r="AA330" s="11"/>
      <c r="AB330" s="156">
        <f t="shared" si="121"/>
        <v>0</v>
      </c>
      <c r="AC330" s="149"/>
      <c r="AD330" s="396">
        <f t="shared" si="122"/>
        <v>0</v>
      </c>
      <c r="AE330" s="157">
        <f t="shared" si="123"/>
        <v>0</v>
      </c>
      <c r="AF330" s="609"/>
      <c r="AG330" s="147">
        <f t="shared" si="124"/>
        <v>0</v>
      </c>
      <c r="AH330" s="147">
        <f t="shared" si="125"/>
        <v>0</v>
      </c>
      <c r="AI330" s="186">
        <f t="shared" si="126"/>
        <v>0</v>
      </c>
      <c r="AJ330" s="147">
        <f t="shared" si="127"/>
        <v>0</v>
      </c>
      <c r="AK330" s="147">
        <f t="shared" si="128"/>
        <v>0</v>
      </c>
      <c r="AL330" s="186">
        <f t="shared" si="129"/>
        <v>0</v>
      </c>
      <c r="AM330" s="182">
        <f t="shared" si="130"/>
        <v>0</v>
      </c>
      <c r="AN330" s="147">
        <f t="shared" si="136"/>
        <v>0</v>
      </c>
      <c r="AO330" s="147">
        <f t="shared" si="137"/>
        <v>0</v>
      </c>
      <c r="AP330" s="186">
        <f t="shared" si="131"/>
        <v>0</v>
      </c>
      <c r="AQ330" s="147">
        <f t="shared" si="132"/>
        <v>0</v>
      </c>
      <c r="AR330" s="147">
        <f t="shared" si="133"/>
        <v>0</v>
      </c>
      <c r="AS330" s="190">
        <f t="shared" si="134"/>
        <v>0</v>
      </c>
      <c r="AT330" s="189">
        <f t="shared" si="135"/>
        <v>0</v>
      </c>
    </row>
    <row r="331" spans="1:46" x14ac:dyDescent="0.2">
      <c r="A331" s="10">
        <f>+IF(OR(Y331&gt;0,I331&gt;0),MAX(A$14:A330)+1,0)</f>
        <v>0</v>
      </c>
      <c r="B331" s="12"/>
      <c r="C331" s="11"/>
      <c r="D331" s="435"/>
      <c r="E331" s="435"/>
      <c r="F331" s="435"/>
      <c r="G331" s="435"/>
      <c r="H331" s="435"/>
      <c r="I331" s="435">
        <f t="shared" si="116"/>
        <v>0</v>
      </c>
      <c r="J331" s="11"/>
      <c r="K331" s="435"/>
      <c r="L331" s="435"/>
      <c r="M331" s="435"/>
      <c r="N331" s="435"/>
      <c r="O331" s="435"/>
      <c r="P331" s="435">
        <f t="shared" si="117"/>
        <v>0</v>
      </c>
      <c r="Q331" s="11"/>
      <c r="R331" s="435"/>
      <c r="S331" s="435"/>
      <c r="T331" s="435"/>
      <c r="U331" s="435"/>
      <c r="V331" s="435"/>
      <c r="W331" s="435">
        <f t="shared" si="118"/>
        <v>0</v>
      </c>
      <c r="X331" s="447">
        <f t="shared" si="119"/>
        <v>0</v>
      </c>
      <c r="Y331" s="156">
        <f t="shared" si="120"/>
        <v>0</v>
      </c>
      <c r="Z331" s="11"/>
      <c r="AA331" s="11"/>
      <c r="AB331" s="156">
        <f t="shared" si="121"/>
        <v>0</v>
      </c>
      <c r="AC331" s="149"/>
      <c r="AD331" s="396">
        <f t="shared" si="122"/>
        <v>0</v>
      </c>
      <c r="AE331" s="157">
        <f t="shared" si="123"/>
        <v>0</v>
      </c>
      <c r="AF331" s="609"/>
      <c r="AG331" s="147">
        <f t="shared" si="124"/>
        <v>0</v>
      </c>
      <c r="AH331" s="147">
        <f t="shared" si="125"/>
        <v>0</v>
      </c>
      <c r="AI331" s="186">
        <f t="shared" si="126"/>
        <v>0</v>
      </c>
      <c r="AJ331" s="147">
        <f t="shared" si="127"/>
        <v>0</v>
      </c>
      <c r="AK331" s="147">
        <f t="shared" si="128"/>
        <v>0</v>
      </c>
      <c r="AL331" s="186">
        <f t="shared" si="129"/>
        <v>0</v>
      </c>
      <c r="AM331" s="182">
        <f t="shared" si="130"/>
        <v>0</v>
      </c>
      <c r="AN331" s="147">
        <f t="shared" si="136"/>
        <v>0</v>
      </c>
      <c r="AO331" s="147">
        <f t="shared" si="137"/>
        <v>0</v>
      </c>
      <c r="AP331" s="186">
        <f t="shared" si="131"/>
        <v>0</v>
      </c>
      <c r="AQ331" s="147">
        <f t="shared" si="132"/>
        <v>0</v>
      </c>
      <c r="AR331" s="147">
        <f t="shared" si="133"/>
        <v>0</v>
      </c>
      <c r="AS331" s="190">
        <f t="shared" si="134"/>
        <v>0</v>
      </c>
      <c r="AT331" s="189">
        <f t="shared" si="135"/>
        <v>0</v>
      </c>
    </row>
    <row r="332" spans="1:46" x14ac:dyDescent="0.2">
      <c r="A332" s="10">
        <f>+IF(OR(Y332&gt;0,I332&gt;0),MAX(A$14:A331)+1,0)</f>
        <v>0</v>
      </c>
      <c r="B332" s="12"/>
      <c r="C332" s="11"/>
      <c r="D332" s="435"/>
      <c r="E332" s="435"/>
      <c r="F332" s="435"/>
      <c r="G332" s="435"/>
      <c r="H332" s="435"/>
      <c r="I332" s="435">
        <f t="shared" si="116"/>
        <v>0</v>
      </c>
      <c r="J332" s="11"/>
      <c r="K332" s="435"/>
      <c r="L332" s="435"/>
      <c r="M332" s="435"/>
      <c r="N332" s="435"/>
      <c r="O332" s="435"/>
      <c r="P332" s="435">
        <f t="shared" si="117"/>
        <v>0</v>
      </c>
      <c r="Q332" s="11"/>
      <c r="R332" s="435"/>
      <c r="S332" s="435"/>
      <c r="T332" s="435"/>
      <c r="U332" s="435"/>
      <c r="V332" s="435"/>
      <c r="W332" s="435">
        <f t="shared" si="118"/>
        <v>0</v>
      </c>
      <c r="X332" s="447">
        <f t="shared" si="119"/>
        <v>0</v>
      </c>
      <c r="Y332" s="156">
        <f t="shared" si="120"/>
        <v>0</v>
      </c>
      <c r="Z332" s="11"/>
      <c r="AA332" s="11"/>
      <c r="AB332" s="156">
        <f t="shared" si="121"/>
        <v>0</v>
      </c>
      <c r="AC332" s="149"/>
      <c r="AD332" s="396">
        <f t="shared" si="122"/>
        <v>0</v>
      </c>
      <c r="AE332" s="157">
        <f t="shared" si="123"/>
        <v>0</v>
      </c>
      <c r="AF332" s="609"/>
      <c r="AG332" s="147">
        <f t="shared" si="124"/>
        <v>0</v>
      </c>
      <c r="AH332" s="147">
        <f t="shared" si="125"/>
        <v>0</v>
      </c>
      <c r="AI332" s="186">
        <f t="shared" si="126"/>
        <v>0</v>
      </c>
      <c r="AJ332" s="147">
        <f t="shared" si="127"/>
        <v>0</v>
      </c>
      <c r="AK332" s="147">
        <f t="shared" si="128"/>
        <v>0</v>
      </c>
      <c r="AL332" s="186">
        <f t="shared" si="129"/>
        <v>0</v>
      </c>
      <c r="AM332" s="182">
        <f t="shared" si="130"/>
        <v>0</v>
      </c>
      <c r="AN332" s="147">
        <f t="shared" si="136"/>
        <v>0</v>
      </c>
      <c r="AO332" s="147">
        <f t="shared" si="137"/>
        <v>0</v>
      </c>
      <c r="AP332" s="186">
        <f t="shared" si="131"/>
        <v>0</v>
      </c>
      <c r="AQ332" s="147">
        <f t="shared" si="132"/>
        <v>0</v>
      </c>
      <c r="AR332" s="147">
        <f t="shared" si="133"/>
        <v>0</v>
      </c>
      <c r="AS332" s="190">
        <f t="shared" si="134"/>
        <v>0</v>
      </c>
      <c r="AT332" s="189">
        <f t="shared" si="135"/>
        <v>0</v>
      </c>
    </row>
    <row r="333" spans="1:46" x14ac:dyDescent="0.2">
      <c r="A333" s="10">
        <f>+IF(OR(Y333&gt;0,I333&gt;0),MAX(A$14:A332)+1,0)</f>
        <v>0</v>
      </c>
      <c r="B333" s="12"/>
      <c r="C333" s="11"/>
      <c r="D333" s="435"/>
      <c r="E333" s="435"/>
      <c r="F333" s="435"/>
      <c r="G333" s="435"/>
      <c r="H333" s="435"/>
      <c r="I333" s="435">
        <f t="shared" si="116"/>
        <v>0</v>
      </c>
      <c r="J333" s="11"/>
      <c r="K333" s="435"/>
      <c r="L333" s="435"/>
      <c r="M333" s="435"/>
      <c r="N333" s="435"/>
      <c r="O333" s="435"/>
      <c r="P333" s="435">
        <f t="shared" si="117"/>
        <v>0</v>
      </c>
      <c r="Q333" s="11"/>
      <c r="R333" s="435"/>
      <c r="S333" s="435"/>
      <c r="T333" s="435"/>
      <c r="U333" s="435"/>
      <c r="V333" s="435"/>
      <c r="W333" s="435">
        <f t="shared" si="118"/>
        <v>0</v>
      </c>
      <c r="X333" s="447">
        <f t="shared" si="119"/>
        <v>0</v>
      </c>
      <c r="Y333" s="156">
        <f t="shared" si="120"/>
        <v>0</v>
      </c>
      <c r="Z333" s="11"/>
      <c r="AA333" s="11"/>
      <c r="AB333" s="156">
        <f t="shared" si="121"/>
        <v>0</v>
      </c>
      <c r="AC333" s="149"/>
      <c r="AD333" s="396">
        <f t="shared" si="122"/>
        <v>0</v>
      </c>
      <c r="AE333" s="157">
        <f t="shared" si="123"/>
        <v>0</v>
      </c>
      <c r="AF333" s="609"/>
      <c r="AG333" s="147">
        <f t="shared" si="124"/>
        <v>0</v>
      </c>
      <c r="AH333" s="147">
        <f t="shared" si="125"/>
        <v>0</v>
      </c>
      <c r="AI333" s="186">
        <f t="shared" si="126"/>
        <v>0</v>
      </c>
      <c r="AJ333" s="147">
        <f t="shared" si="127"/>
        <v>0</v>
      </c>
      <c r="AK333" s="147">
        <f t="shared" si="128"/>
        <v>0</v>
      </c>
      <c r="AL333" s="186">
        <f t="shared" si="129"/>
        <v>0</v>
      </c>
      <c r="AM333" s="182">
        <f t="shared" si="130"/>
        <v>0</v>
      </c>
      <c r="AN333" s="147">
        <f t="shared" si="136"/>
        <v>0</v>
      </c>
      <c r="AO333" s="147">
        <f t="shared" si="137"/>
        <v>0</v>
      </c>
      <c r="AP333" s="186">
        <f t="shared" si="131"/>
        <v>0</v>
      </c>
      <c r="AQ333" s="147">
        <f t="shared" si="132"/>
        <v>0</v>
      </c>
      <c r="AR333" s="147">
        <f t="shared" si="133"/>
        <v>0</v>
      </c>
      <c r="AS333" s="190">
        <f t="shared" si="134"/>
        <v>0</v>
      </c>
      <c r="AT333" s="189">
        <f t="shared" si="135"/>
        <v>0</v>
      </c>
    </row>
    <row r="334" spans="1:46" x14ac:dyDescent="0.2">
      <c r="A334" s="10">
        <f>+IF(OR(Y334&gt;0,I334&gt;0),MAX(A$14:A333)+1,0)</f>
        <v>0</v>
      </c>
      <c r="B334" s="12"/>
      <c r="C334" s="11"/>
      <c r="D334" s="435"/>
      <c r="E334" s="435"/>
      <c r="F334" s="435"/>
      <c r="G334" s="435"/>
      <c r="H334" s="435"/>
      <c r="I334" s="435">
        <f t="shared" si="116"/>
        <v>0</v>
      </c>
      <c r="J334" s="11"/>
      <c r="K334" s="435"/>
      <c r="L334" s="435"/>
      <c r="M334" s="435"/>
      <c r="N334" s="435"/>
      <c r="O334" s="435"/>
      <c r="P334" s="435">
        <f t="shared" si="117"/>
        <v>0</v>
      </c>
      <c r="Q334" s="11"/>
      <c r="R334" s="435"/>
      <c r="S334" s="435"/>
      <c r="T334" s="435"/>
      <c r="U334" s="435"/>
      <c r="V334" s="435"/>
      <c r="W334" s="435">
        <f t="shared" si="118"/>
        <v>0</v>
      </c>
      <c r="X334" s="447">
        <f t="shared" si="119"/>
        <v>0</v>
      </c>
      <c r="Y334" s="156">
        <f t="shared" si="120"/>
        <v>0</v>
      </c>
      <c r="Z334" s="11"/>
      <c r="AA334" s="11"/>
      <c r="AB334" s="156">
        <f t="shared" si="121"/>
        <v>0</v>
      </c>
      <c r="AC334" s="149"/>
      <c r="AD334" s="396">
        <f t="shared" si="122"/>
        <v>0</v>
      </c>
      <c r="AE334" s="157">
        <f t="shared" si="123"/>
        <v>0</v>
      </c>
      <c r="AF334" s="609"/>
      <c r="AG334" s="147">
        <f t="shared" si="124"/>
        <v>0</v>
      </c>
      <c r="AH334" s="147">
        <f t="shared" si="125"/>
        <v>0</v>
      </c>
      <c r="AI334" s="186">
        <f t="shared" si="126"/>
        <v>0</v>
      </c>
      <c r="AJ334" s="147">
        <f t="shared" si="127"/>
        <v>0</v>
      </c>
      <c r="AK334" s="147">
        <f t="shared" si="128"/>
        <v>0</v>
      </c>
      <c r="AL334" s="186">
        <f t="shared" si="129"/>
        <v>0</v>
      </c>
      <c r="AM334" s="182">
        <f t="shared" si="130"/>
        <v>0</v>
      </c>
      <c r="AN334" s="147">
        <f t="shared" si="136"/>
        <v>0</v>
      </c>
      <c r="AO334" s="147">
        <f t="shared" si="137"/>
        <v>0</v>
      </c>
      <c r="AP334" s="186">
        <f t="shared" si="131"/>
        <v>0</v>
      </c>
      <c r="AQ334" s="147">
        <f t="shared" si="132"/>
        <v>0</v>
      </c>
      <c r="AR334" s="147">
        <f t="shared" si="133"/>
        <v>0</v>
      </c>
      <c r="AS334" s="190">
        <f t="shared" si="134"/>
        <v>0</v>
      </c>
      <c r="AT334" s="189">
        <f t="shared" si="135"/>
        <v>0</v>
      </c>
    </row>
    <row r="335" spans="1:46" x14ac:dyDescent="0.2">
      <c r="A335" s="10">
        <f>+IF(OR(Y335&gt;0,I335&gt;0),MAX(A$14:A334)+1,0)</f>
        <v>0</v>
      </c>
      <c r="B335" s="12"/>
      <c r="C335" s="11"/>
      <c r="D335" s="435"/>
      <c r="E335" s="435"/>
      <c r="F335" s="435"/>
      <c r="G335" s="435"/>
      <c r="H335" s="435"/>
      <c r="I335" s="435">
        <f t="shared" si="116"/>
        <v>0</v>
      </c>
      <c r="J335" s="11"/>
      <c r="K335" s="435"/>
      <c r="L335" s="435"/>
      <c r="M335" s="435"/>
      <c r="N335" s="435"/>
      <c r="O335" s="435"/>
      <c r="P335" s="435">
        <f t="shared" si="117"/>
        <v>0</v>
      </c>
      <c r="Q335" s="11"/>
      <c r="R335" s="435"/>
      <c r="S335" s="435"/>
      <c r="T335" s="435"/>
      <c r="U335" s="435"/>
      <c r="V335" s="435"/>
      <c r="W335" s="435">
        <f t="shared" si="118"/>
        <v>0</v>
      </c>
      <c r="X335" s="447">
        <f t="shared" si="119"/>
        <v>0</v>
      </c>
      <c r="Y335" s="156">
        <f t="shared" si="120"/>
        <v>0</v>
      </c>
      <c r="Z335" s="11"/>
      <c r="AA335" s="11"/>
      <c r="AB335" s="156">
        <f t="shared" si="121"/>
        <v>0</v>
      </c>
      <c r="AC335" s="149"/>
      <c r="AD335" s="396">
        <f t="shared" si="122"/>
        <v>0</v>
      </c>
      <c r="AE335" s="157">
        <f t="shared" si="123"/>
        <v>0</v>
      </c>
      <c r="AF335" s="609"/>
      <c r="AG335" s="147">
        <f t="shared" si="124"/>
        <v>0</v>
      </c>
      <c r="AH335" s="147">
        <f t="shared" si="125"/>
        <v>0</v>
      </c>
      <c r="AI335" s="186">
        <f t="shared" si="126"/>
        <v>0</v>
      </c>
      <c r="AJ335" s="147">
        <f t="shared" si="127"/>
        <v>0</v>
      </c>
      <c r="AK335" s="147">
        <f t="shared" si="128"/>
        <v>0</v>
      </c>
      <c r="AL335" s="186">
        <f t="shared" si="129"/>
        <v>0</v>
      </c>
      <c r="AM335" s="182">
        <f t="shared" si="130"/>
        <v>0</v>
      </c>
      <c r="AN335" s="147">
        <f t="shared" si="136"/>
        <v>0</v>
      </c>
      <c r="AO335" s="147">
        <f t="shared" si="137"/>
        <v>0</v>
      </c>
      <c r="AP335" s="186">
        <f t="shared" si="131"/>
        <v>0</v>
      </c>
      <c r="AQ335" s="147">
        <f t="shared" si="132"/>
        <v>0</v>
      </c>
      <c r="AR335" s="147">
        <f t="shared" si="133"/>
        <v>0</v>
      </c>
      <c r="AS335" s="190">
        <f t="shared" si="134"/>
        <v>0</v>
      </c>
      <c r="AT335" s="189">
        <f t="shared" si="135"/>
        <v>0</v>
      </c>
    </row>
    <row r="336" spans="1:46" ht="40.799999999999997" x14ac:dyDescent="0.2">
      <c r="B336" s="154" t="s">
        <v>54</v>
      </c>
      <c r="C336" s="155">
        <f>+SUM(C337:C341)</f>
        <v>0</v>
      </c>
      <c r="D336" s="155">
        <f t="shared" ref="D336:X336" si="138">+SUM(D337:D341)</f>
        <v>0</v>
      </c>
      <c r="E336" s="155">
        <f t="shared" si="138"/>
        <v>0</v>
      </c>
      <c r="F336" s="155">
        <f t="shared" si="138"/>
        <v>0</v>
      </c>
      <c r="G336" s="155">
        <f t="shared" si="138"/>
        <v>0</v>
      </c>
      <c r="H336" s="155">
        <f t="shared" si="138"/>
        <v>0</v>
      </c>
      <c r="I336" s="155">
        <f t="shared" si="138"/>
        <v>0</v>
      </c>
      <c r="J336" s="155">
        <f t="shared" si="138"/>
        <v>0</v>
      </c>
      <c r="K336" s="155">
        <f t="shared" si="138"/>
        <v>0</v>
      </c>
      <c r="L336" s="155">
        <f t="shared" si="138"/>
        <v>0</v>
      </c>
      <c r="M336" s="155">
        <f t="shared" si="138"/>
        <v>0</v>
      </c>
      <c r="N336" s="155">
        <f t="shared" si="138"/>
        <v>0</v>
      </c>
      <c r="O336" s="155">
        <f t="shared" si="138"/>
        <v>0</v>
      </c>
      <c r="P336" s="155">
        <f t="shared" si="138"/>
        <v>0</v>
      </c>
      <c r="Q336" s="155">
        <f t="shared" si="138"/>
        <v>0</v>
      </c>
      <c r="R336" s="155">
        <f t="shared" si="138"/>
        <v>0</v>
      </c>
      <c r="S336" s="155">
        <f t="shared" si="138"/>
        <v>0</v>
      </c>
      <c r="T336" s="155">
        <f t="shared" si="138"/>
        <v>0</v>
      </c>
      <c r="U336" s="155">
        <f t="shared" si="138"/>
        <v>0</v>
      </c>
      <c r="V336" s="155">
        <f t="shared" si="138"/>
        <v>0</v>
      </c>
      <c r="W336" s="155">
        <f t="shared" si="138"/>
        <v>0</v>
      </c>
      <c r="X336" s="155">
        <f t="shared" si="138"/>
        <v>0</v>
      </c>
      <c r="Y336" s="155">
        <f t="shared" ref="Y336:AT336" si="139">+SUM(Y337:Y341)</f>
        <v>0</v>
      </c>
      <c r="Z336" s="155">
        <f t="shared" si="139"/>
        <v>0</v>
      </c>
      <c r="AA336" s="155">
        <f t="shared" si="139"/>
        <v>0</v>
      </c>
      <c r="AB336" s="155">
        <f t="shared" si="139"/>
        <v>0</v>
      </c>
      <c r="AC336" s="229"/>
      <c r="AD336" s="392"/>
      <c r="AE336" s="155">
        <f t="shared" si="139"/>
        <v>0</v>
      </c>
      <c r="AF336" s="498"/>
      <c r="AG336" s="494">
        <f t="shared" si="139"/>
        <v>0</v>
      </c>
      <c r="AH336" s="229">
        <f t="shared" si="139"/>
        <v>0</v>
      </c>
      <c r="AI336" s="229">
        <f t="shared" si="139"/>
        <v>0</v>
      </c>
      <c r="AJ336" s="229">
        <f t="shared" si="139"/>
        <v>0</v>
      </c>
      <c r="AK336" s="229">
        <f t="shared" si="139"/>
        <v>0</v>
      </c>
      <c r="AL336" s="229">
        <f t="shared" si="139"/>
        <v>0</v>
      </c>
      <c r="AM336" s="229">
        <f t="shared" si="139"/>
        <v>0</v>
      </c>
      <c r="AN336" s="229">
        <f t="shared" si="139"/>
        <v>0</v>
      </c>
      <c r="AO336" s="229">
        <f t="shared" si="139"/>
        <v>0</v>
      </c>
      <c r="AP336" s="229">
        <f t="shared" si="139"/>
        <v>0</v>
      </c>
      <c r="AQ336" s="229">
        <f t="shared" si="139"/>
        <v>0</v>
      </c>
      <c r="AR336" s="229">
        <f t="shared" si="139"/>
        <v>0</v>
      </c>
      <c r="AS336" s="229">
        <f t="shared" si="139"/>
        <v>0</v>
      </c>
      <c r="AT336" s="229">
        <f t="shared" si="139"/>
        <v>0</v>
      </c>
    </row>
    <row r="337" spans="1:46" x14ac:dyDescent="0.2">
      <c r="A337" s="10">
        <f>+IF(OR(Y337&gt;0,I337&gt;0),MAX(A$14:A336)+1,0)</f>
        <v>0</v>
      </c>
      <c r="B337" s="12"/>
      <c r="C337" s="11"/>
      <c r="D337" s="435"/>
      <c r="E337" s="435"/>
      <c r="F337" s="435"/>
      <c r="G337" s="435"/>
      <c r="H337" s="435"/>
      <c r="I337" s="435">
        <f>+C337+SUM(E337:H337)</f>
        <v>0</v>
      </c>
      <c r="J337" s="11"/>
      <c r="K337" s="435"/>
      <c r="L337" s="435"/>
      <c r="M337" s="435"/>
      <c r="N337" s="435"/>
      <c r="O337" s="435"/>
      <c r="P337" s="435">
        <f>+J337+SUM(L337:O337)</f>
        <v>0</v>
      </c>
      <c r="Q337" s="11"/>
      <c r="R337" s="435"/>
      <c r="S337" s="435"/>
      <c r="T337" s="435"/>
      <c r="U337" s="435"/>
      <c r="V337" s="435"/>
      <c r="W337" s="435">
        <f>+Q337+SUM(S337:V337)</f>
        <v>0</v>
      </c>
      <c r="X337" s="447">
        <f>+J337+Q337</f>
        <v>0</v>
      </c>
      <c r="Y337" s="156">
        <f>+P337+W337</f>
        <v>0</v>
      </c>
      <c r="Z337" s="11"/>
      <c r="AA337" s="11"/>
      <c r="AB337" s="156">
        <f>+Z337+AA337</f>
        <v>0</v>
      </c>
      <c r="AC337" s="149"/>
      <c r="AD337" s="396">
        <f>+AC337+AC337*$AD$11</f>
        <v>0</v>
      </c>
      <c r="AE337" s="157">
        <f>+AB337*AD337</f>
        <v>0</v>
      </c>
      <c r="AF337" s="609"/>
      <c r="AG337" s="147">
        <f>+AE337*C337</f>
        <v>0</v>
      </c>
      <c r="AH337" s="147">
        <f>+AE337*J337+AE337*Q337*0.8</f>
        <v>0</v>
      </c>
      <c r="AI337" s="186">
        <f>+AG337+AH337</f>
        <v>0</v>
      </c>
      <c r="AJ337" s="147">
        <f>+($AE337-$AJ$6)/$AJ$8*C337</f>
        <v>0</v>
      </c>
      <c r="AK337" s="147">
        <f>+($AE337-$AJ$6)/$AJ$8*J337+($AE337-$AJ$6)/$AJ$8*Q337*0.8</f>
        <v>0</v>
      </c>
      <c r="AL337" s="186">
        <f>+AJ337+AK337</f>
        <v>0</v>
      </c>
      <c r="AM337" s="182">
        <f>+AL337*(AM$10+AF337)</f>
        <v>0</v>
      </c>
      <c r="AN337" s="147">
        <f>+AE337*I337</f>
        <v>0</v>
      </c>
      <c r="AO337" s="147">
        <f>+AE337*P337+AE337*W337*0.8</f>
        <v>0</v>
      </c>
      <c r="AP337" s="186">
        <f>+AN337+AO337</f>
        <v>0</v>
      </c>
      <c r="AQ337" s="147">
        <f>+($AE337-$AJ$6)/$AJ$8*$I337</f>
        <v>0</v>
      </c>
      <c r="AR337" s="147">
        <f>+($AE337-$AJ$6)/$AJ$8*$P337+($AE337-$AJ$6)/$AJ$8*$W337*0.8</f>
        <v>0</v>
      </c>
      <c r="AS337" s="190">
        <f>+AQ337+AR337</f>
        <v>0</v>
      </c>
      <c r="AT337" s="189">
        <f>+AS337*(AT$10+AF337)</f>
        <v>0</v>
      </c>
    </row>
    <row r="338" spans="1:46" x14ac:dyDescent="0.2">
      <c r="A338" s="10">
        <f>+IF(OR(Y338&gt;0,I338&gt;0),MAX(A$14:A337)+1,0)</f>
        <v>0</v>
      </c>
      <c r="B338" s="12"/>
      <c r="C338" s="11"/>
      <c r="D338" s="435"/>
      <c r="E338" s="435"/>
      <c r="F338" s="435"/>
      <c r="G338" s="435"/>
      <c r="H338" s="435"/>
      <c r="I338" s="435">
        <f>+C338+SUM(E338:H338)</f>
        <v>0</v>
      </c>
      <c r="J338" s="11"/>
      <c r="K338" s="435"/>
      <c r="L338" s="435"/>
      <c r="M338" s="435"/>
      <c r="N338" s="435"/>
      <c r="O338" s="435"/>
      <c r="P338" s="435">
        <f>+J338+SUM(L338:O338)</f>
        <v>0</v>
      </c>
      <c r="Q338" s="11"/>
      <c r="R338" s="435"/>
      <c r="S338" s="435"/>
      <c r="T338" s="435"/>
      <c r="U338" s="435"/>
      <c r="V338" s="435"/>
      <c r="W338" s="435">
        <f>+Q338+SUM(S338:V338)</f>
        <v>0</v>
      </c>
      <c r="X338" s="447">
        <f>+J338+Q338</f>
        <v>0</v>
      </c>
      <c r="Y338" s="156">
        <f>+P338+W338</f>
        <v>0</v>
      </c>
      <c r="Z338" s="11"/>
      <c r="AA338" s="11"/>
      <c r="AB338" s="156">
        <f>+Z338+AA338</f>
        <v>0</v>
      </c>
      <c r="AC338" s="149"/>
      <c r="AD338" s="396">
        <f>+AC338+AC338*$AD$11</f>
        <v>0</v>
      </c>
      <c r="AE338" s="157">
        <f>+AB338*AD338</f>
        <v>0</v>
      </c>
      <c r="AF338" s="609"/>
      <c r="AG338" s="147">
        <f>+AE338*C338</f>
        <v>0</v>
      </c>
      <c r="AH338" s="147">
        <f>+AE338*J338+AE338*Q338*0.8</f>
        <v>0</v>
      </c>
      <c r="AI338" s="186">
        <f>+AG338+AH338</f>
        <v>0</v>
      </c>
      <c r="AJ338" s="147">
        <f>+($AE338-$AJ$6)/$AJ$8*C338</f>
        <v>0</v>
      </c>
      <c r="AK338" s="147">
        <f>+($AE338-$AJ$6)/$AJ$8*J338+($AE338-$AJ$6)/$AJ$8*Q338*0.8</f>
        <v>0</v>
      </c>
      <c r="AL338" s="186">
        <f>+AJ338+AK338</f>
        <v>0</v>
      </c>
      <c r="AM338" s="182">
        <f>+AL338*(AM$10+AF338)</f>
        <v>0</v>
      </c>
      <c r="AN338" s="147">
        <f>+AE338*I338</f>
        <v>0</v>
      </c>
      <c r="AO338" s="147">
        <f>+AE338*P338+AE338*W338*0.8</f>
        <v>0</v>
      </c>
      <c r="AP338" s="186">
        <f>+AN338+AO338</f>
        <v>0</v>
      </c>
      <c r="AQ338" s="147">
        <f>+($AE338-$AJ$6)/$AJ$8*$I338</f>
        <v>0</v>
      </c>
      <c r="AR338" s="147">
        <f>+($AE338-$AJ$6)/$AJ$8*$P338+($AE338-$AJ$6)/$AJ$8*$W338*0.8</f>
        <v>0</v>
      </c>
      <c r="AS338" s="190">
        <f>+AQ338+AR338</f>
        <v>0</v>
      </c>
      <c r="AT338" s="189">
        <f>+AS338*(AT$10+AF338)</f>
        <v>0</v>
      </c>
    </row>
    <row r="339" spans="1:46" x14ac:dyDescent="0.2">
      <c r="A339" s="10">
        <f>+IF(OR(Y339&gt;0,I339&gt;0),MAX(A$14:A338)+1,0)</f>
        <v>0</v>
      </c>
      <c r="B339" s="12"/>
      <c r="C339" s="11"/>
      <c r="D339" s="435"/>
      <c r="E339" s="435"/>
      <c r="F339" s="435"/>
      <c r="G339" s="435"/>
      <c r="H339" s="435"/>
      <c r="I339" s="435">
        <f>+C339+SUM(E339:H339)</f>
        <v>0</v>
      </c>
      <c r="J339" s="11"/>
      <c r="K339" s="435"/>
      <c r="L339" s="435"/>
      <c r="M339" s="435"/>
      <c r="N339" s="435"/>
      <c r="O339" s="435"/>
      <c r="P339" s="435">
        <f>+J339+SUM(L339:O339)</f>
        <v>0</v>
      </c>
      <c r="Q339" s="11"/>
      <c r="R339" s="435"/>
      <c r="S339" s="435"/>
      <c r="T339" s="435"/>
      <c r="U339" s="435"/>
      <c r="V339" s="435"/>
      <c r="W339" s="435">
        <f>+Q339+SUM(S339:V339)</f>
        <v>0</v>
      </c>
      <c r="X339" s="447">
        <f>+J339+Q339</f>
        <v>0</v>
      </c>
      <c r="Y339" s="156">
        <f>+P339+W339</f>
        <v>0</v>
      </c>
      <c r="Z339" s="11"/>
      <c r="AA339" s="11"/>
      <c r="AB339" s="156">
        <f>+Z339+AA339</f>
        <v>0</v>
      </c>
      <c r="AC339" s="149"/>
      <c r="AD339" s="396">
        <f>+AC339+AC339*$AD$11</f>
        <v>0</v>
      </c>
      <c r="AE339" s="157">
        <f>+AB339*AD339</f>
        <v>0</v>
      </c>
      <c r="AF339" s="609"/>
      <c r="AG339" s="147">
        <f>+AE339*C339</f>
        <v>0</v>
      </c>
      <c r="AH339" s="147">
        <f>+AE339*J339+AE339*Q339*0.8</f>
        <v>0</v>
      </c>
      <c r="AI339" s="186">
        <f>+AG339+AH339</f>
        <v>0</v>
      </c>
      <c r="AJ339" s="147">
        <f>+($AE339-$AJ$6)/$AJ$8*C339</f>
        <v>0</v>
      </c>
      <c r="AK339" s="147">
        <f>+($AE339-$AJ$6)/$AJ$8*J339+($AE339-$AJ$6)/$AJ$8*Q339*0.8</f>
        <v>0</v>
      </c>
      <c r="AL339" s="186">
        <f>+AJ339+AK339</f>
        <v>0</v>
      </c>
      <c r="AM339" s="182">
        <f>+AL339*(AM$10+AF339)</f>
        <v>0</v>
      </c>
      <c r="AN339" s="147">
        <f>+AE339*I339</f>
        <v>0</v>
      </c>
      <c r="AO339" s="147">
        <f>+AE339*P339+AE339*W339*0.8</f>
        <v>0</v>
      </c>
      <c r="AP339" s="186">
        <f>+AN339+AO339</f>
        <v>0</v>
      </c>
      <c r="AQ339" s="147">
        <f>+($AE339-$AJ$6)/$AJ$8*$I339</f>
        <v>0</v>
      </c>
      <c r="AR339" s="147">
        <f>+($AE339-$AJ$6)/$AJ$8*$P339+($AE339-$AJ$6)/$AJ$8*$W339*0.8</f>
        <v>0</v>
      </c>
      <c r="AS339" s="190">
        <f>+AQ339+AR339</f>
        <v>0</v>
      </c>
      <c r="AT339" s="189">
        <f>+AS339*(AT$10+AF339)</f>
        <v>0</v>
      </c>
    </row>
    <row r="340" spans="1:46" x14ac:dyDescent="0.2">
      <c r="A340" s="10">
        <f>+IF(OR(Y340&gt;0,I340&gt;0),MAX(A$14:A339)+1,0)</f>
        <v>0</v>
      </c>
      <c r="B340" s="12"/>
      <c r="C340" s="11"/>
      <c r="D340" s="435"/>
      <c r="E340" s="435"/>
      <c r="F340" s="435"/>
      <c r="G340" s="435"/>
      <c r="H340" s="435"/>
      <c r="I340" s="435">
        <f>+C340+SUM(E340:H340)</f>
        <v>0</v>
      </c>
      <c r="J340" s="11"/>
      <c r="K340" s="435"/>
      <c r="L340" s="435"/>
      <c r="M340" s="435"/>
      <c r="N340" s="435"/>
      <c r="O340" s="435"/>
      <c r="P340" s="435">
        <f>+J340+SUM(L340:O340)</f>
        <v>0</v>
      </c>
      <c r="Q340" s="11"/>
      <c r="R340" s="435"/>
      <c r="S340" s="435"/>
      <c r="T340" s="435"/>
      <c r="U340" s="435"/>
      <c r="V340" s="435"/>
      <c r="W340" s="435">
        <f>+Q340+SUM(S340:V340)</f>
        <v>0</v>
      </c>
      <c r="X340" s="447">
        <f>+J340+Q340</f>
        <v>0</v>
      </c>
      <c r="Y340" s="156">
        <f>+P340+W340</f>
        <v>0</v>
      </c>
      <c r="Z340" s="11"/>
      <c r="AA340" s="11"/>
      <c r="AB340" s="156">
        <f>+Z340+AA340</f>
        <v>0</v>
      </c>
      <c r="AC340" s="149"/>
      <c r="AD340" s="396">
        <f>+AC340+AC340*$AD$11</f>
        <v>0</v>
      </c>
      <c r="AE340" s="157">
        <f>+AB340*AD340</f>
        <v>0</v>
      </c>
      <c r="AF340" s="609"/>
      <c r="AG340" s="147">
        <f>+AE340*C340</f>
        <v>0</v>
      </c>
      <c r="AH340" s="147">
        <f>+AE340*J340+AE340*Q340*0.8</f>
        <v>0</v>
      </c>
      <c r="AI340" s="186">
        <f>+AG340+AH340</f>
        <v>0</v>
      </c>
      <c r="AJ340" s="147">
        <f>+($AE340-$AJ$6)/$AJ$8*C340</f>
        <v>0</v>
      </c>
      <c r="AK340" s="147">
        <f>+($AE340-$AJ$6)/$AJ$8*J340+($AE340-$AJ$6)/$AJ$8*Q340*0.8</f>
        <v>0</v>
      </c>
      <c r="AL340" s="186">
        <f>+AJ340+AK340</f>
        <v>0</v>
      </c>
      <c r="AM340" s="182">
        <f>+AL340*(AM$10+AF340)</f>
        <v>0</v>
      </c>
      <c r="AN340" s="147">
        <f>+AE340*I340</f>
        <v>0</v>
      </c>
      <c r="AO340" s="147">
        <f>+AE340*P340+AE340*W340*0.8</f>
        <v>0</v>
      </c>
      <c r="AP340" s="186">
        <f>+AN340+AO340</f>
        <v>0</v>
      </c>
      <c r="AQ340" s="147">
        <f>+($AE340-$AJ$6)/$AJ$8*$I340</f>
        <v>0</v>
      </c>
      <c r="AR340" s="147">
        <f>+($AE340-$AJ$6)/$AJ$8*$P340+($AE340-$AJ$6)/$AJ$8*$W340*0.8</f>
        <v>0</v>
      </c>
      <c r="AS340" s="190">
        <f>+AQ340+AR340</f>
        <v>0</v>
      </c>
      <c r="AT340" s="189">
        <f>+AS340*(AT$10+AF340)</f>
        <v>0</v>
      </c>
    </row>
    <row r="341" spans="1:46" x14ac:dyDescent="0.2">
      <c r="A341" s="10">
        <f>+IF(OR(Y341&gt;0,I341&gt;0),MAX(A$14:A340)+1,0)</f>
        <v>0</v>
      </c>
      <c r="B341" s="12"/>
      <c r="C341" s="11"/>
      <c r="D341" s="435"/>
      <c r="E341" s="435"/>
      <c r="F341" s="435"/>
      <c r="G341" s="435"/>
      <c r="H341" s="435"/>
      <c r="I341" s="435">
        <f>+C341+SUM(E341:H341)</f>
        <v>0</v>
      </c>
      <c r="J341" s="11"/>
      <c r="K341" s="435"/>
      <c r="L341" s="435"/>
      <c r="M341" s="435"/>
      <c r="N341" s="435"/>
      <c r="O341" s="435"/>
      <c r="P341" s="435">
        <f>+J341+SUM(L341:O341)</f>
        <v>0</v>
      </c>
      <c r="Q341" s="11"/>
      <c r="R341" s="435"/>
      <c r="S341" s="435"/>
      <c r="T341" s="435"/>
      <c r="U341" s="435"/>
      <c r="V341" s="435"/>
      <c r="W341" s="435">
        <f>+Q341+SUM(S341:V341)</f>
        <v>0</v>
      </c>
      <c r="X341" s="447">
        <f>+J341+Q341</f>
        <v>0</v>
      </c>
      <c r="Y341" s="156">
        <f>+P341+W341</f>
        <v>0</v>
      </c>
      <c r="Z341" s="11"/>
      <c r="AA341" s="11"/>
      <c r="AB341" s="156">
        <f>+Z341+AA341</f>
        <v>0</v>
      </c>
      <c r="AC341" s="149"/>
      <c r="AD341" s="396">
        <f>+AC341+AC341*$AD$11</f>
        <v>0</v>
      </c>
      <c r="AE341" s="157">
        <f>+AB341*AD341</f>
        <v>0</v>
      </c>
      <c r="AF341" s="609"/>
      <c r="AG341" s="147">
        <f>+AE341*C341</f>
        <v>0</v>
      </c>
      <c r="AH341" s="147">
        <f>+AE341*J341+AE341*Q341*0.8</f>
        <v>0</v>
      </c>
      <c r="AI341" s="186">
        <f>+AG341+AH341</f>
        <v>0</v>
      </c>
      <c r="AJ341" s="147">
        <f>+($AE341-$AJ$6)/$AJ$8*C341</f>
        <v>0</v>
      </c>
      <c r="AK341" s="147">
        <f>+($AE341-$AJ$6)/$AJ$8*J341+($AE341-$AJ$6)/$AJ$8*Q341*0.8</f>
        <v>0</v>
      </c>
      <c r="AL341" s="186">
        <f>+AJ341+AK341</f>
        <v>0</v>
      </c>
      <c r="AM341" s="182">
        <f>+AL341*(AM$10+AF341)</f>
        <v>0</v>
      </c>
      <c r="AN341" s="147">
        <f>+AE341*I341</f>
        <v>0</v>
      </c>
      <c r="AO341" s="147">
        <f>+AE341*P341+AE341*W341*0.8</f>
        <v>0</v>
      </c>
      <c r="AP341" s="186">
        <f>+AN341+AO341</f>
        <v>0</v>
      </c>
      <c r="AQ341" s="147">
        <f>+($AE341-$AJ$6)/$AJ$8*$I341</f>
        <v>0</v>
      </c>
      <c r="AR341" s="147">
        <f>+($AE341-$AJ$6)/$AJ$8*$P341+($AE341-$AJ$6)/$AJ$8*$W341*0.8</f>
        <v>0</v>
      </c>
      <c r="AS341" s="190">
        <f>+AQ341+AR341</f>
        <v>0</v>
      </c>
      <c r="AT341" s="189">
        <f>+AS341*(AT$10+AF341)</f>
        <v>0</v>
      </c>
    </row>
    <row r="342" spans="1:46" ht="40.799999999999997" x14ac:dyDescent="0.2">
      <c r="B342" s="154" t="s">
        <v>18</v>
      </c>
      <c r="C342" s="155">
        <f>+SUM(C343:C347)</f>
        <v>0</v>
      </c>
      <c r="D342" s="155">
        <f t="shared" ref="D342:X342" si="140">+SUM(D343:D347)</f>
        <v>0</v>
      </c>
      <c r="E342" s="155">
        <f t="shared" si="140"/>
        <v>0</v>
      </c>
      <c r="F342" s="155">
        <f t="shared" si="140"/>
        <v>0</v>
      </c>
      <c r="G342" s="155">
        <f t="shared" si="140"/>
        <v>0</v>
      </c>
      <c r="H342" s="155">
        <f t="shared" si="140"/>
        <v>0</v>
      </c>
      <c r="I342" s="155">
        <f t="shared" si="140"/>
        <v>0</v>
      </c>
      <c r="J342" s="155">
        <f t="shared" si="140"/>
        <v>0</v>
      </c>
      <c r="K342" s="155">
        <f t="shared" si="140"/>
        <v>0</v>
      </c>
      <c r="L342" s="155">
        <f t="shared" si="140"/>
        <v>0</v>
      </c>
      <c r="M342" s="155">
        <f t="shared" si="140"/>
        <v>0</v>
      </c>
      <c r="N342" s="155">
        <f t="shared" si="140"/>
        <v>0</v>
      </c>
      <c r="O342" s="155">
        <f t="shared" si="140"/>
        <v>0</v>
      </c>
      <c r="P342" s="155">
        <f t="shared" si="140"/>
        <v>0</v>
      </c>
      <c r="Q342" s="155">
        <f t="shared" si="140"/>
        <v>0</v>
      </c>
      <c r="R342" s="155">
        <f t="shared" si="140"/>
        <v>0</v>
      </c>
      <c r="S342" s="155">
        <f t="shared" si="140"/>
        <v>0</v>
      </c>
      <c r="T342" s="155">
        <f t="shared" si="140"/>
        <v>0</v>
      </c>
      <c r="U342" s="155">
        <f t="shared" si="140"/>
        <v>0</v>
      </c>
      <c r="V342" s="155">
        <f t="shared" si="140"/>
        <v>0</v>
      </c>
      <c r="W342" s="155">
        <f t="shared" si="140"/>
        <v>0</v>
      </c>
      <c r="X342" s="155">
        <f t="shared" si="140"/>
        <v>0</v>
      </c>
      <c r="Y342" s="155">
        <f t="shared" ref="Y342:AT342" si="141">+SUM(Y343:Y347)</f>
        <v>0</v>
      </c>
      <c r="Z342" s="155">
        <f t="shared" si="141"/>
        <v>0</v>
      </c>
      <c r="AA342" s="155">
        <f t="shared" si="141"/>
        <v>0</v>
      </c>
      <c r="AB342" s="155">
        <f t="shared" si="141"/>
        <v>0</v>
      </c>
      <c r="AC342" s="229"/>
      <c r="AD342" s="392"/>
      <c r="AE342" s="155">
        <f t="shared" si="141"/>
        <v>0</v>
      </c>
      <c r="AF342" s="497"/>
      <c r="AG342" s="494">
        <f t="shared" si="141"/>
        <v>0</v>
      </c>
      <c r="AH342" s="229">
        <f t="shared" si="141"/>
        <v>0</v>
      </c>
      <c r="AI342" s="229">
        <f t="shared" si="141"/>
        <v>0</v>
      </c>
      <c r="AJ342" s="229">
        <f t="shared" si="141"/>
        <v>0</v>
      </c>
      <c r="AK342" s="229">
        <f t="shared" si="141"/>
        <v>0</v>
      </c>
      <c r="AL342" s="229">
        <f t="shared" si="141"/>
        <v>0</v>
      </c>
      <c r="AM342" s="229">
        <f t="shared" si="141"/>
        <v>0</v>
      </c>
      <c r="AN342" s="229">
        <f t="shared" si="141"/>
        <v>0</v>
      </c>
      <c r="AO342" s="229">
        <f t="shared" si="141"/>
        <v>0</v>
      </c>
      <c r="AP342" s="229">
        <f t="shared" si="141"/>
        <v>0</v>
      </c>
      <c r="AQ342" s="229">
        <f t="shared" si="141"/>
        <v>0</v>
      </c>
      <c r="AR342" s="229">
        <f t="shared" si="141"/>
        <v>0</v>
      </c>
      <c r="AS342" s="229">
        <f t="shared" si="141"/>
        <v>0</v>
      </c>
      <c r="AT342" s="229">
        <f t="shared" si="141"/>
        <v>0</v>
      </c>
    </row>
    <row r="343" spans="1:46" x14ac:dyDescent="0.2">
      <c r="A343" s="10">
        <f>+IF(OR(Y343&gt;0,I343&gt;0),MAX(A$14:A342)+1,0)</f>
        <v>0</v>
      </c>
      <c r="B343" s="12"/>
      <c r="C343" s="11"/>
      <c r="D343" s="435"/>
      <c r="E343" s="435"/>
      <c r="F343" s="435"/>
      <c r="G343" s="435"/>
      <c r="H343" s="435"/>
      <c r="I343" s="435">
        <f t="shared" ref="I343:I349" si="142">+C343+SUM(E343:H343)</f>
        <v>0</v>
      </c>
      <c r="J343" s="11"/>
      <c r="K343" s="435"/>
      <c r="L343" s="435"/>
      <c r="M343" s="435"/>
      <c r="N343" s="435"/>
      <c r="O343" s="435"/>
      <c r="P343" s="435">
        <f t="shared" ref="P343:P349" si="143">+J343+SUM(L343:O343)</f>
        <v>0</v>
      </c>
      <c r="Q343" s="11"/>
      <c r="R343" s="435"/>
      <c r="S343" s="435"/>
      <c r="T343" s="435"/>
      <c r="U343" s="435"/>
      <c r="V343" s="435"/>
      <c r="W343" s="435">
        <f t="shared" ref="W343:W349" si="144">+Q343+SUM(S343:V343)</f>
        <v>0</v>
      </c>
      <c r="X343" s="447">
        <f t="shared" ref="X343:X349" si="145">+J343+Q343</f>
        <v>0</v>
      </c>
      <c r="Y343" s="156">
        <f t="shared" ref="Y343:Y349" si="146">+P343+W343</f>
        <v>0</v>
      </c>
      <c r="Z343" s="11"/>
      <c r="AA343" s="11"/>
      <c r="AB343" s="156">
        <f t="shared" ref="AB343:AB349" si="147">+Z343+AA343</f>
        <v>0</v>
      </c>
      <c r="AC343" s="149"/>
      <c r="AD343" s="396">
        <f t="shared" ref="AD343:AD349" si="148">+AC343+AC343*$AD$11</f>
        <v>0</v>
      </c>
      <c r="AE343" s="157">
        <f>+AB343*AD343</f>
        <v>0</v>
      </c>
      <c r="AF343" s="609"/>
      <c r="AG343" s="147">
        <f t="shared" ref="AG343:AG349" si="149">+AE343*C343</f>
        <v>0</v>
      </c>
      <c r="AH343" s="147">
        <f t="shared" ref="AH343:AH349" si="150">+AE343*J343+AE343*Q343*0.8</f>
        <v>0</v>
      </c>
      <c r="AI343" s="186">
        <f t="shared" ref="AI343:AI349" si="151">+AG343+AH343</f>
        <v>0</v>
      </c>
      <c r="AJ343" s="147">
        <f t="shared" ref="AJ343:AJ349" si="152">+($AE343-$AJ$6)/$AJ$8*C343</f>
        <v>0</v>
      </c>
      <c r="AK343" s="147">
        <f t="shared" ref="AK343:AK349" si="153">+($AE343-$AJ$6)/$AJ$8*J343+($AE343-$AJ$6)/$AJ$8*Q343*0.8</f>
        <v>0</v>
      </c>
      <c r="AL343" s="186">
        <f t="shared" ref="AL343:AL349" si="154">+AJ343+AK343</f>
        <v>0</v>
      </c>
      <c r="AM343" s="182">
        <f t="shared" ref="AM343:AM349" si="155">+AL343*(AM$10+AF343)</f>
        <v>0</v>
      </c>
      <c r="AN343" s="147">
        <f t="shared" ref="AN343:AN349" si="156">+AE343*I343</f>
        <v>0</v>
      </c>
      <c r="AO343" s="147">
        <f t="shared" ref="AO343:AO349" si="157">+AE343*P343+AE343*W343*0.8</f>
        <v>0</v>
      </c>
      <c r="AP343" s="186">
        <f t="shared" ref="AP343:AP349" si="158">+AN343+AO343</f>
        <v>0</v>
      </c>
      <c r="AQ343" s="147">
        <f t="shared" ref="AQ343:AQ349" si="159">+($AE343-$AJ$6)/$AJ$8*$I343</f>
        <v>0</v>
      </c>
      <c r="AR343" s="147">
        <f t="shared" ref="AR343:AR349" si="160">+($AE343-$AJ$6)/$AJ$8*$P343+($AE343-$AJ$6)/$AJ$8*$W343*0.8</f>
        <v>0</v>
      </c>
      <c r="AS343" s="190">
        <f t="shared" ref="AS343:AS349" si="161">+AQ343+AR343</f>
        <v>0</v>
      </c>
      <c r="AT343" s="189">
        <f t="shared" ref="AT343:AT349" si="162">+AS343*(AT$10+AF343)</f>
        <v>0</v>
      </c>
    </row>
    <row r="344" spans="1:46" x14ac:dyDescent="0.2">
      <c r="A344" s="10">
        <f>+IF(OR(Y344&gt;0,I344&gt;0),MAX(A$14:A343)+1,0)</f>
        <v>0</v>
      </c>
      <c r="B344" s="12"/>
      <c r="C344" s="11"/>
      <c r="D344" s="435"/>
      <c r="E344" s="435"/>
      <c r="F344" s="435"/>
      <c r="G344" s="435"/>
      <c r="H344" s="435"/>
      <c r="I344" s="435">
        <f t="shared" si="142"/>
        <v>0</v>
      </c>
      <c r="J344" s="11"/>
      <c r="K344" s="435"/>
      <c r="L344" s="435"/>
      <c r="M344" s="435"/>
      <c r="N344" s="435"/>
      <c r="O344" s="435"/>
      <c r="P344" s="435">
        <f t="shared" si="143"/>
        <v>0</v>
      </c>
      <c r="Q344" s="11"/>
      <c r="R344" s="435"/>
      <c r="S344" s="435"/>
      <c r="T344" s="435"/>
      <c r="U344" s="435"/>
      <c r="V344" s="435"/>
      <c r="W344" s="435">
        <f t="shared" si="144"/>
        <v>0</v>
      </c>
      <c r="X344" s="447">
        <f t="shared" si="145"/>
        <v>0</v>
      </c>
      <c r="Y344" s="156">
        <f t="shared" si="146"/>
        <v>0</v>
      </c>
      <c r="Z344" s="11"/>
      <c r="AA344" s="11"/>
      <c r="AB344" s="156">
        <f t="shared" si="147"/>
        <v>0</v>
      </c>
      <c r="AC344" s="149"/>
      <c r="AD344" s="396">
        <f t="shared" si="148"/>
        <v>0</v>
      </c>
      <c r="AE344" s="157">
        <f>+AB344*AD344</f>
        <v>0</v>
      </c>
      <c r="AF344" s="609"/>
      <c r="AG344" s="147">
        <f t="shared" si="149"/>
        <v>0</v>
      </c>
      <c r="AH344" s="147">
        <f t="shared" si="150"/>
        <v>0</v>
      </c>
      <c r="AI344" s="186">
        <f t="shared" si="151"/>
        <v>0</v>
      </c>
      <c r="AJ344" s="147">
        <f t="shared" si="152"/>
        <v>0</v>
      </c>
      <c r="AK344" s="147">
        <f t="shared" si="153"/>
        <v>0</v>
      </c>
      <c r="AL344" s="186">
        <f t="shared" si="154"/>
        <v>0</v>
      </c>
      <c r="AM344" s="182">
        <f t="shared" si="155"/>
        <v>0</v>
      </c>
      <c r="AN344" s="147">
        <f t="shared" si="156"/>
        <v>0</v>
      </c>
      <c r="AO344" s="147">
        <f t="shared" si="157"/>
        <v>0</v>
      </c>
      <c r="AP344" s="186">
        <f t="shared" si="158"/>
        <v>0</v>
      </c>
      <c r="AQ344" s="147">
        <f t="shared" si="159"/>
        <v>0</v>
      </c>
      <c r="AR344" s="147">
        <f t="shared" si="160"/>
        <v>0</v>
      </c>
      <c r="AS344" s="190">
        <f t="shared" si="161"/>
        <v>0</v>
      </c>
      <c r="AT344" s="189">
        <f t="shared" si="162"/>
        <v>0</v>
      </c>
    </row>
    <row r="345" spans="1:46" x14ac:dyDescent="0.2">
      <c r="A345" s="10">
        <f>+IF(OR(Y345&gt;0,I345&gt;0),MAX(A$14:A344)+1,0)</f>
        <v>0</v>
      </c>
      <c r="B345" s="12"/>
      <c r="C345" s="11"/>
      <c r="D345" s="435"/>
      <c r="E345" s="435"/>
      <c r="F345" s="435"/>
      <c r="G345" s="435"/>
      <c r="H345" s="435"/>
      <c r="I345" s="435">
        <f t="shared" si="142"/>
        <v>0</v>
      </c>
      <c r="J345" s="11"/>
      <c r="K345" s="435"/>
      <c r="L345" s="435"/>
      <c r="M345" s="435"/>
      <c r="N345" s="435"/>
      <c r="O345" s="435"/>
      <c r="P345" s="435">
        <f t="shared" si="143"/>
        <v>0</v>
      </c>
      <c r="Q345" s="11"/>
      <c r="R345" s="435"/>
      <c r="S345" s="435"/>
      <c r="T345" s="435"/>
      <c r="U345" s="435"/>
      <c r="V345" s="435"/>
      <c r="W345" s="435">
        <f t="shared" si="144"/>
        <v>0</v>
      </c>
      <c r="X345" s="447">
        <f t="shared" si="145"/>
        <v>0</v>
      </c>
      <c r="Y345" s="156">
        <f t="shared" si="146"/>
        <v>0</v>
      </c>
      <c r="Z345" s="11"/>
      <c r="AA345" s="11"/>
      <c r="AB345" s="156">
        <f t="shared" si="147"/>
        <v>0</v>
      </c>
      <c r="AC345" s="149"/>
      <c r="AD345" s="396">
        <f t="shared" si="148"/>
        <v>0</v>
      </c>
      <c r="AE345" s="157">
        <f>+AB345*AD345</f>
        <v>0</v>
      </c>
      <c r="AF345" s="609"/>
      <c r="AG345" s="147">
        <f t="shared" si="149"/>
        <v>0</v>
      </c>
      <c r="AH345" s="147">
        <f t="shared" si="150"/>
        <v>0</v>
      </c>
      <c r="AI345" s="186">
        <f t="shared" si="151"/>
        <v>0</v>
      </c>
      <c r="AJ345" s="147">
        <f t="shared" si="152"/>
        <v>0</v>
      </c>
      <c r="AK345" s="147">
        <f t="shared" si="153"/>
        <v>0</v>
      </c>
      <c r="AL345" s="186">
        <f t="shared" si="154"/>
        <v>0</v>
      </c>
      <c r="AM345" s="182">
        <f t="shared" si="155"/>
        <v>0</v>
      </c>
      <c r="AN345" s="147">
        <f t="shared" si="156"/>
        <v>0</v>
      </c>
      <c r="AO345" s="147">
        <f t="shared" si="157"/>
        <v>0</v>
      </c>
      <c r="AP345" s="186">
        <f t="shared" si="158"/>
        <v>0</v>
      </c>
      <c r="AQ345" s="147">
        <f t="shared" si="159"/>
        <v>0</v>
      </c>
      <c r="AR345" s="147">
        <f t="shared" si="160"/>
        <v>0</v>
      </c>
      <c r="AS345" s="190">
        <f t="shared" si="161"/>
        <v>0</v>
      </c>
      <c r="AT345" s="189">
        <f t="shared" si="162"/>
        <v>0</v>
      </c>
    </row>
    <row r="346" spans="1:46" x14ac:dyDescent="0.2">
      <c r="A346" s="10">
        <f>+IF(OR(Y346&gt;0,I346&gt;0),MAX(A$14:A345)+1,0)</f>
        <v>0</v>
      </c>
      <c r="B346" s="12"/>
      <c r="C346" s="11"/>
      <c r="D346" s="435"/>
      <c r="E346" s="435"/>
      <c r="F346" s="435"/>
      <c r="G346" s="435"/>
      <c r="H346" s="435"/>
      <c r="I346" s="435">
        <f t="shared" si="142"/>
        <v>0</v>
      </c>
      <c r="J346" s="11"/>
      <c r="K346" s="435"/>
      <c r="L346" s="435"/>
      <c r="M346" s="435"/>
      <c r="N346" s="435"/>
      <c r="O346" s="435"/>
      <c r="P346" s="435">
        <f t="shared" si="143"/>
        <v>0</v>
      </c>
      <c r="Q346" s="11"/>
      <c r="R346" s="435"/>
      <c r="S346" s="435"/>
      <c r="T346" s="435"/>
      <c r="U346" s="435"/>
      <c r="V346" s="435"/>
      <c r="W346" s="435">
        <f t="shared" si="144"/>
        <v>0</v>
      </c>
      <c r="X346" s="447">
        <f t="shared" si="145"/>
        <v>0</v>
      </c>
      <c r="Y346" s="156">
        <f t="shared" si="146"/>
        <v>0</v>
      </c>
      <c r="Z346" s="11"/>
      <c r="AA346" s="11"/>
      <c r="AB346" s="156">
        <f t="shared" si="147"/>
        <v>0</v>
      </c>
      <c r="AC346" s="149"/>
      <c r="AD346" s="396">
        <f t="shared" si="148"/>
        <v>0</v>
      </c>
      <c r="AE346" s="157">
        <f>+AB346*AD346</f>
        <v>0</v>
      </c>
      <c r="AF346" s="609"/>
      <c r="AG346" s="147">
        <f t="shared" si="149"/>
        <v>0</v>
      </c>
      <c r="AH346" s="147">
        <f t="shared" si="150"/>
        <v>0</v>
      </c>
      <c r="AI346" s="186">
        <f t="shared" si="151"/>
        <v>0</v>
      </c>
      <c r="AJ346" s="147">
        <f t="shared" si="152"/>
        <v>0</v>
      </c>
      <c r="AK346" s="147">
        <f t="shared" si="153"/>
        <v>0</v>
      </c>
      <c r="AL346" s="186">
        <f t="shared" si="154"/>
        <v>0</v>
      </c>
      <c r="AM346" s="182">
        <f t="shared" si="155"/>
        <v>0</v>
      </c>
      <c r="AN346" s="147">
        <f t="shared" si="156"/>
        <v>0</v>
      </c>
      <c r="AO346" s="147">
        <f t="shared" si="157"/>
        <v>0</v>
      </c>
      <c r="AP346" s="186">
        <f t="shared" si="158"/>
        <v>0</v>
      </c>
      <c r="AQ346" s="147">
        <f t="shared" si="159"/>
        <v>0</v>
      </c>
      <c r="AR346" s="147">
        <f t="shared" si="160"/>
        <v>0</v>
      </c>
      <c r="AS346" s="190">
        <f t="shared" si="161"/>
        <v>0</v>
      </c>
      <c r="AT346" s="189">
        <f t="shared" si="162"/>
        <v>0</v>
      </c>
    </row>
    <row r="347" spans="1:46" x14ac:dyDescent="0.2">
      <c r="A347" s="10">
        <f>+IF(OR(Y347&gt;0,I347&gt;0),MAX(A$14:A346)+1,0)</f>
        <v>0</v>
      </c>
      <c r="B347" s="12"/>
      <c r="C347" s="11"/>
      <c r="D347" s="435"/>
      <c r="E347" s="435"/>
      <c r="F347" s="435"/>
      <c r="G347" s="435"/>
      <c r="H347" s="435"/>
      <c r="I347" s="435">
        <f t="shared" si="142"/>
        <v>0</v>
      </c>
      <c r="J347" s="11"/>
      <c r="K347" s="435"/>
      <c r="L347" s="435"/>
      <c r="M347" s="435"/>
      <c r="N347" s="435"/>
      <c r="O347" s="435"/>
      <c r="P347" s="435">
        <f t="shared" si="143"/>
        <v>0</v>
      </c>
      <c r="Q347" s="11"/>
      <c r="R347" s="435"/>
      <c r="S347" s="435"/>
      <c r="T347" s="435"/>
      <c r="U347" s="435"/>
      <c r="V347" s="435"/>
      <c r="W347" s="435">
        <f t="shared" si="144"/>
        <v>0</v>
      </c>
      <c r="X347" s="447">
        <f t="shared" si="145"/>
        <v>0</v>
      </c>
      <c r="Y347" s="156">
        <f t="shared" si="146"/>
        <v>0</v>
      </c>
      <c r="Z347" s="11"/>
      <c r="AA347" s="11"/>
      <c r="AB347" s="156">
        <f t="shared" si="147"/>
        <v>0</v>
      </c>
      <c r="AC347" s="149"/>
      <c r="AD347" s="396">
        <f t="shared" si="148"/>
        <v>0</v>
      </c>
      <c r="AE347" s="157">
        <f>+AB347*AD347</f>
        <v>0</v>
      </c>
      <c r="AF347" s="609"/>
      <c r="AG347" s="147">
        <f t="shared" si="149"/>
        <v>0</v>
      </c>
      <c r="AH347" s="147">
        <f t="shared" si="150"/>
        <v>0</v>
      </c>
      <c r="AI347" s="186">
        <f t="shared" si="151"/>
        <v>0</v>
      </c>
      <c r="AJ347" s="147">
        <f t="shared" si="152"/>
        <v>0</v>
      </c>
      <c r="AK347" s="147">
        <f t="shared" si="153"/>
        <v>0</v>
      </c>
      <c r="AL347" s="186">
        <f t="shared" si="154"/>
        <v>0</v>
      </c>
      <c r="AM347" s="182">
        <f t="shared" si="155"/>
        <v>0</v>
      </c>
      <c r="AN347" s="147">
        <f t="shared" si="156"/>
        <v>0</v>
      </c>
      <c r="AO347" s="147">
        <f t="shared" si="157"/>
        <v>0</v>
      </c>
      <c r="AP347" s="186">
        <f t="shared" si="158"/>
        <v>0</v>
      </c>
      <c r="AQ347" s="147">
        <f t="shared" si="159"/>
        <v>0</v>
      </c>
      <c r="AR347" s="147">
        <f t="shared" si="160"/>
        <v>0</v>
      </c>
      <c r="AS347" s="190">
        <f t="shared" si="161"/>
        <v>0</v>
      </c>
      <c r="AT347" s="189">
        <f t="shared" si="162"/>
        <v>0</v>
      </c>
    </row>
    <row r="348" spans="1:46" ht="30.6" x14ac:dyDescent="0.2">
      <c r="A348" s="10">
        <f>+IF(OR(Y348&gt;0,I348&gt;0),MAX(A$14:A347)+1,0)</f>
        <v>0</v>
      </c>
      <c r="B348" s="160" t="s">
        <v>4</v>
      </c>
      <c r="C348" s="230"/>
      <c r="D348" s="447"/>
      <c r="E348" s="447"/>
      <c r="F348" s="447"/>
      <c r="G348" s="447"/>
      <c r="H348" s="447"/>
      <c r="I348" s="447">
        <f t="shared" si="142"/>
        <v>0</v>
      </c>
      <c r="J348" s="230"/>
      <c r="K348" s="447"/>
      <c r="L348" s="447"/>
      <c r="M348" s="447"/>
      <c r="N348" s="447"/>
      <c r="O348" s="447"/>
      <c r="P348" s="447">
        <f t="shared" si="143"/>
        <v>0</v>
      </c>
      <c r="Q348" s="230"/>
      <c r="R348" s="447"/>
      <c r="S348" s="447"/>
      <c r="T348" s="447"/>
      <c r="U348" s="447"/>
      <c r="V348" s="447"/>
      <c r="W348" s="447">
        <f t="shared" si="144"/>
        <v>0</v>
      </c>
      <c r="X348" s="447">
        <f t="shared" si="145"/>
        <v>0</v>
      </c>
      <c r="Y348" s="447">
        <f t="shared" si="146"/>
        <v>0</v>
      </c>
      <c r="Z348" s="447"/>
      <c r="AA348" s="447"/>
      <c r="AB348" s="447">
        <f t="shared" si="147"/>
        <v>0</v>
      </c>
      <c r="AC348" s="447"/>
      <c r="AD348" s="447">
        <f t="shared" si="148"/>
        <v>0</v>
      </c>
      <c r="AE348" s="157">
        <f>+AB348*AC348</f>
        <v>0</v>
      </c>
      <c r="AF348" s="499"/>
      <c r="AG348" s="494">
        <f t="shared" si="149"/>
        <v>0</v>
      </c>
      <c r="AH348" s="229">
        <f t="shared" si="150"/>
        <v>0</v>
      </c>
      <c r="AI348" s="229">
        <f t="shared" si="151"/>
        <v>0</v>
      </c>
      <c r="AJ348" s="229">
        <f t="shared" si="152"/>
        <v>0</v>
      </c>
      <c r="AK348" s="229">
        <f t="shared" si="153"/>
        <v>0</v>
      </c>
      <c r="AL348" s="229">
        <f t="shared" si="154"/>
        <v>0</v>
      </c>
      <c r="AM348" s="229">
        <f t="shared" si="155"/>
        <v>0</v>
      </c>
      <c r="AN348" s="229">
        <f t="shared" si="156"/>
        <v>0</v>
      </c>
      <c r="AO348" s="229">
        <f t="shared" si="157"/>
        <v>0</v>
      </c>
      <c r="AP348" s="227">
        <f t="shared" si="158"/>
        <v>0</v>
      </c>
      <c r="AQ348" s="229">
        <f t="shared" si="159"/>
        <v>0</v>
      </c>
      <c r="AR348" s="229">
        <f t="shared" si="160"/>
        <v>0</v>
      </c>
      <c r="AS348" s="229">
        <f t="shared" si="161"/>
        <v>0</v>
      </c>
      <c r="AT348" s="229">
        <f t="shared" si="162"/>
        <v>0</v>
      </c>
    </row>
    <row r="349" spans="1:46" ht="31.2" thickBot="1" x14ac:dyDescent="0.25">
      <c r="A349" s="10">
        <f>+IF(OR(Y349&gt;0,I349&gt;0),MAX(A$14:A348)+1,0)</f>
        <v>0</v>
      </c>
      <c r="B349" s="160" t="s">
        <v>19</v>
      </c>
      <c r="C349" s="230"/>
      <c r="D349" s="447"/>
      <c r="E349" s="447"/>
      <c r="F349" s="447"/>
      <c r="G349" s="447"/>
      <c r="H349" s="447"/>
      <c r="I349" s="447">
        <f t="shared" si="142"/>
        <v>0</v>
      </c>
      <c r="J349" s="230"/>
      <c r="K349" s="447"/>
      <c r="L349" s="447"/>
      <c r="M349" s="447"/>
      <c r="N349" s="447"/>
      <c r="O349" s="447"/>
      <c r="P349" s="447">
        <f t="shared" si="143"/>
        <v>0</v>
      </c>
      <c r="Q349" s="230"/>
      <c r="R349" s="447"/>
      <c r="S349" s="447"/>
      <c r="T349" s="447"/>
      <c r="U349" s="447"/>
      <c r="V349" s="447"/>
      <c r="W349" s="447">
        <f t="shared" si="144"/>
        <v>0</v>
      </c>
      <c r="X349" s="447">
        <f t="shared" si="145"/>
        <v>0</v>
      </c>
      <c r="Y349" s="447">
        <f t="shared" si="146"/>
        <v>0</v>
      </c>
      <c r="Z349" s="447"/>
      <c r="AA349" s="447"/>
      <c r="AB349" s="447">
        <f t="shared" si="147"/>
        <v>0</v>
      </c>
      <c r="AC349" s="447"/>
      <c r="AD349" s="447">
        <f t="shared" si="148"/>
        <v>0</v>
      </c>
      <c r="AE349" s="157">
        <f>+AB349*AC349</f>
        <v>0</v>
      </c>
      <c r="AF349" s="479"/>
      <c r="AG349" s="229">
        <f t="shared" si="149"/>
        <v>0</v>
      </c>
      <c r="AH349" s="229">
        <f t="shared" si="150"/>
        <v>0</v>
      </c>
      <c r="AI349" s="229">
        <f t="shared" si="151"/>
        <v>0</v>
      </c>
      <c r="AJ349" s="229">
        <f t="shared" si="152"/>
        <v>0</v>
      </c>
      <c r="AK349" s="229">
        <f t="shared" si="153"/>
        <v>0</v>
      </c>
      <c r="AL349" s="229">
        <f t="shared" si="154"/>
        <v>0</v>
      </c>
      <c r="AM349" s="229">
        <f t="shared" si="155"/>
        <v>0</v>
      </c>
      <c r="AN349" s="229">
        <f t="shared" si="156"/>
        <v>0</v>
      </c>
      <c r="AO349" s="229">
        <f t="shared" si="157"/>
        <v>0</v>
      </c>
      <c r="AP349" s="227">
        <f t="shared" si="158"/>
        <v>0</v>
      </c>
      <c r="AQ349" s="229">
        <f t="shared" si="159"/>
        <v>0</v>
      </c>
      <c r="AR349" s="229">
        <f t="shared" si="160"/>
        <v>0</v>
      </c>
      <c r="AS349" s="229">
        <f t="shared" si="161"/>
        <v>0</v>
      </c>
      <c r="AT349" s="229">
        <f t="shared" si="162"/>
        <v>0</v>
      </c>
    </row>
    <row r="350" spans="1:46" ht="10.8" thickBot="1" x14ac:dyDescent="0.25">
      <c r="B350" s="98" t="s">
        <v>59</v>
      </c>
      <c r="C350" s="96">
        <f t="shared" ref="C350:AB350" si="163">+C197+C298+C336+C342+C348+C349</f>
        <v>0</v>
      </c>
      <c r="D350" s="96">
        <f t="shared" si="163"/>
        <v>0</v>
      </c>
      <c r="E350" s="96">
        <f t="shared" si="163"/>
        <v>0</v>
      </c>
      <c r="F350" s="96">
        <f t="shared" si="163"/>
        <v>0</v>
      </c>
      <c r="G350" s="96">
        <f t="shared" si="163"/>
        <v>0</v>
      </c>
      <c r="H350" s="96">
        <f t="shared" si="163"/>
        <v>0</v>
      </c>
      <c r="I350" s="96">
        <f t="shared" si="163"/>
        <v>0</v>
      </c>
      <c r="J350" s="96">
        <f t="shared" si="163"/>
        <v>0</v>
      </c>
      <c r="K350" s="96">
        <f t="shared" si="163"/>
        <v>0</v>
      </c>
      <c r="L350" s="96">
        <f t="shared" si="163"/>
        <v>0</v>
      </c>
      <c r="M350" s="96">
        <f t="shared" si="163"/>
        <v>0</v>
      </c>
      <c r="N350" s="96">
        <f t="shared" si="163"/>
        <v>0</v>
      </c>
      <c r="O350" s="96">
        <f t="shared" si="163"/>
        <v>0</v>
      </c>
      <c r="P350" s="96">
        <f t="shared" si="163"/>
        <v>0</v>
      </c>
      <c r="Q350" s="96">
        <f t="shared" si="163"/>
        <v>0</v>
      </c>
      <c r="R350" s="96">
        <f t="shared" si="163"/>
        <v>0</v>
      </c>
      <c r="S350" s="96">
        <f t="shared" si="163"/>
        <v>0</v>
      </c>
      <c r="T350" s="96">
        <f t="shared" si="163"/>
        <v>0</v>
      </c>
      <c r="U350" s="96">
        <f t="shared" si="163"/>
        <v>0</v>
      </c>
      <c r="V350" s="96">
        <f t="shared" si="163"/>
        <v>0</v>
      </c>
      <c r="W350" s="96">
        <f t="shared" si="163"/>
        <v>0</v>
      </c>
      <c r="X350" s="96">
        <f t="shared" si="163"/>
        <v>0</v>
      </c>
      <c r="Y350" s="96">
        <f t="shared" si="163"/>
        <v>0</v>
      </c>
      <c r="Z350" s="96">
        <f t="shared" si="163"/>
        <v>0</v>
      </c>
      <c r="AA350" s="96">
        <f t="shared" si="163"/>
        <v>0</v>
      </c>
      <c r="AB350" s="96">
        <f t="shared" si="163"/>
        <v>0</v>
      </c>
      <c r="AC350" s="96"/>
      <c r="AD350" s="96"/>
      <c r="AE350" s="152">
        <f>+AE197+AE298+AE336+AE342+AE348+AE349</f>
        <v>0</v>
      </c>
      <c r="AF350" s="152"/>
      <c r="AG350" s="226">
        <f t="shared" ref="AG350:AT350" si="164">+AG197+AG298+AG336+AG342+AG348+AG349</f>
        <v>0</v>
      </c>
      <c r="AH350" s="226">
        <f t="shared" si="164"/>
        <v>0</v>
      </c>
      <c r="AI350" s="226">
        <f t="shared" si="164"/>
        <v>0</v>
      </c>
      <c r="AJ350" s="226">
        <f t="shared" si="164"/>
        <v>0</v>
      </c>
      <c r="AK350" s="226">
        <f t="shared" si="164"/>
        <v>0</v>
      </c>
      <c r="AL350" s="226">
        <f t="shared" si="164"/>
        <v>0</v>
      </c>
      <c r="AM350" s="226">
        <f t="shared" si="164"/>
        <v>0</v>
      </c>
      <c r="AN350" s="226">
        <f t="shared" si="164"/>
        <v>0</v>
      </c>
      <c r="AO350" s="226">
        <f t="shared" si="164"/>
        <v>0</v>
      </c>
      <c r="AP350" s="226">
        <f t="shared" si="164"/>
        <v>0</v>
      </c>
      <c r="AQ350" s="226">
        <f t="shared" si="164"/>
        <v>0</v>
      </c>
      <c r="AR350" s="226">
        <f t="shared" si="164"/>
        <v>0</v>
      </c>
      <c r="AS350" s="226">
        <f t="shared" si="164"/>
        <v>0</v>
      </c>
      <c r="AT350" s="226">
        <f t="shared" si="164"/>
        <v>0</v>
      </c>
    </row>
    <row r="351" spans="1:46" ht="10.8" thickBot="1" x14ac:dyDescent="0.25">
      <c r="B351" s="99" t="s">
        <v>14</v>
      </c>
      <c r="C351" s="97">
        <f t="shared" ref="C351:AB351" si="165">C195+C350</f>
        <v>0</v>
      </c>
      <c r="D351" s="97">
        <f t="shared" si="165"/>
        <v>0</v>
      </c>
      <c r="E351" s="97">
        <f t="shared" si="165"/>
        <v>0</v>
      </c>
      <c r="F351" s="97">
        <f t="shared" si="165"/>
        <v>0</v>
      </c>
      <c r="G351" s="97">
        <f t="shared" si="165"/>
        <v>0</v>
      </c>
      <c r="H351" s="97">
        <f t="shared" si="165"/>
        <v>0</v>
      </c>
      <c r="I351" s="97">
        <f t="shared" si="165"/>
        <v>0</v>
      </c>
      <c r="J351" s="97">
        <f t="shared" si="165"/>
        <v>0</v>
      </c>
      <c r="K351" s="97">
        <f t="shared" si="165"/>
        <v>0</v>
      </c>
      <c r="L351" s="97">
        <f t="shared" si="165"/>
        <v>0</v>
      </c>
      <c r="M351" s="97">
        <f t="shared" si="165"/>
        <v>0</v>
      </c>
      <c r="N351" s="97">
        <f t="shared" si="165"/>
        <v>0</v>
      </c>
      <c r="O351" s="97">
        <f t="shared" si="165"/>
        <v>0</v>
      </c>
      <c r="P351" s="97">
        <f t="shared" si="165"/>
        <v>0</v>
      </c>
      <c r="Q351" s="97">
        <f t="shared" si="165"/>
        <v>0</v>
      </c>
      <c r="R351" s="97">
        <f t="shared" si="165"/>
        <v>0</v>
      </c>
      <c r="S351" s="97">
        <f t="shared" si="165"/>
        <v>0</v>
      </c>
      <c r="T351" s="97">
        <f t="shared" si="165"/>
        <v>0</v>
      </c>
      <c r="U351" s="97">
        <f t="shared" si="165"/>
        <v>0</v>
      </c>
      <c r="V351" s="97">
        <f t="shared" si="165"/>
        <v>0</v>
      </c>
      <c r="W351" s="97">
        <f t="shared" si="165"/>
        <v>0</v>
      </c>
      <c r="X351" s="97">
        <f t="shared" si="165"/>
        <v>0</v>
      </c>
      <c r="Y351" s="97">
        <f t="shared" si="165"/>
        <v>0</v>
      </c>
      <c r="Z351" s="97">
        <f t="shared" si="165"/>
        <v>0</v>
      </c>
      <c r="AA351" s="97">
        <f t="shared" si="165"/>
        <v>0</v>
      </c>
      <c r="AB351" s="97">
        <f t="shared" si="165"/>
        <v>0</v>
      </c>
      <c r="AC351" s="97"/>
      <c r="AD351" s="97"/>
      <c r="AE351" s="151">
        <f>AE195+AE350</f>
        <v>0</v>
      </c>
      <c r="AF351" s="151"/>
      <c r="AG351" s="151">
        <f t="shared" ref="AG351:AT351" si="166">AG195+AG350</f>
        <v>0</v>
      </c>
      <c r="AH351" s="151">
        <f t="shared" si="166"/>
        <v>0</v>
      </c>
      <c r="AI351" s="151">
        <f t="shared" si="166"/>
        <v>0</v>
      </c>
      <c r="AJ351" s="151">
        <f t="shared" si="166"/>
        <v>0</v>
      </c>
      <c r="AK351" s="151">
        <f t="shared" si="166"/>
        <v>0</v>
      </c>
      <c r="AL351" s="151">
        <f t="shared" si="166"/>
        <v>0</v>
      </c>
      <c r="AM351" s="151">
        <f t="shared" si="166"/>
        <v>0</v>
      </c>
      <c r="AN351" s="151">
        <f t="shared" si="166"/>
        <v>0</v>
      </c>
      <c r="AO351" s="151">
        <f t="shared" si="166"/>
        <v>0</v>
      </c>
      <c r="AP351" s="151">
        <f t="shared" si="166"/>
        <v>0</v>
      </c>
      <c r="AQ351" s="151">
        <f t="shared" si="166"/>
        <v>0</v>
      </c>
      <c r="AR351" s="151">
        <f t="shared" si="166"/>
        <v>0</v>
      </c>
      <c r="AS351" s="151">
        <f t="shared" si="166"/>
        <v>0</v>
      </c>
      <c r="AT351" s="151">
        <f t="shared" si="166"/>
        <v>0</v>
      </c>
    </row>
    <row r="352" spans="1:46" x14ac:dyDescent="0.2">
      <c r="AC352" s="147"/>
      <c r="AD352" s="397"/>
      <c r="AE352" s="147"/>
      <c r="AF352" s="147"/>
      <c r="AI352" s="147">
        <f>+AI351/12</f>
        <v>0</v>
      </c>
      <c r="AL352" s="147">
        <f>+AL351/12</f>
        <v>0</v>
      </c>
      <c r="AM352" s="147">
        <f t="shared" ref="AM352:AT352" si="167">+AM351/12</f>
        <v>0</v>
      </c>
      <c r="AP352" s="147">
        <f>+AP351/12</f>
        <v>0</v>
      </c>
      <c r="AQ352" s="147">
        <f t="shared" si="167"/>
        <v>0</v>
      </c>
      <c r="AR352" s="147">
        <f t="shared" si="167"/>
        <v>0</v>
      </c>
      <c r="AS352" s="147">
        <f t="shared" si="167"/>
        <v>0</v>
      </c>
      <c r="AT352" s="147">
        <f t="shared" si="167"/>
        <v>0</v>
      </c>
    </row>
    <row r="353" spans="2:31" x14ac:dyDescent="0.2">
      <c r="B353" s="72"/>
      <c r="C353" s="72"/>
      <c r="D353" s="72"/>
      <c r="E353" s="72"/>
      <c r="F353" s="72"/>
      <c r="G353" s="72"/>
      <c r="AC353" s="147"/>
      <c r="AD353" s="397"/>
      <c r="AE353" s="147"/>
    </row>
    <row r="354" spans="2:31" ht="12" customHeight="1" x14ac:dyDescent="0.2">
      <c r="B354" s="566"/>
      <c r="C354" s="566"/>
      <c r="D354" s="566"/>
      <c r="E354" s="567"/>
      <c r="F354" s="567"/>
      <c r="G354" s="567"/>
      <c r="H354" s="487"/>
      <c r="I354" s="487"/>
      <c r="AC354" s="147"/>
      <c r="AD354" s="397"/>
      <c r="AE354" s="147"/>
    </row>
    <row r="355" spans="2:31" ht="12" x14ac:dyDescent="0.2">
      <c r="B355" s="566"/>
      <c r="C355" s="566"/>
      <c r="D355" s="566"/>
      <c r="E355" s="568"/>
      <c r="F355" s="568"/>
      <c r="G355" s="568"/>
      <c r="H355" s="448"/>
      <c r="I355" s="448"/>
      <c r="AC355" s="147"/>
      <c r="AD355" s="397"/>
      <c r="AE355" s="147"/>
    </row>
    <row r="356" spans="2:31" ht="11.4" x14ac:dyDescent="0.2">
      <c r="B356" s="566"/>
      <c r="C356" s="566"/>
      <c r="D356" s="566"/>
      <c r="E356" s="566"/>
      <c r="F356" s="566"/>
      <c r="G356" s="566"/>
      <c r="H356" s="449"/>
      <c r="I356" s="449"/>
      <c r="AC356" s="147"/>
      <c r="AD356" s="397"/>
      <c r="AE356" s="147"/>
    </row>
    <row r="357" spans="2:31" ht="11.4" x14ac:dyDescent="0.2">
      <c r="B357" s="566"/>
      <c r="C357" s="566"/>
      <c r="D357" s="566"/>
      <c r="E357" s="566"/>
      <c r="F357" s="566"/>
      <c r="G357" s="566"/>
      <c r="H357" s="449"/>
      <c r="I357" s="449"/>
      <c r="AC357" s="147"/>
      <c r="AD357" s="397"/>
      <c r="AE357" s="147"/>
    </row>
    <row r="358" spans="2:31" ht="11.4" x14ac:dyDescent="0.2">
      <c r="B358" s="566"/>
      <c r="C358" s="566"/>
      <c r="D358" s="566"/>
      <c r="E358" s="566"/>
      <c r="F358" s="566"/>
      <c r="G358" s="566"/>
      <c r="H358" s="449"/>
      <c r="I358" s="449"/>
      <c r="AC358" s="147"/>
      <c r="AD358" s="397"/>
      <c r="AE358" s="147"/>
    </row>
    <row r="359" spans="2:31" ht="11.4" x14ac:dyDescent="0.2">
      <c r="B359" s="566"/>
      <c r="C359" s="566"/>
      <c r="D359" s="566"/>
      <c r="E359" s="566"/>
      <c r="F359" s="566"/>
      <c r="G359" s="566"/>
      <c r="H359" s="449"/>
      <c r="I359" s="449"/>
      <c r="AC359" s="147"/>
      <c r="AD359" s="397"/>
      <c r="AE359" s="147"/>
    </row>
    <row r="360" spans="2:31" ht="11.4" x14ac:dyDescent="0.2">
      <c r="B360" s="566"/>
      <c r="C360" s="566"/>
      <c r="D360" s="566"/>
      <c r="E360" s="72"/>
      <c r="F360" s="72"/>
      <c r="G360" s="72"/>
      <c r="AC360" s="147"/>
      <c r="AD360" s="397"/>
      <c r="AE360" s="147"/>
    </row>
    <row r="361" spans="2:31" ht="11.4" x14ac:dyDescent="0.2">
      <c r="B361" s="566"/>
      <c r="C361" s="566"/>
      <c r="D361" s="566"/>
      <c r="E361" s="72"/>
      <c r="F361" s="72"/>
      <c r="G361" s="72"/>
      <c r="AC361" s="147"/>
      <c r="AD361" s="397"/>
      <c r="AE361" s="147"/>
    </row>
    <row r="362" spans="2:31" ht="11.4" x14ac:dyDescent="0.2">
      <c r="B362" s="566"/>
      <c r="C362" s="566"/>
      <c r="D362" s="566"/>
      <c r="E362" s="72"/>
      <c r="F362" s="72"/>
      <c r="G362" s="72"/>
      <c r="AC362" s="147"/>
      <c r="AD362" s="397"/>
      <c r="AE362" s="147"/>
    </row>
    <row r="363" spans="2:31" x14ac:dyDescent="0.2">
      <c r="B363" s="72"/>
      <c r="C363" s="72"/>
      <c r="D363" s="72"/>
      <c r="E363" s="72"/>
      <c r="F363" s="72"/>
      <c r="G363" s="72"/>
      <c r="AC363" s="147"/>
      <c r="AD363" s="397"/>
      <c r="AE363" s="147"/>
    </row>
    <row r="364" spans="2:31" x14ac:dyDescent="0.2">
      <c r="B364" s="72"/>
      <c r="C364" s="72"/>
      <c r="D364" s="72"/>
      <c r="E364" s="72"/>
      <c r="F364" s="72"/>
      <c r="G364" s="72"/>
      <c r="AC364" s="147"/>
      <c r="AD364" s="397"/>
      <c r="AE364" s="147"/>
    </row>
    <row r="365" spans="2:31" x14ac:dyDescent="0.2">
      <c r="B365" s="72"/>
      <c r="C365" s="72"/>
      <c r="D365" s="72"/>
      <c r="E365" s="72"/>
      <c r="F365" s="72"/>
      <c r="G365" s="72"/>
    </row>
    <row r="366" spans="2:31" x14ac:dyDescent="0.2">
      <c r="B366" s="72"/>
      <c r="C366" s="72"/>
      <c r="D366" s="72"/>
      <c r="E366" s="72"/>
      <c r="F366" s="72"/>
      <c r="G366" s="72"/>
    </row>
    <row r="367" spans="2:31" x14ac:dyDescent="0.2">
      <c r="B367" s="72"/>
      <c r="C367" s="72"/>
      <c r="D367" s="72"/>
      <c r="E367" s="72"/>
      <c r="F367" s="72"/>
      <c r="G367" s="72"/>
    </row>
    <row r="368" spans="2:31" x14ac:dyDescent="0.2">
      <c r="B368" s="72"/>
      <c r="C368" s="72"/>
      <c r="D368" s="72"/>
      <c r="E368" s="72"/>
      <c r="F368" s="72"/>
      <c r="G368" s="72"/>
    </row>
    <row r="369" spans="2:7" x14ac:dyDescent="0.2">
      <c r="B369" s="72"/>
      <c r="C369" s="72"/>
      <c r="D369" s="72"/>
      <c r="E369" s="72"/>
      <c r="F369" s="72"/>
      <c r="G369" s="72"/>
    </row>
  </sheetData>
  <sheetProtection algorithmName="SHA-512" hashValue="MtAybW/kNvf/pokF/BqDZhuo4xNDN/nZH0cwsN7lt34HQB4UMQ8i1GpvOxQ1+F4yyfXJF2d4QJRrYNrjeivfKg==" saltValue="CTg0Ib0FZcrNsKyH6DisfQ==" spinCount="100000" sheet="1" objects="1" scenarios="1" formatColumns="0" formatRows="0"/>
  <mergeCells count="18">
    <mergeCell ref="AQ11:AT11"/>
    <mergeCell ref="AJ11:AM11"/>
    <mergeCell ref="AF11:AF12"/>
    <mergeCell ref="Y11:Y12"/>
    <mergeCell ref="Z11:AA11"/>
    <mergeCell ref="AB11:AB12"/>
    <mergeCell ref="AC11:AC12"/>
    <mergeCell ref="AE11:AE12"/>
    <mergeCell ref="AG11:AI11"/>
    <mergeCell ref="X11:X12"/>
    <mergeCell ref="AN11:AP11"/>
    <mergeCell ref="C2:H2"/>
    <mergeCell ref="B11:B12"/>
    <mergeCell ref="C11:I11"/>
    <mergeCell ref="J11:P11"/>
    <mergeCell ref="Q11:W11"/>
    <mergeCell ref="C9:P10"/>
    <mergeCell ref="Q9:AF10"/>
  </mergeCells>
  <pageMargins left="0.11811023622047245" right="0.11811023622047245" top="0.35433070866141736" bottom="0.15748031496062992" header="0.31496062992125984" footer="0.31496062992125984"/>
  <pageSetup paperSize="9" scale="70" orientation="landscape" r:id="rId1"/>
  <rowBreaks count="2" manualBreakCount="2">
    <brk id="131" max="47" man="1"/>
    <brk id="195" max="16383" man="1"/>
  </rowBreaks>
  <colBreaks count="2" manualBreakCount="2">
    <brk id="16" max="1048575" man="1"/>
    <brk id="3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zoomScale="70" zoomScaleNormal="70" workbookViewId="0">
      <pane xSplit="3" ySplit="15" topLeftCell="D22" activePane="bottomRight" state="frozen"/>
      <selection activeCell="C1" sqref="C1"/>
      <selection pane="topRight" activeCell="D1" sqref="D1"/>
      <selection pane="bottomLeft" activeCell="C14" sqref="C14"/>
      <selection pane="bottomRight" activeCell="D6" sqref="D6"/>
    </sheetView>
  </sheetViews>
  <sheetFormatPr defaultColWidth="9.109375" defaultRowHeight="10.199999999999999" x14ac:dyDescent="0.2"/>
  <cols>
    <col min="1" max="1" width="6" style="10" hidden="1" customWidth="1"/>
    <col min="2" max="2" width="23.44140625" style="5" hidden="1" customWidth="1"/>
    <col min="3" max="3" width="30.109375" style="5" customWidth="1"/>
    <col min="4" max="4" width="9.5546875" style="5" customWidth="1"/>
    <col min="5" max="5" width="7" style="5" customWidth="1"/>
    <col min="6" max="6" width="8.33203125" style="5" customWidth="1"/>
    <col min="7" max="7" width="7.5546875" style="5" customWidth="1"/>
    <col min="8" max="8" width="9.44140625" style="5" customWidth="1"/>
    <col min="9" max="9" width="8.109375" style="5" customWidth="1"/>
    <col min="10" max="10" width="9.6640625" style="5" customWidth="1"/>
    <col min="11" max="11" width="8.109375" style="5" customWidth="1"/>
    <col min="12" max="12" width="8.5546875" style="5" customWidth="1"/>
    <col min="13" max="13" width="8.33203125" style="5" customWidth="1"/>
    <col min="14" max="14" width="9.5546875" style="5" customWidth="1"/>
    <col min="15" max="15" width="7" style="5" customWidth="1"/>
    <col min="16" max="16" width="8.33203125" style="5" customWidth="1"/>
    <col min="17" max="17" width="7.5546875" style="5" customWidth="1"/>
    <col min="18" max="18" width="9.44140625" style="5" customWidth="1"/>
    <col min="19" max="19" width="8.109375" style="5" customWidth="1"/>
    <col min="20" max="20" width="9.6640625" style="5" customWidth="1"/>
    <col min="21" max="21" width="8.109375" style="5" customWidth="1"/>
    <col min="22" max="22" width="8.5546875" style="5" customWidth="1"/>
    <col min="23" max="23" width="8.33203125" style="5" customWidth="1"/>
    <col min="24" max="24" width="15.6640625" style="5" customWidth="1"/>
    <col min="25" max="25" width="9.5546875" style="5" customWidth="1"/>
    <col min="26" max="26" width="10.5546875" style="5" customWidth="1"/>
    <col min="27" max="29" width="9.5546875" style="5" customWidth="1"/>
    <col min="30" max="30" width="16.33203125" style="5" customWidth="1"/>
    <col min="31" max="31" width="11" style="5" customWidth="1"/>
    <col min="32" max="32" width="11" style="359" customWidth="1"/>
    <col min="33" max="33" width="13.33203125" style="5" hidden="1" customWidth="1"/>
    <col min="34" max="34" width="9.5546875" style="5" hidden="1" customWidth="1"/>
    <col min="35" max="35" width="10.44140625" style="5" hidden="1" customWidth="1"/>
    <col min="36" max="36" width="13.33203125" style="5" hidden="1" customWidth="1"/>
    <col min="37" max="37" width="9.5546875" style="5" hidden="1" customWidth="1"/>
    <col min="38" max="38" width="10.44140625" style="5" hidden="1" customWidth="1"/>
    <col min="39" max="39" width="13.109375" style="5" hidden="1" customWidth="1"/>
    <col min="40" max="40" width="12.88671875" style="5" hidden="1" customWidth="1"/>
    <col min="41" max="43" width="9.109375" style="5" hidden="1" customWidth="1"/>
    <col min="44" max="44" width="9.109375" style="5" customWidth="1"/>
    <col min="45" max="16384" width="9.109375" style="5"/>
  </cols>
  <sheetData>
    <row r="1" spans="1:42" x14ac:dyDescent="0.2">
      <c r="A1" s="10">
        <f>+MAX(A16:A102)</f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358"/>
      <c r="AG1" s="86"/>
      <c r="AH1" s="86"/>
      <c r="AI1" s="86"/>
      <c r="AJ1" s="86"/>
      <c r="AK1" s="86"/>
      <c r="AL1" s="86"/>
    </row>
    <row r="2" spans="1:42" ht="17.399999999999999" x14ac:dyDescent="0.2">
      <c r="C2" s="407" t="s">
        <v>0</v>
      </c>
      <c r="D2" s="274" t="str">
        <f>+'1 -sredstva'!F2</f>
        <v/>
      </c>
      <c r="E2" s="153"/>
      <c r="F2" s="153"/>
      <c r="G2" s="153"/>
      <c r="H2" s="153"/>
      <c r="I2" s="565"/>
      <c r="J2" s="86"/>
      <c r="K2" s="86"/>
      <c r="L2" s="183" t="s">
        <v>679</v>
      </c>
      <c r="M2" s="86"/>
      <c r="N2" s="86"/>
      <c r="O2" s="86"/>
      <c r="P2" s="86"/>
      <c r="Q2" s="86"/>
      <c r="R2" s="86"/>
      <c r="S2" s="86"/>
      <c r="T2" s="86"/>
      <c r="U2" s="86"/>
      <c r="V2" s="183"/>
      <c r="W2" s="86"/>
      <c r="X2" s="183" t="s">
        <v>679</v>
      </c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</row>
    <row r="3" spans="1:42" x14ac:dyDescent="0.2">
      <c r="C3" s="407" t="s">
        <v>1</v>
      </c>
      <c r="D3" s="274" t="str">
        <f>+'1 -sredstva'!F3</f>
        <v/>
      </c>
      <c r="E3" s="153"/>
      <c r="F3" s="153"/>
      <c r="G3" s="153"/>
      <c r="H3" s="153"/>
      <c r="I3" s="56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358"/>
    </row>
    <row r="4" spans="1:42" x14ac:dyDescent="0.2">
      <c r="C4" s="407" t="s">
        <v>16</v>
      </c>
      <c r="D4" s="81">
        <f>'1 -sredstva'!$D$2</f>
        <v>0</v>
      </c>
      <c r="E4" s="81"/>
      <c r="F4" s="82"/>
      <c r="G4" s="82"/>
      <c r="H4" s="73"/>
      <c r="I4" s="56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358"/>
    </row>
    <row r="5" spans="1:42" ht="10.8" thickBot="1" x14ac:dyDescent="0.25">
      <c r="C5" s="407" t="s">
        <v>17</v>
      </c>
      <c r="D5" s="335">
        <f>'1 -sredstva'!$D$3</f>
        <v>0</v>
      </c>
      <c r="E5" s="83"/>
      <c r="F5" s="82"/>
      <c r="G5" s="82"/>
      <c r="H5" s="73"/>
      <c r="I5" s="56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358"/>
    </row>
    <row r="6" spans="1:42" s="10" customFormat="1" ht="16.2" thickBot="1" x14ac:dyDescent="0.35">
      <c r="C6" s="408" t="s">
        <v>478</v>
      </c>
      <c r="D6" s="185"/>
      <c r="E6" s="72"/>
      <c r="F6" s="72"/>
      <c r="G6" s="72"/>
      <c r="H6" s="72"/>
      <c r="I6" s="72"/>
      <c r="J6" s="86"/>
      <c r="K6" s="86"/>
      <c r="L6" s="86"/>
      <c r="M6" s="86"/>
      <c r="N6" s="86"/>
      <c r="O6" s="86"/>
      <c r="P6" s="86"/>
      <c r="Q6" s="86"/>
      <c r="R6" s="86"/>
      <c r="S6" s="72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72"/>
      <c r="AF6" s="358"/>
    </row>
    <row r="7" spans="1:42" s="10" customFormat="1" x14ac:dyDescent="0.2">
      <c r="C7" s="402" t="s">
        <v>476</v>
      </c>
      <c r="D7" s="406">
        <f>+'1 -sredstva'!$D$1</f>
        <v>0</v>
      </c>
      <c r="E7" s="72"/>
      <c r="F7" s="72"/>
      <c r="G7" s="72"/>
      <c r="H7" s="72"/>
      <c r="I7" s="72"/>
      <c r="J7" s="86"/>
      <c r="K7" s="86"/>
      <c r="L7" s="86"/>
      <c r="M7" s="86"/>
      <c r="N7" s="86"/>
      <c r="O7" s="86"/>
      <c r="P7" s="86"/>
      <c r="Q7" s="86"/>
      <c r="R7" s="86"/>
      <c r="S7" s="72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72"/>
      <c r="AF7" s="358"/>
    </row>
    <row r="8" spans="1:42" ht="13.2" x14ac:dyDescent="0.25">
      <c r="A8"/>
      <c r="C8" s="86"/>
      <c r="D8" s="86"/>
      <c r="E8" s="72"/>
      <c r="F8" s="72"/>
      <c r="G8" s="72"/>
      <c r="H8" s="72"/>
      <c r="I8" s="72"/>
      <c r="J8" s="86"/>
      <c r="K8" s="86"/>
      <c r="L8" s="86"/>
      <c r="M8" s="86"/>
      <c r="N8" s="86"/>
      <c r="O8" s="86"/>
      <c r="P8" s="86"/>
      <c r="Q8" s="86"/>
      <c r="R8" s="86"/>
      <c r="S8" s="72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358"/>
    </row>
    <row r="9" spans="1:42" ht="15" customHeight="1" x14ac:dyDescent="0.25">
      <c r="C9" s="180" t="s">
        <v>453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 t="s">
        <v>453</v>
      </c>
      <c r="Y9" s="180"/>
      <c r="Z9" s="180"/>
      <c r="AA9" s="180"/>
      <c r="AB9" s="180"/>
      <c r="AC9" s="180"/>
      <c r="AD9" s="180"/>
      <c r="AE9" s="180"/>
      <c r="AF9" s="360"/>
      <c r="AH9" s="5">
        <f>+'1а - drž.sek,drž.sl. i nam.'!AU4</f>
        <v>1500</v>
      </c>
      <c r="AK9" s="179">
        <f>+'1а - drž.sek,drž.sl. i nam.'!AX11</f>
        <v>0.17899999999999999</v>
      </c>
    </row>
    <row r="10" spans="1:42" x14ac:dyDescent="0.2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G10" s="10"/>
      <c r="AH10" s="5">
        <v>0.70099999999999996</v>
      </c>
      <c r="AJ10" s="10"/>
      <c r="AK10" s="5">
        <v>0.70099999999999996</v>
      </c>
      <c r="AN10" s="176"/>
    </row>
    <row r="11" spans="1:42" ht="20.25" customHeight="1" x14ac:dyDescent="0.2">
      <c r="C11" s="205"/>
      <c r="D11" s="699" t="s">
        <v>508</v>
      </c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700"/>
      <c r="AB11" s="700"/>
      <c r="AC11" s="700"/>
      <c r="AD11" s="701"/>
      <c r="AE11" s="206"/>
      <c r="AF11" s="612">
        <v>31327.66</v>
      </c>
      <c r="AG11" s="10"/>
      <c r="AH11" s="178">
        <f>+AF11/AH10</f>
        <v>44689.957203994294</v>
      </c>
      <c r="AJ11" s="10"/>
      <c r="AK11" s="178">
        <f>+AI11/AK10</f>
        <v>0</v>
      </c>
    </row>
    <row r="12" spans="1:42" ht="20.25" customHeight="1" x14ac:dyDescent="0.2">
      <c r="C12" s="492"/>
      <c r="D12" s="699" t="s">
        <v>566</v>
      </c>
      <c r="E12" s="700"/>
      <c r="F12" s="700"/>
      <c r="G12" s="700"/>
      <c r="H12" s="700"/>
      <c r="I12" s="700"/>
      <c r="J12" s="700"/>
      <c r="K12" s="700"/>
      <c r="L12" s="700"/>
      <c r="M12" s="700"/>
      <c r="N12" s="699" t="s">
        <v>572</v>
      </c>
      <c r="O12" s="700"/>
      <c r="P12" s="700"/>
      <c r="Q12" s="700"/>
      <c r="R12" s="700"/>
      <c r="S12" s="700"/>
      <c r="T12" s="700"/>
      <c r="U12" s="700"/>
      <c r="V12" s="700"/>
      <c r="W12" s="701"/>
      <c r="X12" s="710" t="s">
        <v>575</v>
      </c>
      <c r="Y12" s="711"/>
      <c r="Z12" s="711"/>
      <c r="AA12" s="711"/>
      <c r="AB12" s="711"/>
      <c r="AC12" s="711"/>
      <c r="AD12" s="712"/>
      <c r="AE12" s="716" t="s">
        <v>373</v>
      </c>
      <c r="AF12" s="723" t="s">
        <v>445</v>
      </c>
      <c r="AG12" s="10"/>
      <c r="AH12" s="178"/>
      <c r="AJ12" s="10"/>
      <c r="AK12" s="178"/>
      <c r="AN12" s="500">
        <v>0.7</v>
      </c>
    </row>
    <row r="13" spans="1:42" ht="35.25" customHeight="1" x14ac:dyDescent="0.2">
      <c r="C13" s="85"/>
      <c r="D13" s="708" t="s">
        <v>60</v>
      </c>
      <c r="E13" s="709"/>
      <c r="F13" s="708" t="s">
        <v>61</v>
      </c>
      <c r="G13" s="709"/>
      <c r="H13" s="708" t="s">
        <v>62</v>
      </c>
      <c r="I13" s="709"/>
      <c r="J13" s="719" t="s">
        <v>63</v>
      </c>
      <c r="K13" s="720"/>
      <c r="L13" s="708" t="s">
        <v>64</v>
      </c>
      <c r="M13" s="709"/>
      <c r="N13" s="708" t="s">
        <v>60</v>
      </c>
      <c r="O13" s="709"/>
      <c r="P13" s="708" t="s">
        <v>61</v>
      </c>
      <c r="Q13" s="709"/>
      <c r="R13" s="708" t="s">
        <v>62</v>
      </c>
      <c r="S13" s="709"/>
      <c r="T13" s="719" t="s">
        <v>63</v>
      </c>
      <c r="U13" s="720"/>
      <c r="V13" s="708" t="s">
        <v>64</v>
      </c>
      <c r="W13" s="709"/>
      <c r="X13" s="713"/>
      <c r="Y13" s="714"/>
      <c r="Z13" s="714"/>
      <c r="AA13" s="714"/>
      <c r="AB13" s="714"/>
      <c r="AC13" s="714"/>
      <c r="AD13" s="715"/>
      <c r="AE13" s="717"/>
      <c r="AF13" s="723"/>
      <c r="AG13" s="722" t="s">
        <v>577</v>
      </c>
      <c r="AH13" s="722"/>
      <c r="AI13" s="722"/>
      <c r="AJ13" s="706" t="s">
        <v>578</v>
      </c>
      <c r="AK13" s="707"/>
      <c r="AL13" s="707"/>
      <c r="AM13" s="702" t="s">
        <v>581</v>
      </c>
      <c r="AN13" s="703"/>
      <c r="AO13" s="704" t="s">
        <v>582</v>
      </c>
      <c r="AP13" s="705"/>
    </row>
    <row r="14" spans="1:42" ht="48.75" customHeight="1" x14ac:dyDescent="0.2">
      <c r="A14" s="42"/>
      <c r="B14" s="10" t="s">
        <v>404</v>
      </c>
      <c r="C14" s="85"/>
      <c r="D14" s="214" t="s">
        <v>563</v>
      </c>
      <c r="E14" s="91" t="s">
        <v>117</v>
      </c>
      <c r="F14" s="214" t="s">
        <v>563</v>
      </c>
      <c r="G14" s="91" t="s">
        <v>117</v>
      </c>
      <c r="H14" s="214" t="s">
        <v>563</v>
      </c>
      <c r="I14" s="91" t="s">
        <v>117</v>
      </c>
      <c r="J14" s="214" t="s">
        <v>563</v>
      </c>
      <c r="K14" s="91" t="s">
        <v>117</v>
      </c>
      <c r="L14" s="214" t="s">
        <v>563</v>
      </c>
      <c r="M14" s="91" t="s">
        <v>117</v>
      </c>
      <c r="N14" s="214" t="s">
        <v>567</v>
      </c>
      <c r="O14" s="91" t="s">
        <v>117</v>
      </c>
      <c r="P14" s="214" t="s">
        <v>567</v>
      </c>
      <c r="Q14" s="91" t="s">
        <v>117</v>
      </c>
      <c r="R14" s="214" t="s">
        <v>567</v>
      </c>
      <c r="S14" s="91" t="s">
        <v>117</v>
      </c>
      <c r="T14" s="214" t="s">
        <v>567</v>
      </c>
      <c r="U14" s="91" t="s">
        <v>117</v>
      </c>
      <c r="V14" s="214" t="s">
        <v>567</v>
      </c>
      <c r="W14" s="91" t="s">
        <v>117</v>
      </c>
      <c r="X14" s="480" t="s">
        <v>541</v>
      </c>
      <c r="Y14" s="477" t="s">
        <v>542</v>
      </c>
      <c r="Z14" s="477" t="s">
        <v>543</v>
      </c>
      <c r="AA14" s="477" t="s">
        <v>544</v>
      </c>
      <c r="AB14" s="477" t="s">
        <v>545</v>
      </c>
      <c r="AC14" s="477" t="s">
        <v>546</v>
      </c>
      <c r="AD14" s="483" t="s">
        <v>547</v>
      </c>
      <c r="AE14" s="718"/>
      <c r="AF14" s="723"/>
      <c r="AG14" s="177" t="s">
        <v>381</v>
      </c>
      <c r="AH14" s="177" t="s">
        <v>382</v>
      </c>
      <c r="AI14" s="177" t="s">
        <v>383</v>
      </c>
      <c r="AJ14" s="177" t="s">
        <v>381</v>
      </c>
      <c r="AK14" s="177" t="s">
        <v>382</v>
      </c>
      <c r="AL14" s="177" t="s">
        <v>383</v>
      </c>
      <c r="AM14" s="721" t="s">
        <v>583</v>
      </c>
      <c r="AN14" s="721"/>
      <c r="AO14" s="721"/>
      <c r="AP14" s="721"/>
    </row>
    <row r="15" spans="1:42" ht="24" customHeight="1" thickBot="1" x14ac:dyDescent="0.25">
      <c r="C15" s="208">
        <v>1</v>
      </c>
      <c r="D15" s="215">
        <v>2</v>
      </c>
      <c r="E15" s="209">
        <v>3</v>
      </c>
      <c r="F15" s="215">
        <v>4</v>
      </c>
      <c r="G15" s="209">
        <v>5</v>
      </c>
      <c r="H15" s="215">
        <v>6</v>
      </c>
      <c r="I15" s="209">
        <v>7</v>
      </c>
      <c r="J15" s="215">
        <v>8</v>
      </c>
      <c r="K15" s="209">
        <v>9</v>
      </c>
      <c r="L15" s="215">
        <f>+K15+1</f>
        <v>10</v>
      </c>
      <c r="M15" s="209">
        <v>11</v>
      </c>
      <c r="N15" s="215">
        <v>12</v>
      </c>
      <c r="O15" s="209">
        <v>13</v>
      </c>
      <c r="P15" s="215">
        <v>14</v>
      </c>
      <c r="Q15" s="209">
        <v>15</v>
      </c>
      <c r="R15" s="215">
        <v>16</v>
      </c>
      <c r="S15" s="209">
        <v>17</v>
      </c>
      <c r="T15" s="215">
        <v>18</v>
      </c>
      <c r="U15" s="209">
        <v>19</v>
      </c>
      <c r="V15" s="215">
        <v>20</v>
      </c>
      <c r="W15" s="209">
        <v>21</v>
      </c>
      <c r="X15" s="481" t="s">
        <v>573</v>
      </c>
      <c r="Y15" s="478">
        <v>23</v>
      </c>
      <c r="Z15" s="478">
        <v>24</v>
      </c>
      <c r="AA15" s="478">
        <v>25</v>
      </c>
      <c r="AB15" s="478">
        <v>26</v>
      </c>
      <c r="AC15" s="478">
        <v>27</v>
      </c>
      <c r="AD15" s="484" t="s">
        <v>574</v>
      </c>
      <c r="AE15" s="209">
        <v>29</v>
      </c>
      <c r="AF15" s="209">
        <v>30</v>
      </c>
      <c r="AI15" s="179">
        <f>+'1а - drž.sek,drž.sl. i nam.'!AX11</f>
        <v>0.17899999999999999</v>
      </c>
      <c r="AL15" s="179">
        <f>+AI15</f>
        <v>0.17899999999999999</v>
      </c>
      <c r="AM15" s="177" t="s">
        <v>655</v>
      </c>
      <c r="AN15" s="177" t="s">
        <v>383</v>
      </c>
      <c r="AO15" s="177" t="s">
        <v>382</v>
      </c>
      <c r="AP15" s="177" t="s">
        <v>383</v>
      </c>
    </row>
    <row r="16" spans="1:42" ht="13.8" x14ac:dyDescent="0.25">
      <c r="C16" s="207" t="s">
        <v>65</v>
      </c>
      <c r="D16" s="769"/>
      <c r="E16" s="770"/>
      <c r="F16" s="769"/>
      <c r="G16" s="770"/>
      <c r="H16" s="769"/>
      <c r="I16" s="770"/>
      <c r="J16" s="769"/>
      <c r="K16" s="770"/>
      <c r="L16" s="769"/>
      <c r="M16" s="770"/>
      <c r="N16" s="769"/>
      <c r="O16" s="770"/>
      <c r="P16" s="769"/>
      <c r="Q16" s="770"/>
      <c r="R16" s="769"/>
      <c r="S16" s="770"/>
      <c r="T16" s="769"/>
      <c r="U16" s="770"/>
      <c r="V16" s="769"/>
      <c r="W16" s="770"/>
      <c r="X16" s="771"/>
      <c r="Y16" s="772"/>
      <c r="Z16" s="772"/>
      <c r="AA16" s="772"/>
      <c r="AB16" s="772"/>
      <c r="AC16" s="772"/>
      <c r="AD16" s="773"/>
      <c r="AE16" s="772"/>
      <c r="AF16" s="604"/>
      <c r="AG16" s="176"/>
      <c r="AH16" s="176"/>
      <c r="AI16" s="176"/>
      <c r="AJ16" s="176"/>
      <c r="AK16" s="176"/>
      <c r="AL16" s="176"/>
    </row>
    <row r="17" spans="1:42" x14ac:dyDescent="0.2">
      <c r="A17" s="10">
        <f>+IF(X17&gt;0,MAX(A$15:A16)+1,0)</f>
        <v>0</v>
      </c>
      <c r="B17" s="5" t="str">
        <f>+C16</f>
        <v>СУДИЈА</v>
      </c>
      <c r="C17" s="8" t="s">
        <v>66</v>
      </c>
      <c r="D17" s="216"/>
      <c r="E17" s="576"/>
      <c r="F17" s="216"/>
      <c r="G17" s="576"/>
      <c r="H17" s="216"/>
      <c r="I17" s="576"/>
      <c r="J17" s="216"/>
      <c r="K17" s="576"/>
      <c r="L17" s="216"/>
      <c r="M17" s="576"/>
      <c r="N17" s="216"/>
      <c r="O17" s="576"/>
      <c r="P17" s="216"/>
      <c r="Q17" s="576"/>
      <c r="R17" s="216"/>
      <c r="S17" s="576"/>
      <c r="T17" s="216"/>
      <c r="U17" s="576"/>
      <c r="V17" s="216"/>
      <c r="W17" s="576"/>
      <c r="X17" s="482">
        <f t="shared" ref="X17:X22" si="0">+D17+F17+H17+J17+L17</f>
        <v>0</v>
      </c>
      <c r="Y17" s="610"/>
      <c r="Z17" s="610"/>
      <c r="AA17" s="610"/>
      <c r="AB17" s="610"/>
      <c r="AC17" s="610"/>
      <c r="AD17" s="485">
        <f>IF(+X17+SUM(Z17:AC17)=(N17+P17+R17+T17+V17),+X17+SUM(Z17:AC17),"неисправно")</f>
        <v>0</v>
      </c>
      <c r="AE17" s="6"/>
      <c r="AF17" s="611">
        <f t="shared" ref="AF17:AF22" si="1">+AF$11</f>
        <v>31327.66</v>
      </c>
      <c r="AG17" s="176">
        <f>+AF17*E17*D17+AF17*G17*F17+AF17*I17*H17+AF17*K17*J17+AF17*M17*L17</f>
        <v>0</v>
      </c>
      <c r="AH17" s="176">
        <f>IF(AG17=0,0,(+AG17/X17-$AH$9)/$AH$10)*X17</f>
        <v>0</v>
      </c>
      <c r="AI17" s="176">
        <f>AH17*AI$15</f>
        <v>0</v>
      </c>
      <c r="AJ17" s="176">
        <f>IF(AD17="неисправно","неисправно",+AF17*N17*O17+AF17*P17*Q17+AF17*R17*S17+AF17*T17*U17+AF17*V17*W17)</f>
        <v>0</v>
      </c>
      <c r="AK17" s="176">
        <f>IF(AJ17=0,0,(+AJ17/AD17-$AH$9)/$AH$10)*AD17</f>
        <v>0</v>
      </c>
      <c r="AL17" s="176">
        <f>+AK17*AL$15</f>
        <v>0</v>
      </c>
      <c r="AM17" s="176">
        <f>+AH17*$AN$12</f>
        <v>0</v>
      </c>
      <c r="AN17" s="176">
        <f>+AI17*$AN$12</f>
        <v>0</v>
      </c>
      <c r="AO17" s="176">
        <f>+AK17*$AN$12</f>
        <v>0</v>
      </c>
      <c r="AP17" s="176">
        <f>+AL17*$AN$12</f>
        <v>0</v>
      </c>
    </row>
    <row r="18" spans="1:42" x14ac:dyDescent="0.2">
      <c r="A18" s="10">
        <f>+IF(X18&gt;0,MAX(A$15:A17)+1,0)</f>
        <v>0</v>
      </c>
      <c r="B18" s="5" t="str">
        <f>+B17</f>
        <v>СУДИЈА</v>
      </c>
      <c r="C18" s="8" t="s">
        <v>67</v>
      </c>
      <c r="D18" s="216"/>
      <c r="E18" s="576"/>
      <c r="F18" s="216"/>
      <c r="G18" s="576"/>
      <c r="H18" s="216"/>
      <c r="I18" s="576"/>
      <c r="J18" s="216"/>
      <c r="K18" s="576"/>
      <c r="L18" s="216"/>
      <c r="M18" s="576"/>
      <c r="N18" s="216"/>
      <c r="O18" s="576"/>
      <c r="P18" s="216"/>
      <c r="Q18" s="576"/>
      <c r="R18" s="216"/>
      <c r="S18" s="576"/>
      <c r="T18" s="216"/>
      <c r="U18" s="576"/>
      <c r="V18" s="216"/>
      <c r="W18" s="576"/>
      <c r="X18" s="482">
        <f t="shared" si="0"/>
        <v>0</v>
      </c>
      <c r="Y18" s="610"/>
      <c r="Z18" s="610"/>
      <c r="AA18" s="610"/>
      <c r="AB18" s="610"/>
      <c r="AC18" s="610"/>
      <c r="AD18" s="485">
        <f t="shared" ref="AD18:AD43" si="2">IF(+X18+SUM(Z18:AC18)=(N18+P18+R18+T18+V18),+X18+SUM(Z18:AC18),"неисправно")</f>
        <v>0</v>
      </c>
      <c r="AE18" s="6"/>
      <c r="AF18" s="611">
        <f t="shared" si="1"/>
        <v>31327.66</v>
      </c>
      <c r="AG18" s="176">
        <f t="shared" ref="AG18:AG43" si="3">+AF18*E18*D18+AF18*G18*F18+AF18*I18*H18+AF18*K18*J18+AF18*M18*L18</f>
        <v>0</v>
      </c>
      <c r="AH18" s="176">
        <f t="shared" ref="AH18:AH43" si="4">IF(AG18=0,0,(+AG18/X18-$AH$9)/$AH$10)*X18</f>
        <v>0</v>
      </c>
      <c r="AI18" s="176">
        <f t="shared" ref="AI18:AI43" si="5">AH18*AI$15</f>
        <v>0</v>
      </c>
      <c r="AJ18" s="176">
        <f t="shared" ref="AJ18:AJ43" si="6">IF(AD18="неисправно","неисправно",+AF18*N18*O18+AF18*P18*Q18+AF18*R18*S18+AF18*T18*U18+AF18*V18*W18)</f>
        <v>0</v>
      </c>
      <c r="AK18" s="176">
        <f t="shared" ref="AK18:AK43" si="7">IF(AJ18=0,0,(+AJ18/AD18-$AH$9)/$AH$10)*AD18</f>
        <v>0</v>
      </c>
      <c r="AL18" s="176">
        <f t="shared" ref="AL18:AL43" si="8">+AK18*AL$15</f>
        <v>0</v>
      </c>
      <c r="AM18" s="176">
        <f t="shared" ref="AM18:AM34" si="9">+AH18*$AN$12</f>
        <v>0</v>
      </c>
      <c r="AN18" s="176">
        <f t="shared" ref="AN18:AN34" si="10">+AI18*$AN$12</f>
        <v>0</v>
      </c>
      <c r="AO18" s="176">
        <f t="shared" ref="AO18:AO34" si="11">+AK18*$AN$12</f>
        <v>0</v>
      </c>
      <c r="AP18" s="176">
        <f t="shared" ref="AP18:AP34" si="12">+AL18*$AN$12</f>
        <v>0</v>
      </c>
    </row>
    <row r="19" spans="1:42" ht="20.399999999999999" x14ac:dyDescent="0.2">
      <c r="A19" s="10">
        <f>+IF(X19&gt;0,MAX(A$15:A18)+1,0)</f>
        <v>0</v>
      </c>
      <c r="B19" s="5" t="str">
        <f>+B18</f>
        <v>СУДИЈА</v>
      </c>
      <c r="C19" s="8" t="s">
        <v>68</v>
      </c>
      <c r="D19" s="216"/>
      <c r="E19" s="576"/>
      <c r="F19" s="216"/>
      <c r="G19" s="576"/>
      <c r="H19" s="216"/>
      <c r="I19" s="576"/>
      <c r="J19" s="216"/>
      <c r="K19" s="576"/>
      <c r="L19" s="216"/>
      <c r="M19" s="576"/>
      <c r="N19" s="216"/>
      <c r="O19" s="576"/>
      <c r="P19" s="216"/>
      <c r="Q19" s="576"/>
      <c r="R19" s="216"/>
      <c r="S19" s="576"/>
      <c r="T19" s="216"/>
      <c r="U19" s="576"/>
      <c r="V19" s="216"/>
      <c r="W19" s="576"/>
      <c r="X19" s="482">
        <f t="shared" si="0"/>
        <v>0</v>
      </c>
      <c r="Y19" s="610"/>
      <c r="Z19" s="610"/>
      <c r="AA19" s="610"/>
      <c r="AB19" s="610"/>
      <c r="AC19" s="610"/>
      <c r="AD19" s="485">
        <f t="shared" si="2"/>
        <v>0</v>
      </c>
      <c r="AE19" s="6"/>
      <c r="AF19" s="611">
        <f t="shared" si="1"/>
        <v>31327.66</v>
      </c>
      <c r="AG19" s="176">
        <f t="shared" si="3"/>
        <v>0</v>
      </c>
      <c r="AH19" s="176">
        <f t="shared" si="4"/>
        <v>0</v>
      </c>
      <c r="AI19" s="176">
        <f t="shared" si="5"/>
        <v>0</v>
      </c>
      <c r="AJ19" s="176">
        <f t="shared" si="6"/>
        <v>0</v>
      </c>
      <c r="AK19" s="176">
        <f t="shared" si="7"/>
        <v>0</v>
      </c>
      <c r="AL19" s="176">
        <f t="shared" si="8"/>
        <v>0</v>
      </c>
      <c r="AM19" s="176">
        <f t="shared" si="9"/>
        <v>0</v>
      </c>
      <c r="AN19" s="176">
        <f t="shared" si="10"/>
        <v>0</v>
      </c>
      <c r="AO19" s="176">
        <f t="shared" si="11"/>
        <v>0</v>
      </c>
      <c r="AP19" s="176">
        <f t="shared" si="12"/>
        <v>0</v>
      </c>
    </row>
    <row r="20" spans="1:42" ht="27" customHeight="1" x14ac:dyDescent="0.2">
      <c r="A20" s="10">
        <f>+IF(X20&gt;0,MAX(A$15:A19)+1,0)</f>
        <v>0</v>
      </c>
      <c r="B20" s="5" t="str">
        <f>+B19</f>
        <v>СУДИЈА</v>
      </c>
      <c r="C20" s="8" t="s">
        <v>69</v>
      </c>
      <c r="D20" s="216"/>
      <c r="E20" s="576"/>
      <c r="F20" s="216"/>
      <c r="G20" s="576"/>
      <c r="H20" s="216"/>
      <c r="I20" s="576"/>
      <c r="J20" s="216"/>
      <c r="K20" s="576"/>
      <c r="L20" s="216"/>
      <c r="M20" s="576"/>
      <c r="N20" s="216"/>
      <c r="O20" s="576"/>
      <c r="P20" s="216"/>
      <c r="Q20" s="576"/>
      <c r="R20" s="216"/>
      <c r="S20" s="576"/>
      <c r="T20" s="216"/>
      <c r="U20" s="576"/>
      <c r="V20" s="216"/>
      <c r="W20" s="576"/>
      <c r="X20" s="482">
        <f t="shared" si="0"/>
        <v>0</v>
      </c>
      <c r="Y20" s="610"/>
      <c r="Z20" s="610"/>
      <c r="AA20" s="610"/>
      <c r="AB20" s="610"/>
      <c r="AC20" s="610"/>
      <c r="AD20" s="485">
        <f t="shared" si="2"/>
        <v>0</v>
      </c>
      <c r="AE20" s="6"/>
      <c r="AF20" s="611">
        <f t="shared" si="1"/>
        <v>31327.66</v>
      </c>
      <c r="AG20" s="176">
        <f t="shared" si="3"/>
        <v>0</v>
      </c>
      <c r="AH20" s="176">
        <f t="shared" si="4"/>
        <v>0</v>
      </c>
      <c r="AI20" s="176">
        <f t="shared" si="5"/>
        <v>0</v>
      </c>
      <c r="AJ20" s="176">
        <f t="shared" si="6"/>
        <v>0</v>
      </c>
      <c r="AK20" s="176">
        <f t="shared" si="7"/>
        <v>0</v>
      </c>
      <c r="AL20" s="176">
        <f t="shared" si="8"/>
        <v>0</v>
      </c>
      <c r="AM20" s="176">
        <f t="shared" si="9"/>
        <v>0</v>
      </c>
      <c r="AN20" s="176">
        <f t="shared" si="10"/>
        <v>0</v>
      </c>
      <c r="AO20" s="176">
        <f t="shared" si="11"/>
        <v>0</v>
      </c>
      <c r="AP20" s="176">
        <f t="shared" si="12"/>
        <v>0</v>
      </c>
    </row>
    <row r="21" spans="1:42" x14ac:dyDescent="0.2">
      <c r="A21" s="10">
        <f>+IF(X21&gt;0,MAX(A$15:A20)+1,0)</f>
        <v>0</v>
      </c>
      <c r="B21" s="5" t="str">
        <f>+B20</f>
        <v>СУДИЈА</v>
      </c>
      <c r="C21" s="8" t="s">
        <v>70</v>
      </c>
      <c r="D21" s="216"/>
      <c r="E21" s="576"/>
      <c r="F21" s="216"/>
      <c r="G21" s="576"/>
      <c r="H21" s="216"/>
      <c r="I21" s="576"/>
      <c r="J21" s="216"/>
      <c r="K21" s="576"/>
      <c r="L21" s="216"/>
      <c r="M21" s="576"/>
      <c r="N21" s="216"/>
      <c r="O21" s="576"/>
      <c r="P21" s="216"/>
      <c r="Q21" s="576"/>
      <c r="R21" s="216"/>
      <c r="S21" s="576"/>
      <c r="T21" s="216"/>
      <c r="U21" s="576"/>
      <c r="V21" s="216"/>
      <c r="W21" s="576"/>
      <c r="X21" s="482">
        <f t="shared" si="0"/>
        <v>0</v>
      </c>
      <c r="Y21" s="610"/>
      <c r="Z21" s="610"/>
      <c r="AA21" s="610"/>
      <c r="AB21" s="610"/>
      <c r="AC21" s="610"/>
      <c r="AD21" s="485">
        <f t="shared" si="2"/>
        <v>0</v>
      </c>
      <c r="AE21" s="6"/>
      <c r="AF21" s="611">
        <f t="shared" si="1"/>
        <v>31327.66</v>
      </c>
      <c r="AG21" s="176">
        <f t="shared" si="3"/>
        <v>0</v>
      </c>
      <c r="AH21" s="176">
        <f t="shared" si="4"/>
        <v>0</v>
      </c>
      <c r="AI21" s="176">
        <f t="shared" si="5"/>
        <v>0</v>
      </c>
      <c r="AJ21" s="176">
        <f t="shared" si="6"/>
        <v>0</v>
      </c>
      <c r="AK21" s="176">
        <f t="shared" si="7"/>
        <v>0</v>
      </c>
      <c r="AL21" s="176">
        <f t="shared" si="8"/>
        <v>0</v>
      </c>
      <c r="AM21" s="176">
        <f t="shared" si="9"/>
        <v>0</v>
      </c>
      <c r="AN21" s="176">
        <f t="shared" si="10"/>
        <v>0</v>
      </c>
      <c r="AO21" s="176">
        <f t="shared" si="11"/>
        <v>0</v>
      </c>
      <c r="AP21" s="176">
        <f t="shared" si="12"/>
        <v>0</v>
      </c>
    </row>
    <row r="22" spans="1:42" ht="15.75" customHeight="1" x14ac:dyDescent="0.2">
      <c r="A22" s="10">
        <f>+IF(X22&gt;0,MAX(A$15:A21)+1,0)</f>
        <v>0</v>
      </c>
      <c r="B22" s="5" t="str">
        <f>+B21</f>
        <v>СУДИЈА</v>
      </c>
      <c r="C22" s="8" t="s">
        <v>71</v>
      </c>
      <c r="D22" s="216"/>
      <c r="E22" s="576"/>
      <c r="F22" s="216"/>
      <c r="G22" s="576"/>
      <c r="H22" s="216"/>
      <c r="I22" s="576"/>
      <c r="J22" s="216"/>
      <c r="K22" s="576"/>
      <c r="L22" s="216"/>
      <c r="M22" s="576"/>
      <c r="N22" s="216"/>
      <c r="O22" s="576"/>
      <c r="P22" s="216"/>
      <c r="Q22" s="576"/>
      <c r="R22" s="216"/>
      <c r="S22" s="576"/>
      <c r="T22" s="216"/>
      <c r="U22" s="576"/>
      <c r="V22" s="216"/>
      <c r="W22" s="576"/>
      <c r="X22" s="482">
        <f t="shared" si="0"/>
        <v>0</v>
      </c>
      <c r="Y22" s="610"/>
      <c r="Z22" s="610"/>
      <c r="AA22" s="610"/>
      <c r="AB22" s="610"/>
      <c r="AC22" s="610"/>
      <c r="AD22" s="485">
        <f t="shared" si="2"/>
        <v>0</v>
      </c>
      <c r="AE22" s="6"/>
      <c r="AF22" s="611">
        <f t="shared" si="1"/>
        <v>31327.66</v>
      </c>
      <c r="AG22" s="176">
        <f t="shared" si="3"/>
        <v>0</v>
      </c>
      <c r="AH22" s="176">
        <f t="shared" si="4"/>
        <v>0</v>
      </c>
      <c r="AI22" s="176">
        <f t="shared" si="5"/>
        <v>0</v>
      </c>
      <c r="AJ22" s="176">
        <f t="shared" si="6"/>
        <v>0</v>
      </c>
      <c r="AK22" s="176">
        <f t="shared" si="7"/>
        <v>0</v>
      </c>
      <c r="AL22" s="176">
        <f t="shared" si="8"/>
        <v>0</v>
      </c>
      <c r="AM22" s="176">
        <f t="shared" si="9"/>
        <v>0</v>
      </c>
      <c r="AN22" s="176">
        <f t="shared" si="10"/>
        <v>0</v>
      </c>
      <c r="AO22" s="176">
        <f t="shared" si="11"/>
        <v>0</v>
      </c>
      <c r="AP22" s="176">
        <f t="shared" si="12"/>
        <v>0</v>
      </c>
    </row>
    <row r="23" spans="1:42" x14ac:dyDescent="0.2">
      <c r="A23" s="10">
        <f>+IF(X23&gt;0,MAX(A$15:A22)+1,0)</f>
        <v>0</v>
      </c>
      <c r="C23" s="9" t="s">
        <v>72</v>
      </c>
      <c r="D23" s="774"/>
      <c r="E23" s="775"/>
      <c r="F23" s="774"/>
      <c r="G23" s="775"/>
      <c r="H23" s="774"/>
      <c r="I23" s="775"/>
      <c r="J23" s="774"/>
      <c r="K23" s="775"/>
      <c r="L23" s="774"/>
      <c r="M23" s="775"/>
      <c r="N23" s="774"/>
      <c r="O23" s="775"/>
      <c r="P23" s="774"/>
      <c r="Q23" s="775"/>
      <c r="R23" s="774"/>
      <c r="S23" s="775"/>
      <c r="T23" s="774"/>
      <c r="U23" s="775"/>
      <c r="V23" s="774"/>
      <c r="W23" s="775"/>
      <c r="X23" s="482"/>
      <c r="Y23" s="407"/>
      <c r="Z23" s="407"/>
      <c r="AA23" s="407"/>
      <c r="AB23" s="407"/>
      <c r="AC23" s="407"/>
      <c r="AD23" s="485"/>
      <c r="AE23" s="85"/>
      <c r="AF23" s="611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</row>
    <row r="24" spans="1:42" x14ac:dyDescent="0.2">
      <c r="A24" s="10">
        <f>+IF(X24&gt;0,MAX(A$15:A23)+1,0)</f>
        <v>0</v>
      </c>
      <c r="B24" s="5" t="str">
        <f>+C23</f>
        <v>ПРЕДСЕДНИК СУДА</v>
      </c>
      <c r="C24" s="8" t="s">
        <v>66</v>
      </c>
      <c r="D24" s="216"/>
      <c r="E24" s="576"/>
      <c r="F24" s="216"/>
      <c r="G24" s="576"/>
      <c r="H24" s="216"/>
      <c r="I24" s="576"/>
      <c r="J24" s="216"/>
      <c r="K24" s="576"/>
      <c r="L24" s="216"/>
      <c r="M24" s="576"/>
      <c r="N24" s="216"/>
      <c r="O24" s="576"/>
      <c r="P24" s="216"/>
      <c r="Q24" s="576"/>
      <c r="R24" s="216"/>
      <c r="S24" s="576"/>
      <c r="T24" s="216"/>
      <c r="U24" s="576"/>
      <c r="V24" s="216"/>
      <c r="W24" s="576"/>
      <c r="X24" s="482">
        <f>+D24+F24+H24+J24+L24</f>
        <v>0</v>
      </c>
      <c r="Y24" s="610"/>
      <c r="Z24" s="610"/>
      <c r="AA24" s="610"/>
      <c r="AB24" s="610"/>
      <c r="AC24" s="610"/>
      <c r="AD24" s="485">
        <f t="shared" si="2"/>
        <v>0</v>
      </c>
      <c r="AE24" s="6"/>
      <c r="AF24" s="611">
        <f>+AF$11</f>
        <v>31327.66</v>
      </c>
      <c r="AG24" s="176">
        <f t="shared" si="3"/>
        <v>0</v>
      </c>
      <c r="AH24" s="176">
        <f t="shared" si="4"/>
        <v>0</v>
      </c>
      <c r="AI24" s="176">
        <f t="shared" si="5"/>
        <v>0</v>
      </c>
      <c r="AJ24" s="176">
        <f t="shared" si="6"/>
        <v>0</v>
      </c>
      <c r="AK24" s="176">
        <f t="shared" si="7"/>
        <v>0</v>
      </c>
      <c r="AL24" s="176">
        <f t="shared" si="8"/>
        <v>0</v>
      </c>
      <c r="AM24" s="176">
        <f t="shared" si="9"/>
        <v>0</v>
      </c>
      <c r="AN24" s="176">
        <f t="shared" si="10"/>
        <v>0</v>
      </c>
      <c r="AO24" s="176">
        <f t="shared" si="11"/>
        <v>0</v>
      </c>
      <c r="AP24" s="176">
        <f t="shared" si="12"/>
        <v>0</v>
      </c>
    </row>
    <row r="25" spans="1:42" x14ac:dyDescent="0.2">
      <c r="A25" s="10">
        <f>+IF(X25&gt;0,MAX(A$15:A24)+1,0)</f>
        <v>0</v>
      </c>
      <c r="B25" s="5" t="str">
        <f>+B24</f>
        <v>ПРЕДСЕДНИК СУДА</v>
      </c>
      <c r="C25" s="8" t="s">
        <v>67</v>
      </c>
      <c r="D25" s="216"/>
      <c r="E25" s="576"/>
      <c r="F25" s="216"/>
      <c r="G25" s="576"/>
      <c r="H25" s="216"/>
      <c r="I25" s="576"/>
      <c r="J25" s="216"/>
      <c r="K25" s="576"/>
      <c r="L25" s="216"/>
      <c r="M25" s="576"/>
      <c r="N25" s="216"/>
      <c r="O25" s="576"/>
      <c r="P25" s="216"/>
      <c r="Q25" s="576"/>
      <c r="R25" s="216"/>
      <c r="S25" s="576"/>
      <c r="T25" s="216"/>
      <c r="U25" s="576"/>
      <c r="V25" s="216"/>
      <c r="W25" s="576"/>
      <c r="X25" s="482">
        <f>+D25+F25+H25+J25+L25</f>
        <v>0</v>
      </c>
      <c r="Y25" s="610"/>
      <c r="Z25" s="610"/>
      <c r="AA25" s="610"/>
      <c r="AB25" s="610"/>
      <c r="AC25" s="610"/>
      <c r="AD25" s="485">
        <f t="shared" si="2"/>
        <v>0</v>
      </c>
      <c r="AE25" s="6"/>
      <c r="AF25" s="611">
        <f>+AF$11</f>
        <v>31327.66</v>
      </c>
      <c r="AG25" s="176">
        <f t="shared" si="3"/>
        <v>0</v>
      </c>
      <c r="AH25" s="176">
        <f t="shared" si="4"/>
        <v>0</v>
      </c>
      <c r="AI25" s="176">
        <f t="shared" si="5"/>
        <v>0</v>
      </c>
      <c r="AJ25" s="176">
        <f t="shared" si="6"/>
        <v>0</v>
      </c>
      <c r="AK25" s="176">
        <f t="shared" si="7"/>
        <v>0</v>
      </c>
      <c r="AL25" s="176">
        <f t="shared" si="8"/>
        <v>0</v>
      </c>
      <c r="AM25" s="176">
        <f t="shared" si="9"/>
        <v>0</v>
      </c>
      <c r="AN25" s="176">
        <f t="shared" si="10"/>
        <v>0</v>
      </c>
      <c r="AO25" s="176">
        <f t="shared" si="11"/>
        <v>0</v>
      </c>
      <c r="AP25" s="176">
        <f t="shared" si="12"/>
        <v>0</v>
      </c>
    </row>
    <row r="26" spans="1:42" ht="20.399999999999999" x14ac:dyDescent="0.2">
      <c r="A26" s="10">
        <f>+IF(X26&gt;0,MAX(A$15:A25)+1,0)</f>
        <v>0</v>
      </c>
      <c r="B26" s="5" t="str">
        <f>+B25</f>
        <v>ПРЕДСЕДНИК СУДА</v>
      </c>
      <c r="C26" s="8" t="s">
        <v>68</v>
      </c>
      <c r="D26" s="216"/>
      <c r="E26" s="576"/>
      <c r="F26" s="216"/>
      <c r="G26" s="576"/>
      <c r="H26" s="216"/>
      <c r="I26" s="576"/>
      <c r="J26" s="216"/>
      <c r="K26" s="576"/>
      <c r="L26" s="216"/>
      <c r="M26" s="576"/>
      <c r="N26" s="216"/>
      <c r="O26" s="576"/>
      <c r="P26" s="216"/>
      <c r="Q26" s="576"/>
      <c r="R26" s="216"/>
      <c r="S26" s="576"/>
      <c r="T26" s="216"/>
      <c r="U26" s="576"/>
      <c r="V26" s="216"/>
      <c r="W26" s="576"/>
      <c r="X26" s="482">
        <f>+D26+F26+H26+J26+L26</f>
        <v>0</v>
      </c>
      <c r="Y26" s="610"/>
      <c r="Z26" s="610"/>
      <c r="AA26" s="610"/>
      <c r="AB26" s="610"/>
      <c r="AC26" s="610"/>
      <c r="AD26" s="485">
        <f t="shared" si="2"/>
        <v>0</v>
      </c>
      <c r="AE26" s="6"/>
      <c r="AF26" s="611">
        <f>+AF$11</f>
        <v>31327.66</v>
      </c>
      <c r="AG26" s="176">
        <f t="shared" si="3"/>
        <v>0</v>
      </c>
      <c r="AH26" s="176">
        <f t="shared" si="4"/>
        <v>0</v>
      </c>
      <c r="AI26" s="176">
        <f t="shared" si="5"/>
        <v>0</v>
      </c>
      <c r="AJ26" s="176">
        <f t="shared" si="6"/>
        <v>0</v>
      </c>
      <c r="AK26" s="176">
        <f t="shared" si="7"/>
        <v>0</v>
      </c>
      <c r="AL26" s="176">
        <f t="shared" si="8"/>
        <v>0</v>
      </c>
      <c r="AM26" s="176">
        <f t="shared" si="9"/>
        <v>0</v>
      </c>
      <c r="AN26" s="176">
        <f t="shared" si="10"/>
        <v>0</v>
      </c>
      <c r="AO26" s="176">
        <f t="shared" si="11"/>
        <v>0</v>
      </c>
      <c r="AP26" s="176">
        <f t="shared" si="12"/>
        <v>0</v>
      </c>
    </row>
    <row r="27" spans="1:42" ht="23.25" customHeight="1" x14ac:dyDescent="0.2">
      <c r="A27" s="10">
        <f>+IF(X27&gt;0,MAX(A$15:A26)+1,0)</f>
        <v>0</v>
      </c>
      <c r="B27" s="5" t="str">
        <f>+B26</f>
        <v>ПРЕДСЕДНИК СУДА</v>
      </c>
      <c r="C27" s="8" t="s">
        <v>69</v>
      </c>
      <c r="D27" s="216"/>
      <c r="E27" s="576"/>
      <c r="F27" s="216"/>
      <c r="G27" s="576"/>
      <c r="H27" s="216"/>
      <c r="I27" s="576"/>
      <c r="J27" s="216"/>
      <c r="K27" s="576"/>
      <c r="L27" s="216"/>
      <c r="M27" s="576"/>
      <c r="N27" s="216"/>
      <c r="O27" s="576"/>
      <c r="P27" s="216"/>
      <c r="Q27" s="576"/>
      <c r="R27" s="216"/>
      <c r="S27" s="576"/>
      <c r="T27" s="216"/>
      <c r="U27" s="576"/>
      <c r="V27" s="216"/>
      <c r="W27" s="576"/>
      <c r="X27" s="482">
        <f>+D27+F27+H27+J27+L27</f>
        <v>0</v>
      </c>
      <c r="Y27" s="610"/>
      <c r="Z27" s="610"/>
      <c r="AA27" s="610"/>
      <c r="AB27" s="610"/>
      <c r="AC27" s="610"/>
      <c r="AD27" s="485">
        <f t="shared" si="2"/>
        <v>0</v>
      </c>
      <c r="AE27" s="6"/>
      <c r="AF27" s="611">
        <f>+AF$11</f>
        <v>31327.66</v>
      </c>
      <c r="AG27" s="176">
        <f t="shared" si="3"/>
        <v>0</v>
      </c>
      <c r="AH27" s="176">
        <f t="shared" si="4"/>
        <v>0</v>
      </c>
      <c r="AI27" s="176">
        <f t="shared" si="5"/>
        <v>0</v>
      </c>
      <c r="AJ27" s="176">
        <f t="shared" si="6"/>
        <v>0</v>
      </c>
      <c r="AK27" s="176">
        <f t="shared" si="7"/>
        <v>0</v>
      </c>
      <c r="AL27" s="176">
        <f t="shared" si="8"/>
        <v>0</v>
      </c>
      <c r="AM27" s="176">
        <f t="shared" si="9"/>
        <v>0</v>
      </c>
      <c r="AN27" s="176">
        <f t="shared" si="10"/>
        <v>0</v>
      </c>
      <c r="AO27" s="176">
        <f t="shared" si="11"/>
        <v>0</v>
      </c>
      <c r="AP27" s="176">
        <f t="shared" si="12"/>
        <v>0</v>
      </c>
    </row>
    <row r="28" spans="1:42" x14ac:dyDescent="0.2">
      <c r="A28" s="10">
        <f>+IF(X28&gt;0,MAX(A$15:A27)+1,0)</f>
        <v>0</v>
      </c>
      <c r="B28" s="5" t="str">
        <f>+B27</f>
        <v>ПРЕДСЕДНИК СУДА</v>
      </c>
      <c r="C28" s="8" t="s">
        <v>70</v>
      </c>
      <c r="D28" s="216"/>
      <c r="E28" s="576"/>
      <c r="F28" s="216"/>
      <c r="G28" s="576"/>
      <c r="H28" s="216"/>
      <c r="I28" s="576"/>
      <c r="J28" s="216"/>
      <c r="K28" s="576"/>
      <c r="L28" s="216"/>
      <c r="M28" s="576"/>
      <c r="N28" s="216"/>
      <c r="O28" s="576"/>
      <c r="P28" s="216"/>
      <c r="Q28" s="576"/>
      <c r="R28" s="216"/>
      <c r="S28" s="576"/>
      <c r="T28" s="216"/>
      <c r="U28" s="576"/>
      <c r="V28" s="216"/>
      <c r="W28" s="576"/>
      <c r="X28" s="482">
        <f>+D28+F28+H28+J28+L28</f>
        <v>0</v>
      </c>
      <c r="Y28" s="610"/>
      <c r="Z28" s="610"/>
      <c r="AA28" s="610"/>
      <c r="AB28" s="610"/>
      <c r="AC28" s="610"/>
      <c r="AD28" s="485">
        <f t="shared" si="2"/>
        <v>0</v>
      </c>
      <c r="AE28" s="6"/>
      <c r="AF28" s="611">
        <f>+AF$11</f>
        <v>31327.66</v>
      </c>
      <c r="AG28" s="176">
        <f t="shared" si="3"/>
        <v>0</v>
      </c>
      <c r="AH28" s="176">
        <f t="shared" si="4"/>
        <v>0</v>
      </c>
      <c r="AI28" s="176">
        <f t="shared" si="5"/>
        <v>0</v>
      </c>
      <c r="AJ28" s="176">
        <f t="shared" si="6"/>
        <v>0</v>
      </c>
      <c r="AK28" s="176">
        <f t="shared" si="7"/>
        <v>0</v>
      </c>
      <c r="AL28" s="176">
        <f t="shared" si="8"/>
        <v>0</v>
      </c>
      <c r="AM28" s="176">
        <f t="shared" si="9"/>
        <v>0</v>
      </c>
      <c r="AN28" s="176">
        <f t="shared" si="10"/>
        <v>0</v>
      </c>
      <c r="AO28" s="176">
        <f t="shared" si="11"/>
        <v>0</v>
      </c>
      <c r="AP28" s="176">
        <f t="shared" si="12"/>
        <v>0</v>
      </c>
    </row>
    <row r="29" spans="1:42" x14ac:dyDescent="0.2">
      <c r="A29" s="10">
        <f>+IF(X29&gt;0,MAX(A$15:A28)+1,0)</f>
        <v>0</v>
      </c>
      <c r="C29" s="7" t="s">
        <v>73</v>
      </c>
      <c r="D29" s="774"/>
      <c r="E29" s="775"/>
      <c r="F29" s="774"/>
      <c r="G29" s="775"/>
      <c r="H29" s="774"/>
      <c r="I29" s="775"/>
      <c r="J29" s="774"/>
      <c r="K29" s="775"/>
      <c r="L29" s="774"/>
      <c r="M29" s="775"/>
      <c r="N29" s="774"/>
      <c r="O29" s="775"/>
      <c r="P29" s="774"/>
      <c r="Q29" s="775"/>
      <c r="R29" s="774"/>
      <c r="S29" s="775"/>
      <c r="T29" s="774"/>
      <c r="U29" s="775"/>
      <c r="V29" s="774"/>
      <c r="W29" s="775"/>
      <c r="X29" s="482"/>
      <c r="Y29" s="407"/>
      <c r="Z29" s="407"/>
      <c r="AA29" s="407"/>
      <c r="AB29" s="407"/>
      <c r="AC29" s="407"/>
      <c r="AD29" s="485"/>
      <c r="AE29" s="85"/>
      <c r="AF29" s="611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</row>
    <row r="30" spans="1:42" x14ac:dyDescent="0.2">
      <c r="A30" s="10">
        <f>+IF(X30&gt;0,MAX(A$15:A29)+1,0)</f>
        <v>0</v>
      </c>
      <c r="B30" s="5" t="str">
        <f>+C29</f>
        <v>ЗАМЕНИК ПРЕДСЕДНИКА СУДА</v>
      </c>
      <c r="C30" s="8" t="s">
        <v>66</v>
      </c>
      <c r="D30" s="216"/>
      <c r="E30" s="576"/>
      <c r="F30" s="216"/>
      <c r="G30" s="576"/>
      <c r="H30" s="216"/>
      <c r="I30" s="576"/>
      <c r="J30" s="216"/>
      <c r="K30" s="576"/>
      <c r="L30" s="216"/>
      <c r="M30" s="576"/>
      <c r="N30" s="216"/>
      <c r="O30" s="576"/>
      <c r="P30" s="216"/>
      <c r="Q30" s="576"/>
      <c r="R30" s="216"/>
      <c r="S30" s="576"/>
      <c r="T30" s="216"/>
      <c r="U30" s="576"/>
      <c r="V30" s="216"/>
      <c r="W30" s="576"/>
      <c r="X30" s="482">
        <f>+D30+F30+H30+J30+L30</f>
        <v>0</v>
      </c>
      <c r="Y30" s="610"/>
      <c r="Z30" s="610"/>
      <c r="AA30" s="610"/>
      <c r="AB30" s="610"/>
      <c r="AC30" s="610"/>
      <c r="AD30" s="485">
        <f t="shared" si="2"/>
        <v>0</v>
      </c>
      <c r="AE30" s="6"/>
      <c r="AF30" s="611">
        <f>+AF$11</f>
        <v>31327.66</v>
      </c>
      <c r="AG30" s="176">
        <f t="shared" si="3"/>
        <v>0</v>
      </c>
      <c r="AH30" s="176">
        <f t="shared" si="4"/>
        <v>0</v>
      </c>
      <c r="AI30" s="176">
        <f t="shared" si="5"/>
        <v>0</v>
      </c>
      <c r="AJ30" s="176">
        <f t="shared" si="6"/>
        <v>0</v>
      </c>
      <c r="AK30" s="176">
        <f t="shared" si="7"/>
        <v>0</v>
      </c>
      <c r="AL30" s="176">
        <f t="shared" si="8"/>
        <v>0</v>
      </c>
      <c r="AM30" s="176">
        <f t="shared" si="9"/>
        <v>0</v>
      </c>
      <c r="AN30" s="176">
        <f t="shared" si="10"/>
        <v>0</v>
      </c>
      <c r="AO30" s="176">
        <f t="shared" si="11"/>
        <v>0</v>
      </c>
      <c r="AP30" s="176">
        <f t="shared" si="12"/>
        <v>0</v>
      </c>
    </row>
    <row r="31" spans="1:42" x14ac:dyDescent="0.2">
      <c r="A31" s="10">
        <f>+IF(X31&gt;0,MAX(A$15:A30)+1,0)</f>
        <v>0</v>
      </c>
      <c r="B31" s="5" t="str">
        <f>+B30</f>
        <v>ЗАМЕНИК ПРЕДСЕДНИКА СУДА</v>
      </c>
      <c r="C31" s="8" t="s">
        <v>67</v>
      </c>
      <c r="D31" s="216"/>
      <c r="E31" s="576"/>
      <c r="F31" s="216"/>
      <c r="G31" s="576"/>
      <c r="H31" s="216"/>
      <c r="I31" s="576"/>
      <c r="J31" s="216"/>
      <c r="K31" s="576"/>
      <c r="L31" s="216"/>
      <c r="M31" s="576"/>
      <c r="N31" s="216"/>
      <c r="O31" s="576"/>
      <c r="P31" s="216"/>
      <c r="Q31" s="576"/>
      <c r="R31" s="216"/>
      <c r="S31" s="576"/>
      <c r="T31" s="216"/>
      <c r="U31" s="576"/>
      <c r="V31" s="216"/>
      <c r="W31" s="576"/>
      <c r="X31" s="482">
        <f>+D31+F31+H31+J31+L31</f>
        <v>0</v>
      </c>
      <c r="Y31" s="610"/>
      <c r="Z31" s="610"/>
      <c r="AA31" s="610"/>
      <c r="AB31" s="610"/>
      <c r="AC31" s="610"/>
      <c r="AD31" s="485">
        <f t="shared" si="2"/>
        <v>0</v>
      </c>
      <c r="AE31" s="6"/>
      <c r="AF31" s="611">
        <f>+AF$11</f>
        <v>31327.66</v>
      </c>
      <c r="AG31" s="176">
        <f t="shared" si="3"/>
        <v>0</v>
      </c>
      <c r="AH31" s="176">
        <f t="shared" si="4"/>
        <v>0</v>
      </c>
      <c r="AI31" s="176">
        <f t="shared" si="5"/>
        <v>0</v>
      </c>
      <c r="AJ31" s="176">
        <f t="shared" si="6"/>
        <v>0</v>
      </c>
      <c r="AK31" s="176">
        <f t="shared" si="7"/>
        <v>0</v>
      </c>
      <c r="AL31" s="176">
        <f t="shared" si="8"/>
        <v>0</v>
      </c>
      <c r="AM31" s="176">
        <f t="shared" si="9"/>
        <v>0</v>
      </c>
      <c r="AN31" s="176">
        <f t="shared" si="10"/>
        <v>0</v>
      </c>
      <c r="AO31" s="176">
        <f t="shared" si="11"/>
        <v>0</v>
      </c>
      <c r="AP31" s="176">
        <f t="shared" si="12"/>
        <v>0</v>
      </c>
    </row>
    <row r="32" spans="1:42" ht="20.399999999999999" x14ac:dyDescent="0.2">
      <c r="A32" s="10">
        <f>+IF(X32&gt;0,MAX(A$15:A31)+1,0)</f>
        <v>0</v>
      </c>
      <c r="B32" s="5" t="str">
        <f>+B31</f>
        <v>ЗАМЕНИК ПРЕДСЕДНИКА СУДА</v>
      </c>
      <c r="C32" s="8" t="s">
        <v>68</v>
      </c>
      <c r="D32" s="216"/>
      <c r="E32" s="576"/>
      <c r="F32" s="216"/>
      <c r="G32" s="576"/>
      <c r="H32" s="216"/>
      <c r="I32" s="576"/>
      <c r="J32" s="216"/>
      <c r="K32" s="576"/>
      <c r="L32" s="216"/>
      <c r="M32" s="576"/>
      <c r="N32" s="216"/>
      <c r="O32" s="576"/>
      <c r="P32" s="216"/>
      <c r="Q32" s="576"/>
      <c r="R32" s="216"/>
      <c r="S32" s="576"/>
      <c r="T32" s="216"/>
      <c r="U32" s="576"/>
      <c r="V32" s="216"/>
      <c r="W32" s="576"/>
      <c r="X32" s="482">
        <f>+D32+F32+H32+J32+L32</f>
        <v>0</v>
      </c>
      <c r="Y32" s="610"/>
      <c r="Z32" s="610"/>
      <c r="AA32" s="610"/>
      <c r="AB32" s="610"/>
      <c r="AC32" s="610"/>
      <c r="AD32" s="485">
        <f t="shared" si="2"/>
        <v>0</v>
      </c>
      <c r="AE32" s="6"/>
      <c r="AF32" s="611">
        <f>+AF$11</f>
        <v>31327.66</v>
      </c>
      <c r="AG32" s="176">
        <f t="shared" si="3"/>
        <v>0</v>
      </c>
      <c r="AH32" s="176">
        <f t="shared" si="4"/>
        <v>0</v>
      </c>
      <c r="AI32" s="176">
        <f t="shared" si="5"/>
        <v>0</v>
      </c>
      <c r="AJ32" s="176">
        <f t="shared" si="6"/>
        <v>0</v>
      </c>
      <c r="AK32" s="176">
        <f t="shared" si="7"/>
        <v>0</v>
      </c>
      <c r="AL32" s="176">
        <f t="shared" si="8"/>
        <v>0</v>
      </c>
      <c r="AM32" s="176">
        <f t="shared" si="9"/>
        <v>0</v>
      </c>
      <c r="AN32" s="176">
        <f t="shared" si="10"/>
        <v>0</v>
      </c>
      <c r="AO32" s="176">
        <f t="shared" si="11"/>
        <v>0</v>
      </c>
      <c r="AP32" s="176">
        <f t="shared" si="12"/>
        <v>0</v>
      </c>
    </row>
    <row r="33" spans="1:42" ht="24" customHeight="1" x14ac:dyDescent="0.2">
      <c r="A33" s="10">
        <f>+IF(X33&gt;0,MAX(A$15:A32)+1,0)</f>
        <v>0</v>
      </c>
      <c r="B33" s="5" t="str">
        <f>+B32</f>
        <v>ЗАМЕНИК ПРЕДСЕДНИКА СУДА</v>
      </c>
      <c r="C33" s="8" t="s">
        <v>69</v>
      </c>
      <c r="D33" s="216"/>
      <c r="E33" s="576"/>
      <c r="F33" s="216"/>
      <c r="G33" s="576"/>
      <c r="H33" s="216"/>
      <c r="I33" s="576"/>
      <c r="J33" s="216"/>
      <c r="K33" s="576"/>
      <c r="L33" s="216"/>
      <c r="M33" s="576"/>
      <c r="N33" s="216"/>
      <c r="O33" s="576"/>
      <c r="P33" s="216"/>
      <c r="Q33" s="576"/>
      <c r="R33" s="216"/>
      <c r="S33" s="576"/>
      <c r="T33" s="216"/>
      <c r="U33" s="576"/>
      <c r="V33" s="216"/>
      <c r="W33" s="576"/>
      <c r="X33" s="482">
        <f>+D33+F33+H33+J33+L33</f>
        <v>0</v>
      </c>
      <c r="Y33" s="610"/>
      <c r="Z33" s="610"/>
      <c r="AA33" s="610"/>
      <c r="AB33" s="610"/>
      <c r="AC33" s="610"/>
      <c r="AD33" s="485">
        <f t="shared" si="2"/>
        <v>0</v>
      </c>
      <c r="AE33" s="6"/>
      <c r="AF33" s="611">
        <f>+AF$11</f>
        <v>31327.66</v>
      </c>
      <c r="AG33" s="176">
        <f t="shared" si="3"/>
        <v>0</v>
      </c>
      <c r="AH33" s="176">
        <f t="shared" si="4"/>
        <v>0</v>
      </c>
      <c r="AI33" s="176">
        <f t="shared" si="5"/>
        <v>0</v>
      </c>
      <c r="AJ33" s="176">
        <f t="shared" si="6"/>
        <v>0</v>
      </c>
      <c r="AK33" s="176">
        <f t="shared" si="7"/>
        <v>0</v>
      </c>
      <c r="AL33" s="176">
        <f t="shared" si="8"/>
        <v>0</v>
      </c>
      <c r="AM33" s="176">
        <f t="shared" si="9"/>
        <v>0</v>
      </c>
      <c r="AN33" s="176">
        <f t="shared" si="10"/>
        <v>0</v>
      </c>
      <c r="AO33" s="176">
        <f t="shared" si="11"/>
        <v>0</v>
      </c>
      <c r="AP33" s="176">
        <f t="shared" si="12"/>
        <v>0</v>
      </c>
    </row>
    <row r="34" spans="1:42" x14ac:dyDescent="0.2">
      <c r="A34" s="10">
        <f>+IF(X34&gt;0,MAX(A$15:A33)+1,0)</f>
        <v>0</v>
      </c>
      <c r="B34" s="5" t="str">
        <f>+B33</f>
        <v>ЗАМЕНИК ПРЕДСЕДНИКА СУДА</v>
      </c>
      <c r="C34" s="8" t="s">
        <v>74</v>
      </c>
      <c r="D34" s="216"/>
      <c r="E34" s="576"/>
      <c r="F34" s="216"/>
      <c r="G34" s="576"/>
      <c r="H34" s="216"/>
      <c r="I34" s="576"/>
      <c r="J34" s="216"/>
      <c r="K34" s="576"/>
      <c r="L34" s="216"/>
      <c r="M34" s="576"/>
      <c r="N34" s="216"/>
      <c r="O34" s="576"/>
      <c r="P34" s="216"/>
      <c r="Q34" s="576"/>
      <c r="R34" s="216"/>
      <c r="S34" s="576"/>
      <c r="T34" s="216"/>
      <c r="U34" s="576"/>
      <c r="V34" s="216"/>
      <c r="W34" s="576"/>
      <c r="X34" s="482">
        <f>+D34+F34+H34+J34+L34</f>
        <v>0</v>
      </c>
      <c r="Y34" s="610"/>
      <c r="Z34" s="610"/>
      <c r="AA34" s="610"/>
      <c r="AB34" s="610"/>
      <c r="AC34" s="610"/>
      <c r="AD34" s="485">
        <f t="shared" si="2"/>
        <v>0</v>
      </c>
      <c r="AE34" s="6"/>
      <c r="AF34" s="611">
        <f>+AF$11</f>
        <v>31327.66</v>
      </c>
      <c r="AG34" s="176">
        <f t="shared" si="3"/>
        <v>0</v>
      </c>
      <c r="AH34" s="176">
        <f t="shared" si="4"/>
        <v>0</v>
      </c>
      <c r="AI34" s="176">
        <f t="shared" si="5"/>
        <v>0</v>
      </c>
      <c r="AJ34" s="176">
        <f t="shared" si="6"/>
        <v>0</v>
      </c>
      <c r="AK34" s="176">
        <f t="shared" si="7"/>
        <v>0</v>
      </c>
      <c r="AL34" s="176">
        <f t="shared" si="8"/>
        <v>0</v>
      </c>
      <c r="AM34" s="176">
        <f t="shared" si="9"/>
        <v>0</v>
      </c>
      <c r="AN34" s="176">
        <f t="shared" si="10"/>
        <v>0</v>
      </c>
      <c r="AO34" s="176">
        <f t="shared" si="11"/>
        <v>0</v>
      </c>
      <c r="AP34" s="176">
        <f t="shared" si="12"/>
        <v>0</v>
      </c>
    </row>
    <row r="35" spans="1:42" x14ac:dyDescent="0.2">
      <c r="A35" s="10">
        <f>+IF(X35&gt;0,MAX(A$15:A34)+1,0)</f>
        <v>0</v>
      </c>
      <c r="C35" s="7" t="s">
        <v>75</v>
      </c>
      <c r="D35" s="774"/>
      <c r="E35" s="775"/>
      <c r="F35" s="774"/>
      <c r="G35" s="775"/>
      <c r="H35" s="774"/>
      <c r="I35" s="775"/>
      <c r="J35" s="774"/>
      <c r="K35" s="775"/>
      <c r="L35" s="774"/>
      <c r="M35" s="775"/>
      <c r="N35" s="774"/>
      <c r="O35" s="775"/>
      <c r="P35" s="774"/>
      <c r="Q35" s="775"/>
      <c r="R35" s="774"/>
      <c r="S35" s="775"/>
      <c r="T35" s="774"/>
      <c r="U35" s="775"/>
      <c r="V35" s="774"/>
      <c r="W35" s="775"/>
      <c r="X35" s="482"/>
      <c r="Y35" s="407"/>
      <c r="Z35" s="407"/>
      <c r="AA35" s="407"/>
      <c r="AB35" s="407"/>
      <c r="AC35" s="407"/>
      <c r="AD35" s="485"/>
      <c r="AE35" s="85"/>
      <c r="AF35" s="611"/>
      <c r="AG35" s="176"/>
      <c r="AH35" s="176"/>
      <c r="AI35" s="176"/>
      <c r="AJ35" s="176"/>
      <c r="AK35" s="176"/>
      <c r="AL35" s="176"/>
      <c r="AM35" s="514"/>
      <c r="AN35" s="514"/>
      <c r="AO35" s="514"/>
      <c r="AP35" s="514"/>
    </row>
    <row r="36" spans="1:42" ht="14.25" customHeight="1" x14ac:dyDescent="0.2">
      <c r="A36" s="10">
        <f>+IF(X36&gt;0,MAX(A$15:A35)+1,0)</f>
        <v>0</v>
      </c>
      <c r="B36" s="5" t="str">
        <f>+C35</f>
        <v>ЈАВНО ТУЖИЛАШТВО</v>
      </c>
      <c r="C36" s="8" t="s">
        <v>76</v>
      </c>
      <c r="D36" s="217"/>
      <c r="E36" s="577"/>
      <c r="F36" s="217"/>
      <c r="G36" s="577"/>
      <c r="H36" s="217"/>
      <c r="I36" s="577"/>
      <c r="J36" s="217"/>
      <c r="K36" s="577"/>
      <c r="L36" s="217"/>
      <c r="M36" s="577"/>
      <c r="N36" s="217"/>
      <c r="O36" s="577"/>
      <c r="P36" s="217"/>
      <c r="Q36" s="577"/>
      <c r="R36" s="217"/>
      <c r="S36" s="577"/>
      <c r="T36" s="217"/>
      <c r="U36" s="577"/>
      <c r="V36" s="217"/>
      <c r="W36" s="577"/>
      <c r="X36" s="482">
        <f t="shared" ref="X36:X43" si="13">+D36+F36+H36+J36+L36</f>
        <v>0</v>
      </c>
      <c r="Y36" s="610"/>
      <c r="Z36" s="610"/>
      <c r="AA36" s="610"/>
      <c r="AB36" s="610"/>
      <c r="AC36" s="610"/>
      <c r="AD36" s="485">
        <f t="shared" si="2"/>
        <v>0</v>
      </c>
      <c r="AE36" s="6"/>
      <c r="AF36" s="611">
        <f t="shared" ref="AF36:AF43" si="14">+AF$11</f>
        <v>31327.66</v>
      </c>
      <c r="AG36" s="176">
        <f t="shared" si="3"/>
        <v>0</v>
      </c>
      <c r="AH36" s="176">
        <f t="shared" si="4"/>
        <v>0</v>
      </c>
      <c r="AI36" s="176">
        <f t="shared" si="5"/>
        <v>0</v>
      </c>
      <c r="AJ36" s="176">
        <f t="shared" si="6"/>
        <v>0</v>
      </c>
      <c r="AK36" s="176">
        <f t="shared" si="7"/>
        <v>0</v>
      </c>
      <c r="AL36" s="176">
        <f t="shared" si="8"/>
        <v>0</v>
      </c>
      <c r="AM36" s="514"/>
      <c r="AN36" s="514"/>
      <c r="AO36" s="514"/>
      <c r="AP36" s="514"/>
    </row>
    <row r="37" spans="1:42" ht="20.399999999999999" x14ac:dyDescent="0.2">
      <c r="A37" s="10">
        <f>+IF(X37&gt;0,MAX(A$15:A36)+1,0)</f>
        <v>0</v>
      </c>
      <c r="B37" s="5" t="str">
        <f>+B36</f>
        <v>ЈАВНО ТУЖИЛАШТВО</v>
      </c>
      <c r="C37" s="8" t="s">
        <v>77</v>
      </c>
      <c r="D37" s="216"/>
      <c r="E37" s="576"/>
      <c r="F37" s="216"/>
      <c r="G37" s="576"/>
      <c r="H37" s="216"/>
      <c r="I37" s="576"/>
      <c r="J37" s="216"/>
      <c r="K37" s="576"/>
      <c r="L37" s="216"/>
      <c r="M37" s="576"/>
      <c r="N37" s="216"/>
      <c r="O37" s="576"/>
      <c r="P37" s="216"/>
      <c r="Q37" s="576"/>
      <c r="R37" s="216"/>
      <c r="S37" s="576"/>
      <c r="T37" s="216"/>
      <c r="U37" s="576"/>
      <c r="V37" s="216"/>
      <c r="W37" s="576"/>
      <c r="X37" s="482">
        <f t="shared" si="13"/>
        <v>0</v>
      </c>
      <c r="Y37" s="610"/>
      <c r="Z37" s="610"/>
      <c r="AA37" s="610"/>
      <c r="AB37" s="610"/>
      <c r="AC37" s="610"/>
      <c r="AD37" s="485">
        <f t="shared" si="2"/>
        <v>0</v>
      </c>
      <c r="AE37" s="6"/>
      <c r="AF37" s="611">
        <f t="shared" si="14"/>
        <v>31327.66</v>
      </c>
      <c r="AG37" s="176">
        <f t="shared" si="3"/>
        <v>0</v>
      </c>
      <c r="AH37" s="176">
        <f t="shared" si="4"/>
        <v>0</v>
      </c>
      <c r="AI37" s="176">
        <f t="shared" si="5"/>
        <v>0</v>
      </c>
      <c r="AJ37" s="176">
        <f t="shared" si="6"/>
        <v>0</v>
      </c>
      <c r="AK37" s="176">
        <f t="shared" si="7"/>
        <v>0</v>
      </c>
      <c r="AL37" s="176">
        <f t="shared" si="8"/>
        <v>0</v>
      </c>
      <c r="AM37" s="514"/>
      <c r="AN37" s="514"/>
      <c r="AO37" s="514"/>
      <c r="AP37" s="514"/>
    </row>
    <row r="38" spans="1:42" ht="13.5" customHeight="1" x14ac:dyDescent="0.2">
      <c r="A38" s="10">
        <f>+IF(X38&gt;0,MAX(A$15:A37)+1,0)</f>
        <v>0</v>
      </c>
      <c r="B38" s="5" t="str">
        <f t="shared" ref="B38:B43" si="15">+B37</f>
        <v>ЈАВНО ТУЖИЛАШТВО</v>
      </c>
      <c r="C38" s="8" t="s">
        <v>78</v>
      </c>
      <c r="D38" s="217"/>
      <c r="E38" s="577"/>
      <c r="F38" s="217"/>
      <c r="G38" s="577"/>
      <c r="H38" s="217"/>
      <c r="I38" s="577"/>
      <c r="J38" s="217"/>
      <c r="K38" s="577"/>
      <c r="L38" s="217"/>
      <c r="M38" s="577"/>
      <c r="N38" s="217"/>
      <c r="O38" s="577"/>
      <c r="P38" s="217"/>
      <c r="Q38" s="577"/>
      <c r="R38" s="217"/>
      <c r="S38" s="577"/>
      <c r="T38" s="217"/>
      <c r="U38" s="577"/>
      <c r="V38" s="217"/>
      <c r="W38" s="577"/>
      <c r="X38" s="482">
        <f t="shared" si="13"/>
        <v>0</v>
      </c>
      <c r="Y38" s="610"/>
      <c r="Z38" s="610"/>
      <c r="AA38" s="610"/>
      <c r="AB38" s="610"/>
      <c r="AC38" s="610"/>
      <c r="AD38" s="485">
        <f t="shared" si="2"/>
        <v>0</v>
      </c>
      <c r="AE38" s="6"/>
      <c r="AF38" s="611">
        <f t="shared" si="14"/>
        <v>31327.66</v>
      </c>
      <c r="AG38" s="176">
        <f t="shared" si="3"/>
        <v>0</v>
      </c>
      <c r="AH38" s="176">
        <f t="shared" si="4"/>
        <v>0</v>
      </c>
      <c r="AI38" s="176">
        <f t="shared" si="5"/>
        <v>0</v>
      </c>
      <c r="AJ38" s="176">
        <f t="shared" si="6"/>
        <v>0</v>
      </c>
      <c r="AK38" s="176">
        <f t="shared" si="7"/>
        <v>0</v>
      </c>
      <c r="AL38" s="176">
        <f t="shared" si="8"/>
        <v>0</v>
      </c>
      <c r="AM38" s="514"/>
      <c r="AN38" s="514"/>
      <c r="AO38" s="514"/>
      <c r="AP38" s="514"/>
    </row>
    <row r="39" spans="1:42" ht="13.5" customHeight="1" x14ac:dyDescent="0.2">
      <c r="A39" s="10">
        <f>+IF(X39&gt;0,MAX(A$15:A38)+1,0)</f>
        <v>0</v>
      </c>
      <c r="B39" s="5" t="str">
        <f t="shared" si="15"/>
        <v>ЈАВНО ТУЖИЛАШТВО</v>
      </c>
      <c r="C39" s="8" t="s">
        <v>79</v>
      </c>
      <c r="D39" s="217"/>
      <c r="E39" s="577"/>
      <c r="F39" s="217"/>
      <c r="G39" s="577"/>
      <c r="H39" s="217"/>
      <c r="I39" s="577"/>
      <c r="J39" s="217"/>
      <c r="K39" s="577"/>
      <c r="L39" s="217"/>
      <c r="M39" s="577"/>
      <c r="N39" s="217"/>
      <c r="O39" s="577"/>
      <c r="P39" s="217"/>
      <c r="Q39" s="577"/>
      <c r="R39" s="217"/>
      <c r="S39" s="577"/>
      <c r="T39" s="217"/>
      <c r="U39" s="577"/>
      <c r="V39" s="217"/>
      <c r="W39" s="577"/>
      <c r="X39" s="482">
        <f t="shared" si="13"/>
        <v>0</v>
      </c>
      <c r="Y39" s="610"/>
      <c r="Z39" s="610"/>
      <c r="AA39" s="610"/>
      <c r="AB39" s="610"/>
      <c r="AC39" s="610"/>
      <c r="AD39" s="485">
        <f t="shared" si="2"/>
        <v>0</v>
      </c>
      <c r="AE39" s="6"/>
      <c r="AF39" s="611">
        <f t="shared" si="14"/>
        <v>31327.66</v>
      </c>
      <c r="AG39" s="176">
        <f t="shared" si="3"/>
        <v>0</v>
      </c>
      <c r="AH39" s="176">
        <f t="shared" si="4"/>
        <v>0</v>
      </c>
      <c r="AI39" s="176">
        <f t="shared" si="5"/>
        <v>0</v>
      </c>
      <c r="AJ39" s="176">
        <f t="shared" si="6"/>
        <v>0</v>
      </c>
      <c r="AK39" s="176">
        <f t="shared" si="7"/>
        <v>0</v>
      </c>
      <c r="AL39" s="176">
        <f t="shared" si="8"/>
        <v>0</v>
      </c>
      <c r="AM39" s="514"/>
      <c r="AN39" s="514"/>
      <c r="AO39" s="514"/>
      <c r="AP39" s="514"/>
    </row>
    <row r="40" spans="1:42" x14ac:dyDescent="0.2">
      <c r="A40" s="10">
        <f>+IF(X40&gt;0,MAX(A$15:A39)+1,0)</f>
        <v>0</v>
      </c>
      <c r="B40" s="5" t="str">
        <f t="shared" si="15"/>
        <v>ЈАВНО ТУЖИЛАШТВО</v>
      </c>
      <c r="C40" s="8" t="s">
        <v>80</v>
      </c>
      <c r="D40" s="217"/>
      <c r="E40" s="577"/>
      <c r="F40" s="217"/>
      <c r="G40" s="577"/>
      <c r="H40" s="217"/>
      <c r="I40" s="577"/>
      <c r="J40" s="217"/>
      <c r="K40" s="577"/>
      <c r="L40" s="217"/>
      <c r="M40" s="577"/>
      <c r="N40" s="217"/>
      <c r="O40" s="577"/>
      <c r="P40" s="217"/>
      <c r="Q40" s="577"/>
      <c r="R40" s="217"/>
      <c r="S40" s="577"/>
      <c r="T40" s="217"/>
      <c r="U40" s="577"/>
      <c r="V40" s="217"/>
      <c r="W40" s="577"/>
      <c r="X40" s="482">
        <f t="shared" si="13"/>
        <v>0</v>
      </c>
      <c r="Y40" s="610"/>
      <c r="Z40" s="610"/>
      <c r="AA40" s="610"/>
      <c r="AB40" s="610"/>
      <c r="AC40" s="610"/>
      <c r="AD40" s="485">
        <f t="shared" si="2"/>
        <v>0</v>
      </c>
      <c r="AE40" s="6"/>
      <c r="AF40" s="611">
        <f t="shared" si="14"/>
        <v>31327.66</v>
      </c>
      <c r="AG40" s="176">
        <f t="shared" si="3"/>
        <v>0</v>
      </c>
      <c r="AH40" s="176">
        <f t="shared" si="4"/>
        <v>0</v>
      </c>
      <c r="AI40" s="176">
        <f t="shared" si="5"/>
        <v>0</v>
      </c>
      <c r="AJ40" s="176">
        <f t="shared" si="6"/>
        <v>0</v>
      </c>
      <c r="AK40" s="176">
        <f t="shared" si="7"/>
        <v>0</v>
      </c>
      <c r="AL40" s="176">
        <f t="shared" si="8"/>
        <v>0</v>
      </c>
      <c r="AM40" s="514"/>
      <c r="AN40" s="514"/>
      <c r="AO40" s="514"/>
      <c r="AP40" s="514"/>
    </row>
    <row r="41" spans="1:42" ht="12.75" customHeight="1" x14ac:dyDescent="0.2">
      <c r="A41" s="10">
        <f>+IF(X41&gt;0,MAX(A$15:A40)+1,0)</f>
        <v>0</v>
      </c>
      <c r="B41" s="5" t="str">
        <f t="shared" si="15"/>
        <v>ЈАВНО ТУЖИЛАШТВО</v>
      </c>
      <c r="C41" s="8" t="s">
        <v>81</v>
      </c>
      <c r="D41" s="216"/>
      <c r="E41" s="576"/>
      <c r="F41" s="216"/>
      <c r="G41" s="576"/>
      <c r="H41" s="216"/>
      <c r="I41" s="576"/>
      <c r="J41" s="216"/>
      <c r="K41" s="576"/>
      <c r="L41" s="216"/>
      <c r="M41" s="576"/>
      <c r="N41" s="216"/>
      <c r="O41" s="576"/>
      <c r="P41" s="216"/>
      <c r="Q41" s="576"/>
      <c r="R41" s="216"/>
      <c r="S41" s="576"/>
      <c r="T41" s="216"/>
      <c r="U41" s="576"/>
      <c r="V41" s="216"/>
      <c r="W41" s="576"/>
      <c r="X41" s="482">
        <f t="shared" si="13"/>
        <v>0</v>
      </c>
      <c r="Y41" s="610"/>
      <c r="Z41" s="610"/>
      <c r="AA41" s="610"/>
      <c r="AB41" s="610"/>
      <c r="AC41" s="610"/>
      <c r="AD41" s="485">
        <f t="shared" si="2"/>
        <v>0</v>
      </c>
      <c r="AE41" s="6"/>
      <c r="AF41" s="611">
        <f t="shared" si="14"/>
        <v>31327.66</v>
      </c>
      <c r="AG41" s="176">
        <f t="shared" si="3"/>
        <v>0</v>
      </c>
      <c r="AH41" s="176">
        <f t="shared" si="4"/>
        <v>0</v>
      </c>
      <c r="AI41" s="176">
        <f t="shared" si="5"/>
        <v>0</v>
      </c>
      <c r="AJ41" s="176">
        <f t="shared" si="6"/>
        <v>0</v>
      </c>
      <c r="AK41" s="176">
        <f t="shared" si="7"/>
        <v>0</v>
      </c>
      <c r="AL41" s="176">
        <f t="shared" si="8"/>
        <v>0</v>
      </c>
      <c r="AM41" s="514"/>
      <c r="AN41" s="514"/>
      <c r="AO41" s="514"/>
      <c r="AP41" s="514"/>
    </row>
    <row r="42" spans="1:42" ht="21" customHeight="1" x14ac:dyDescent="0.2">
      <c r="A42" s="10">
        <f>+IF(X42&gt;0,MAX(A$15:A41)+1,0)</f>
        <v>0</v>
      </c>
      <c r="B42" s="5" t="str">
        <f t="shared" si="15"/>
        <v>ЈАВНО ТУЖИЛАШТВО</v>
      </c>
      <c r="C42" s="4" t="s">
        <v>82</v>
      </c>
      <c r="D42" s="216"/>
      <c r="E42" s="576"/>
      <c r="F42" s="216"/>
      <c r="G42" s="576"/>
      <c r="H42" s="216"/>
      <c r="I42" s="576"/>
      <c r="J42" s="216"/>
      <c r="K42" s="576"/>
      <c r="L42" s="216"/>
      <c r="M42" s="576"/>
      <c r="N42" s="216"/>
      <c r="O42" s="576"/>
      <c r="P42" s="216"/>
      <c r="Q42" s="576"/>
      <c r="R42" s="216"/>
      <c r="S42" s="576"/>
      <c r="T42" s="216"/>
      <c r="U42" s="576"/>
      <c r="V42" s="216"/>
      <c r="W42" s="576"/>
      <c r="X42" s="482">
        <f t="shared" si="13"/>
        <v>0</v>
      </c>
      <c r="Y42" s="610"/>
      <c r="Z42" s="610"/>
      <c r="AA42" s="610"/>
      <c r="AB42" s="610"/>
      <c r="AC42" s="610"/>
      <c r="AD42" s="485">
        <f t="shared" si="2"/>
        <v>0</v>
      </c>
      <c r="AE42" s="6"/>
      <c r="AF42" s="611">
        <f t="shared" si="14"/>
        <v>31327.66</v>
      </c>
      <c r="AG42" s="176">
        <f t="shared" si="3"/>
        <v>0</v>
      </c>
      <c r="AH42" s="176">
        <f t="shared" si="4"/>
        <v>0</v>
      </c>
      <c r="AI42" s="176">
        <f t="shared" si="5"/>
        <v>0</v>
      </c>
      <c r="AJ42" s="176">
        <f t="shared" si="6"/>
        <v>0</v>
      </c>
      <c r="AK42" s="176">
        <f t="shared" si="7"/>
        <v>0</v>
      </c>
      <c r="AL42" s="176">
        <f t="shared" si="8"/>
        <v>0</v>
      </c>
      <c r="AM42" s="514"/>
      <c r="AN42" s="514"/>
      <c r="AO42" s="514"/>
      <c r="AP42" s="514"/>
    </row>
    <row r="43" spans="1:42" ht="20.399999999999999" x14ac:dyDescent="0.2">
      <c r="A43" s="10">
        <f>+IF(X43&gt;0,MAX(A$15:A42)+1,0)</f>
        <v>0</v>
      </c>
      <c r="B43" s="5" t="str">
        <f t="shared" si="15"/>
        <v>ЈАВНО ТУЖИЛАШТВО</v>
      </c>
      <c r="C43" s="8" t="s">
        <v>83</v>
      </c>
      <c r="D43" s="216"/>
      <c r="E43" s="576"/>
      <c r="F43" s="216"/>
      <c r="G43" s="576"/>
      <c r="H43" s="216"/>
      <c r="I43" s="576"/>
      <c r="J43" s="216"/>
      <c r="K43" s="576"/>
      <c r="L43" s="216"/>
      <c r="M43" s="576"/>
      <c r="N43" s="216"/>
      <c r="O43" s="576"/>
      <c r="P43" s="216"/>
      <c r="Q43" s="576"/>
      <c r="R43" s="216"/>
      <c r="S43" s="576"/>
      <c r="T43" s="216"/>
      <c r="U43" s="576"/>
      <c r="V43" s="216"/>
      <c r="W43" s="576"/>
      <c r="X43" s="482">
        <f t="shared" si="13"/>
        <v>0</v>
      </c>
      <c r="Y43" s="610"/>
      <c r="Z43" s="610"/>
      <c r="AA43" s="610"/>
      <c r="AB43" s="610"/>
      <c r="AC43" s="610"/>
      <c r="AD43" s="485">
        <f t="shared" si="2"/>
        <v>0</v>
      </c>
      <c r="AE43" s="6"/>
      <c r="AF43" s="611">
        <f t="shared" si="14"/>
        <v>31327.66</v>
      </c>
      <c r="AG43" s="176">
        <f t="shared" si="3"/>
        <v>0</v>
      </c>
      <c r="AH43" s="176">
        <f t="shared" si="4"/>
        <v>0</v>
      </c>
      <c r="AI43" s="176">
        <f t="shared" si="5"/>
        <v>0</v>
      </c>
      <c r="AJ43" s="176">
        <f t="shared" si="6"/>
        <v>0</v>
      </c>
      <c r="AK43" s="176">
        <f t="shared" si="7"/>
        <v>0</v>
      </c>
      <c r="AL43" s="176">
        <f t="shared" si="8"/>
        <v>0</v>
      </c>
      <c r="AM43" s="514"/>
      <c r="AN43" s="514"/>
      <c r="AO43" s="514"/>
      <c r="AP43" s="514"/>
    </row>
    <row r="44" spans="1:42" ht="10.8" thickBot="1" x14ac:dyDescent="0.25">
      <c r="C44" s="210" t="s">
        <v>84</v>
      </c>
      <c r="D44" s="218">
        <f>+SUM(D17:D43)</f>
        <v>0</v>
      </c>
      <c r="E44" s="578">
        <f t="shared" ref="E44:AD44" si="16">+SUM(E17:E43)</f>
        <v>0</v>
      </c>
      <c r="F44" s="218">
        <f t="shared" si="16"/>
        <v>0</v>
      </c>
      <c r="G44" s="578">
        <f t="shared" si="16"/>
        <v>0</v>
      </c>
      <c r="H44" s="218">
        <f t="shared" si="16"/>
        <v>0</v>
      </c>
      <c r="I44" s="578">
        <f t="shared" si="16"/>
        <v>0</v>
      </c>
      <c r="J44" s="218">
        <f t="shared" si="16"/>
        <v>0</v>
      </c>
      <c r="K44" s="578">
        <f t="shared" si="16"/>
        <v>0</v>
      </c>
      <c r="L44" s="218">
        <f t="shared" si="16"/>
        <v>0</v>
      </c>
      <c r="M44" s="578">
        <f t="shared" si="16"/>
        <v>0</v>
      </c>
      <c r="N44" s="218">
        <f>+SUM(N17:N43)</f>
        <v>0</v>
      </c>
      <c r="O44" s="578">
        <f t="shared" ref="O44:W44" si="17">+SUM(O17:O43)</f>
        <v>0</v>
      </c>
      <c r="P44" s="218">
        <f t="shared" si="17"/>
        <v>0</v>
      </c>
      <c r="Q44" s="578">
        <f t="shared" si="17"/>
        <v>0</v>
      </c>
      <c r="R44" s="218">
        <f t="shared" si="17"/>
        <v>0</v>
      </c>
      <c r="S44" s="578">
        <f t="shared" si="17"/>
        <v>0</v>
      </c>
      <c r="T44" s="218">
        <f t="shared" si="17"/>
        <v>0</v>
      </c>
      <c r="U44" s="578">
        <f t="shared" si="17"/>
        <v>0</v>
      </c>
      <c r="V44" s="218">
        <f t="shared" si="17"/>
        <v>0</v>
      </c>
      <c r="W44" s="578">
        <f t="shared" si="17"/>
        <v>0</v>
      </c>
      <c r="X44" s="218">
        <f t="shared" si="16"/>
        <v>0</v>
      </c>
      <c r="Y44" s="218">
        <f t="shared" si="16"/>
        <v>0</v>
      </c>
      <c r="Z44" s="218">
        <f t="shared" si="16"/>
        <v>0</v>
      </c>
      <c r="AA44" s="218">
        <f t="shared" si="16"/>
        <v>0</v>
      </c>
      <c r="AB44" s="218">
        <f t="shared" si="16"/>
        <v>0</v>
      </c>
      <c r="AC44" s="218">
        <f t="shared" si="16"/>
        <v>0</v>
      </c>
      <c r="AD44" s="218">
        <f t="shared" si="16"/>
        <v>0</v>
      </c>
      <c r="AE44" s="211"/>
      <c r="AF44" s="605"/>
      <c r="AG44" s="603">
        <f t="shared" ref="AG44:AP44" si="18">SUM(AG17:AG43)</f>
        <v>0</v>
      </c>
      <c r="AH44" s="213">
        <f t="shared" si="18"/>
        <v>0</v>
      </c>
      <c r="AI44" s="213">
        <f t="shared" si="18"/>
        <v>0</v>
      </c>
      <c r="AJ44" s="212">
        <f t="shared" si="18"/>
        <v>0</v>
      </c>
      <c r="AK44" s="213">
        <f t="shared" si="18"/>
        <v>0</v>
      </c>
      <c r="AL44" s="213">
        <f t="shared" si="18"/>
        <v>0</v>
      </c>
      <c r="AM44" s="213">
        <f t="shared" si="18"/>
        <v>0</v>
      </c>
      <c r="AN44" s="213">
        <f t="shared" si="18"/>
        <v>0</v>
      </c>
      <c r="AO44" s="213">
        <f t="shared" si="18"/>
        <v>0</v>
      </c>
      <c r="AP44" s="213">
        <f t="shared" si="18"/>
        <v>0</v>
      </c>
    </row>
    <row r="45" spans="1:42" x14ac:dyDescent="0.2">
      <c r="AI45" s="176"/>
      <c r="AL45" s="176"/>
    </row>
  </sheetData>
  <autoFilter ref="C15:AD44"/>
  <mergeCells count="21">
    <mergeCell ref="J13:K13"/>
    <mergeCell ref="AM14:AP14"/>
    <mergeCell ref="L13:M13"/>
    <mergeCell ref="AG13:AI13"/>
    <mergeCell ref="AF12:AF14"/>
    <mergeCell ref="D11:AD11"/>
    <mergeCell ref="AM13:AN13"/>
    <mergeCell ref="AO13:AP13"/>
    <mergeCell ref="AJ13:AL13"/>
    <mergeCell ref="N13:O13"/>
    <mergeCell ref="P13:Q13"/>
    <mergeCell ref="D12:M12"/>
    <mergeCell ref="N12:W12"/>
    <mergeCell ref="X12:AD13"/>
    <mergeCell ref="AE12:AE14"/>
    <mergeCell ref="R13:S13"/>
    <mergeCell ref="T13:U13"/>
    <mergeCell ref="V13:W13"/>
    <mergeCell ref="D13:E13"/>
    <mergeCell ref="F13:G13"/>
    <mergeCell ref="H13:I13"/>
  </mergeCells>
  <conditionalFormatting sqref="AD17:AD43">
    <cfRule type="containsText" dxfId="8" priority="2" operator="containsText" text="неисправно">
      <formula>NOT(ISERROR(SEARCH("неисправно",AD17)))</formula>
    </cfRule>
  </conditionalFormatting>
  <pageMargins left="0.11811023622047245" right="0.23622047244094491" top="0.35433070866141736" bottom="0.35433070866141736" header="0.31496062992125984" footer="0.31496062992125984"/>
  <pageSetup paperSize="9" scale="73" orientation="landscape" r:id="rId1"/>
  <colBreaks count="1" manualBreakCount="1">
    <brk id="23" max="4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pane xSplit="5" ySplit="20" topLeftCell="F21" activePane="bottomRight" state="frozen"/>
      <selection pane="topRight" activeCell="F1" sqref="F1"/>
      <selection pane="bottomLeft" activeCell="A20" sqref="A20"/>
      <selection pane="bottomRight" activeCell="C12" sqref="C12"/>
    </sheetView>
  </sheetViews>
  <sheetFormatPr defaultColWidth="9.109375" defaultRowHeight="10.199999999999999" x14ac:dyDescent="0.2"/>
  <cols>
    <col min="1" max="1" width="3.88671875" style="10" customWidth="1"/>
    <col min="2" max="2" width="39.33203125" style="10" customWidth="1"/>
    <col min="3" max="3" width="18.44140625" style="10" customWidth="1"/>
    <col min="4" max="4" width="26.44140625" style="10" customWidth="1"/>
    <col min="5" max="5" width="15.44140625" style="10" customWidth="1"/>
    <col min="6" max="6" width="28" style="10" customWidth="1"/>
    <col min="7" max="16384" width="9.109375" style="10"/>
  </cols>
  <sheetData>
    <row r="1" spans="1:7" ht="17.399999999999999" x14ac:dyDescent="0.2">
      <c r="A1" s="72"/>
      <c r="B1" s="183" t="s">
        <v>678</v>
      </c>
      <c r="C1" s="72"/>
      <c r="D1" s="183"/>
      <c r="E1" s="183"/>
      <c r="F1" s="183"/>
      <c r="G1" s="183"/>
    </row>
    <row r="2" spans="1:7" ht="13.2" x14ac:dyDescent="0.25">
      <c r="A2" s="409" t="s">
        <v>0</v>
      </c>
      <c r="B2" s="410"/>
      <c r="C2" s="725" t="str">
        <f>+'1 -sredstva'!F2</f>
        <v/>
      </c>
      <c r="D2" s="725"/>
      <c r="E2" s="725"/>
    </row>
    <row r="3" spans="1:7" ht="13.2" x14ac:dyDescent="0.25">
      <c r="A3" s="409" t="s">
        <v>1</v>
      </c>
      <c r="B3" s="410"/>
      <c r="C3" s="725" t="str">
        <f>+'1 -sredstva'!F3</f>
        <v/>
      </c>
      <c r="D3" s="725"/>
      <c r="E3" s="725"/>
    </row>
    <row r="4" spans="1:7" ht="13.2" x14ac:dyDescent="0.25">
      <c r="A4" s="409" t="s">
        <v>16</v>
      </c>
      <c r="B4" s="410"/>
      <c r="C4" s="81">
        <f>'1 -sredstva'!$D$2</f>
        <v>0</v>
      </c>
      <c r="D4" s="82"/>
      <c r="E4" s="73"/>
    </row>
    <row r="5" spans="1:7" ht="13.2" x14ac:dyDescent="0.25">
      <c r="A5" s="409" t="s">
        <v>17</v>
      </c>
      <c r="B5" s="410"/>
      <c r="C5" s="413">
        <f>'1 -sredstva'!$D$3</f>
        <v>0</v>
      </c>
      <c r="D5" s="82"/>
      <c r="E5" s="73"/>
    </row>
    <row r="6" spans="1:7" ht="13.2" x14ac:dyDescent="0.25">
      <c r="A6" s="411" t="s">
        <v>476</v>
      </c>
      <c r="B6" s="414"/>
      <c r="C6" s="412">
        <f>+'1 -sredstva'!$D$1</f>
        <v>0</v>
      </c>
      <c r="D6" s="82"/>
      <c r="E6" s="73"/>
    </row>
    <row r="7" spans="1:7" ht="32.25" customHeight="1" x14ac:dyDescent="0.2">
      <c r="A7" s="72"/>
      <c r="B7" s="72"/>
      <c r="C7" s="72"/>
      <c r="D7" s="72"/>
      <c r="E7" s="72"/>
    </row>
    <row r="8" spans="1:7" ht="18" customHeight="1" x14ac:dyDescent="0.2">
      <c r="A8" s="724" t="s">
        <v>507</v>
      </c>
      <c r="B8" s="724"/>
      <c r="C8" s="724"/>
      <c r="D8" s="724"/>
      <c r="E8" s="74"/>
      <c r="F8" s="13"/>
    </row>
    <row r="9" spans="1:7" ht="22.5" customHeight="1" x14ac:dyDescent="0.2">
      <c r="A9" s="75"/>
      <c r="B9" s="76" t="s">
        <v>90</v>
      </c>
      <c r="C9" s="76" t="s">
        <v>427</v>
      </c>
      <c r="D9" s="76" t="s">
        <v>676</v>
      </c>
      <c r="E9" s="77"/>
      <c r="F9" s="14"/>
    </row>
    <row r="10" spans="1:7" s="16" customFormat="1" x14ac:dyDescent="0.2">
      <c r="A10" s="78"/>
      <c r="B10" s="78">
        <v>1</v>
      </c>
      <c r="C10" s="78">
        <v>2</v>
      </c>
      <c r="D10" s="79">
        <v>3</v>
      </c>
      <c r="E10" s="80"/>
      <c r="F10" s="15"/>
    </row>
    <row r="11" spans="1:7" s="20" customFormat="1" x14ac:dyDescent="0.2">
      <c r="A11" s="17" t="s">
        <v>91</v>
      </c>
      <c r="B11" s="18" t="s">
        <v>92</v>
      </c>
      <c r="C11" s="580"/>
      <c r="D11" s="580"/>
      <c r="E11" s="19"/>
      <c r="F11" s="19"/>
    </row>
    <row r="12" spans="1:7" x14ac:dyDescent="0.2">
      <c r="A12" s="21"/>
      <c r="B12" s="21" t="s">
        <v>93</v>
      </c>
      <c r="C12" s="149"/>
      <c r="D12" s="149"/>
      <c r="E12" s="22"/>
      <c r="F12" s="22"/>
    </row>
    <row r="13" spans="1:7" x14ac:dyDescent="0.2">
      <c r="A13" s="21"/>
      <c r="B13" s="21" t="s">
        <v>94</v>
      </c>
      <c r="C13" s="149"/>
      <c r="D13" s="149"/>
      <c r="E13" s="22"/>
      <c r="F13" s="22"/>
    </row>
    <row r="14" spans="1:7" x14ac:dyDescent="0.2">
      <c r="A14" s="21"/>
      <c r="B14" s="21" t="s">
        <v>95</v>
      </c>
      <c r="C14" s="149"/>
      <c r="D14" s="149"/>
      <c r="E14" s="22"/>
      <c r="F14" s="22"/>
    </row>
    <row r="15" spans="1:7" x14ac:dyDescent="0.2">
      <c r="A15" s="495"/>
      <c r="B15" s="21" t="s">
        <v>675</v>
      </c>
      <c r="C15" s="569"/>
      <c r="D15" s="569"/>
      <c r="E15" s="22"/>
      <c r="F15" s="22"/>
    </row>
    <row r="16" spans="1:7" x14ac:dyDescent="0.2">
      <c r="A16" s="21"/>
      <c r="B16" s="21" t="s">
        <v>96</v>
      </c>
      <c r="C16" s="149"/>
      <c r="D16" s="149"/>
      <c r="E16" s="22"/>
      <c r="F16" s="22"/>
    </row>
    <row r="17" spans="1:6" x14ac:dyDescent="0.2">
      <c r="A17" s="21"/>
      <c r="B17" s="268" t="s">
        <v>97</v>
      </c>
      <c r="C17" s="267">
        <f>SUM(C12:C16)</f>
        <v>0</v>
      </c>
      <c r="D17" s="267">
        <f>SUM(D12:D16)</f>
        <v>0</v>
      </c>
      <c r="E17" s="22"/>
      <c r="F17" s="22"/>
    </row>
    <row r="18" spans="1:6" x14ac:dyDescent="0.2">
      <c r="A18" s="23" t="s">
        <v>98</v>
      </c>
      <c r="B18" s="365" t="s">
        <v>99</v>
      </c>
      <c r="C18" s="149"/>
      <c r="D18" s="149"/>
      <c r="E18" s="22"/>
      <c r="F18" s="22"/>
    </row>
    <row r="19" spans="1:6" x14ac:dyDescent="0.2">
      <c r="A19" s="23"/>
      <c r="B19" s="268" t="s">
        <v>454</v>
      </c>
      <c r="C19" s="267">
        <f>+C18</f>
        <v>0</v>
      </c>
      <c r="D19" s="267">
        <f>+D18</f>
        <v>0</v>
      </c>
      <c r="E19" s="22"/>
      <c r="F19" s="22"/>
    </row>
    <row r="20" spans="1:6" x14ac:dyDescent="0.2">
      <c r="A20" s="21"/>
      <c r="B20" s="268" t="s">
        <v>100</v>
      </c>
      <c r="C20" s="267">
        <f>SUM(C17+C19)</f>
        <v>0</v>
      </c>
      <c r="D20" s="267">
        <f>SUM(D17+D19)</f>
        <v>0</v>
      </c>
    </row>
  </sheetData>
  <sheetProtection algorithmName="SHA-512" hashValue="3FnU+tjiHLIIrokLVu4DePjPhTBnXkBf8bjybTMv6/6aj3yLyOZbdnH5UM146bnKY3yJKAJSyjigwPHx0ZXQAw==" saltValue="4ciHN8LO7Gku17+ijKKPoA==" spinCount="100000" sheet="1" objects="1" scenarios="1"/>
  <mergeCells count="3">
    <mergeCell ref="A8:D8"/>
    <mergeCell ref="C2:E2"/>
    <mergeCell ref="C3: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0"/>
  <sheetViews>
    <sheetView view="pageBreakPreview" zoomScale="85" zoomScaleNormal="100" zoomScaleSheetLayoutView="85" workbookViewId="0">
      <selection activeCell="B5" sqref="B5"/>
    </sheetView>
  </sheetViews>
  <sheetFormatPr defaultColWidth="9.109375" defaultRowHeight="14.4" x14ac:dyDescent="0.3"/>
  <cols>
    <col min="1" max="1" width="4.44140625" style="238" customWidth="1"/>
    <col min="2" max="2" width="14.109375" style="238" customWidth="1"/>
    <col min="3" max="3" width="15.88671875" style="238" customWidth="1"/>
    <col min="4" max="4" width="15" style="238" customWidth="1"/>
    <col min="5" max="5" width="16" style="238" customWidth="1"/>
    <col min="6" max="6" width="11.6640625" style="238" customWidth="1"/>
    <col min="7" max="7" width="13.88671875" style="238" customWidth="1"/>
    <col min="8" max="8" width="13.33203125" style="238" customWidth="1"/>
    <col min="9" max="9" width="26.6640625" style="238" customWidth="1"/>
    <col min="10" max="10" width="5.109375" style="238" customWidth="1"/>
    <col min="11" max="16384" width="9.109375" style="238"/>
  </cols>
  <sheetData>
    <row r="1" spans="2:10" ht="18" x14ac:dyDescent="0.35">
      <c r="B1" s="239"/>
      <c r="E1" s="239" t="s">
        <v>684</v>
      </c>
      <c r="I1" s="239"/>
    </row>
    <row r="3" spans="2:10" x14ac:dyDescent="0.3">
      <c r="B3" s="240"/>
      <c r="C3" s="240" t="s">
        <v>423</v>
      </c>
      <c r="E3" s="266" t="str">
        <f>+'1 -sredstva'!F2</f>
        <v/>
      </c>
      <c r="F3" s="266"/>
      <c r="G3" s="266"/>
      <c r="H3" s="266"/>
      <c r="I3" s="266"/>
      <c r="J3" s="241"/>
    </row>
    <row r="4" spans="2:10" ht="15" thickBot="1" x14ac:dyDescent="0.35">
      <c r="B4" s="240"/>
      <c r="E4" s="241"/>
      <c r="F4" s="241"/>
      <c r="G4" s="241"/>
      <c r="H4" s="241"/>
      <c r="I4" s="241"/>
      <c r="J4" s="241"/>
    </row>
    <row r="5" spans="2:10" ht="15" thickBot="1" x14ac:dyDescent="0.35">
      <c r="B5" s="401"/>
      <c r="C5" s="564" t="s">
        <v>658</v>
      </c>
      <c r="D5" s="585"/>
      <c r="E5" s="585"/>
      <c r="F5" s="585"/>
      <c r="G5" s="585"/>
      <c r="H5" s="585"/>
      <c r="I5" s="585"/>
      <c r="J5" s="241"/>
    </row>
    <row r="6" spans="2:10" x14ac:dyDescent="0.3">
      <c r="B6" s="361" t="s">
        <v>497</v>
      </c>
    </row>
    <row r="7" spans="2:10" ht="15" thickBot="1" x14ac:dyDescent="0.35"/>
    <row r="8" spans="2:10" ht="25.5" customHeight="1" thickTop="1" thickBot="1" x14ac:dyDescent="0.35">
      <c r="B8" s="727" t="s">
        <v>424</v>
      </c>
      <c r="C8" s="729" t="s">
        <v>425</v>
      </c>
      <c r="D8" s="730"/>
      <c r="E8" s="730"/>
      <c r="F8" s="730"/>
      <c r="G8" s="730"/>
      <c r="H8" s="730"/>
      <c r="I8" s="731"/>
    </row>
    <row r="9" spans="2:10" ht="74.400000000000006" customHeight="1" thickTop="1" thickBot="1" x14ac:dyDescent="0.35">
      <c r="B9" s="728"/>
      <c r="C9" s="428" t="s">
        <v>506</v>
      </c>
      <c r="D9" s="242">
        <v>412</v>
      </c>
      <c r="E9" s="243" t="s">
        <v>426</v>
      </c>
      <c r="F9" s="383" t="s">
        <v>427</v>
      </c>
      <c r="G9" s="380" t="s">
        <v>498</v>
      </c>
      <c r="H9" s="376" t="s">
        <v>499</v>
      </c>
      <c r="I9" s="244" t="s">
        <v>428</v>
      </c>
    </row>
    <row r="10" spans="2:10" ht="15" thickTop="1" x14ac:dyDescent="0.3">
      <c r="B10" s="245" t="s">
        <v>429</v>
      </c>
      <c r="C10" s="338"/>
      <c r="D10" s="339"/>
      <c r="E10" s="246">
        <f>SUM($C10:$D10)</f>
        <v>0</v>
      </c>
      <c r="F10" s="384">
        <f>+G10+H10</f>
        <v>0</v>
      </c>
      <c r="G10" s="344"/>
      <c r="H10" s="377"/>
      <c r="I10" s="345"/>
    </row>
    <row r="11" spans="2:10" x14ac:dyDescent="0.3">
      <c r="B11" s="247" t="s">
        <v>430</v>
      </c>
      <c r="C11" s="340"/>
      <c r="D11" s="341"/>
      <c r="E11" s="248">
        <f>SUM($C11:$D11)</f>
        <v>0</v>
      </c>
      <c r="F11" s="384">
        <f t="shared" ref="F11:F21" si="0">+G11+H11</f>
        <v>0</v>
      </c>
      <c r="G11" s="381"/>
      <c r="H11" s="378"/>
      <c r="I11" s="346"/>
    </row>
    <row r="12" spans="2:10" x14ac:dyDescent="0.3">
      <c r="B12" s="247" t="s">
        <v>431</v>
      </c>
      <c r="C12" s="340"/>
      <c r="D12" s="341"/>
      <c r="E12" s="248">
        <f t="shared" ref="E12:E21" si="1">SUM($C12:$D12)</f>
        <v>0</v>
      </c>
      <c r="F12" s="384">
        <f t="shared" si="0"/>
        <v>0</v>
      </c>
      <c r="G12" s="381"/>
      <c r="H12" s="378"/>
      <c r="I12" s="362"/>
    </row>
    <row r="13" spans="2:10" x14ac:dyDescent="0.3">
      <c r="B13" s="247" t="s">
        <v>432</v>
      </c>
      <c r="C13" s="340"/>
      <c r="D13" s="341"/>
      <c r="E13" s="248">
        <f t="shared" si="1"/>
        <v>0</v>
      </c>
      <c r="F13" s="384">
        <f t="shared" si="0"/>
        <v>0</v>
      </c>
      <c r="G13" s="381"/>
      <c r="H13" s="378"/>
      <c r="I13" s="346"/>
    </row>
    <row r="14" spans="2:10" x14ac:dyDescent="0.3">
      <c r="B14" s="247" t="s">
        <v>433</v>
      </c>
      <c r="C14" s="340"/>
      <c r="D14" s="341"/>
      <c r="E14" s="248">
        <f t="shared" si="1"/>
        <v>0</v>
      </c>
      <c r="F14" s="384">
        <f t="shared" si="0"/>
        <v>0</v>
      </c>
      <c r="G14" s="381"/>
      <c r="H14" s="378"/>
      <c r="I14" s="346"/>
    </row>
    <row r="15" spans="2:10" x14ac:dyDescent="0.3">
      <c r="B15" s="247" t="s">
        <v>434</v>
      </c>
      <c r="C15" s="340"/>
      <c r="D15" s="341"/>
      <c r="E15" s="248">
        <f t="shared" si="1"/>
        <v>0</v>
      </c>
      <c r="F15" s="384">
        <f t="shared" si="0"/>
        <v>0</v>
      </c>
      <c r="G15" s="381"/>
      <c r="H15" s="378"/>
      <c r="I15" s="346"/>
    </row>
    <row r="16" spans="2:10" x14ac:dyDescent="0.3">
      <c r="B16" s="247" t="s">
        <v>435</v>
      </c>
      <c r="C16" s="340"/>
      <c r="D16" s="341"/>
      <c r="E16" s="248">
        <f t="shared" si="1"/>
        <v>0</v>
      </c>
      <c r="F16" s="384">
        <f t="shared" si="0"/>
        <v>0</v>
      </c>
      <c r="G16" s="381"/>
      <c r="H16" s="378"/>
      <c r="I16" s="346"/>
    </row>
    <row r="17" spans="2:9" x14ac:dyDescent="0.3">
      <c r="B17" s="247" t="s">
        <v>436</v>
      </c>
      <c r="C17" s="340"/>
      <c r="D17" s="341"/>
      <c r="E17" s="248">
        <f t="shared" si="1"/>
        <v>0</v>
      </c>
      <c r="F17" s="384">
        <f t="shared" si="0"/>
        <v>0</v>
      </c>
      <c r="G17" s="381"/>
      <c r="H17" s="378"/>
      <c r="I17" s="346"/>
    </row>
    <row r="18" spans="2:9" x14ac:dyDescent="0.3">
      <c r="B18" s="247" t="s">
        <v>437</v>
      </c>
      <c r="C18" s="340"/>
      <c r="D18" s="341"/>
      <c r="E18" s="248">
        <f t="shared" si="1"/>
        <v>0</v>
      </c>
      <c r="F18" s="384">
        <f t="shared" si="0"/>
        <v>0</v>
      </c>
      <c r="G18" s="381"/>
      <c r="H18" s="378"/>
      <c r="I18" s="346"/>
    </row>
    <row r="19" spans="2:9" x14ac:dyDescent="0.3">
      <c r="B19" s="247" t="s">
        <v>438</v>
      </c>
      <c r="C19" s="340"/>
      <c r="D19" s="341"/>
      <c r="E19" s="248">
        <f t="shared" si="1"/>
        <v>0</v>
      </c>
      <c r="F19" s="384">
        <f t="shared" si="0"/>
        <v>0</v>
      </c>
      <c r="G19" s="381"/>
      <c r="H19" s="378"/>
      <c r="I19" s="346"/>
    </row>
    <row r="20" spans="2:9" x14ac:dyDescent="0.3">
      <c r="B20" s="247" t="s">
        <v>439</v>
      </c>
      <c r="C20" s="340"/>
      <c r="D20" s="341"/>
      <c r="E20" s="248">
        <f t="shared" si="1"/>
        <v>0</v>
      </c>
      <c r="F20" s="384">
        <f t="shared" si="0"/>
        <v>0</v>
      </c>
      <c r="G20" s="381"/>
      <c r="H20" s="378"/>
      <c r="I20" s="346"/>
    </row>
    <row r="21" spans="2:9" ht="15" thickBot="1" x14ac:dyDescent="0.35">
      <c r="B21" s="249" t="s">
        <v>440</v>
      </c>
      <c r="C21" s="342"/>
      <c r="D21" s="343"/>
      <c r="E21" s="250">
        <f t="shared" si="1"/>
        <v>0</v>
      </c>
      <c r="F21" s="385">
        <f t="shared" si="0"/>
        <v>0</v>
      </c>
      <c r="G21" s="382"/>
      <c r="H21" s="379"/>
      <c r="I21" s="347"/>
    </row>
    <row r="22" spans="2:9" ht="15.6" thickTop="1" thickBot="1" x14ac:dyDescent="0.35">
      <c r="B22" s="251" t="s">
        <v>441</v>
      </c>
      <c r="C22" s="252">
        <f>SUM(C$10:C$21)</f>
        <v>0</v>
      </c>
      <c r="D22" s="253">
        <f>SUM(D$10:D$21)</f>
        <v>0</v>
      </c>
      <c r="E22" s="254">
        <f>SUM(E$10:E$21)</f>
        <v>0</v>
      </c>
      <c r="F22" s="355"/>
      <c r="G22" s="355"/>
      <c r="H22" s="355"/>
      <c r="I22" s="255"/>
    </row>
    <row r="23" spans="2:9" ht="15.6" thickTop="1" thickBot="1" x14ac:dyDescent="0.35"/>
    <row r="24" spans="2:9" ht="29.25" customHeight="1" thickTop="1" thickBot="1" x14ac:dyDescent="0.35">
      <c r="B24" s="732" t="s">
        <v>424</v>
      </c>
      <c r="C24" s="734" t="s">
        <v>442</v>
      </c>
      <c r="D24" s="730"/>
      <c r="E24" s="730"/>
      <c r="F24" s="730"/>
      <c r="G24" s="730"/>
      <c r="H24" s="730"/>
      <c r="I24" s="731"/>
    </row>
    <row r="25" spans="2:9" ht="71.400000000000006" customHeight="1" thickTop="1" thickBot="1" x14ac:dyDescent="0.35">
      <c r="B25" s="733"/>
      <c r="C25" s="430" t="s">
        <v>506</v>
      </c>
      <c r="D25" s="429">
        <v>412</v>
      </c>
      <c r="E25" s="257" t="s">
        <v>426</v>
      </c>
      <c r="F25" s="383" t="s">
        <v>427</v>
      </c>
      <c r="G25" s="380" t="s">
        <v>498</v>
      </c>
      <c r="H25" s="376" t="s">
        <v>499</v>
      </c>
      <c r="I25" s="244" t="s">
        <v>428</v>
      </c>
    </row>
    <row r="26" spans="2:9" ht="15" thickTop="1" x14ac:dyDescent="0.3">
      <c r="B26" s="258" t="s">
        <v>429</v>
      </c>
      <c r="C26" s="348"/>
      <c r="D26" s="349"/>
      <c r="E26" s="259">
        <f>SUM($C26:$D26)</f>
        <v>0</v>
      </c>
      <c r="F26" s="384">
        <f>+G26+H26</f>
        <v>0</v>
      </c>
      <c r="G26" s="344"/>
      <c r="H26" s="377"/>
      <c r="I26" s="345"/>
    </row>
    <row r="27" spans="2:9" x14ac:dyDescent="0.3">
      <c r="B27" s="260" t="s">
        <v>430</v>
      </c>
      <c r="C27" s="350"/>
      <c r="D27" s="341"/>
      <c r="E27" s="248">
        <f t="shared" ref="E27:E37" si="2">SUM($C27:$D27)</f>
        <v>0</v>
      </c>
      <c r="F27" s="384">
        <f t="shared" ref="F27:F37" si="3">+G27+H27</f>
        <v>0</v>
      </c>
      <c r="G27" s="381"/>
      <c r="H27" s="378"/>
      <c r="I27" s="346"/>
    </row>
    <row r="28" spans="2:9" x14ac:dyDescent="0.3">
      <c r="B28" s="260" t="s">
        <v>431</v>
      </c>
      <c r="C28" s="350"/>
      <c r="D28" s="341"/>
      <c r="E28" s="248">
        <f t="shared" si="2"/>
        <v>0</v>
      </c>
      <c r="F28" s="384">
        <f t="shared" si="3"/>
        <v>0</v>
      </c>
      <c r="G28" s="381"/>
      <c r="H28" s="378"/>
      <c r="I28" s="346"/>
    </row>
    <row r="29" spans="2:9" x14ac:dyDescent="0.3">
      <c r="B29" s="260" t="s">
        <v>432</v>
      </c>
      <c r="C29" s="350"/>
      <c r="D29" s="341"/>
      <c r="E29" s="248">
        <f t="shared" si="2"/>
        <v>0</v>
      </c>
      <c r="F29" s="384">
        <f t="shared" si="3"/>
        <v>0</v>
      </c>
      <c r="G29" s="381"/>
      <c r="H29" s="378"/>
      <c r="I29" s="346"/>
    </row>
    <row r="30" spans="2:9" x14ac:dyDescent="0.3">
      <c r="B30" s="260" t="s">
        <v>433</v>
      </c>
      <c r="C30" s="350"/>
      <c r="D30" s="341"/>
      <c r="E30" s="248">
        <f t="shared" si="2"/>
        <v>0</v>
      </c>
      <c r="F30" s="384">
        <f t="shared" si="3"/>
        <v>0</v>
      </c>
      <c r="G30" s="381"/>
      <c r="H30" s="378"/>
      <c r="I30" s="346"/>
    </row>
    <row r="31" spans="2:9" x14ac:dyDescent="0.3">
      <c r="B31" s="260" t="s">
        <v>434</v>
      </c>
      <c r="C31" s="350"/>
      <c r="D31" s="341"/>
      <c r="E31" s="248">
        <f t="shared" si="2"/>
        <v>0</v>
      </c>
      <c r="F31" s="384">
        <f t="shared" si="3"/>
        <v>0</v>
      </c>
      <c r="G31" s="381"/>
      <c r="H31" s="378"/>
      <c r="I31" s="346"/>
    </row>
    <row r="32" spans="2:9" x14ac:dyDescent="0.3">
      <c r="B32" s="260" t="s">
        <v>435</v>
      </c>
      <c r="C32" s="350"/>
      <c r="D32" s="341"/>
      <c r="E32" s="248">
        <f t="shared" si="2"/>
        <v>0</v>
      </c>
      <c r="F32" s="384">
        <f t="shared" si="3"/>
        <v>0</v>
      </c>
      <c r="G32" s="381"/>
      <c r="H32" s="378"/>
      <c r="I32" s="346"/>
    </row>
    <row r="33" spans="2:9" x14ac:dyDescent="0.3">
      <c r="B33" s="260" t="s">
        <v>436</v>
      </c>
      <c r="C33" s="350"/>
      <c r="D33" s="341"/>
      <c r="E33" s="248">
        <f t="shared" si="2"/>
        <v>0</v>
      </c>
      <c r="F33" s="384">
        <f t="shared" si="3"/>
        <v>0</v>
      </c>
      <c r="G33" s="381"/>
      <c r="H33" s="378"/>
      <c r="I33" s="346"/>
    </row>
    <row r="34" spans="2:9" x14ac:dyDescent="0.3">
      <c r="B34" s="260" t="s">
        <v>437</v>
      </c>
      <c r="C34" s="350"/>
      <c r="D34" s="341"/>
      <c r="E34" s="248">
        <f t="shared" si="2"/>
        <v>0</v>
      </c>
      <c r="F34" s="384">
        <f t="shared" si="3"/>
        <v>0</v>
      </c>
      <c r="G34" s="381"/>
      <c r="H34" s="378"/>
      <c r="I34" s="346"/>
    </row>
    <row r="35" spans="2:9" x14ac:dyDescent="0.3">
      <c r="B35" s="260" t="s">
        <v>438</v>
      </c>
      <c r="C35" s="350"/>
      <c r="D35" s="341"/>
      <c r="E35" s="248">
        <f t="shared" si="2"/>
        <v>0</v>
      </c>
      <c r="F35" s="384">
        <f t="shared" si="3"/>
        <v>0</v>
      </c>
      <c r="G35" s="381"/>
      <c r="H35" s="378"/>
      <c r="I35" s="346"/>
    </row>
    <row r="36" spans="2:9" x14ac:dyDescent="0.3">
      <c r="B36" s="260" t="s">
        <v>439</v>
      </c>
      <c r="C36" s="350"/>
      <c r="D36" s="341"/>
      <c r="E36" s="248">
        <f t="shared" si="2"/>
        <v>0</v>
      </c>
      <c r="F36" s="384">
        <f t="shared" si="3"/>
        <v>0</v>
      </c>
      <c r="G36" s="381"/>
      <c r="H36" s="378"/>
      <c r="I36" s="346"/>
    </row>
    <row r="37" spans="2:9" ht="15" thickBot="1" x14ac:dyDescent="0.35">
      <c r="B37" s="261" t="s">
        <v>440</v>
      </c>
      <c r="C37" s="351"/>
      <c r="D37" s="352"/>
      <c r="E37" s="250">
        <f t="shared" si="2"/>
        <v>0</v>
      </c>
      <c r="F37" s="385">
        <f t="shared" si="3"/>
        <v>0</v>
      </c>
      <c r="G37" s="382"/>
      <c r="H37" s="379"/>
      <c r="I37" s="353"/>
    </row>
    <row r="38" spans="2:9" ht="15.6" thickTop="1" thickBot="1" x14ac:dyDescent="0.35">
      <c r="B38" s="262" t="s">
        <v>441</v>
      </c>
      <c r="C38" s="263">
        <f>SUM(C$26:C$37)</f>
        <v>0</v>
      </c>
      <c r="D38" s="253">
        <f>SUM(D$26:D$37)</f>
        <v>0</v>
      </c>
      <c r="E38" s="254">
        <f>SUM(E$26:E$37)</f>
        <v>0</v>
      </c>
      <c r="F38" s="355"/>
      <c r="G38" s="355"/>
      <c r="H38" s="355"/>
      <c r="I38" s="255"/>
    </row>
    <row r="39" spans="2:9" ht="15.6" thickTop="1" thickBot="1" x14ac:dyDescent="0.35"/>
    <row r="40" spans="2:9" ht="15.6" thickTop="1" thickBot="1" x14ac:dyDescent="0.35">
      <c r="B40" s="732" t="s">
        <v>424</v>
      </c>
      <c r="C40" s="729" t="s">
        <v>443</v>
      </c>
      <c r="D40" s="730"/>
      <c r="E40" s="730"/>
      <c r="F40" s="730"/>
      <c r="G40" s="730"/>
      <c r="H40" s="730"/>
      <c r="I40" s="731"/>
    </row>
    <row r="41" spans="2:9" ht="70.2" customHeight="1" thickTop="1" thickBot="1" x14ac:dyDescent="0.35">
      <c r="B41" s="733"/>
      <c r="C41" s="430" t="s">
        <v>506</v>
      </c>
      <c r="D41" s="256">
        <v>412</v>
      </c>
      <c r="E41" s="257" t="s">
        <v>426</v>
      </c>
      <c r="F41" s="383" t="s">
        <v>427</v>
      </c>
      <c r="G41" s="380" t="s">
        <v>498</v>
      </c>
      <c r="H41" s="376" t="s">
        <v>499</v>
      </c>
      <c r="I41" s="244" t="s">
        <v>428</v>
      </c>
    </row>
    <row r="42" spans="2:9" ht="15" thickTop="1" x14ac:dyDescent="0.3">
      <c r="B42" s="245" t="s">
        <v>429</v>
      </c>
      <c r="C42" s="354"/>
      <c r="D42" s="349"/>
      <c r="E42" s="259">
        <f>SUM($C42:$D42)</f>
        <v>0</v>
      </c>
      <c r="F42" s="384">
        <f>+G42+H42</f>
        <v>0</v>
      </c>
      <c r="G42" s="344"/>
      <c r="H42" s="377"/>
      <c r="I42" s="345"/>
    </row>
    <row r="43" spans="2:9" x14ac:dyDescent="0.3">
      <c r="B43" s="247" t="s">
        <v>430</v>
      </c>
      <c r="C43" s="340"/>
      <c r="D43" s="341"/>
      <c r="E43" s="248">
        <f t="shared" ref="E43:E53" si="4">SUM($C43:$D43)</f>
        <v>0</v>
      </c>
      <c r="F43" s="384">
        <f t="shared" ref="F43:F53" si="5">+G43+H43</f>
        <v>0</v>
      </c>
      <c r="G43" s="381"/>
      <c r="H43" s="378"/>
      <c r="I43" s="346"/>
    </row>
    <row r="44" spans="2:9" x14ac:dyDescent="0.3">
      <c r="B44" s="247" t="s">
        <v>431</v>
      </c>
      <c r="C44" s="340"/>
      <c r="D44" s="341"/>
      <c r="E44" s="248">
        <f t="shared" si="4"/>
        <v>0</v>
      </c>
      <c r="F44" s="384">
        <f t="shared" si="5"/>
        <v>0</v>
      </c>
      <c r="G44" s="381"/>
      <c r="H44" s="378"/>
      <c r="I44" s="346"/>
    </row>
    <row r="45" spans="2:9" x14ac:dyDescent="0.3">
      <c r="B45" s="247" t="s">
        <v>432</v>
      </c>
      <c r="C45" s="340"/>
      <c r="D45" s="341"/>
      <c r="E45" s="248">
        <f t="shared" si="4"/>
        <v>0</v>
      </c>
      <c r="F45" s="384">
        <f t="shared" si="5"/>
        <v>0</v>
      </c>
      <c r="G45" s="381"/>
      <c r="H45" s="378"/>
      <c r="I45" s="346"/>
    </row>
    <row r="46" spans="2:9" x14ac:dyDescent="0.3">
      <c r="B46" s="247" t="s">
        <v>433</v>
      </c>
      <c r="C46" s="340"/>
      <c r="D46" s="341"/>
      <c r="E46" s="248">
        <f t="shared" si="4"/>
        <v>0</v>
      </c>
      <c r="F46" s="384">
        <f t="shared" si="5"/>
        <v>0</v>
      </c>
      <c r="G46" s="381"/>
      <c r="H46" s="378"/>
      <c r="I46" s="346"/>
    </row>
    <row r="47" spans="2:9" x14ac:dyDescent="0.3">
      <c r="B47" s="247" t="s">
        <v>434</v>
      </c>
      <c r="C47" s="340"/>
      <c r="D47" s="341"/>
      <c r="E47" s="248">
        <f t="shared" si="4"/>
        <v>0</v>
      </c>
      <c r="F47" s="384">
        <f t="shared" si="5"/>
        <v>0</v>
      </c>
      <c r="G47" s="381"/>
      <c r="H47" s="378"/>
      <c r="I47" s="346"/>
    </row>
    <row r="48" spans="2:9" x14ac:dyDescent="0.3">
      <c r="B48" s="247" t="s">
        <v>435</v>
      </c>
      <c r="C48" s="340"/>
      <c r="D48" s="341"/>
      <c r="E48" s="248">
        <f t="shared" si="4"/>
        <v>0</v>
      </c>
      <c r="F48" s="384">
        <f t="shared" si="5"/>
        <v>0</v>
      </c>
      <c r="G48" s="381"/>
      <c r="H48" s="378"/>
      <c r="I48" s="346"/>
    </row>
    <row r="49" spans="2:9" x14ac:dyDescent="0.3">
      <c r="B49" s="247" t="s">
        <v>436</v>
      </c>
      <c r="C49" s="340"/>
      <c r="D49" s="341"/>
      <c r="E49" s="248">
        <f t="shared" si="4"/>
        <v>0</v>
      </c>
      <c r="F49" s="384">
        <f t="shared" si="5"/>
        <v>0</v>
      </c>
      <c r="G49" s="381"/>
      <c r="H49" s="378"/>
      <c r="I49" s="346"/>
    </row>
    <row r="50" spans="2:9" x14ac:dyDescent="0.3">
      <c r="B50" s="247" t="s">
        <v>437</v>
      </c>
      <c r="C50" s="340"/>
      <c r="D50" s="341"/>
      <c r="E50" s="248">
        <f t="shared" si="4"/>
        <v>0</v>
      </c>
      <c r="F50" s="384">
        <f t="shared" si="5"/>
        <v>0</v>
      </c>
      <c r="G50" s="381"/>
      <c r="H50" s="378"/>
      <c r="I50" s="346"/>
    </row>
    <row r="51" spans="2:9" x14ac:dyDescent="0.3">
      <c r="B51" s="247" t="s">
        <v>438</v>
      </c>
      <c r="C51" s="340"/>
      <c r="D51" s="341"/>
      <c r="E51" s="248">
        <f t="shared" si="4"/>
        <v>0</v>
      </c>
      <c r="F51" s="384">
        <f t="shared" si="5"/>
        <v>0</v>
      </c>
      <c r="G51" s="381"/>
      <c r="H51" s="378"/>
      <c r="I51" s="346"/>
    </row>
    <row r="52" spans="2:9" x14ac:dyDescent="0.3">
      <c r="B52" s="247" t="s">
        <v>439</v>
      </c>
      <c r="C52" s="340"/>
      <c r="D52" s="341"/>
      <c r="E52" s="248">
        <f t="shared" si="4"/>
        <v>0</v>
      </c>
      <c r="F52" s="384">
        <f t="shared" si="5"/>
        <v>0</v>
      </c>
      <c r="G52" s="381"/>
      <c r="H52" s="378"/>
      <c r="I52" s="346"/>
    </row>
    <row r="53" spans="2:9" ht="15" thickBot="1" x14ac:dyDescent="0.35">
      <c r="B53" s="249" t="s">
        <v>440</v>
      </c>
      <c r="C53" s="342"/>
      <c r="D53" s="343"/>
      <c r="E53" s="264">
        <f t="shared" si="4"/>
        <v>0</v>
      </c>
      <c r="F53" s="385">
        <f t="shared" si="5"/>
        <v>0</v>
      </c>
      <c r="G53" s="382"/>
      <c r="H53" s="379"/>
      <c r="I53" s="347"/>
    </row>
    <row r="54" spans="2:9" ht="15.6" thickTop="1" thickBot="1" x14ac:dyDescent="0.35">
      <c r="B54" s="251" t="s">
        <v>441</v>
      </c>
      <c r="C54" s="252">
        <f>SUM(C$42:C$53)</f>
        <v>0</v>
      </c>
      <c r="D54" s="253">
        <f>SUM(D$42:D$53)</f>
        <v>0</v>
      </c>
      <c r="E54" s="254">
        <f>SUM(E$42:E$53)</f>
        <v>0</v>
      </c>
      <c r="F54" s="355"/>
      <c r="G54" s="355"/>
      <c r="H54" s="355"/>
      <c r="I54" s="255"/>
    </row>
    <row r="55" spans="2:9" ht="15" thickTop="1" x14ac:dyDescent="0.3"/>
    <row r="56" spans="2:9" ht="27.6" customHeight="1" x14ac:dyDescent="0.3">
      <c r="B56" s="726" t="s">
        <v>444</v>
      </c>
      <c r="C56" s="726"/>
      <c r="D56" s="726"/>
      <c r="E56" s="726"/>
      <c r="F56" s="726"/>
      <c r="G56" s="726"/>
      <c r="H56" s="726"/>
      <c r="I56" s="726"/>
    </row>
    <row r="59" spans="2:9" ht="13.5" customHeight="1" x14ac:dyDescent="0.3">
      <c r="B59" s="265"/>
      <c r="C59" s="265"/>
      <c r="D59" s="265"/>
      <c r="E59" s="265"/>
      <c r="F59" s="265"/>
      <c r="G59" s="265"/>
      <c r="H59" s="265"/>
      <c r="I59" s="265"/>
    </row>
    <row r="60" spans="2:9" ht="12.75" customHeight="1" x14ac:dyDescent="0.3">
      <c r="B60" s="265"/>
      <c r="C60" s="265"/>
      <c r="D60" s="265"/>
      <c r="E60" s="265"/>
      <c r="F60" s="265"/>
      <c r="G60" s="265"/>
      <c r="H60" s="265"/>
      <c r="I60" s="265"/>
    </row>
  </sheetData>
  <sheetProtection algorithmName="SHA-512" hashValue="kLvgx2GNolN7+fX9ECEZaoB6ecdoMXvBbkzOf0AuKsM4gSdkzseM6NbQpxAPXZWFhzImIptrZ+O8CIraPriwtA==" saltValue="ixne/R20PFNWfAWuSwM6LQ==" spinCount="100000" sheet="1" objects="1" scenarios="1" formatColumns="0" formatRows="0"/>
  <mergeCells count="7">
    <mergeCell ref="B56:I56"/>
    <mergeCell ref="B8:B9"/>
    <mergeCell ref="C8:I8"/>
    <mergeCell ref="B24:B25"/>
    <mergeCell ref="C24:I24"/>
    <mergeCell ref="B40:B41"/>
    <mergeCell ref="C40:I40"/>
  </mergeCells>
  <pageMargins left="0.11811023622047245" right="0.11811023622047245" top="0.15748031496062992" bottom="0.15748031496062992" header="0.31496062992125984" footer="0.31496062992125984"/>
  <pageSetup paperSize="9" scale="7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B1" zoomScaleNormal="100" workbookViewId="0">
      <selection activeCell="C12" sqref="C12"/>
    </sheetView>
  </sheetViews>
  <sheetFormatPr defaultRowHeight="13.2" x14ac:dyDescent="0.25"/>
  <cols>
    <col min="1" max="1" width="5" hidden="1" customWidth="1"/>
    <col min="2" max="2" width="16.88671875" customWidth="1"/>
    <col min="3" max="3" width="19.33203125" customWidth="1"/>
    <col min="4" max="4" width="19.44140625" customWidth="1"/>
    <col min="5" max="5" width="18.44140625" customWidth="1"/>
    <col min="6" max="6" width="19.109375" customWidth="1"/>
    <col min="7" max="7" width="17.6640625" customWidth="1"/>
  </cols>
  <sheetData>
    <row r="1" spans="1:6" ht="17.399999999999999" x14ac:dyDescent="0.25">
      <c r="A1">
        <f>+MAX(A12:A19)</f>
        <v>0</v>
      </c>
      <c r="B1" s="72"/>
      <c r="C1" s="72"/>
      <c r="D1" s="183" t="s">
        <v>686</v>
      </c>
      <c r="E1" s="183"/>
      <c r="F1" s="183"/>
    </row>
    <row r="2" spans="1:6" x14ac:dyDescent="0.25">
      <c r="B2" s="409" t="s">
        <v>0</v>
      </c>
      <c r="C2" s="410"/>
      <c r="D2" s="725" t="str">
        <f>+'1 -sredstva'!F2</f>
        <v/>
      </c>
      <c r="E2" s="725"/>
      <c r="F2" s="725"/>
    </row>
    <row r="3" spans="1:6" x14ac:dyDescent="0.25">
      <c r="B3" s="409" t="s">
        <v>1</v>
      </c>
      <c r="C3" s="410"/>
      <c r="D3" s="725" t="str">
        <f>+'1 -sredstva'!F3</f>
        <v/>
      </c>
      <c r="E3" s="725"/>
      <c r="F3" s="725"/>
    </row>
    <row r="4" spans="1:6" x14ac:dyDescent="0.25">
      <c r="B4" s="409" t="s">
        <v>16</v>
      </c>
      <c r="C4" s="410"/>
      <c r="D4" s="81">
        <f>'1 -sredstva'!$D$2</f>
        <v>0</v>
      </c>
      <c r="E4" s="82"/>
      <c r="F4" s="73"/>
    </row>
    <row r="5" spans="1:6" x14ac:dyDescent="0.25">
      <c r="B5" s="409" t="s">
        <v>17</v>
      </c>
      <c r="C5" s="410"/>
      <c r="D5" s="413">
        <f>'1 -sredstva'!$D$3</f>
        <v>0</v>
      </c>
      <c r="E5" s="82"/>
      <c r="F5" s="73"/>
    </row>
    <row r="6" spans="1:6" x14ac:dyDescent="0.25">
      <c r="B6" s="411" t="s">
        <v>476</v>
      </c>
      <c r="C6" s="414"/>
      <c r="D6" s="412">
        <f>+'1 -sredstva'!$D$1</f>
        <v>0</v>
      </c>
      <c r="E6" s="82"/>
      <c r="F6" s="73"/>
    </row>
    <row r="9" spans="1:6" ht="13.2" customHeight="1" x14ac:dyDescent="0.25">
      <c r="B9" s="735" t="s">
        <v>503</v>
      </c>
      <c r="C9" s="736"/>
      <c r="D9" s="736"/>
      <c r="E9" s="736"/>
      <c r="F9" s="737"/>
    </row>
    <row r="10" spans="1:6" x14ac:dyDescent="0.25">
      <c r="B10" s="570" t="s">
        <v>90</v>
      </c>
      <c r="C10" s="76" t="s">
        <v>492</v>
      </c>
      <c r="D10" s="76" t="s">
        <v>494</v>
      </c>
      <c r="E10" s="426" t="s">
        <v>505</v>
      </c>
      <c r="F10" s="76" t="s">
        <v>502</v>
      </c>
    </row>
    <row r="11" spans="1:6" x14ac:dyDescent="0.25">
      <c r="B11" s="571">
        <v>1</v>
      </c>
      <c r="C11" s="78">
        <v>2</v>
      </c>
      <c r="D11" s="78">
        <v>3</v>
      </c>
      <c r="E11" s="78" t="s">
        <v>504</v>
      </c>
      <c r="F11" s="78">
        <v>5</v>
      </c>
    </row>
    <row r="12" spans="1:6" x14ac:dyDescent="0.25">
      <c r="A12">
        <f>+IF(E12&gt;0,MAX(A$11:A11)+1,0)</f>
        <v>0</v>
      </c>
      <c r="B12" s="495" t="s">
        <v>486</v>
      </c>
      <c r="C12" s="759"/>
      <c r="D12" s="759"/>
      <c r="E12" s="427">
        <f>+C12+D12</f>
        <v>0</v>
      </c>
      <c r="F12" s="759"/>
    </row>
    <row r="13" spans="1:6" ht="22.2" customHeight="1" x14ac:dyDescent="0.25">
      <c r="A13">
        <f>+IF(E13&gt;0,MAX(A$11:A12)+1,0)</f>
        <v>0</v>
      </c>
      <c r="B13" s="572" t="s">
        <v>487</v>
      </c>
      <c r="C13" s="760"/>
      <c r="D13" s="760"/>
      <c r="E13" s="427">
        <f t="shared" ref="E13:E19" si="0">+C13+D13</f>
        <v>0</v>
      </c>
      <c r="F13" s="760"/>
    </row>
    <row r="14" spans="1:6" x14ac:dyDescent="0.25">
      <c r="A14">
        <f>+IF(E14&gt;0,MAX(A$11:A13)+1,0)</f>
        <v>0</v>
      </c>
      <c r="B14" s="572" t="s">
        <v>488</v>
      </c>
      <c r="C14" s="760"/>
      <c r="D14" s="760"/>
      <c r="E14" s="427">
        <f t="shared" si="0"/>
        <v>0</v>
      </c>
      <c r="F14" s="760"/>
    </row>
    <row r="15" spans="1:6" x14ac:dyDescent="0.25">
      <c r="A15">
        <f>+IF(E15&gt;0,MAX(A$11:A14)+1,0)</f>
        <v>0</v>
      </c>
      <c r="B15" s="572" t="s">
        <v>489</v>
      </c>
      <c r="C15" s="761">
        <f>+'1 -sredstva'!G52</f>
        <v>0</v>
      </c>
      <c r="D15" s="762">
        <f>+'1 -sredstva'!G53</f>
        <v>0</v>
      </c>
      <c r="E15" s="427">
        <f t="shared" si="0"/>
        <v>0</v>
      </c>
      <c r="F15" s="762">
        <f>+'1 -sredstva'!G55</f>
        <v>0</v>
      </c>
    </row>
    <row r="16" spans="1:6" x14ac:dyDescent="0.25">
      <c r="A16">
        <f>+IF(E16&gt;0,MAX(A$11:A15)+1,0)</f>
        <v>0</v>
      </c>
      <c r="B16" s="572" t="s">
        <v>490</v>
      </c>
      <c r="C16" s="760"/>
      <c r="D16" s="760"/>
      <c r="E16" s="427">
        <f t="shared" si="0"/>
        <v>0</v>
      </c>
      <c r="F16" s="760"/>
    </row>
    <row r="17" spans="1:6" x14ac:dyDescent="0.25">
      <c r="A17">
        <f>+IF(E17&gt;0,MAX(A$11:A16)+1,0)</f>
        <v>0</v>
      </c>
      <c r="B17" s="573" t="s">
        <v>491</v>
      </c>
      <c r="C17" s="760"/>
      <c r="D17" s="759"/>
      <c r="E17" s="427">
        <f t="shared" si="0"/>
        <v>0</v>
      </c>
      <c r="F17" s="759"/>
    </row>
    <row r="18" spans="1:6" ht="32.4" customHeight="1" x14ac:dyDescent="0.25">
      <c r="A18">
        <f>+IF(E18&gt;0,MAX(A$11:A17)+1,0)</f>
        <v>0</v>
      </c>
      <c r="B18" s="573" t="s">
        <v>561</v>
      </c>
      <c r="C18" s="762">
        <f>+'1 -sredstva'!I52</f>
        <v>0</v>
      </c>
      <c r="D18" s="763">
        <f>+'1 -sredstva'!I53</f>
        <v>0</v>
      </c>
      <c r="E18" s="427">
        <f t="shared" si="0"/>
        <v>0</v>
      </c>
      <c r="F18" s="763">
        <f>+'1 -sredstva'!I55</f>
        <v>0</v>
      </c>
    </row>
    <row r="19" spans="1:6" ht="22.2" customHeight="1" x14ac:dyDescent="0.25">
      <c r="A19">
        <f>+IF(E19&gt;0,MAX(A$11:A18)+1,0)</f>
        <v>0</v>
      </c>
      <c r="B19" s="574" t="s">
        <v>495</v>
      </c>
      <c r="C19" s="760"/>
      <c r="D19" s="759"/>
      <c r="E19" s="427">
        <f t="shared" si="0"/>
        <v>0</v>
      </c>
      <c r="F19" s="759"/>
    </row>
    <row r="20" spans="1:6" x14ac:dyDescent="0.25">
      <c r="B20" s="575" t="s">
        <v>493</v>
      </c>
      <c r="C20" s="579">
        <f>IF(SUM(C$12:C$16,C$18:C$19)=('1 -sredstva'!$H52+'1 -sredstva'!$I52+'1 -sredstva'!$G52),SUM(C$12:C$19),"неисправно")</f>
        <v>0</v>
      </c>
      <c r="D20" s="579">
        <f>IF(SUM(D$12:D$16,D$18:D$19)=('1 -sredstva'!$H53+'1 -sredstva'!$I53+'1 -sredstva'!$G53),SUM(D$12:D$19),"неисправно")</f>
        <v>0</v>
      </c>
      <c r="E20" s="579">
        <f>IF(SUM(E$12:E$16,E$18:E$19)=('1 -sredstva'!$H55+'1 -sredstva'!$I55+'1 -sredstva'!$G55),SUM(E$12:E$19),"неисправно")</f>
        <v>0</v>
      </c>
      <c r="F20" s="579">
        <f>IF(SUM(F$12:F$16,F$18:F$19)=('1 -sredstva'!$H55+'1 -sredstva'!$I55+'1 -sredstva'!G55),SUM(F$12:F$19),"неисправно")</f>
        <v>0</v>
      </c>
    </row>
  </sheetData>
  <sheetProtection algorithmName="SHA-512" hashValue="xGEO/Jnn+NL7hXZCLYxpLjhPIDHat7NpklWHRNWWX+usZWIfL/jQ394ukrGZFo3IAdInh2AJ9PgwKDpOS9q1nw==" saltValue="h5omIk2r4+aK2wAPackg3w==" spinCount="100000" sheet="1" objects="1" scenarios="1"/>
  <mergeCells count="3">
    <mergeCell ref="D2:F2"/>
    <mergeCell ref="D3:F3"/>
    <mergeCell ref="B9:F9"/>
  </mergeCells>
  <conditionalFormatting sqref="C20">
    <cfRule type="containsText" dxfId="7" priority="6" operator="containsText" text="неисправно">
      <formula>NOT(ISERROR(SEARCH("неисправно",C20)))</formula>
    </cfRule>
  </conditionalFormatting>
  <conditionalFormatting sqref="D20">
    <cfRule type="containsText" dxfId="6" priority="3" operator="containsText" text="неисправно">
      <formula>NOT(ISERROR(SEARCH("неисправно",D20)))</formula>
    </cfRule>
  </conditionalFormatting>
  <conditionalFormatting sqref="E20">
    <cfRule type="containsText" dxfId="5" priority="2" operator="containsText" text="неисправно">
      <formula>NOT(ISERROR(SEARCH("неисправно",E20)))</formula>
    </cfRule>
  </conditionalFormatting>
  <conditionalFormatting sqref="F20">
    <cfRule type="containsText" dxfId="4" priority="1" operator="containsText" text="неисправно">
      <formula>NOT(ISERROR(SEARCH("неисправно",F20)))</formula>
    </cfRule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1 -sredstva</vt:lpstr>
      <vt:lpstr>1а - drž.sek,drž.sl. i nam.</vt:lpstr>
      <vt:lpstr>1b - izabrana lica u Vl,NS i US</vt:lpstr>
      <vt:lpstr>1v -ostali</vt:lpstr>
      <vt:lpstr>1v -beneficirani</vt:lpstr>
      <vt:lpstr>1g -izabrana lica u pravosuđu</vt:lpstr>
      <vt:lpstr>1 d - jub. nagrade i otpremnine</vt:lpstr>
      <vt:lpstr>1 đ - projekcija plata</vt:lpstr>
      <vt:lpstr>1е - dodaci</vt:lpstr>
      <vt:lpstr>PRENOS-1</vt:lpstr>
      <vt:lpstr>prenos-2</vt:lpstr>
      <vt:lpstr>prenos-3</vt:lpstr>
      <vt:lpstr>prenos-3-beneficirani</vt:lpstr>
      <vt:lpstr>prenos-4</vt:lpstr>
      <vt:lpstr>mesec</vt:lpstr>
      <vt:lpstr>Funkcije</vt:lpstr>
      <vt:lpstr>PRENOS-5</vt:lpstr>
      <vt:lpstr>Korisnici</vt:lpstr>
      <vt:lpstr>NASLOVI</vt:lpstr>
      <vt:lpstr>'1 d - jub. nagrade i otpremnine'!Print_Area</vt:lpstr>
      <vt:lpstr>'1 -sredstva'!Print_Area</vt:lpstr>
      <vt:lpstr>'1а - drž.sek,drž.sl. i nam.'!Print_Area</vt:lpstr>
      <vt:lpstr>'1 -sredstva'!Print_Titles</vt:lpstr>
      <vt:lpstr>'1b - izabrana lica u Vl,NS i US'!Print_Titles</vt:lpstr>
      <vt:lpstr>'1g -izabrana lica u pravosuđu'!Print_Titles</vt:lpstr>
      <vt:lpstr>'1v -beneficirani'!Print_Titles</vt:lpstr>
      <vt:lpstr>'1v -ostali'!Print_Titles</vt:lpstr>
      <vt:lpstr>'1а - drž.sek,drž.sl. i nam.'!Print_Titles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Radisa Djorovic</dc:creator>
  <cp:lastModifiedBy>Radisa Djorovic</cp:lastModifiedBy>
  <cp:lastPrinted>2018-07-09T13:42:04Z</cp:lastPrinted>
  <dcterms:created xsi:type="dcterms:W3CDTF">1996-10-14T23:33:28Z</dcterms:created>
  <dcterms:modified xsi:type="dcterms:W3CDTF">2018-07-19T11:13:08Z</dcterms:modified>
</cp:coreProperties>
</file>